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900" windowWidth="13875" windowHeight="11535"/>
  </bookViews>
  <sheets>
    <sheet name="Tabelle1" sheetId="1" r:id="rId1"/>
  </sheets>
  <calcPr calcId="145621"/>
</workbook>
</file>

<file path=xl/calcChain.xml><?xml version="1.0" encoding="utf-8"?>
<calcChain xmlns="http://schemas.openxmlformats.org/spreadsheetml/2006/main">
  <c r="B150" i="1" l="1"/>
  <c r="B149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5" i="1"/>
  <c r="B148" i="1"/>
  <c r="B147" i="1"/>
  <c r="B146" i="1"/>
  <c r="D144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5" i="1" l="1"/>
</calcChain>
</file>

<file path=xl/sharedStrings.xml><?xml version="1.0" encoding="utf-8"?>
<sst xmlns="http://schemas.openxmlformats.org/spreadsheetml/2006/main" count="16" uniqueCount="16">
  <si>
    <t>Schlusskurs</t>
  </si>
  <si>
    <t>Rendite</t>
  </si>
  <si>
    <t>Datum</t>
  </si>
  <si>
    <t>Gesamtrendite</t>
  </si>
  <si>
    <t>durchschn. 
monatl. Rendite</t>
  </si>
  <si>
    <t>durchschn. 
jährliche Rendite</t>
  </si>
  <si>
    <t>durchschn. 
monatl. STABW</t>
  </si>
  <si>
    <t>durchschn. 
jährliche STABW</t>
  </si>
  <si>
    <t>durchschn. 
monatl. Schiefe</t>
  </si>
  <si>
    <t>durchschn. 
jährliche Schiefe</t>
  </si>
  <si>
    <t>durchschn. 
monatl. Kurtosis</t>
  </si>
  <si>
    <t>durchschn. 
jährliche Kurtosis</t>
  </si>
  <si>
    <t>J.B. monatl.</t>
  </si>
  <si>
    <t>J.B. jährlich</t>
  </si>
  <si>
    <t>STAW</t>
  </si>
  <si>
    <t>Index- Auswertung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</si>
</sst>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  <family val="2"/>
    </font>
    <font>
      <sz val="8"/>
      <color rgb="FF333333"/>
      <name val="Arial"/>
      <family val="2"/>
    </font>
    <font>
      <sz val="8"/>
      <color rgb="FFFF0000"/>
      <name val="Arial"/>
      <family val="2"/>
    </font>
    <font>
      <sz val="8"/>
      <color rgb="FF0EA600"/>
      <name val="Arial"/>
      <family val="2"/>
    </font>
    <font>
      <sz val="8"/>
      <name val="Arial"/>
      <family val="2"/>
    </font>
    <font>
      <b/>
      <u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1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2" fontId="4" fillId="0" borderId="0" xfId="0" applyNumberFormat="1" applyFont="1" applyAlignment="1">
      <alignment vertical="top" wrapText="1"/>
    </xf>
    <xf numFmtId="10" fontId="1" fillId="0" borderId="0" xfId="0" applyNumberFormat="1" applyFont="1" applyAlignment="1">
      <alignment vertical="top" wrapText="1"/>
    </xf>
    <xf numFmtId="10" fontId="0" fillId="0" borderId="0" xfId="0" applyNumberFormat="1"/>
    <xf numFmtId="0" fontId="0" fillId="0" borderId="0" xfId="0" applyAlignment="1">
      <alignment wrapText="1"/>
    </xf>
    <xf numFmtId="0" fontId="5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7"/>
  <sheetViews>
    <sheetView tabSelected="1" topLeftCell="A133" workbookViewId="0">
      <selection activeCell="I15" sqref="I15"/>
    </sheetView>
  </sheetViews>
  <sheetFormatPr baseColWidth="10" defaultRowHeight="12.75" x14ac:dyDescent="0.2"/>
  <cols>
    <col min="1" max="1" width="13.5703125" customWidth="1"/>
    <col min="2" max="2" width="14.5703125" bestFit="1" customWidth="1"/>
  </cols>
  <sheetData>
    <row r="2" spans="1:11" ht="20.25" x14ac:dyDescent="0.3">
      <c r="A2" s="9" t="s">
        <v>15</v>
      </c>
    </row>
    <row r="4" spans="1:11" x14ac:dyDescent="0.2">
      <c r="A4" t="s">
        <v>2</v>
      </c>
      <c r="B4" t="s">
        <v>0</v>
      </c>
      <c r="C4" t="s">
        <v>1</v>
      </c>
      <c r="D4" t="s">
        <v>14</v>
      </c>
    </row>
    <row r="5" spans="1:11" x14ac:dyDescent="0.2">
      <c r="A5" s="1">
        <v>42370</v>
      </c>
      <c r="B5" s="5">
        <v>1562.18</v>
      </c>
      <c r="C5" s="6">
        <f>LN(B5/B6)</f>
        <v>-6.2414632771856104E-2</v>
      </c>
      <c r="D5" s="6">
        <f>C5-$B$147</f>
        <v>-6.5462207120009164E-2</v>
      </c>
      <c r="E5">
        <f>D5^2</f>
        <v>4.2853005610229786E-3</v>
      </c>
      <c r="F5" s="2"/>
      <c r="G5" s="3"/>
      <c r="H5" s="3"/>
      <c r="I5" s="3"/>
      <c r="J5" s="3"/>
      <c r="K5" s="3"/>
    </row>
    <row r="6" spans="1:11" x14ac:dyDescent="0.2">
      <c r="A6" s="1">
        <v>42339</v>
      </c>
      <c r="B6" s="5">
        <v>1662.79</v>
      </c>
      <c r="C6" s="6">
        <f t="shared" ref="C6:C69" si="0">LN(B6/B7)</f>
        <v>-1.8831781439113088E-2</v>
      </c>
      <c r="D6" s="6">
        <f t="shared" ref="D6:D69" si="1">C6-$B$147</f>
        <v>-2.1879355787266148E-2</v>
      </c>
      <c r="E6">
        <f t="shared" ref="E6:E69" si="2">D6^2</f>
        <v>4.7870620966577668E-4</v>
      </c>
      <c r="F6" s="2"/>
      <c r="G6" s="3"/>
      <c r="H6" s="3"/>
      <c r="I6" s="3"/>
      <c r="J6" s="3"/>
      <c r="K6" s="3"/>
    </row>
    <row r="7" spans="1:11" x14ac:dyDescent="0.2">
      <c r="A7" s="1">
        <v>42309</v>
      </c>
      <c r="B7" s="5">
        <v>1694.4</v>
      </c>
      <c r="C7" s="6">
        <f t="shared" si="0"/>
        <v>-6.7055130378670018E-3</v>
      </c>
      <c r="D7" s="6">
        <f t="shared" si="1"/>
        <v>-9.7530873860200602E-3</v>
      </c>
      <c r="E7">
        <f t="shared" si="2"/>
        <v>9.5122713559343613E-5</v>
      </c>
      <c r="F7" s="2"/>
      <c r="G7" s="3"/>
      <c r="H7" s="3"/>
      <c r="I7" s="3"/>
      <c r="J7" s="3"/>
      <c r="K7" s="3"/>
    </row>
    <row r="8" spans="1:11" x14ac:dyDescent="0.2">
      <c r="A8" s="1">
        <v>42278</v>
      </c>
      <c r="B8" s="5">
        <v>1705.8</v>
      </c>
      <c r="C8" s="6">
        <f t="shared" si="0"/>
        <v>7.5394909736186205E-2</v>
      </c>
      <c r="D8" s="6">
        <f t="shared" si="1"/>
        <v>7.2347335388033146E-2</v>
      </c>
      <c r="E8">
        <f t="shared" si="2"/>
        <v>5.2341369377485528E-3</v>
      </c>
      <c r="F8" s="4"/>
      <c r="G8" s="3"/>
      <c r="H8" s="3"/>
      <c r="I8" s="3"/>
      <c r="J8" s="3"/>
      <c r="K8" s="3"/>
    </row>
    <row r="9" spans="1:11" x14ac:dyDescent="0.2">
      <c r="A9" s="1">
        <v>42248</v>
      </c>
      <c r="B9" s="5">
        <v>1581.92</v>
      </c>
      <c r="C9" s="6">
        <f t="shared" si="0"/>
        <v>-3.9362449068390419E-2</v>
      </c>
      <c r="D9" s="6">
        <f t="shared" si="1"/>
        <v>-4.2410023416543478E-2</v>
      </c>
      <c r="E9">
        <f t="shared" si="2"/>
        <v>1.7986100861917661E-3</v>
      </c>
      <c r="F9" s="2"/>
      <c r="G9" s="3"/>
      <c r="H9" s="3"/>
      <c r="I9" s="3"/>
      <c r="J9" s="3"/>
      <c r="K9" s="3"/>
    </row>
    <row r="10" spans="1:11" x14ac:dyDescent="0.2">
      <c r="A10" s="1">
        <v>42217</v>
      </c>
      <c r="B10" s="5">
        <v>1645.43</v>
      </c>
      <c r="C10" s="6">
        <f t="shared" si="0"/>
        <v>-7.0488827725313299E-2</v>
      </c>
      <c r="D10" s="6">
        <f t="shared" si="1"/>
        <v>-7.3536402073466359E-2</v>
      </c>
      <c r="E10">
        <f t="shared" si="2"/>
        <v>5.4076024299105074E-3</v>
      </c>
      <c r="F10" s="2"/>
      <c r="G10" s="3"/>
      <c r="H10" s="3"/>
      <c r="I10" s="3"/>
      <c r="J10" s="3"/>
      <c r="K10" s="3"/>
    </row>
    <row r="11" spans="1:11" x14ac:dyDescent="0.2">
      <c r="A11" s="1">
        <v>42186</v>
      </c>
      <c r="B11" s="5">
        <v>1765.6</v>
      </c>
      <c r="C11" s="6">
        <f t="shared" si="0"/>
        <v>1.7131639338686198E-2</v>
      </c>
      <c r="D11" s="6">
        <f t="shared" si="1"/>
        <v>1.4084064990533138E-2</v>
      </c>
      <c r="E11">
        <f t="shared" si="2"/>
        <v>1.9836088665756122E-4</v>
      </c>
      <c r="F11" s="4"/>
      <c r="G11" s="3"/>
      <c r="H11" s="3"/>
      <c r="I11" s="3"/>
      <c r="J11" s="3"/>
      <c r="K11" s="3"/>
    </row>
    <row r="12" spans="1:11" x14ac:dyDescent="0.2">
      <c r="A12" s="1">
        <v>42156</v>
      </c>
      <c r="B12" s="5">
        <v>1735.61</v>
      </c>
      <c r="C12" s="6">
        <f t="shared" si="0"/>
        <v>-2.4866712080871264E-2</v>
      </c>
      <c r="D12" s="6">
        <f t="shared" si="1"/>
        <v>-2.7914286429024323E-2</v>
      </c>
      <c r="E12">
        <f t="shared" si="2"/>
        <v>7.7920738684161145E-4</v>
      </c>
      <c r="F12" s="2"/>
      <c r="G12" s="3"/>
      <c r="H12" s="3"/>
      <c r="I12" s="3"/>
      <c r="J12" s="3"/>
      <c r="K12" s="3"/>
    </row>
    <row r="13" spans="1:11" x14ac:dyDescent="0.2">
      <c r="A13" s="1">
        <v>42125</v>
      </c>
      <c r="B13" s="5">
        <v>1779.31</v>
      </c>
      <c r="C13" s="6">
        <f t="shared" si="0"/>
        <v>5.1156503472474149E-4</v>
      </c>
      <c r="D13" s="6">
        <f t="shared" si="1"/>
        <v>-2.5360093134283177E-3</v>
      </c>
      <c r="E13">
        <f t="shared" si="2"/>
        <v>6.4313432377951672E-6</v>
      </c>
      <c r="F13" s="4"/>
      <c r="G13" s="3"/>
      <c r="H13" s="3"/>
      <c r="I13" s="3"/>
      <c r="J13" s="3"/>
      <c r="K13" s="3"/>
    </row>
    <row r="14" spans="1:11" x14ac:dyDescent="0.2">
      <c r="A14" s="1">
        <v>42095</v>
      </c>
      <c r="B14" s="5">
        <v>1778.4</v>
      </c>
      <c r="C14" s="6">
        <f t="shared" si="0"/>
        <v>2.1363561519568818E-2</v>
      </c>
      <c r="D14" s="6">
        <f t="shared" si="1"/>
        <v>1.8315987171415759E-2</v>
      </c>
      <c r="E14">
        <f t="shared" si="2"/>
        <v>3.3547538606346663E-4</v>
      </c>
      <c r="F14" s="4"/>
      <c r="G14" s="3"/>
      <c r="H14" s="3"/>
      <c r="I14" s="3"/>
      <c r="J14" s="3"/>
      <c r="K14" s="3"/>
    </row>
    <row r="15" spans="1:11" x14ac:dyDescent="0.2">
      <c r="A15" s="1">
        <v>42064</v>
      </c>
      <c r="B15" s="5">
        <v>1740.81</v>
      </c>
      <c r="C15" s="6">
        <f t="shared" si="0"/>
        <v>-1.8243539615168346E-2</v>
      </c>
      <c r="D15" s="6">
        <f t="shared" si="1"/>
        <v>-2.1291113963321406E-2</v>
      </c>
      <c r="E15">
        <f t="shared" si="2"/>
        <v>4.5331153379913973E-4</v>
      </c>
      <c r="F15" s="2"/>
      <c r="G15" s="3"/>
      <c r="H15" s="3"/>
      <c r="I15" s="3"/>
      <c r="J15" s="3"/>
      <c r="K15" s="3"/>
    </row>
    <row r="16" spans="1:11" x14ac:dyDescent="0.2">
      <c r="A16" s="1">
        <v>42036</v>
      </c>
      <c r="B16" s="5">
        <v>1772.86</v>
      </c>
      <c r="C16" s="6">
        <f t="shared" si="0"/>
        <v>5.526562717658566E-2</v>
      </c>
      <c r="D16" s="6">
        <f t="shared" si="1"/>
        <v>5.2218052828432601E-2</v>
      </c>
      <c r="E16">
        <f t="shared" si="2"/>
        <v>2.726725041192978E-3</v>
      </c>
      <c r="F16" s="4"/>
      <c r="G16" s="3"/>
      <c r="H16" s="3"/>
      <c r="I16" s="3"/>
      <c r="J16" s="3"/>
      <c r="K16" s="3"/>
    </row>
    <row r="17" spans="1:11" x14ac:dyDescent="0.2">
      <c r="A17" s="1">
        <v>42005</v>
      </c>
      <c r="B17" s="5">
        <v>1677.54</v>
      </c>
      <c r="C17" s="6">
        <f t="shared" si="0"/>
        <v>-1.8971934848054296E-2</v>
      </c>
      <c r="D17" s="6">
        <f t="shared" si="1"/>
        <v>-2.2019509196207356E-2</v>
      </c>
      <c r="E17">
        <f t="shared" si="2"/>
        <v>4.8485878524186032E-4</v>
      </c>
      <c r="F17" s="2"/>
      <c r="G17" s="3"/>
      <c r="H17" s="3"/>
      <c r="I17" s="3"/>
      <c r="J17" s="3"/>
      <c r="K17" s="3"/>
    </row>
    <row r="18" spans="1:11" x14ac:dyDescent="0.2">
      <c r="A18" s="1">
        <v>41974</v>
      </c>
      <c r="B18" s="5">
        <v>1709.67</v>
      </c>
      <c r="C18" s="6">
        <f t="shared" si="0"/>
        <v>-1.7297346174941722E-2</v>
      </c>
      <c r="D18" s="6">
        <f t="shared" si="1"/>
        <v>-2.0344920523094782E-2</v>
      </c>
      <c r="E18">
        <f t="shared" si="2"/>
        <v>4.1391579109104326E-4</v>
      </c>
      <c r="F18" s="2"/>
      <c r="G18" s="3"/>
      <c r="H18" s="3"/>
      <c r="I18" s="3"/>
      <c r="J18" s="3"/>
      <c r="K18" s="3"/>
    </row>
    <row r="19" spans="1:11" x14ac:dyDescent="0.2">
      <c r="A19" s="1">
        <v>41944</v>
      </c>
      <c r="B19" s="5">
        <v>1739.5</v>
      </c>
      <c r="C19" s="6">
        <f t="shared" si="0"/>
        <v>1.8221928423289017E-2</v>
      </c>
      <c r="D19" s="6">
        <f t="shared" si="1"/>
        <v>1.5174354075135957E-2</v>
      </c>
      <c r="E19">
        <f t="shared" si="2"/>
        <v>2.3026102159759524E-4</v>
      </c>
      <c r="F19" s="4"/>
      <c r="G19" s="3"/>
      <c r="H19" s="3"/>
      <c r="I19" s="3"/>
      <c r="J19" s="3"/>
      <c r="K19" s="3"/>
    </row>
    <row r="20" spans="1:11" x14ac:dyDescent="0.2">
      <c r="A20" s="1">
        <v>41913</v>
      </c>
      <c r="B20" s="5">
        <v>1708.09</v>
      </c>
      <c r="C20" s="6">
        <f t="shared" si="0"/>
        <v>5.6832679025059134E-3</v>
      </c>
      <c r="D20" s="6">
        <f t="shared" si="1"/>
        <v>2.6356935543528541E-3</v>
      </c>
      <c r="E20">
        <f t="shared" si="2"/>
        <v>6.9468805124571818E-6</v>
      </c>
      <c r="F20" s="4"/>
      <c r="G20" s="3"/>
      <c r="H20" s="3"/>
      <c r="I20" s="3"/>
      <c r="J20" s="3"/>
      <c r="K20" s="3"/>
    </row>
    <row r="21" spans="1:11" x14ac:dyDescent="0.2">
      <c r="A21" s="1">
        <v>41883</v>
      </c>
      <c r="B21" s="5">
        <v>1698.41</v>
      </c>
      <c r="C21" s="6">
        <f t="shared" si="0"/>
        <v>-2.916297970494925E-2</v>
      </c>
      <c r="D21" s="6">
        <f t="shared" si="1"/>
        <v>-3.221055405310231E-2</v>
      </c>
      <c r="E21">
        <f t="shared" si="2"/>
        <v>1.0375197924078255E-3</v>
      </c>
      <c r="F21" s="2"/>
      <c r="G21" s="3"/>
      <c r="H21" s="3"/>
      <c r="I21" s="3"/>
      <c r="J21" s="3"/>
      <c r="K21" s="3"/>
    </row>
    <row r="22" spans="1:11" x14ac:dyDescent="0.2">
      <c r="A22" s="1">
        <v>41852</v>
      </c>
      <c r="B22" s="5">
        <v>1748.67</v>
      </c>
      <c r="C22" s="6">
        <f t="shared" si="0"/>
        <v>1.983316525666837E-2</v>
      </c>
      <c r="D22" s="6">
        <f t="shared" si="1"/>
        <v>1.6785590908515311E-2</v>
      </c>
      <c r="E22">
        <f t="shared" si="2"/>
        <v>2.8175606214803187E-4</v>
      </c>
      <c r="F22" s="4"/>
      <c r="G22" s="3"/>
      <c r="H22" s="3"/>
      <c r="I22" s="3"/>
      <c r="J22" s="3"/>
      <c r="K22" s="3"/>
    </row>
    <row r="23" spans="1:11" x14ac:dyDescent="0.2">
      <c r="A23" s="1">
        <v>41821</v>
      </c>
      <c r="B23" s="5">
        <v>1714.33</v>
      </c>
      <c r="C23" s="6">
        <f t="shared" si="0"/>
        <v>-1.6826367633833252E-2</v>
      </c>
      <c r="D23" s="6">
        <f t="shared" si="1"/>
        <v>-1.9873941981986311E-2</v>
      </c>
      <c r="E23">
        <f t="shared" si="2"/>
        <v>3.9497356990335797E-4</v>
      </c>
      <c r="F23" s="2"/>
      <c r="G23" s="3"/>
      <c r="H23" s="3"/>
      <c r="I23" s="3"/>
      <c r="J23" s="3"/>
      <c r="K23" s="3"/>
    </row>
    <row r="24" spans="1:11" x14ac:dyDescent="0.2">
      <c r="A24" s="1">
        <v>41791</v>
      </c>
      <c r="B24" s="5">
        <v>1743.42</v>
      </c>
      <c r="C24" s="6">
        <f t="shared" si="0"/>
        <v>1.6330669987577488E-2</v>
      </c>
      <c r="D24" s="6">
        <f t="shared" si="1"/>
        <v>1.3283095639424428E-2</v>
      </c>
      <c r="E24">
        <f t="shared" si="2"/>
        <v>1.7644062976609627E-4</v>
      </c>
      <c r="F24" s="4"/>
      <c r="G24" s="3"/>
      <c r="H24" s="3"/>
      <c r="I24" s="3"/>
      <c r="J24" s="3"/>
      <c r="K24" s="3"/>
    </row>
    <row r="25" spans="1:11" x14ac:dyDescent="0.2">
      <c r="A25" s="1">
        <v>41760</v>
      </c>
      <c r="B25" s="5">
        <v>1715.18</v>
      </c>
      <c r="C25" s="6">
        <f t="shared" si="0"/>
        <v>1.6127675504452488E-2</v>
      </c>
      <c r="D25" s="6">
        <f t="shared" si="1"/>
        <v>1.3080101156299428E-2</v>
      </c>
      <c r="E25">
        <f t="shared" si="2"/>
        <v>1.7108904625902564E-4</v>
      </c>
      <c r="F25" s="4"/>
      <c r="G25" s="3"/>
      <c r="H25" s="3"/>
      <c r="I25" s="3"/>
      <c r="J25" s="3"/>
      <c r="K25" s="3"/>
    </row>
    <row r="26" spans="1:11" x14ac:dyDescent="0.2">
      <c r="A26" s="1">
        <v>41730</v>
      </c>
      <c r="B26" s="5">
        <v>1687.74</v>
      </c>
      <c r="C26" s="6">
        <f t="shared" si="0"/>
        <v>8.2520451258920845E-3</v>
      </c>
      <c r="D26" s="6">
        <f t="shared" si="1"/>
        <v>5.2044707777390252E-3</v>
      </c>
      <c r="E26">
        <f t="shared" si="2"/>
        <v>2.7086516076339454E-5</v>
      </c>
      <c r="F26" s="4"/>
      <c r="G26" s="3"/>
      <c r="H26" s="3"/>
      <c r="I26" s="3"/>
      <c r="J26" s="3"/>
      <c r="K26" s="3"/>
    </row>
    <row r="27" spans="1:11" x14ac:dyDescent="0.2">
      <c r="A27" s="1">
        <v>41699</v>
      </c>
      <c r="B27" s="5">
        <v>1673.87</v>
      </c>
      <c r="C27" s="6">
        <f t="shared" si="0"/>
        <v>-9.1363198931550672E-4</v>
      </c>
      <c r="D27" s="6">
        <f t="shared" si="1"/>
        <v>-3.9612063374685662E-3</v>
      </c>
      <c r="E27">
        <f t="shared" si="2"/>
        <v>1.5691155648001133E-5</v>
      </c>
      <c r="F27" s="2"/>
      <c r="G27" s="3"/>
      <c r="H27" s="3"/>
      <c r="I27" s="3"/>
      <c r="J27" s="3"/>
      <c r="K27" s="3"/>
    </row>
    <row r="28" spans="1:11" x14ac:dyDescent="0.2">
      <c r="A28" s="1">
        <v>41671</v>
      </c>
      <c r="B28" s="5">
        <v>1675.4</v>
      </c>
      <c r="C28" s="6">
        <f t="shared" si="0"/>
        <v>4.7011276992398376E-2</v>
      </c>
      <c r="D28" s="6">
        <f t="shared" si="1"/>
        <v>4.3963702644245317E-2</v>
      </c>
      <c r="E28">
        <f t="shared" si="2"/>
        <v>1.9328071501916227E-3</v>
      </c>
      <c r="F28" s="4"/>
      <c r="G28" s="3"/>
      <c r="H28" s="3"/>
      <c r="I28" s="3"/>
      <c r="J28" s="3"/>
      <c r="K28" s="3"/>
    </row>
    <row r="29" spans="1:11" x14ac:dyDescent="0.2">
      <c r="A29" s="1">
        <v>41640</v>
      </c>
      <c r="B29" s="5">
        <v>1598.46</v>
      </c>
      <c r="C29" s="6">
        <f t="shared" si="0"/>
        <v>-3.8421307285157011E-2</v>
      </c>
      <c r="D29" s="6">
        <f t="shared" si="1"/>
        <v>-4.146888163331007E-2</v>
      </c>
      <c r="E29">
        <f t="shared" si="2"/>
        <v>1.7196681439174812E-3</v>
      </c>
      <c r="F29" s="2"/>
      <c r="G29" s="3"/>
      <c r="H29" s="3"/>
      <c r="I29" s="3"/>
      <c r="J29" s="3"/>
      <c r="K29" s="3"/>
    </row>
    <row r="30" spans="1:11" x14ac:dyDescent="0.2">
      <c r="A30" s="1">
        <v>41609</v>
      </c>
      <c r="B30" s="5">
        <v>1661.07</v>
      </c>
      <c r="C30" s="6">
        <f t="shared" si="0"/>
        <v>1.9851753464471166E-2</v>
      </c>
      <c r="D30" s="6">
        <f t="shared" si="1"/>
        <v>1.6804179116318107E-2</v>
      </c>
      <c r="E30">
        <f t="shared" si="2"/>
        <v>2.823804357733016E-4</v>
      </c>
      <c r="F30" s="4"/>
      <c r="G30" s="3"/>
      <c r="H30" s="3"/>
      <c r="I30" s="3"/>
      <c r="J30" s="3"/>
      <c r="K30" s="3"/>
    </row>
    <row r="31" spans="1:11" x14ac:dyDescent="0.2">
      <c r="A31" s="1">
        <v>41579</v>
      </c>
      <c r="B31" s="5">
        <v>1628.42</v>
      </c>
      <c r="C31" s="6">
        <f t="shared" si="0"/>
        <v>1.5820685997017185E-2</v>
      </c>
      <c r="D31" s="6">
        <f t="shared" si="1"/>
        <v>1.2773111648864126E-2</v>
      </c>
      <c r="E31">
        <f t="shared" si="2"/>
        <v>1.6315238119434842E-4</v>
      </c>
      <c r="F31" s="4"/>
      <c r="G31" s="3"/>
      <c r="H31" s="3"/>
      <c r="I31" s="3"/>
      <c r="J31" s="3"/>
      <c r="K31" s="3"/>
    </row>
    <row r="32" spans="1:11" x14ac:dyDescent="0.2">
      <c r="A32" s="1">
        <v>41548</v>
      </c>
      <c r="B32" s="5">
        <v>1602.86</v>
      </c>
      <c r="C32" s="6">
        <f t="shared" si="0"/>
        <v>3.76268353798394E-2</v>
      </c>
      <c r="D32" s="6">
        <f t="shared" si="1"/>
        <v>3.4579261031686341E-2</v>
      </c>
      <c r="E32">
        <f t="shared" si="2"/>
        <v>1.1957252934975016E-3</v>
      </c>
      <c r="F32" s="4"/>
      <c r="G32" s="3"/>
      <c r="H32" s="3"/>
      <c r="I32" s="3"/>
      <c r="J32" s="3"/>
      <c r="K32" s="3"/>
    </row>
    <row r="33" spans="1:11" x14ac:dyDescent="0.2">
      <c r="A33" s="1">
        <v>41518</v>
      </c>
      <c r="B33" s="5">
        <v>1543.67</v>
      </c>
      <c r="C33" s="6">
        <f t="shared" si="0"/>
        <v>4.7038086811068303E-2</v>
      </c>
      <c r="D33" s="6">
        <f t="shared" si="1"/>
        <v>4.3990512462915243E-2</v>
      </c>
      <c r="E33">
        <f t="shared" si="2"/>
        <v>1.9351651867499013E-3</v>
      </c>
      <c r="F33" s="4"/>
      <c r="G33" s="3"/>
      <c r="H33" s="3"/>
      <c r="I33" s="3"/>
      <c r="J33" s="3"/>
      <c r="K33" s="3"/>
    </row>
    <row r="34" spans="1:11" x14ac:dyDescent="0.2">
      <c r="A34" s="1">
        <v>41487</v>
      </c>
      <c r="B34" s="5">
        <v>1472.74</v>
      </c>
      <c r="C34" s="6">
        <f t="shared" si="0"/>
        <v>-2.3599974729193469E-2</v>
      </c>
      <c r="D34" s="6">
        <f t="shared" si="1"/>
        <v>-2.6647549077346528E-2</v>
      </c>
      <c r="E34">
        <f t="shared" si="2"/>
        <v>7.1009187182959174E-4</v>
      </c>
      <c r="F34" s="2"/>
      <c r="G34" s="3"/>
      <c r="H34" s="3"/>
      <c r="I34" s="3"/>
      <c r="J34" s="3"/>
      <c r="K34" s="3"/>
    </row>
    <row r="35" spans="1:11" x14ac:dyDescent="0.2">
      <c r="A35" s="1">
        <v>41456</v>
      </c>
      <c r="B35" s="5">
        <v>1507.91</v>
      </c>
      <c r="C35" s="6">
        <f t="shared" si="0"/>
        <v>5.057070070896702E-2</v>
      </c>
      <c r="D35" s="6">
        <f t="shared" si="1"/>
        <v>4.7523126360813961E-2</v>
      </c>
      <c r="E35">
        <f t="shared" si="2"/>
        <v>2.2584475391058908E-3</v>
      </c>
      <c r="F35" s="4"/>
      <c r="G35" s="3"/>
      <c r="H35" s="3"/>
      <c r="I35" s="3"/>
      <c r="J35" s="3"/>
      <c r="K35" s="3"/>
    </row>
    <row r="36" spans="1:11" x14ac:dyDescent="0.2">
      <c r="A36" s="1">
        <v>41426</v>
      </c>
      <c r="B36" s="5">
        <v>1433.55</v>
      </c>
      <c r="C36" s="6">
        <f t="shared" si="0"/>
        <v>-2.6420579429953295E-2</v>
      </c>
      <c r="D36" s="6">
        <f t="shared" si="1"/>
        <v>-2.9468153778106354E-2</v>
      </c>
      <c r="E36">
        <f t="shared" si="2"/>
        <v>8.6837208709012381E-4</v>
      </c>
      <c r="F36" s="2"/>
      <c r="G36" s="3"/>
      <c r="H36" s="3"/>
      <c r="I36" s="3"/>
      <c r="J36" s="3"/>
      <c r="K36" s="3"/>
    </row>
    <row r="37" spans="1:11" x14ac:dyDescent="0.2">
      <c r="A37" s="1">
        <v>41395</v>
      </c>
      <c r="B37" s="5">
        <v>1471.93</v>
      </c>
      <c r="C37" s="6">
        <f t="shared" si="0"/>
        <v>-2.8561078006089508E-3</v>
      </c>
      <c r="D37" s="6">
        <f t="shared" si="1"/>
        <v>-5.90368214876201E-3</v>
      </c>
      <c r="E37">
        <f t="shared" si="2"/>
        <v>3.4853462913611225E-5</v>
      </c>
      <c r="F37" s="2"/>
      <c r="G37" s="3"/>
      <c r="H37" s="3"/>
      <c r="I37" s="3"/>
      <c r="J37" s="3"/>
      <c r="K37" s="3"/>
    </row>
    <row r="38" spans="1:11" x14ac:dyDescent="0.2">
      <c r="A38" s="1">
        <v>41365</v>
      </c>
      <c r="B38" s="5">
        <v>1476.14</v>
      </c>
      <c r="C38" s="6">
        <f t="shared" si="0"/>
        <v>2.8607245143679638E-2</v>
      </c>
      <c r="D38" s="6">
        <f t="shared" si="1"/>
        <v>2.5559670795526578E-2</v>
      </c>
      <c r="E38">
        <f t="shared" si="2"/>
        <v>6.5329677117569431E-4</v>
      </c>
      <c r="F38" s="4"/>
      <c r="G38" s="3"/>
      <c r="H38" s="3"/>
      <c r="I38" s="3"/>
      <c r="J38" s="3"/>
      <c r="K38" s="3"/>
    </row>
    <row r="39" spans="1:11" x14ac:dyDescent="0.2">
      <c r="A39" s="1">
        <v>41334</v>
      </c>
      <c r="B39" s="5">
        <v>1434.51</v>
      </c>
      <c r="C39" s="6">
        <f t="shared" si="0"/>
        <v>2.0657919026213306E-2</v>
      </c>
      <c r="D39" s="6">
        <f t="shared" si="1"/>
        <v>1.7610344678060247E-2</v>
      </c>
      <c r="E39">
        <f t="shared" si="2"/>
        <v>3.1012423968008486E-4</v>
      </c>
      <c r="F39" s="4"/>
      <c r="G39" s="3"/>
      <c r="H39" s="3"/>
      <c r="I39" s="3"/>
      <c r="J39" s="3"/>
      <c r="K39" s="3"/>
    </row>
    <row r="40" spans="1:11" x14ac:dyDescent="0.2">
      <c r="A40" s="1">
        <v>41306</v>
      </c>
      <c r="B40" s="5">
        <v>1405.18</v>
      </c>
      <c r="C40" s="6">
        <f t="shared" si="0"/>
        <v>-2.0635796063480489E-4</v>
      </c>
      <c r="D40" s="6">
        <f t="shared" si="1"/>
        <v>-3.2539323087878644E-3</v>
      </c>
      <c r="E40">
        <f t="shared" si="2"/>
        <v>1.0588075470173521E-5</v>
      </c>
      <c r="F40" s="2"/>
      <c r="G40" s="3"/>
      <c r="H40" s="3"/>
      <c r="I40" s="3"/>
      <c r="J40" s="3"/>
      <c r="K40" s="3"/>
    </row>
    <row r="41" spans="1:11" x14ac:dyDescent="0.2">
      <c r="A41" s="1">
        <v>41275</v>
      </c>
      <c r="B41" s="5">
        <v>1405.47</v>
      </c>
      <c r="C41" s="6">
        <f t="shared" si="0"/>
        <v>4.8822182441195121E-2</v>
      </c>
      <c r="D41" s="6">
        <f t="shared" si="1"/>
        <v>4.5774608093042062E-2</v>
      </c>
      <c r="E41">
        <f t="shared" si="2"/>
        <v>2.0953147460715917E-3</v>
      </c>
      <c r="F41" s="4"/>
      <c r="G41" s="3"/>
      <c r="H41" s="3"/>
      <c r="I41" s="3"/>
      <c r="J41" s="3"/>
      <c r="K41" s="3"/>
    </row>
    <row r="42" spans="1:11" x14ac:dyDescent="0.2">
      <c r="A42" s="1">
        <v>41244</v>
      </c>
      <c r="B42" s="5">
        <v>1338.5</v>
      </c>
      <c r="C42" s="6">
        <f t="shared" si="0"/>
        <v>1.7340364181320605E-2</v>
      </c>
      <c r="D42" s="6">
        <f t="shared" si="1"/>
        <v>1.4292789833167546E-2</v>
      </c>
      <c r="E42">
        <f t="shared" si="2"/>
        <v>2.0428384121509756E-4</v>
      </c>
      <c r="F42" s="4"/>
      <c r="G42" s="3"/>
      <c r="H42" s="3"/>
      <c r="I42" s="3"/>
      <c r="J42" s="3"/>
      <c r="K42" s="3"/>
    </row>
    <row r="43" spans="1:11" x14ac:dyDescent="0.2">
      <c r="A43" s="1">
        <v>41214</v>
      </c>
      <c r="B43" s="5">
        <v>1315.49</v>
      </c>
      <c r="C43" s="6">
        <f t="shared" si="0"/>
        <v>1.0676407578171756E-2</v>
      </c>
      <c r="D43" s="6">
        <f t="shared" si="1"/>
        <v>7.6288332300186966E-3</v>
      </c>
      <c r="E43">
        <f t="shared" si="2"/>
        <v>5.8199096451437497E-5</v>
      </c>
      <c r="F43" s="4"/>
      <c r="G43" s="3"/>
      <c r="H43" s="3"/>
      <c r="I43" s="3"/>
      <c r="J43" s="3"/>
      <c r="K43" s="3"/>
    </row>
    <row r="44" spans="1:11" x14ac:dyDescent="0.2">
      <c r="A44" s="1">
        <v>41183</v>
      </c>
      <c r="B44" s="5">
        <v>1301.52</v>
      </c>
      <c r="C44" s="6">
        <f t="shared" si="0"/>
        <v>-7.6387081060135288E-3</v>
      </c>
      <c r="D44" s="6">
        <f t="shared" si="1"/>
        <v>-1.0686282454166588E-2</v>
      </c>
      <c r="E44">
        <f t="shared" si="2"/>
        <v>1.1419663269022867E-4</v>
      </c>
      <c r="F44" s="2"/>
      <c r="G44" s="3"/>
      <c r="H44" s="3"/>
      <c r="I44" s="3"/>
      <c r="J44" s="3"/>
      <c r="K44" s="3"/>
    </row>
    <row r="45" spans="1:11" x14ac:dyDescent="0.2">
      <c r="A45" s="1">
        <v>41153</v>
      </c>
      <c r="B45" s="5">
        <v>1311.5</v>
      </c>
      <c r="C45" s="6">
        <f t="shared" si="0"/>
        <v>2.492882043187325E-2</v>
      </c>
      <c r="D45" s="6">
        <f t="shared" si="1"/>
        <v>2.1881246083720191E-2</v>
      </c>
      <c r="E45">
        <f t="shared" si="2"/>
        <v>4.7878893017632015E-4</v>
      </c>
      <c r="F45" s="4"/>
      <c r="G45" s="3"/>
      <c r="H45" s="3"/>
      <c r="I45" s="3"/>
      <c r="J45" s="3"/>
      <c r="K45" s="3"/>
    </row>
    <row r="46" spans="1:11" x14ac:dyDescent="0.2">
      <c r="A46" s="1">
        <v>41122</v>
      </c>
      <c r="B46" s="5">
        <v>1279.21</v>
      </c>
      <c r="C46" s="6">
        <f t="shared" si="0"/>
        <v>2.2643252515112761E-2</v>
      </c>
      <c r="D46" s="6">
        <f t="shared" si="1"/>
        <v>1.9595678166959701E-2</v>
      </c>
      <c r="E46">
        <f t="shared" si="2"/>
        <v>3.8399060282306112E-4</v>
      </c>
      <c r="F46" s="4"/>
      <c r="G46" s="3"/>
      <c r="H46" s="3"/>
      <c r="I46" s="3"/>
      <c r="J46" s="3"/>
      <c r="K46" s="3"/>
    </row>
    <row r="47" spans="1:11" x14ac:dyDescent="0.2">
      <c r="A47" s="1">
        <v>41091</v>
      </c>
      <c r="B47" s="5">
        <v>1250.57</v>
      </c>
      <c r="C47" s="6">
        <f t="shared" si="0"/>
        <v>1.1945651222565724E-2</v>
      </c>
      <c r="D47" s="6">
        <f t="shared" si="1"/>
        <v>8.8980768744126651E-3</v>
      </c>
      <c r="E47">
        <f t="shared" si="2"/>
        <v>7.9175772062957457E-5</v>
      </c>
      <c r="F47" s="4"/>
      <c r="G47" s="3"/>
      <c r="H47" s="3"/>
      <c r="I47" s="3"/>
      <c r="J47" s="3"/>
      <c r="K47" s="3"/>
    </row>
    <row r="48" spans="1:11" x14ac:dyDescent="0.2">
      <c r="A48" s="1">
        <v>41061</v>
      </c>
      <c r="B48" s="5">
        <v>1235.72</v>
      </c>
      <c r="C48" s="6">
        <f t="shared" si="0"/>
        <v>4.8141360348339012E-2</v>
      </c>
      <c r="D48" s="6">
        <f t="shared" si="1"/>
        <v>4.5093786000185952E-2</v>
      </c>
      <c r="E48">
        <f t="shared" si="2"/>
        <v>2.0334495358305667E-3</v>
      </c>
      <c r="F48" s="4"/>
      <c r="G48" s="3"/>
      <c r="H48" s="3"/>
      <c r="I48" s="3"/>
      <c r="J48" s="3"/>
      <c r="K48" s="3"/>
    </row>
    <row r="49" spans="1:11" x14ac:dyDescent="0.2">
      <c r="A49" s="1">
        <v>41030</v>
      </c>
      <c r="B49" s="5">
        <v>1177.6400000000001</v>
      </c>
      <c r="C49" s="6">
        <f t="shared" si="0"/>
        <v>-9.4218032266676979E-2</v>
      </c>
      <c r="D49" s="6">
        <f t="shared" si="1"/>
        <v>-9.7265606614830039E-2</v>
      </c>
      <c r="E49">
        <f t="shared" si="2"/>
        <v>9.4605982301508695E-3</v>
      </c>
      <c r="F49" s="2"/>
      <c r="G49" s="3"/>
      <c r="H49" s="3"/>
      <c r="I49" s="3"/>
      <c r="J49" s="3"/>
      <c r="K49" s="3"/>
    </row>
    <row r="50" spans="1:11" x14ac:dyDescent="0.2">
      <c r="A50" s="1">
        <v>41000</v>
      </c>
      <c r="B50" s="5">
        <v>1293.99</v>
      </c>
      <c r="C50" s="6">
        <f t="shared" si="0"/>
        <v>-1.3829844370492511E-2</v>
      </c>
      <c r="D50" s="6">
        <f t="shared" si="1"/>
        <v>-1.6877418718645572E-2</v>
      </c>
      <c r="E50">
        <f t="shared" si="2"/>
        <v>2.8484726260448792E-4</v>
      </c>
      <c r="F50" s="2"/>
      <c r="G50" s="3"/>
      <c r="H50" s="3"/>
      <c r="I50" s="3"/>
      <c r="J50" s="3"/>
      <c r="K50" s="3"/>
    </row>
    <row r="51" spans="1:11" x14ac:dyDescent="0.2">
      <c r="A51" s="1">
        <v>40969</v>
      </c>
      <c r="B51" s="5">
        <v>1312.01</v>
      </c>
      <c r="C51" s="6">
        <f t="shared" si="0"/>
        <v>1.0181148413341258E-2</v>
      </c>
      <c r="D51" s="6">
        <f t="shared" si="1"/>
        <v>7.1335740651881988E-3</v>
      </c>
      <c r="E51">
        <f t="shared" si="2"/>
        <v>5.0887878943525685E-5</v>
      </c>
      <c r="F51" s="4"/>
      <c r="G51" s="3"/>
      <c r="H51" s="3"/>
      <c r="I51" s="3"/>
      <c r="J51" s="3"/>
      <c r="K51" s="3"/>
    </row>
    <row r="52" spans="1:11" x14ac:dyDescent="0.2">
      <c r="A52" s="1">
        <v>40940</v>
      </c>
      <c r="B52" s="5">
        <v>1298.72</v>
      </c>
      <c r="C52" s="6">
        <f t="shared" si="0"/>
        <v>4.5550299931859203E-2</v>
      </c>
      <c r="D52" s="6">
        <f t="shared" si="1"/>
        <v>4.2502725583706144E-2</v>
      </c>
      <c r="E52">
        <f t="shared" si="2"/>
        <v>1.8064816820438287E-3</v>
      </c>
      <c r="F52" s="4"/>
      <c r="G52" s="3"/>
      <c r="H52" s="3"/>
      <c r="I52" s="3"/>
      <c r="J52" s="3"/>
      <c r="K52" s="3"/>
    </row>
    <row r="53" spans="1:11" x14ac:dyDescent="0.2">
      <c r="A53" s="1">
        <v>40909</v>
      </c>
      <c r="B53" s="5">
        <v>1240.8900000000001</v>
      </c>
      <c r="C53" s="6">
        <f t="shared" si="0"/>
        <v>4.8121915674557571E-2</v>
      </c>
      <c r="D53" s="6">
        <f t="shared" si="1"/>
        <v>4.5074341326404511E-2</v>
      </c>
      <c r="E53">
        <f t="shared" si="2"/>
        <v>2.0316962460092177E-3</v>
      </c>
      <c r="F53" s="4"/>
      <c r="G53" s="3"/>
      <c r="H53" s="3"/>
      <c r="I53" s="3"/>
      <c r="J53" s="3"/>
      <c r="K53" s="3"/>
    </row>
    <row r="54" spans="1:11" x14ac:dyDescent="0.2">
      <c r="A54" s="1">
        <v>40878</v>
      </c>
      <c r="B54" s="5">
        <v>1182.5899999999999</v>
      </c>
      <c r="C54" s="6">
        <f t="shared" si="0"/>
        <v>-1.6982164364159795E-3</v>
      </c>
      <c r="D54" s="6">
        <f t="shared" si="1"/>
        <v>-4.7457907845690388E-3</v>
      </c>
      <c r="E54">
        <f t="shared" si="2"/>
        <v>2.2522530170900412E-5</v>
      </c>
      <c r="F54" s="2"/>
      <c r="G54" s="3"/>
      <c r="H54" s="3"/>
      <c r="I54" s="3"/>
      <c r="J54" s="3"/>
      <c r="K54" s="3"/>
    </row>
    <row r="55" spans="1:11" x14ac:dyDescent="0.2">
      <c r="A55" s="1">
        <v>40848</v>
      </c>
      <c r="B55" s="5">
        <v>1184.5999999999999</v>
      </c>
      <c r="C55" s="6">
        <f t="shared" si="0"/>
        <v>-2.7230126572685844E-2</v>
      </c>
      <c r="D55" s="6">
        <f t="shared" si="1"/>
        <v>-3.0277700920838903E-2</v>
      </c>
      <c r="E55">
        <f t="shared" si="2"/>
        <v>9.1673917305176895E-4</v>
      </c>
      <c r="F55" s="2"/>
      <c r="G55" s="3"/>
      <c r="H55" s="3"/>
      <c r="I55" s="3"/>
      <c r="J55" s="3"/>
      <c r="K55" s="3"/>
    </row>
    <row r="56" spans="1:11" x14ac:dyDescent="0.2">
      <c r="A56" s="1">
        <v>40817</v>
      </c>
      <c r="B56" s="5">
        <v>1217.3</v>
      </c>
      <c r="C56" s="6">
        <f t="shared" si="0"/>
        <v>9.7640997229212684E-2</v>
      </c>
      <c r="D56" s="6">
        <f t="shared" si="1"/>
        <v>9.4593422881059624E-2</v>
      </c>
      <c r="E56">
        <f t="shared" si="2"/>
        <v>8.9479156523549746E-3</v>
      </c>
      <c r="F56" s="4"/>
      <c r="G56" s="3"/>
      <c r="H56" s="3"/>
      <c r="I56" s="3"/>
      <c r="J56" s="3"/>
      <c r="K56" s="3"/>
    </row>
    <row r="57" spans="1:11" x14ac:dyDescent="0.2">
      <c r="A57" s="1">
        <v>40787</v>
      </c>
      <c r="B57" s="5">
        <v>1104.06</v>
      </c>
      <c r="C57" s="6">
        <f t="shared" si="0"/>
        <v>-9.2633821910053468E-2</v>
      </c>
      <c r="D57" s="6">
        <f t="shared" si="1"/>
        <v>-9.5681396258206527E-2</v>
      </c>
      <c r="E57">
        <f t="shared" si="2"/>
        <v>9.1549295899199384E-3</v>
      </c>
      <c r="F57" s="2"/>
      <c r="G57" s="3"/>
      <c r="H57" s="3"/>
      <c r="I57" s="3"/>
      <c r="J57" s="3"/>
      <c r="K57" s="3"/>
    </row>
    <row r="58" spans="1:11" x14ac:dyDescent="0.2">
      <c r="A58" s="1">
        <v>40756</v>
      </c>
      <c r="B58" s="5">
        <v>1211.22</v>
      </c>
      <c r="C58" s="6">
        <f t="shared" si="0"/>
        <v>-7.5379198846342879E-2</v>
      </c>
      <c r="D58" s="6">
        <f t="shared" si="1"/>
        <v>-7.8426773194495938E-2</v>
      </c>
      <c r="E58">
        <f t="shared" si="2"/>
        <v>6.1507587537009065E-3</v>
      </c>
      <c r="F58" s="2"/>
      <c r="G58" s="3"/>
      <c r="H58" s="3"/>
      <c r="I58" s="3"/>
      <c r="J58" s="3"/>
      <c r="K58" s="3"/>
    </row>
    <row r="59" spans="1:11" x14ac:dyDescent="0.2">
      <c r="A59" s="1">
        <v>40725</v>
      </c>
      <c r="B59" s="5">
        <v>1306.05</v>
      </c>
      <c r="C59" s="6">
        <f t="shared" si="0"/>
        <v>-1.9058451972886383E-2</v>
      </c>
      <c r="D59" s="6">
        <f t="shared" si="1"/>
        <v>-2.2106026321039442E-2</v>
      </c>
      <c r="E59">
        <f t="shared" si="2"/>
        <v>4.8867639970648867E-4</v>
      </c>
      <c r="F59" s="2"/>
      <c r="G59" s="3"/>
      <c r="H59" s="3"/>
      <c r="I59" s="3"/>
      <c r="J59" s="3"/>
      <c r="K59" s="3"/>
    </row>
    <row r="60" spans="1:11" x14ac:dyDescent="0.2">
      <c r="A60" s="1">
        <v>40695</v>
      </c>
      <c r="B60" s="5">
        <v>1331.18</v>
      </c>
      <c r="C60" s="6">
        <f t="shared" si="0"/>
        <v>-1.7447823090997489E-2</v>
      </c>
      <c r="D60" s="6">
        <f t="shared" si="1"/>
        <v>-2.0495397439150548E-2</v>
      </c>
      <c r="E60">
        <f t="shared" si="2"/>
        <v>4.2006131618873882E-4</v>
      </c>
      <c r="F60" s="2"/>
      <c r="G60" s="3"/>
      <c r="H60" s="3"/>
      <c r="I60" s="3"/>
      <c r="J60" s="3"/>
      <c r="K60" s="3"/>
    </row>
    <row r="61" spans="1:11" x14ac:dyDescent="0.2">
      <c r="A61" s="1">
        <v>40664</v>
      </c>
      <c r="B61" s="5">
        <v>1354.61</v>
      </c>
      <c r="C61" s="6">
        <f t="shared" si="0"/>
        <v>-2.4796858204655707E-2</v>
      </c>
      <c r="D61" s="6">
        <f t="shared" si="1"/>
        <v>-2.7844432552808766E-2</v>
      </c>
      <c r="E61">
        <f t="shared" si="2"/>
        <v>7.7531242418791646E-4</v>
      </c>
      <c r="F61" s="2"/>
      <c r="G61" s="3"/>
      <c r="H61" s="3"/>
      <c r="I61" s="3"/>
      <c r="J61" s="3"/>
      <c r="K61" s="3"/>
    </row>
    <row r="62" spans="1:11" x14ac:dyDescent="0.2">
      <c r="A62" s="1">
        <v>40634</v>
      </c>
      <c r="B62" s="5">
        <v>1388.62</v>
      </c>
      <c r="C62" s="6">
        <f t="shared" si="0"/>
        <v>3.9431592208586892E-2</v>
      </c>
      <c r="D62" s="6">
        <f t="shared" si="1"/>
        <v>3.6384017860433833E-2</v>
      </c>
      <c r="E62">
        <f t="shared" si="2"/>
        <v>1.3237967556683681E-3</v>
      </c>
      <c r="F62" s="4"/>
      <c r="G62" s="3"/>
      <c r="H62" s="3"/>
      <c r="I62" s="3"/>
      <c r="J62" s="3"/>
      <c r="K62" s="3"/>
    </row>
    <row r="63" spans="1:11" x14ac:dyDescent="0.2">
      <c r="A63" s="1">
        <v>40603</v>
      </c>
      <c r="B63" s="5">
        <v>1334.93</v>
      </c>
      <c r="C63" s="6">
        <f t="shared" si="0"/>
        <v>-1.2447212346469151E-2</v>
      </c>
      <c r="D63" s="6">
        <f t="shared" si="1"/>
        <v>-1.549478669462221E-2</v>
      </c>
      <c r="E63">
        <f t="shared" si="2"/>
        <v>2.4008841471184148E-4</v>
      </c>
      <c r="F63" s="2"/>
      <c r="G63" s="3"/>
      <c r="H63" s="3"/>
      <c r="I63" s="3"/>
      <c r="J63" s="3"/>
      <c r="K63" s="3"/>
    </row>
    <row r="64" spans="1:11" x14ac:dyDescent="0.2">
      <c r="A64" s="1">
        <v>40575</v>
      </c>
      <c r="B64" s="5">
        <v>1351.65</v>
      </c>
      <c r="C64" s="6">
        <f t="shared" si="0"/>
        <v>3.2765655122825116E-2</v>
      </c>
      <c r="D64" s="6">
        <f t="shared" si="1"/>
        <v>2.9718080774672057E-2</v>
      </c>
      <c r="E64">
        <f t="shared" si="2"/>
        <v>8.8316432492993287E-4</v>
      </c>
      <c r="F64" s="4"/>
      <c r="G64" s="3"/>
      <c r="H64" s="3"/>
      <c r="I64" s="3"/>
      <c r="J64" s="3"/>
      <c r="K64" s="3"/>
    </row>
    <row r="65" spans="1:11" x14ac:dyDescent="0.2">
      <c r="A65" s="1">
        <v>40544</v>
      </c>
      <c r="B65" s="5">
        <v>1308.08</v>
      </c>
      <c r="C65" s="6">
        <f t="shared" si="0"/>
        <v>2.1645649307974985E-2</v>
      </c>
      <c r="D65" s="6">
        <f t="shared" si="1"/>
        <v>1.8598074959821926E-2</v>
      </c>
      <c r="E65">
        <f t="shared" si="2"/>
        <v>3.4588839221115535E-4</v>
      </c>
      <c r="F65" s="4"/>
      <c r="G65" s="3"/>
      <c r="H65" s="3"/>
      <c r="I65" s="3"/>
      <c r="J65" s="3"/>
      <c r="K65" s="3"/>
    </row>
    <row r="66" spans="1:11" x14ac:dyDescent="0.2">
      <c r="A66" s="1">
        <v>40513</v>
      </c>
      <c r="B66" s="5">
        <v>1280.07</v>
      </c>
      <c r="C66" s="6">
        <f t="shared" si="0"/>
        <v>6.9974326094744507E-2</v>
      </c>
      <c r="D66" s="6">
        <f t="shared" si="1"/>
        <v>6.6926751746591448E-2</v>
      </c>
      <c r="E66">
        <f t="shared" si="2"/>
        <v>4.4791900993498817E-3</v>
      </c>
      <c r="F66" s="4"/>
      <c r="G66" s="3"/>
      <c r="H66" s="3"/>
      <c r="I66" s="3"/>
      <c r="J66" s="3"/>
      <c r="K66" s="3"/>
    </row>
    <row r="67" spans="1:11" x14ac:dyDescent="0.2">
      <c r="A67" s="1">
        <v>40483</v>
      </c>
      <c r="B67" s="5">
        <v>1193.56</v>
      </c>
      <c r="C67" s="6">
        <f t="shared" si="0"/>
        <v>-2.3736621236792606E-2</v>
      </c>
      <c r="D67" s="6">
        <f t="shared" si="1"/>
        <v>-2.6784195584945665E-2</v>
      </c>
      <c r="E67">
        <f t="shared" si="2"/>
        <v>7.1739313313262285E-4</v>
      </c>
      <c r="F67" s="2"/>
      <c r="G67" s="3"/>
      <c r="H67" s="3"/>
      <c r="I67" s="3"/>
      <c r="J67" s="3"/>
      <c r="K67" s="3"/>
    </row>
    <row r="68" spans="1:11" x14ac:dyDescent="0.2">
      <c r="A68" s="1">
        <v>40452</v>
      </c>
      <c r="B68" s="5">
        <v>1222.23</v>
      </c>
      <c r="C68" s="6">
        <f t="shared" si="0"/>
        <v>3.5849296986934572E-2</v>
      </c>
      <c r="D68" s="6">
        <f t="shared" si="1"/>
        <v>3.2801722638781512E-2</v>
      </c>
      <c r="E68">
        <f t="shared" si="2"/>
        <v>1.0759530080715516E-3</v>
      </c>
      <c r="F68" s="4"/>
      <c r="G68" s="3"/>
      <c r="H68" s="3"/>
      <c r="I68" s="3"/>
      <c r="J68" s="3"/>
      <c r="K68" s="3"/>
    </row>
    <row r="69" spans="1:11" x14ac:dyDescent="0.2">
      <c r="A69" s="1">
        <v>40422</v>
      </c>
      <c r="B69" s="5">
        <v>1179.19</v>
      </c>
      <c r="C69" s="6">
        <f t="shared" si="0"/>
        <v>8.7218782764349578E-2</v>
      </c>
      <c r="D69" s="6">
        <f t="shared" si="1"/>
        <v>8.4171208416196519E-2</v>
      </c>
      <c r="E69">
        <f t="shared" si="2"/>
        <v>7.0847923262427918E-3</v>
      </c>
      <c r="F69" s="4"/>
      <c r="G69" s="3"/>
      <c r="H69" s="3"/>
      <c r="I69" s="3"/>
      <c r="J69" s="3"/>
      <c r="K69" s="3"/>
    </row>
    <row r="70" spans="1:11" x14ac:dyDescent="0.2">
      <c r="A70" s="1">
        <v>40391</v>
      </c>
      <c r="B70" s="5">
        <v>1080.7</v>
      </c>
      <c r="C70" s="6">
        <f t="shared" ref="C70:C133" si="3">LN(B70/B71)</f>
        <v>-4.0022933799855137E-2</v>
      </c>
      <c r="D70" s="6">
        <f t="shared" ref="D70:D133" si="4">C70-$B$147</f>
        <v>-4.3070508148008196E-2</v>
      </c>
      <c r="E70">
        <f t="shared" ref="E70:E133" si="5">D70^2</f>
        <v>1.8550686721276405E-3</v>
      </c>
      <c r="F70" s="2"/>
      <c r="G70" s="3"/>
      <c r="H70" s="3"/>
      <c r="I70" s="3"/>
      <c r="J70" s="3"/>
      <c r="K70" s="3"/>
    </row>
    <row r="71" spans="1:11" x14ac:dyDescent="0.2">
      <c r="A71" s="1">
        <v>40360</v>
      </c>
      <c r="B71" s="5">
        <v>1124.83</v>
      </c>
      <c r="C71" s="6">
        <f t="shared" si="3"/>
        <v>7.7142773996792521E-2</v>
      </c>
      <c r="D71" s="6">
        <f t="shared" si="4"/>
        <v>7.4095199648639462E-2</v>
      </c>
      <c r="E71">
        <f t="shared" si="5"/>
        <v>5.4900986109717416E-3</v>
      </c>
      <c r="F71" s="4"/>
      <c r="G71" s="3"/>
      <c r="H71" s="3"/>
      <c r="I71" s="3"/>
      <c r="J71" s="3"/>
      <c r="K71" s="3"/>
    </row>
    <row r="72" spans="1:11" x14ac:dyDescent="0.2">
      <c r="A72" s="1">
        <v>40330</v>
      </c>
      <c r="B72" s="5">
        <v>1041.32</v>
      </c>
      <c r="C72" s="6">
        <f t="shared" si="3"/>
        <v>-3.6286699672004034E-2</v>
      </c>
      <c r="D72" s="6">
        <f t="shared" si="4"/>
        <v>-3.9334274020157094E-2</v>
      </c>
      <c r="E72">
        <f t="shared" si="5"/>
        <v>1.5471851126928054E-3</v>
      </c>
      <c r="F72" s="2"/>
      <c r="G72" s="3"/>
      <c r="H72" s="3"/>
      <c r="I72" s="3"/>
      <c r="J72" s="3"/>
      <c r="K72" s="3"/>
    </row>
    <row r="73" spans="1:11" x14ac:dyDescent="0.2">
      <c r="A73" s="1">
        <v>40299</v>
      </c>
      <c r="B73" s="5">
        <v>1079.8</v>
      </c>
      <c r="C73" s="6">
        <f t="shared" si="3"/>
        <v>-0.10434499741538619</v>
      </c>
      <c r="D73" s="6">
        <f t="shared" si="4"/>
        <v>-0.10739257176353925</v>
      </c>
      <c r="E73">
        <f t="shared" si="5"/>
        <v>1.1533164469986928E-2</v>
      </c>
      <c r="F73" s="2"/>
      <c r="G73" s="3"/>
      <c r="H73" s="3"/>
      <c r="I73" s="3"/>
      <c r="J73" s="3"/>
      <c r="K73" s="3"/>
    </row>
    <row r="74" spans="1:11" x14ac:dyDescent="0.2">
      <c r="A74" s="1">
        <v>40269</v>
      </c>
      <c r="B74" s="5">
        <v>1198.56</v>
      </c>
      <c r="C74" s="6">
        <f t="shared" si="3"/>
        <v>-1.6422897371724332E-3</v>
      </c>
      <c r="D74" s="6">
        <f t="shared" si="4"/>
        <v>-4.6898640853254925E-3</v>
      </c>
      <c r="E74">
        <f t="shared" si="5"/>
        <v>2.1994825138825918E-5</v>
      </c>
      <c r="F74" s="2"/>
      <c r="G74" s="3"/>
      <c r="H74" s="3"/>
      <c r="I74" s="3"/>
      <c r="J74" s="3"/>
      <c r="K74" s="3"/>
    </row>
    <row r="75" spans="1:11" x14ac:dyDescent="0.2">
      <c r="A75" s="1">
        <v>40238</v>
      </c>
      <c r="B75" s="5">
        <v>1200.53</v>
      </c>
      <c r="C75" s="6">
        <f t="shared" si="3"/>
        <v>5.7585277226379572E-2</v>
      </c>
      <c r="D75" s="6">
        <f t="shared" si="4"/>
        <v>5.4537702878226513E-2</v>
      </c>
      <c r="E75">
        <f t="shared" si="5"/>
        <v>2.9743610352337166E-3</v>
      </c>
      <c r="F75" s="4"/>
      <c r="G75" s="3"/>
      <c r="H75" s="3"/>
      <c r="I75" s="3"/>
      <c r="J75" s="3"/>
      <c r="K75" s="3"/>
    </row>
    <row r="76" spans="1:11" x14ac:dyDescent="0.2">
      <c r="A76" s="1">
        <v>40210</v>
      </c>
      <c r="B76" s="5">
        <v>1133.3499999999999</v>
      </c>
      <c r="C76" s="6">
        <f t="shared" si="3"/>
        <v>1.2259962073152978E-2</v>
      </c>
      <c r="D76" s="6">
        <f t="shared" si="4"/>
        <v>9.2123877249999184E-3</v>
      </c>
      <c r="E76">
        <f t="shared" si="5"/>
        <v>8.4868087595729174E-5</v>
      </c>
      <c r="F76" s="4"/>
      <c r="G76" s="3"/>
      <c r="H76" s="3"/>
      <c r="I76" s="3"/>
      <c r="J76" s="3"/>
      <c r="K76" s="3"/>
    </row>
    <row r="77" spans="1:11" x14ac:dyDescent="0.2">
      <c r="A77" s="1">
        <v>40179</v>
      </c>
      <c r="B77" s="5">
        <v>1119.54</v>
      </c>
      <c r="C77" s="6">
        <f t="shared" si="3"/>
        <v>-4.2777314071168818E-2</v>
      </c>
      <c r="D77" s="6">
        <f t="shared" si="4"/>
        <v>-4.5824888419321877E-2</v>
      </c>
      <c r="E77">
        <f t="shared" si="5"/>
        <v>2.0999203986433001E-3</v>
      </c>
      <c r="F77" s="2"/>
      <c r="G77" s="3"/>
      <c r="H77" s="3"/>
      <c r="I77" s="3"/>
      <c r="J77" s="3"/>
      <c r="K77" s="3"/>
    </row>
    <row r="78" spans="1:11" x14ac:dyDescent="0.2">
      <c r="A78" s="1">
        <v>40148</v>
      </c>
      <c r="B78" s="5">
        <v>1168.47</v>
      </c>
      <c r="C78" s="6">
        <f t="shared" si="3"/>
        <v>1.6794498677307052E-2</v>
      </c>
      <c r="D78" s="6">
        <f t="shared" si="4"/>
        <v>1.3746924329153993E-2</v>
      </c>
      <c r="E78">
        <f t="shared" si="5"/>
        <v>1.8897792851148596E-4</v>
      </c>
      <c r="F78" s="4"/>
      <c r="G78" s="3"/>
      <c r="H78" s="3"/>
      <c r="I78" s="3"/>
      <c r="J78" s="3"/>
      <c r="K78" s="3"/>
    </row>
    <row r="79" spans="1:11" x14ac:dyDescent="0.2">
      <c r="A79" s="1">
        <v>40118</v>
      </c>
      <c r="B79" s="5">
        <v>1149.01</v>
      </c>
      <c r="C79" s="6">
        <f t="shared" si="3"/>
        <v>3.7997103708071571E-2</v>
      </c>
      <c r="D79" s="6">
        <f t="shared" si="4"/>
        <v>3.4949529359918512E-2</v>
      </c>
      <c r="E79">
        <f t="shared" si="5"/>
        <v>1.221469602479806E-3</v>
      </c>
      <c r="F79" s="4"/>
      <c r="G79" s="3"/>
      <c r="H79" s="3"/>
      <c r="I79" s="3"/>
      <c r="J79" s="3"/>
      <c r="K79" s="3"/>
    </row>
    <row r="80" spans="1:11" x14ac:dyDescent="0.2">
      <c r="A80" s="1">
        <v>40087</v>
      </c>
      <c r="B80" s="5">
        <v>1106.17</v>
      </c>
      <c r="C80" s="6">
        <f t="shared" si="3"/>
        <v>-1.8637890330381015E-2</v>
      </c>
      <c r="D80" s="6">
        <f t="shared" si="4"/>
        <v>-2.1685464678534074E-2</v>
      </c>
      <c r="E80">
        <f t="shared" si="5"/>
        <v>4.7025937832394894E-4</v>
      </c>
      <c r="F80" s="2"/>
      <c r="G80" s="3"/>
      <c r="H80" s="3"/>
      <c r="I80" s="3"/>
      <c r="J80" s="3"/>
      <c r="K80" s="3"/>
    </row>
    <row r="81" spans="1:11" x14ac:dyDescent="0.2">
      <c r="A81" s="1">
        <v>40057</v>
      </c>
      <c r="B81" s="5">
        <v>1126.98</v>
      </c>
      <c r="C81" s="6">
        <f t="shared" si="3"/>
        <v>3.7408659132724571E-2</v>
      </c>
      <c r="D81" s="6">
        <f t="shared" si="4"/>
        <v>3.4361084784571512E-2</v>
      </c>
      <c r="E81">
        <f t="shared" si="5"/>
        <v>1.1806841475725119E-3</v>
      </c>
      <c r="F81" s="4"/>
      <c r="G81" s="3"/>
      <c r="H81" s="3"/>
      <c r="I81" s="3"/>
      <c r="J81" s="3"/>
      <c r="K81" s="3"/>
    </row>
    <row r="82" spans="1:11" x14ac:dyDescent="0.2">
      <c r="A82" s="1">
        <v>40026</v>
      </c>
      <c r="B82" s="5">
        <v>1085.5999999999999</v>
      </c>
      <c r="C82" s="6">
        <f t="shared" si="3"/>
        <v>3.8355207192634508E-2</v>
      </c>
      <c r="D82" s="6">
        <f t="shared" si="4"/>
        <v>3.5307632844481449E-2</v>
      </c>
      <c r="E82">
        <f t="shared" si="5"/>
        <v>1.2466289370807052E-3</v>
      </c>
      <c r="F82" s="4"/>
      <c r="G82" s="3"/>
      <c r="H82" s="3"/>
      <c r="I82" s="3"/>
      <c r="J82" s="3"/>
      <c r="K82" s="3"/>
    </row>
    <row r="83" spans="1:11" x14ac:dyDescent="0.2">
      <c r="A83" s="1">
        <v>39995</v>
      </c>
      <c r="B83" s="5">
        <v>1044.75</v>
      </c>
      <c r="C83" s="6">
        <f t="shared" si="3"/>
        <v>8.0389740842619836E-2</v>
      </c>
      <c r="D83" s="6">
        <f t="shared" si="4"/>
        <v>7.7342166494466777E-2</v>
      </c>
      <c r="E83">
        <f t="shared" si="5"/>
        <v>5.9818107180578195E-3</v>
      </c>
      <c r="F83" s="4"/>
      <c r="G83" s="3"/>
      <c r="H83" s="3"/>
      <c r="I83" s="3"/>
      <c r="J83" s="3"/>
      <c r="K83" s="3"/>
    </row>
    <row r="84" spans="1:11" x14ac:dyDescent="0.2">
      <c r="A84" s="1">
        <v>39965</v>
      </c>
      <c r="B84" s="5">
        <v>964.05</v>
      </c>
      <c r="C84" s="6">
        <f t="shared" si="3"/>
        <v>-6.1529110120236439E-3</v>
      </c>
      <c r="D84" s="6">
        <f t="shared" si="4"/>
        <v>-9.2004853601767023E-3</v>
      </c>
      <c r="E84">
        <f t="shared" si="5"/>
        <v>8.464893086282582E-5</v>
      </c>
      <c r="F84" s="2"/>
      <c r="G84" s="3"/>
      <c r="H84" s="3"/>
      <c r="I84" s="3"/>
      <c r="J84" s="3"/>
      <c r="K84" s="3"/>
    </row>
    <row r="85" spans="1:11" x14ac:dyDescent="0.2">
      <c r="A85" s="1">
        <v>39934</v>
      </c>
      <c r="B85" s="5">
        <v>970</v>
      </c>
      <c r="C85" s="6">
        <f t="shared" si="3"/>
        <v>8.2687094455152113E-2</v>
      </c>
      <c r="D85" s="6">
        <f t="shared" si="4"/>
        <v>7.9639520106999054E-2</v>
      </c>
      <c r="E85">
        <f t="shared" si="5"/>
        <v>6.342453162873107E-3</v>
      </c>
      <c r="F85" s="4"/>
      <c r="G85" s="3"/>
      <c r="H85" s="3"/>
      <c r="I85" s="3"/>
      <c r="J85" s="3"/>
      <c r="K85" s="3"/>
    </row>
    <row r="86" spans="1:11" x14ac:dyDescent="0.2">
      <c r="A86" s="1">
        <v>39904</v>
      </c>
      <c r="B86" s="5">
        <v>893.02</v>
      </c>
      <c r="C86" s="6">
        <f t="shared" si="3"/>
        <v>0.10349344503568286</v>
      </c>
      <c r="D86" s="6">
        <f t="shared" si="4"/>
        <v>0.1004458706875298</v>
      </c>
      <c r="E86">
        <f t="shared" si="5"/>
        <v>1.008937293817596E-2</v>
      </c>
      <c r="F86" s="4"/>
      <c r="G86" s="3"/>
      <c r="H86" s="3"/>
      <c r="I86" s="3"/>
      <c r="J86" s="3"/>
      <c r="K86" s="3"/>
    </row>
    <row r="87" spans="1:11" x14ac:dyDescent="0.2">
      <c r="A87" s="1">
        <v>39873</v>
      </c>
      <c r="B87" s="5">
        <v>805.22</v>
      </c>
      <c r="C87" s="6">
        <f t="shared" si="3"/>
        <v>6.989631572966197E-2</v>
      </c>
      <c r="D87" s="6">
        <f t="shared" si="4"/>
        <v>6.6848741381508911E-2</v>
      </c>
      <c r="E87">
        <f t="shared" si="5"/>
        <v>4.4687542242918621E-3</v>
      </c>
      <c r="F87" s="4"/>
      <c r="G87" s="3"/>
      <c r="H87" s="3"/>
      <c r="I87" s="3"/>
      <c r="J87" s="3"/>
      <c r="K87" s="3"/>
    </row>
    <row r="88" spans="1:11" x14ac:dyDescent="0.2">
      <c r="A88" s="1">
        <v>39845</v>
      </c>
      <c r="B88" s="5">
        <v>750.86</v>
      </c>
      <c r="C88" s="6">
        <f t="shared" si="3"/>
        <v>-0.11078884749038044</v>
      </c>
      <c r="D88" s="6">
        <f t="shared" si="4"/>
        <v>-0.1138364218385335</v>
      </c>
      <c r="E88">
        <f t="shared" si="5"/>
        <v>1.2958730937000546E-2</v>
      </c>
      <c r="F88" s="2"/>
      <c r="G88" s="3"/>
      <c r="H88" s="3"/>
      <c r="I88" s="3"/>
      <c r="J88" s="3"/>
      <c r="K88" s="3"/>
    </row>
    <row r="89" spans="1:11" x14ac:dyDescent="0.2">
      <c r="A89" s="1">
        <v>39814</v>
      </c>
      <c r="B89" s="5">
        <v>838.83</v>
      </c>
      <c r="C89" s="6">
        <f t="shared" si="3"/>
        <v>-9.2615575030981334E-2</v>
      </c>
      <c r="D89" s="6">
        <f t="shared" si="4"/>
        <v>-9.5663149379134393E-2</v>
      </c>
      <c r="E89">
        <f t="shared" si="5"/>
        <v>9.151438149134581E-3</v>
      </c>
      <c r="F89" s="2"/>
      <c r="G89" s="3"/>
      <c r="H89" s="3"/>
      <c r="I89" s="3"/>
      <c r="J89" s="3"/>
      <c r="K89" s="3"/>
    </row>
    <row r="90" spans="1:11" x14ac:dyDescent="0.2">
      <c r="A90" s="1">
        <v>39783</v>
      </c>
      <c r="B90" s="5">
        <v>920.23</v>
      </c>
      <c r="C90" s="6">
        <f t="shared" si="3"/>
        <v>3.01154484522584E-2</v>
      </c>
      <c r="D90" s="6">
        <f t="shared" si="4"/>
        <v>2.7067874104105341E-2</v>
      </c>
      <c r="E90">
        <f t="shared" si="5"/>
        <v>7.3266980851569648E-4</v>
      </c>
      <c r="F90" s="4"/>
      <c r="G90" s="3"/>
      <c r="H90" s="3"/>
      <c r="I90" s="3"/>
      <c r="J90" s="3"/>
      <c r="K90" s="3"/>
    </row>
    <row r="91" spans="1:11" x14ac:dyDescent="0.2">
      <c r="A91" s="1">
        <v>39753</v>
      </c>
      <c r="B91" s="5">
        <v>892.93</v>
      </c>
      <c r="C91" s="6">
        <f t="shared" si="3"/>
        <v>-6.955640001136891E-2</v>
      </c>
      <c r="D91" s="6">
        <f t="shared" si="4"/>
        <v>-7.2603974359521969E-2</v>
      </c>
      <c r="E91">
        <f t="shared" si="5"/>
        <v>5.2713370927981234E-3</v>
      </c>
      <c r="F91" s="2"/>
      <c r="G91" s="3"/>
      <c r="H91" s="3"/>
      <c r="I91" s="3"/>
      <c r="J91" s="3"/>
      <c r="K91" s="3"/>
    </row>
    <row r="92" spans="1:11" x14ac:dyDescent="0.2">
      <c r="A92" s="1">
        <v>39722</v>
      </c>
      <c r="B92" s="5">
        <v>957.25</v>
      </c>
      <c r="C92" s="6">
        <f t="shared" si="3"/>
        <v>-0.21061938081120679</v>
      </c>
      <c r="D92" s="6">
        <f t="shared" si="4"/>
        <v>-0.21366695515935985</v>
      </c>
      <c r="E92">
        <f t="shared" si="5"/>
        <v>4.5653567727071895E-2</v>
      </c>
      <c r="F92" s="2"/>
      <c r="G92" s="3"/>
      <c r="H92" s="3"/>
      <c r="I92" s="3"/>
      <c r="J92" s="3"/>
      <c r="K92" s="3"/>
    </row>
    <row r="93" spans="1:11" x14ac:dyDescent="0.2">
      <c r="A93" s="1">
        <v>39692</v>
      </c>
      <c r="B93" s="5">
        <v>1181.67</v>
      </c>
      <c r="C93" s="6">
        <f t="shared" si="3"/>
        <v>-0.12936122623033913</v>
      </c>
      <c r="D93" s="6">
        <f t="shared" si="4"/>
        <v>-0.13240880057849219</v>
      </c>
      <c r="E93">
        <f t="shared" si="5"/>
        <v>1.7532090470634913E-2</v>
      </c>
      <c r="F93" s="2"/>
      <c r="G93" s="3"/>
      <c r="H93" s="3"/>
      <c r="I93" s="3"/>
      <c r="J93" s="3"/>
      <c r="K93" s="3"/>
    </row>
    <row r="94" spans="1:11" x14ac:dyDescent="0.2">
      <c r="A94" s="1">
        <v>39661</v>
      </c>
      <c r="B94" s="5">
        <v>1344.86</v>
      </c>
      <c r="C94" s="6">
        <f t="shared" si="3"/>
        <v>-1.6109156571804985E-2</v>
      </c>
      <c r="D94" s="6">
        <f t="shared" si="4"/>
        <v>-1.9156730919958044E-2</v>
      </c>
      <c r="E94">
        <f t="shared" si="5"/>
        <v>3.6698033953967658E-4</v>
      </c>
      <c r="F94" s="2"/>
      <c r="G94" s="3"/>
      <c r="H94" s="3"/>
      <c r="I94" s="3"/>
      <c r="J94" s="3"/>
      <c r="K94" s="3"/>
    </row>
    <row r="95" spans="1:11" x14ac:dyDescent="0.2">
      <c r="A95" s="1">
        <v>39630</v>
      </c>
      <c r="B95" s="5">
        <v>1366.7</v>
      </c>
      <c r="C95" s="6">
        <f t="shared" si="3"/>
        <v>-2.5593434004143375E-2</v>
      </c>
      <c r="D95" s="6">
        <f t="shared" si="4"/>
        <v>-2.8641008352296434E-2</v>
      </c>
      <c r="E95">
        <f t="shared" si="5"/>
        <v>8.2030735943631409E-4</v>
      </c>
      <c r="F95" s="2"/>
      <c r="G95" s="3"/>
      <c r="H95" s="3"/>
      <c r="I95" s="3"/>
      <c r="J95" s="3"/>
      <c r="K95" s="3"/>
    </row>
    <row r="96" spans="1:11" x14ac:dyDescent="0.2">
      <c r="A96" s="1">
        <v>39600</v>
      </c>
      <c r="B96" s="5">
        <v>1402.13</v>
      </c>
      <c r="C96" s="6">
        <f t="shared" si="3"/>
        <v>-8.4480475056401758E-2</v>
      </c>
      <c r="D96" s="6">
        <f t="shared" si="4"/>
        <v>-8.7528049404554817E-2</v>
      </c>
      <c r="E96">
        <f t="shared" si="5"/>
        <v>7.6611594325661884E-3</v>
      </c>
      <c r="F96" s="2"/>
      <c r="G96" s="3"/>
      <c r="H96" s="3"/>
      <c r="I96" s="3"/>
      <c r="J96" s="3"/>
      <c r="K96" s="3"/>
    </row>
    <row r="97" spans="1:11" x14ac:dyDescent="0.2">
      <c r="A97" s="1">
        <v>39569</v>
      </c>
      <c r="B97" s="5">
        <v>1525.73</v>
      </c>
      <c r="C97" s="6">
        <f t="shared" si="3"/>
        <v>1.1032431190644206E-2</v>
      </c>
      <c r="D97" s="6">
        <f t="shared" si="4"/>
        <v>7.9848568424911465E-3</v>
      </c>
      <c r="E97">
        <f t="shared" si="5"/>
        <v>6.375793879507768E-5</v>
      </c>
      <c r="F97" s="4"/>
      <c r="G97" s="3"/>
      <c r="H97" s="3"/>
      <c r="I97" s="3"/>
      <c r="J97" s="3"/>
      <c r="K97" s="3"/>
    </row>
    <row r="98" spans="1:11" x14ac:dyDescent="0.2">
      <c r="A98" s="1">
        <v>39539</v>
      </c>
      <c r="B98" s="5">
        <v>1508.99</v>
      </c>
      <c r="C98" s="6">
        <f t="shared" si="3"/>
        <v>4.8604626806313209E-2</v>
      </c>
      <c r="D98" s="6">
        <f t="shared" si="4"/>
        <v>4.5557052458160149E-2</v>
      </c>
      <c r="E98">
        <f t="shared" si="5"/>
        <v>2.0754450286755558E-3</v>
      </c>
      <c r="F98" s="4"/>
      <c r="G98" s="3"/>
      <c r="H98" s="3"/>
      <c r="I98" s="3"/>
      <c r="J98" s="3"/>
      <c r="K98" s="3"/>
    </row>
    <row r="99" spans="1:11" x14ac:dyDescent="0.2">
      <c r="A99" s="1">
        <v>39508</v>
      </c>
      <c r="B99" s="5">
        <v>1437.4</v>
      </c>
      <c r="C99" s="6">
        <f t="shared" si="3"/>
        <v>-1.255478024913397E-2</v>
      </c>
      <c r="D99" s="6">
        <f t="shared" si="4"/>
        <v>-1.5602354597287029E-2</v>
      </c>
      <c r="E99">
        <f t="shared" si="5"/>
        <v>2.434334689794837E-4</v>
      </c>
      <c r="F99" s="2"/>
      <c r="G99" s="3"/>
      <c r="H99" s="3"/>
      <c r="I99" s="3"/>
      <c r="J99" s="3"/>
      <c r="K99" s="3"/>
    </row>
    <row r="100" spans="1:11" x14ac:dyDescent="0.2">
      <c r="A100" s="1">
        <v>39479</v>
      </c>
      <c r="B100" s="5">
        <v>1455.56</v>
      </c>
      <c r="C100" s="6">
        <f t="shared" si="3"/>
        <v>-7.3856135521340798E-3</v>
      </c>
      <c r="D100" s="6">
        <f t="shared" si="4"/>
        <v>-1.043318790028714E-2</v>
      </c>
      <c r="E100">
        <f t="shared" si="5"/>
        <v>1.0885140976269798E-4</v>
      </c>
      <c r="F100" s="2"/>
      <c r="G100" s="3"/>
      <c r="H100" s="3"/>
      <c r="I100" s="3"/>
      <c r="J100" s="3"/>
      <c r="K100" s="3"/>
    </row>
    <row r="101" spans="1:11" x14ac:dyDescent="0.2">
      <c r="A101" s="1">
        <v>39448</v>
      </c>
      <c r="B101" s="5">
        <v>1466.35</v>
      </c>
      <c r="C101" s="6">
        <f t="shared" si="3"/>
        <v>-8.0202694455297791E-2</v>
      </c>
      <c r="D101" s="6">
        <f t="shared" si="4"/>
        <v>-8.325026880345085E-2</v>
      </c>
      <c r="E101">
        <f t="shared" si="5"/>
        <v>6.9306072558468221E-3</v>
      </c>
      <c r="F101" s="2"/>
      <c r="G101" s="3"/>
      <c r="H101" s="3"/>
      <c r="I101" s="3"/>
      <c r="J101" s="3"/>
      <c r="K101" s="3"/>
    </row>
    <row r="102" spans="1:11" x14ac:dyDescent="0.2">
      <c r="A102" s="1">
        <v>39417</v>
      </c>
      <c r="B102" s="5">
        <v>1588.8</v>
      </c>
      <c r="C102" s="6">
        <f t="shared" si="3"/>
        <v>-1.383884524463482E-2</v>
      </c>
      <c r="D102" s="6">
        <f t="shared" si="4"/>
        <v>-1.6886419592787881E-2</v>
      </c>
      <c r="E102">
        <f t="shared" si="5"/>
        <v>2.8515116666369042E-4</v>
      </c>
      <c r="F102" s="2"/>
      <c r="G102" s="3"/>
      <c r="H102" s="3"/>
      <c r="I102" s="3"/>
      <c r="J102" s="3"/>
      <c r="K102" s="3"/>
    </row>
    <row r="103" spans="1:11" x14ac:dyDescent="0.2">
      <c r="A103" s="1">
        <v>39387</v>
      </c>
      <c r="B103" s="5">
        <v>1610.94</v>
      </c>
      <c r="C103" s="6">
        <f t="shared" si="3"/>
        <v>-4.3373765962908505E-2</v>
      </c>
      <c r="D103" s="6">
        <f t="shared" si="4"/>
        <v>-4.6421340311061564E-2</v>
      </c>
      <c r="E103">
        <f t="shared" si="5"/>
        <v>2.1549408362753894E-3</v>
      </c>
      <c r="F103" s="2"/>
      <c r="G103" s="3"/>
      <c r="H103" s="3"/>
      <c r="I103" s="3"/>
      <c r="J103" s="3"/>
      <c r="K103" s="3"/>
    </row>
    <row r="104" spans="1:11" x14ac:dyDescent="0.2">
      <c r="A104" s="1">
        <v>39356</v>
      </c>
      <c r="B104" s="5">
        <v>1682.35</v>
      </c>
      <c r="C104" s="6">
        <f t="shared" si="3"/>
        <v>2.9417700062113677E-2</v>
      </c>
      <c r="D104" s="6">
        <f t="shared" si="4"/>
        <v>2.6370125713960618E-2</v>
      </c>
      <c r="E104">
        <f t="shared" si="5"/>
        <v>6.9538353017008692E-4</v>
      </c>
      <c r="F104" s="4"/>
      <c r="G104" s="3"/>
      <c r="H104" s="3"/>
      <c r="I104" s="3"/>
      <c r="J104" s="3"/>
      <c r="K104" s="3"/>
    </row>
    <row r="105" spans="1:11" x14ac:dyDescent="0.2">
      <c r="A105" s="1">
        <v>39326</v>
      </c>
      <c r="B105" s="5">
        <v>1633.58</v>
      </c>
      <c r="C105" s="6">
        <f t="shared" si="3"/>
        <v>4.5069392486538018E-2</v>
      </c>
      <c r="D105" s="6">
        <f t="shared" si="4"/>
        <v>4.2021818138384959E-2</v>
      </c>
      <c r="E105">
        <f t="shared" si="5"/>
        <v>1.765833199655499E-3</v>
      </c>
      <c r="F105" s="4"/>
      <c r="G105" s="3"/>
      <c r="H105" s="3"/>
      <c r="I105" s="3"/>
      <c r="J105" s="3"/>
      <c r="K105" s="3"/>
    </row>
    <row r="106" spans="1:11" x14ac:dyDescent="0.2">
      <c r="A106" s="1">
        <v>39295</v>
      </c>
      <c r="B106" s="5">
        <v>1561.59</v>
      </c>
      <c r="C106" s="6">
        <f t="shared" si="3"/>
        <v>-2.6987290153076735E-3</v>
      </c>
      <c r="D106" s="6">
        <f t="shared" si="4"/>
        <v>-5.7463033634607332E-3</v>
      </c>
      <c r="E106">
        <f t="shared" si="5"/>
        <v>3.3020002344920135E-5</v>
      </c>
      <c r="F106" s="2"/>
      <c r="G106" s="3"/>
      <c r="H106" s="3"/>
      <c r="I106" s="3"/>
      <c r="J106" s="3"/>
      <c r="K106" s="3"/>
    </row>
    <row r="107" spans="1:11" x14ac:dyDescent="0.2">
      <c r="A107" s="1">
        <v>39264</v>
      </c>
      <c r="B107" s="5">
        <v>1565.81</v>
      </c>
      <c r="C107" s="6">
        <f t="shared" si="3"/>
        <v>-2.3074280518765426E-2</v>
      </c>
      <c r="D107" s="6">
        <f t="shared" si="4"/>
        <v>-2.6121854866918485E-2</v>
      </c>
      <c r="E107">
        <f t="shared" si="5"/>
        <v>6.8235130168835289E-4</v>
      </c>
      <c r="F107" s="2"/>
      <c r="G107" s="3"/>
      <c r="H107" s="3"/>
      <c r="I107" s="3"/>
      <c r="J107" s="3"/>
      <c r="K107" s="3"/>
    </row>
    <row r="108" spans="1:11" x14ac:dyDescent="0.2">
      <c r="A108" s="1">
        <v>39234</v>
      </c>
      <c r="B108" s="5">
        <v>1602.36</v>
      </c>
      <c r="C108" s="6">
        <f t="shared" si="3"/>
        <v>-9.0146390666372787E-3</v>
      </c>
      <c r="D108" s="6">
        <f t="shared" si="4"/>
        <v>-1.2062213414790338E-2</v>
      </c>
      <c r="E108">
        <f t="shared" si="5"/>
        <v>1.45496992463948E-4</v>
      </c>
      <c r="F108" s="2"/>
      <c r="G108" s="3"/>
      <c r="H108" s="3"/>
      <c r="I108" s="3"/>
      <c r="J108" s="3"/>
      <c r="K108" s="3"/>
    </row>
    <row r="109" spans="1:11" x14ac:dyDescent="0.2">
      <c r="A109" s="1">
        <v>39203</v>
      </c>
      <c r="B109" s="5">
        <v>1616.87</v>
      </c>
      <c r="C109" s="6">
        <f t="shared" si="3"/>
        <v>2.4422682979139583E-2</v>
      </c>
      <c r="D109" s="6">
        <f t="shared" si="4"/>
        <v>2.1375108630986524E-2</v>
      </c>
      <c r="E109">
        <f t="shared" si="5"/>
        <v>4.5689526898647456E-4</v>
      </c>
      <c r="F109" s="4"/>
      <c r="G109" s="3"/>
      <c r="H109" s="3"/>
      <c r="I109" s="3"/>
      <c r="J109" s="3"/>
      <c r="K109" s="3"/>
    </row>
    <row r="110" spans="1:11" x14ac:dyDescent="0.2">
      <c r="A110" s="1">
        <v>39173</v>
      </c>
      <c r="B110" s="5">
        <v>1577.86</v>
      </c>
      <c r="C110" s="6">
        <f t="shared" si="3"/>
        <v>4.11954602842039E-2</v>
      </c>
      <c r="D110" s="6">
        <f t="shared" si="4"/>
        <v>3.814788593605084E-2</v>
      </c>
      <c r="E110">
        <f t="shared" si="5"/>
        <v>1.4552612013899455E-3</v>
      </c>
      <c r="F110" s="4"/>
      <c r="G110" s="3"/>
      <c r="H110" s="3"/>
      <c r="I110" s="3"/>
      <c r="J110" s="3"/>
      <c r="K110" s="3"/>
    </row>
    <row r="111" spans="1:11" x14ac:dyDescent="0.2">
      <c r="A111" s="1">
        <v>39142</v>
      </c>
      <c r="B111" s="5">
        <v>1514.18</v>
      </c>
      <c r="C111" s="6">
        <f t="shared" si="3"/>
        <v>1.5802659927296878E-2</v>
      </c>
      <c r="D111" s="6">
        <f t="shared" si="4"/>
        <v>1.2755085579143819E-2</v>
      </c>
      <c r="E111">
        <f t="shared" si="5"/>
        <v>1.6269220813128261E-4</v>
      </c>
      <c r="F111" s="4"/>
      <c r="G111" s="3"/>
      <c r="H111" s="3"/>
      <c r="I111" s="3"/>
      <c r="J111" s="3"/>
      <c r="K111" s="3"/>
    </row>
    <row r="112" spans="1:11" x14ac:dyDescent="0.2">
      <c r="A112" s="1">
        <v>39114</v>
      </c>
      <c r="B112" s="5">
        <v>1490.44</v>
      </c>
      <c r="C112" s="6">
        <f t="shared" si="3"/>
        <v>-6.5470513094107868E-3</v>
      </c>
      <c r="D112" s="6">
        <f t="shared" si="4"/>
        <v>-9.5946256575638461E-3</v>
      </c>
      <c r="E112">
        <f t="shared" si="5"/>
        <v>9.2056841508782471E-5</v>
      </c>
      <c r="F112" s="2"/>
      <c r="G112" s="3"/>
      <c r="H112" s="3"/>
      <c r="I112" s="3"/>
      <c r="J112" s="3"/>
      <c r="K112" s="3"/>
    </row>
    <row r="113" spans="1:11" x14ac:dyDescent="0.2">
      <c r="A113" s="1">
        <v>39083</v>
      </c>
      <c r="B113" s="5">
        <v>1500.23</v>
      </c>
      <c r="C113" s="6">
        <f t="shared" si="3"/>
        <v>1.1160343867277468E-2</v>
      </c>
      <c r="D113" s="6">
        <f t="shared" si="4"/>
        <v>8.112769519124409E-3</v>
      </c>
      <c r="E113">
        <f t="shared" si="5"/>
        <v>6.5817029270434096E-5</v>
      </c>
      <c r="F113" s="4"/>
      <c r="G113" s="3"/>
      <c r="H113" s="3"/>
      <c r="I113" s="3"/>
      <c r="J113" s="3"/>
      <c r="K113" s="3"/>
    </row>
    <row r="114" spans="1:11" x14ac:dyDescent="0.2">
      <c r="A114" s="1">
        <v>39052</v>
      </c>
      <c r="B114" s="5">
        <v>1483.58</v>
      </c>
      <c r="C114" s="6">
        <f t="shared" si="3"/>
        <v>1.9335353533522195E-2</v>
      </c>
      <c r="D114" s="6">
        <f t="shared" si="4"/>
        <v>1.6287779185369135E-2</v>
      </c>
      <c r="E114">
        <f t="shared" si="5"/>
        <v>2.6529175079134404E-4</v>
      </c>
      <c r="F114" s="4"/>
      <c r="G114" s="3"/>
      <c r="H114" s="3"/>
      <c r="I114" s="3"/>
      <c r="J114" s="3"/>
      <c r="K114" s="3"/>
    </row>
    <row r="115" spans="1:11" x14ac:dyDescent="0.2">
      <c r="A115" s="1">
        <v>39022</v>
      </c>
      <c r="B115" s="5">
        <v>1455.17</v>
      </c>
      <c r="C115" s="6">
        <f t="shared" si="3"/>
        <v>2.2404606236795167E-2</v>
      </c>
      <c r="D115" s="6">
        <f t="shared" si="4"/>
        <v>1.9357031888642108E-2</v>
      </c>
      <c r="E115">
        <f t="shared" si="5"/>
        <v>3.7469468353790744E-4</v>
      </c>
      <c r="F115" s="4"/>
      <c r="G115" s="3"/>
      <c r="H115" s="3"/>
      <c r="I115" s="3"/>
      <c r="J115" s="3"/>
      <c r="K115" s="3"/>
    </row>
    <row r="116" spans="1:11" x14ac:dyDescent="0.2">
      <c r="A116" s="1">
        <v>38991</v>
      </c>
      <c r="B116" s="5">
        <v>1422.93</v>
      </c>
      <c r="C116" s="6">
        <f t="shared" si="3"/>
        <v>3.5450552683509967E-2</v>
      </c>
      <c r="D116" s="6">
        <f t="shared" si="4"/>
        <v>3.2402978335356908E-2</v>
      </c>
      <c r="E116">
        <f t="shared" si="5"/>
        <v>1.0499530050016091E-3</v>
      </c>
      <c r="F116" s="4"/>
      <c r="G116" s="3"/>
      <c r="H116" s="3"/>
      <c r="I116" s="3"/>
      <c r="J116" s="3"/>
      <c r="K116" s="3"/>
    </row>
    <row r="117" spans="1:11" x14ac:dyDescent="0.2">
      <c r="A117" s="1">
        <v>38961</v>
      </c>
      <c r="B117" s="5">
        <v>1373.37</v>
      </c>
      <c r="C117" s="6">
        <f t="shared" si="3"/>
        <v>1.0614101345085012E-2</v>
      </c>
      <c r="D117" s="6">
        <f t="shared" si="4"/>
        <v>7.5665269969319524E-3</v>
      </c>
      <c r="E117">
        <f t="shared" si="5"/>
        <v>5.7252330795300067E-5</v>
      </c>
      <c r="F117" s="4"/>
      <c r="G117" s="3"/>
      <c r="H117" s="3"/>
      <c r="I117" s="3"/>
      <c r="J117" s="3"/>
      <c r="K117" s="3"/>
    </row>
    <row r="118" spans="1:11" x14ac:dyDescent="0.2">
      <c r="A118" s="1">
        <v>38930</v>
      </c>
      <c r="B118" s="5">
        <v>1358.87</v>
      </c>
      <c r="C118" s="6">
        <f t="shared" si="3"/>
        <v>2.3559408404021893E-2</v>
      </c>
      <c r="D118" s="6">
        <f t="shared" si="4"/>
        <v>2.0511834055868833E-2</v>
      </c>
      <c r="E118">
        <f t="shared" si="5"/>
        <v>4.2073533633550046E-4</v>
      </c>
      <c r="F118" s="4"/>
      <c r="G118" s="3"/>
      <c r="H118" s="3"/>
      <c r="I118" s="3"/>
      <c r="J118" s="3"/>
      <c r="K118" s="3"/>
    </row>
    <row r="119" spans="1:11" x14ac:dyDescent="0.2">
      <c r="A119" s="1">
        <v>38899</v>
      </c>
      <c r="B119" s="5">
        <v>1327.23</v>
      </c>
      <c r="C119" s="6">
        <f t="shared" si="3"/>
        <v>5.5153587278388662E-3</v>
      </c>
      <c r="D119" s="6">
        <f t="shared" si="4"/>
        <v>2.4677843796858069E-3</v>
      </c>
      <c r="E119">
        <f t="shared" si="5"/>
        <v>6.0899597446212629E-6</v>
      </c>
      <c r="F119" s="4"/>
      <c r="G119" s="3"/>
      <c r="H119" s="3"/>
      <c r="I119" s="3"/>
      <c r="J119" s="3"/>
      <c r="K119" s="3"/>
    </row>
    <row r="120" spans="1:11" x14ac:dyDescent="0.2">
      <c r="A120" s="1">
        <v>38869</v>
      </c>
      <c r="B120" s="5">
        <v>1319.93</v>
      </c>
      <c r="C120" s="6">
        <f t="shared" si="3"/>
        <v>-1.7561260748592607E-3</v>
      </c>
      <c r="D120" s="6">
        <f t="shared" si="4"/>
        <v>-4.8037004230123198E-3</v>
      </c>
      <c r="E120">
        <f t="shared" si="5"/>
        <v>2.3075537754048741E-5</v>
      </c>
      <c r="F120" s="2"/>
      <c r="G120" s="3"/>
      <c r="H120" s="3"/>
      <c r="I120" s="3"/>
      <c r="J120" s="3"/>
      <c r="K120" s="3"/>
    </row>
    <row r="121" spans="1:11" x14ac:dyDescent="0.2">
      <c r="A121" s="1">
        <v>38838</v>
      </c>
      <c r="B121" s="5">
        <v>1322.25</v>
      </c>
      <c r="C121" s="6">
        <f t="shared" si="3"/>
        <v>-3.7940023734570484E-2</v>
      </c>
      <c r="D121" s="6">
        <f t="shared" si="4"/>
        <v>-4.0987598082723543E-2</v>
      </c>
      <c r="E121">
        <f t="shared" si="5"/>
        <v>1.6799831965908826E-3</v>
      </c>
      <c r="F121" s="2"/>
      <c r="G121" s="3"/>
      <c r="H121" s="3"/>
      <c r="I121" s="3"/>
      <c r="J121" s="3"/>
      <c r="K121" s="3"/>
    </row>
    <row r="122" spans="1:11" x14ac:dyDescent="0.2">
      <c r="A122" s="1">
        <v>38808</v>
      </c>
      <c r="B122" s="5">
        <v>1373.38</v>
      </c>
      <c r="C122" s="6">
        <f t="shared" si="3"/>
        <v>2.2421060630495426E-2</v>
      </c>
      <c r="D122" s="6">
        <f t="shared" si="4"/>
        <v>1.9373486282342367E-2</v>
      </c>
      <c r="E122">
        <f t="shared" si="5"/>
        <v>3.7533197073210788E-4</v>
      </c>
      <c r="F122" s="4"/>
      <c r="G122" s="3"/>
      <c r="H122" s="3"/>
      <c r="I122" s="3"/>
      <c r="J122" s="3"/>
      <c r="K122" s="3"/>
    </row>
    <row r="123" spans="1:11" x14ac:dyDescent="0.2">
      <c r="A123" s="1">
        <v>38777</v>
      </c>
      <c r="B123" s="5">
        <v>1342.93</v>
      </c>
      <c r="C123" s="6">
        <f t="shared" si="3"/>
        <v>2.5246592343777702E-2</v>
      </c>
      <c r="D123" s="6">
        <f t="shared" si="4"/>
        <v>2.2199017995624643E-2</v>
      </c>
      <c r="E123">
        <f t="shared" si="5"/>
        <v>4.9279639997006671E-4</v>
      </c>
      <c r="F123" s="4"/>
      <c r="G123" s="3"/>
      <c r="H123" s="3"/>
      <c r="I123" s="3"/>
      <c r="J123" s="3"/>
      <c r="K123" s="3"/>
    </row>
    <row r="124" spans="1:11" x14ac:dyDescent="0.2">
      <c r="A124" s="1">
        <v>38749</v>
      </c>
      <c r="B124" s="5">
        <v>1309.45</v>
      </c>
      <c r="C124" s="6">
        <f t="shared" si="3"/>
        <v>-2.8673198783501792E-3</v>
      </c>
      <c r="D124" s="6">
        <f t="shared" si="4"/>
        <v>-5.9148942265032384E-3</v>
      </c>
      <c r="E124">
        <f t="shared" si="5"/>
        <v>3.4985973710721344E-5</v>
      </c>
      <c r="F124" s="2"/>
      <c r="G124" s="3"/>
      <c r="H124" s="3"/>
      <c r="I124" s="3"/>
      <c r="J124" s="3"/>
      <c r="K124" s="3"/>
    </row>
    <row r="125" spans="1:11" x14ac:dyDescent="0.2">
      <c r="A125" s="1">
        <v>38718</v>
      </c>
      <c r="B125" s="5">
        <v>1313.21</v>
      </c>
      <c r="C125" s="6">
        <f t="shared" si="3"/>
        <v>4.312625938089077E-2</v>
      </c>
      <c r="D125" s="6">
        <f t="shared" si="4"/>
        <v>4.0078685032737711E-2</v>
      </c>
      <c r="E125">
        <f t="shared" si="5"/>
        <v>1.6063009939533937E-3</v>
      </c>
      <c r="F125" s="4"/>
      <c r="G125" s="3"/>
      <c r="H125" s="3"/>
      <c r="I125" s="3"/>
      <c r="J125" s="3"/>
      <c r="K125" s="3"/>
    </row>
    <row r="126" spans="1:11" x14ac:dyDescent="0.2">
      <c r="A126" s="1">
        <v>38687</v>
      </c>
      <c r="B126" s="5">
        <v>1257.78</v>
      </c>
      <c r="C126" s="6">
        <f t="shared" si="3"/>
        <v>2.1188407921639497E-2</v>
      </c>
      <c r="D126" s="6">
        <f t="shared" si="4"/>
        <v>1.8140833573486437E-2</v>
      </c>
      <c r="E126">
        <f t="shared" si="5"/>
        <v>3.2908984274093272E-4</v>
      </c>
      <c r="F126" s="4"/>
      <c r="G126" s="3"/>
      <c r="H126" s="3"/>
      <c r="I126" s="3"/>
      <c r="J126" s="3"/>
      <c r="K126" s="3"/>
    </row>
    <row r="127" spans="1:11" x14ac:dyDescent="0.2">
      <c r="A127" s="1">
        <v>38657</v>
      </c>
      <c r="B127" s="5">
        <v>1231.4100000000001</v>
      </c>
      <c r="C127" s="6">
        <f t="shared" si="3"/>
        <v>3.0951346892937801E-2</v>
      </c>
      <c r="D127" s="6">
        <f t="shared" si="4"/>
        <v>2.7903772544784742E-2</v>
      </c>
      <c r="E127">
        <f t="shared" si="5"/>
        <v>7.7862052223108276E-4</v>
      </c>
      <c r="F127" s="4"/>
      <c r="G127" s="3"/>
      <c r="H127" s="3"/>
      <c r="I127" s="3"/>
      <c r="J127" s="3"/>
      <c r="K127" s="3"/>
    </row>
    <row r="128" spans="1:11" x14ac:dyDescent="0.2">
      <c r="A128" s="1">
        <v>38626</v>
      </c>
      <c r="B128" s="5">
        <v>1193.8800000000001</v>
      </c>
      <c r="C128" s="6">
        <f t="shared" si="3"/>
        <v>-2.51689125899398E-2</v>
      </c>
      <c r="D128" s="6">
        <f t="shared" si="4"/>
        <v>-2.8216486938092859E-2</v>
      </c>
      <c r="E128">
        <f t="shared" si="5"/>
        <v>7.9617013512756497E-4</v>
      </c>
      <c r="F128" s="2"/>
      <c r="G128" s="3"/>
      <c r="H128" s="3"/>
      <c r="I128" s="3"/>
      <c r="J128" s="3"/>
      <c r="K128" s="3"/>
    </row>
    <row r="129" spans="1:11" x14ac:dyDescent="0.2">
      <c r="A129" s="1">
        <v>38596</v>
      </c>
      <c r="B129" s="5">
        <v>1224.31</v>
      </c>
      <c r="C129" s="6">
        <f t="shared" si="3"/>
        <v>2.4390243070671877E-2</v>
      </c>
      <c r="D129" s="6">
        <f t="shared" si="4"/>
        <v>2.1342668722518818E-2</v>
      </c>
      <c r="E129">
        <f t="shared" si="5"/>
        <v>4.5550950819918303E-4</v>
      </c>
      <c r="F129" s="4"/>
      <c r="G129" s="3"/>
      <c r="H129" s="3"/>
      <c r="I129" s="3"/>
      <c r="J129" s="3"/>
      <c r="K129" s="3"/>
    </row>
    <row r="130" spans="1:11" x14ac:dyDescent="0.2">
      <c r="A130" s="1">
        <v>38565</v>
      </c>
      <c r="B130" s="5">
        <v>1194.81</v>
      </c>
      <c r="C130" s="6">
        <f t="shared" si="3"/>
        <v>5.581284919821493E-3</v>
      </c>
      <c r="D130" s="6">
        <f t="shared" si="4"/>
        <v>2.5337105716684337E-3</v>
      </c>
      <c r="E130">
        <f t="shared" si="5"/>
        <v>6.4196892609843812E-6</v>
      </c>
      <c r="F130" s="4"/>
      <c r="G130" s="3"/>
      <c r="H130" s="3"/>
      <c r="I130" s="3"/>
      <c r="J130" s="3"/>
      <c r="K130" s="3"/>
    </row>
    <row r="131" spans="1:11" x14ac:dyDescent="0.2">
      <c r="A131" s="1">
        <v>38534</v>
      </c>
      <c r="B131" s="5">
        <v>1188.1600000000001</v>
      </c>
      <c r="C131" s="6">
        <f t="shared" si="3"/>
        <v>3.3679267997265547E-2</v>
      </c>
      <c r="D131" s="6">
        <f t="shared" si="4"/>
        <v>3.0631693649112487E-2</v>
      </c>
      <c r="E131">
        <f t="shared" si="5"/>
        <v>9.3830065581307831E-4</v>
      </c>
      <c r="F131" s="4"/>
      <c r="G131" s="3"/>
      <c r="H131" s="3"/>
      <c r="I131" s="3"/>
      <c r="J131" s="3"/>
      <c r="K131" s="3"/>
    </row>
    <row r="132" spans="1:11" x14ac:dyDescent="0.2">
      <c r="A132" s="1">
        <v>38504</v>
      </c>
      <c r="B132" s="5">
        <v>1148.81</v>
      </c>
      <c r="C132" s="6">
        <f t="shared" si="3"/>
        <v>7.1020482050183856E-3</v>
      </c>
      <c r="D132" s="6">
        <f t="shared" si="4"/>
        <v>4.0544738568653264E-3</v>
      </c>
      <c r="E132">
        <f t="shared" si="5"/>
        <v>1.6438758256004396E-5</v>
      </c>
      <c r="F132" s="4"/>
      <c r="G132" s="3"/>
      <c r="H132" s="3"/>
      <c r="I132" s="3"/>
      <c r="J132" s="3"/>
      <c r="K132" s="3"/>
    </row>
    <row r="133" spans="1:11" x14ac:dyDescent="0.2">
      <c r="A133" s="1">
        <v>38473</v>
      </c>
      <c r="B133" s="5">
        <v>1140.68</v>
      </c>
      <c r="C133" s="6">
        <f t="shared" si="3"/>
        <v>1.5051160332401906E-2</v>
      </c>
      <c r="D133" s="6">
        <f t="shared" si="4"/>
        <v>1.2003585984248846E-2</v>
      </c>
      <c r="E133">
        <f t="shared" si="5"/>
        <v>1.4408607648125533E-4</v>
      </c>
      <c r="F133" s="4"/>
      <c r="G133" s="3"/>
      <c r="H133" s="3"/>
      <c r="I133" s="3"/>
      <c r="J133" s="3"/>
      <c r="K133" s="3"/>
    </row>
    <row r="134" spans="1:11" x14ac:dyDescent="0.2">
      <c r="A134" s="1">
        <v>38443</v>
      </c>
      <c r="B134" s="5">
        <v>1123.6400000000001</v>
      </c>
      <c r="C134" s="6">
        <f t="shared" ref="C134:C141" si="6">LN(B134/B135)</f>
        <v>-2.3501521393640756E-2</v>
      </c>
      <c r="D134" s="6">
        <f t="shared" ref="D134:D141" si="7">C134-$B$147</f>
        <v>-2.6549095741793816E-2</v>
      </c>
      <c r="E134">
        <f t="shared" ref="E134:E141" si="8">D134^2</f>
        <v>7.0485448470693451E-4</v>
      </c>
      <c r="F134" s="2"/>
      <c r="G134" s="3"/>
      <c r="H134" s="3"/>
      <c r="I134" s="3"/>
      <c r="J134" s="3"/>
      <c r="K134" s="3"/>
    </row>
    <row r="135" spans="1:11" x14ac:dyDescent="0.2">
      <c r="A135" s="1">
        <v>38412</v>
      </c>
      <c r="B135" s="5">
        <v>1150.3599999999999</v>
      </c>
      <c r="C135" s="6">
        <f t="shared" si="6"/>
        <v>-2.2638973622213038E-2</v>
      </c>
      <c r="D135" s="6">
        <f t="shared" si="7"/>
        <v>-2.5686547970366097E-2</v>
      </c>
      <c r="E135">
        <f t="shared" si="8"/>
        <v>6.5979874663391871E-4</v>
      </c>
      <c r="F135" s="2"/>
      <c r="G135" s="3"/>
      <c r="H135" s="3"/>
      <c r="I135" s="3"/>
      <c r="J135" s="3"/>
      <c r="K135" s="3"/>
    </row>
    <row r="136" spans="1:11" x14ac:dyDescent="0.2">
      <c r="A136" s="1">
        <v>38384</v>
      </c>
      <c r="B136" s="5">
        <v>1176.7</v>
      </c>
      <c r="C136" s="6">
        <f t="shared" si="6"/>
        <v>2.9626366349391465E-2</v>
      </c>
      <c r="D136" s="6">
        <f t="shared" si="7"/>
        <v>2.6578792001238406E-2</v>
      </c>
      <c r="E136">
        <f t="shared" si="8"/>
        <v>7.0643218424509466E-4</v>
      </c>
      <c r="F136" s="4"/>
      <c r="G136" s="3"/>
      <c r="H136" s="3"/>
      <c r="I136" s="3"/>
      <c r="J136" s="3"/>
      <c r="K136" s="3"/>
    </row>
    <row r="137" spans="1:11" x14ac:dyDescent="0.2">
      <c r="A137" s="1">
        <v>38353</v>
      </c>
      <c r="B137" s="5">
        <v>1142.3499999999999</v>
      </c>
      <c r="C137" s="6">
        <f t="shared" si="6"/>
        <v>-2.3351942941495969E-2</v>
      </c>
      <c r="D137" s="6">
        <f t="shared" si="7"/>
        <v>-2.6399517289649028E-2</v>
      </c>
      <c r="E137">
        <f t="shared" si="8"/>
        <v>6.969345131264779E-4</v>
      </c>
      <c r="F137" s="2"/>
      <c r="G137" s="3"/>
      <c r="H137" s="3"/>
      <c r="I137" s="3"/>
      <c r="J137" s="3"/>
      <c r="K137" s="3"/>
    </row>
    <row r="138" spans="1:11" x14ac:dyDescent="0.2">
      <c r="A138" s="1">
        <v>38322</v>
      </c>
      <c r="B138" s="5">
        <v>1169.3399999999999</v>
      </c>
      <c r="C138" s="6">
        <f t="shared" si="6"/>
        <v>3.6578611628501546E-2</v>
      </c>
      <c r="D138" s="6">
        <f t="shared" si="7"/>
        <v>3.3531037280348487E-2</v>
      </c>
      <c r="E138">
        <f t="shared" si="8"/>
        <v>1.12433046109612E-3</v>
      </c>
      <c r="F138" s="4"/>
      <c r="G138" s="3"/>
      <c r="H138" s="3"/>
      <c r="I138" s="3"/>
      <c r="J138" s="3"/>
      <c r="K138" s="3"/>
    </row>
    <row r="139" spans="1:11" x14ac:dyDescent="0.2">
      <c r="A139" s="1">
        <v>38292</v>
      </c>
      <c r="B139" s="5">
        <v>1127.3399999999999</v>
      </c>
      <c r="C139" s="6">
        <f t="shared" si="6"/>
        <v>4.9682040830102539E-2</v>
      </c>
      <c r="D139" s="6">
        <f t="shared" si="7"/>
        <v>4.663446648194948E-2</v>
      </c>
      <c r="E139">
        <f t="shared" si="8"/>
        <v>2.1747734640560697E-3</v>
      </c>
      <c r="F139" s="4"/>
      <c r="G139" s="3"/>
      <c r="H139" s="3"/>
      <c r="I139" s="3"/>
      <c r="J139" s="3"/>
      <c r="K139" s="3"/>
    </row>
    <row r="140" spans="1:11" x14ac:dyDescent="0.2">
      <c r="A140" s="1">
        <v>38261</v>
      </c>
      <c r="B140" s="5">
        <v>1072.7</v>
      </c>
      <c r="C140" s="6">
        <f t="shared" si="6"/>
        <v>2.342884543229885E-2</v>
      </c>
      <c r="D140" s="6">
        <f t="shared" si="7"/>
        <v>2.038127108414579E-2</v>
      </c>
      <c r="E140">
        <f t="shared" si="8"/>
        <v>4.153962110054373E-4</v>
      </c>
      <c r="F140" s="4"/>
      <c r="G140" s="3"/>
      <c r="H140" s="3"/>
      <c r="I140" s="3"/>
      <c r="J140" s="3"/>
      <c r="K140" s="3"/>
    </row>
    <row r="141" spans="1:11" x14ac:dyDescent="0.2">
      <c r="A141" s="1">
        <v>38231</v>
      </c>
      <c r="B141" s="5">
        <v>1047.8599999999999</v>
      </c>
      <c r="C141" s="6">
        <f t="shared" si="6"/>
        <v>1.7550474784519807E-2</v>
      </c>
      <c r="D141" s="6">
        <f t="shared" si="7"/>
        <v>1.4502900436366747E-2</v>
      </c>
      <c r="E141">
        <f t="shared" si="8"/>
        <v>2.103341210671668E-4</v>
      </c>
      <c r="F141" s="4"/>
      <c r="G141" s="3"/>
      <c r="H141" s="3"/>
      <c r="I141" s="3"/>
      <c r="J141" s="3"/>
      <c r="K141" s="3"/>
    </row>
    <row r="142" spans="1:11" x14ac:dyDescent="0.2">
      <c r="A142" s="1">
        <v>38200</v>
      </c>
      <c r="B142" s="5">
        <v>1029.6300000000001</v>
      </c>
      <c r="C142" s="3"/>
      <c r="D142" s="3"/>
      <c r="F142" s="4"/>
      <c r="G142" s="3"/>
      <c r="H142" s="3"/>
      <c r="I142" s="3"/>
      <c r="J142" s="3"/>
      <c r="K142" s="3"/>
    </row>
    <row r="144" spans="1:11" x14ac:dyDescent="0.2">
      <c r="D144">
        <f>SUM(D5:D141)</f>
        <v>-6.349184473618992E-4</v>
      </c>
    </row>
    <row r="146" spans="1:2" x14ac:dyDescent="0.2">
      <c r="A146" t="s">
        <v>3</v>
      </c>
      <c r="B146" s="7">
        <f>(B5/B142)-1</f>
        <v>0.51722463409185804</v>
      </c>
    </row>
    <row r="147" spans="1:2" ht="38.25" x14ac:dyDescent="0.2">
      <c r="A147" s="8" t="s">
        <v>4</v>
      </c>
      <c r="B147" s="7">
        <f>EXP(SUM(C5:C141)/137)-1</f>
        <v>3.0475743481530593E-3</v>
      </c>
    </row>
    <row r="148" spans="1:2" ht="38.25" x14ac:dyDescent="0.2">
      <c r="A148" s="8" t="s">
        <v>5</v>
      </c>
      <c r="B148" s="7">
        <f>((1+B147)^12)-1</f>
        <v>3.7190151003835714E-2</v>
      </c>
    </row>
    <row r="149" spans="1:2" ht="38.25" x14ac:dyDescent="0.2">
      <c r="A149" s="8" t="s">
        <v>6</v>
      </c>
      <c r="B149" s="7">
        <f>SQRT(SUM(E5:E141)/137)</f>
        <v>4.6025561990542113E-2</v>
      </c>
    </row>
    <row r="150" spans="1:2" ht="38.25" x14ac:dyDescent="0.2">
      <c r="A150" s="8" t="s">
        <v>7</v>
      </c>
      <c r="B150" s="7">
        <f>B149*SQRT(12)</f>
        <v>0.15943722362905977</v>
      </c>
    </row>
    <row r="152" spans="1:2" ht="38.25" x14ac:dyDescent="0.2">
      <c r="A152" s="8" t="s">
        <v>8</v>
      </c>
    </row>
    <row r="153" spans="1:2" ht="38.25" x14ac:dyDescent="0.2">
      <c r="A153" s="8" t="s">
        <v>9</v>
      </c>
    </row>
    <row r="154" spans="1:2" ht="38.25" x14ac:dyDescent="0.2">
      <c r="A154" s="8" t="s">
        <v>10</v>
      </c>
    </row>
    <row r="155" spans="1:2" ht="38.25" x14ac:dyDescent="0.2">
      <c r="A155" s="8" t="s">
        <v>11</v>
      </c>
    </row>
    <row r="156" spans="1:2" x14ac:dyDescent="0.2">
      <c r="A156" s="8" t="s">
        <v>12</v>
      </c>
    </row>
    <row r="157" spans="1:2" x14ac:dyDescent="0.2">
      <c r="A157" s="8" t="s">
        <v>13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R+V Versicherung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Brand, Marcel</dc:creator>
  <cp:lastModifiedBy>Brand, Marcel</cp:lastModifiedBy>
  <dcterms:created xsi:type="dcterms:W3CDTF">2016-07-15T06:30:30Z</dcterms:created>
  <dcterms:modified xsi:type="dcterms:W3CDTF">2016-07-15T07:17:12Z</dcterms:modified>
</cp:coreProperties>
</file>