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ck\Desktop\"/>
    </mc:Choice>
  </mc:AlternateContent>
  <bookViews>
    <workbookView xWindow="0" yWindow="450" windowWidth="28800" windowHeight="12345"/>
  </bookViews>
  <sheets>
    <sheet name="t-Tests" sheetId="1" r:id="rId1"/>
  </sheets>
  <externalReferences>
    <externalReference r:id="rId2"/>
  </externalReferences>
  <definedNames>
    <definedName name="Data">#REF!</definedName>
    <definedName name="Date">[1]Korrelationsmatrix!XFB$8:OFFSET([1]Korrelationsmatrix!#REF!,[1]Korrelationsmatrix!#REF!-1,0)</definedName>
    <definedName name="ff">[1]Korrelationsmatrix!#REF!</definedName>
    <definedName name="fff">[1]Korrelationsmatrix!#REF!</definedName>
    <definedName name="ffff">[1]Korrelationsmatrix!#REF!</definedName>
    <definedName name="MAR">#REF!</definedName>
    <definedName name="Max">[1]Korrelationsmatrix!#REF!</definedName>
    <definedName name="Min">[1]Korrelationsmatrix!#REF!</definedName>
    <definedName name="Returns">#REF!</definedName>
    <definedName name="tst">#REF!</definedName>
    <definedName name="twoMax">[1]Korrelationsmatrix!#REF!</definedName>
    <definedName name="twoMin">[1]Korrelationsmatrix!#REF!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5" i="1" l="1"/>
  <c r="F50" i="1"/>
  <c r="G50" i="1"/>
  <c r="H50" i="1"/>
  <c r="I50" i="1"/>
  <c r="J50" i="1"/>
  <c r="K50" i="1"/>
  <c r="L50" i="1"/>
  <c r="M50" i="1"/>
  <c r="N50" i="1"/>
  <c r="O50" i="1"/>
  <c r="P50" i="1"/>
  <c r="F52" i="1"/>
  <c r="G52" i="1"/>
  <c r="H52" i="1"/>
  <c r="I52" i="1"/>
  <c r="J52" i="1"/>
  <c r="K52" i="1"/>
  <c r="L52" i="1"/>
  <c r="M52" i="1"/>
  <c r="N52" i="1"/>
  <c r="O52" i="1"/>
  <c r="P52" i="1"/>
  <c r="F54" i="1"/>
  <c r="G54" i="1"/>
  <c r="H54" i="1"/>
  <c r="I54" i="1"/>
  <c r="J54" i="1"/>
  <c r="K54" i="1"/>
  <c r="L54" i="1"/>
  <c r="M54" i="1"/>
  <c r="N54" i="1"/>
  <c r="O54" i="1"/>
  <c r="P54" i="1"/>
  <c r="E54" i="1"/>
  <c r="E52" i="1"/>
  <c r="E50" i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42" i="1"/>
  <c r="G42" i="1"/>
  <c r="H42" i="1"/>
  <c r="I42" i="1"/>
  <c r="J42" i="1"/>
  <c r="K42" i="1"/>
  <c r="L42" i="1"/>
  <c r="M42" i="1"/>
  <c r="N42" i="1"/>
  <c r="O42" i="1"/>
  <c r="P42" i="1"/>
  <c r="E42" i="1"/>
  <c r="E40" i="1"/>
  <c r="E38" i="1"/>
  <c r="F26" i="1"/>
  <c r="G26" i="1"/>
  <c r="H26" i="1"/>
  <c r="I26" i="1"/>
  <c r="J26" i="1"/>
  <c r="K26" i="1"/>
  <c r="L26" i="1"/>
  <c r="M26" i="1"/>
  <c r="N26" i="1"/>
  <c r="O26" i="1"/>
  <c r="P26" i="1"/>
  <c r="F28" i="1"/>
  <c r="G28" i="1"/>
  <c r="H28" i="1"/>
  <c r="I28" i="1"/>
  <c r="J28" i="1"/>
  <c r="K28" i="1"/>
  <c r="L28" i="1"/>
  <c r="M28" i="1"/>
  <c r="N28" i="1"/>
  <c r="O28" i="1"/>
  <c r="P28" i="1"/>
  <c r="F30" i="1"/>
  <c r="G30" i="1"/>
  <c r="H30" i="1"/>
  <c r="I30" i="1"/>
  <c r="J30" i="1"/>
  <c r="K30" i="1"/>
  <c r="L30" i="1"/>
  <c r="M30" i="1"/>
  <c r="N30" i="1"/>
  <c r="O30" i="1"/>
  <c r="P30" i="1"/>
  <c r="E30" i="1"/>
  <c r="E28" i="1"/>
  <c r="E26" i="1"/>
  <c r="W54" i="1"/>
  <c r="X54" i="1"/>
  <c r="Y54" i="1"/>
  <c r="Z54" i="1"/>
  <c r="AA54" i="1"/>
  <c r="AB54" i="1"/>
  <c r="AC54" i="1"/>
  <c r="AD54" i="1"/>
  <c r="AE54" i="1"/>
  <c r="AF54" i="1"/>
  <c r="AG54" i="1"/>
  <c r="V54" i="1"/>
  <c r="V52" i="1"/>
  <c r="V50" i="1"/>
  <c r="V17" i="1"/>
  <c r="W17" i="1"/>
  <c r="W48" i="1" s="1"/>
  <c r="X17" i="1"/>
  <c r="Y17" i="1"/>
  <c r="Z17" i="1"/>
  <c r="AA17" i="1"/>
  <c r="AA48" i="1" s="1"/>
  <c r="AB17" i="1"/>
  <c r="AC17" i="1"/>
  <c r="AD17" i="1"/>
  <c r="AE17" i="1"/>
  <c r="AE48" i="1" s="1"/>
  <c r="AF17" i="1"/>
  <c r="AG17" i="1"/>
  <c r="Z48" i="1"/>
  <c r="AD48" i="1"/>
  <c r="V48" i="1"/>
  <c r="V16" i="1"/>
  <c r="V18" i="1"/>
  <c r="AG19" i="1"/>
  <c r="AF19" i="1"/>
  <c r="AF49" i="1" s="1"/>
  <c r="AE19" i="1"/>
  <c r="AD19" i="1"/>
  <c r="AC19" i="1"/>
  <c r="AB19" i="1"/>
  <c r="AA19" i="1"/>
  <c r="Z19" i="1"/>
  <c r="Y19" i="1"/>
  <c r="X19" i="1"/>
  <c r="W19" i="1"/>
  <c r="V19" i="1"/>
  <c r="AG22" i="1"/>
  <c r="AG26" i="1" s="1"/>
  <c r="AF48" i="1"/>
  <c r="AC24" i="1"/>
  <c r="AC30" i="1" s="1"/>
  <c r="AB48" i="1"/>
  <c r="Y23" i="1"/>
  <c r="Y28" i="1" s="1"/>
  <c r="X48" i="1"/>
  <c r="AG16" i="1"/>
  <c r="AF16" i="1"/>
  <c r="AE16" i="1"/>
  <c r="AD16" i="1"/>
  <c r="AC16" i="1"/>
  <c r="AC18" i="1" s="1"/>
  <c r="AB16" i="1"/>
  <c r="AA16" i="1"/>
  <c r="Z16" i="1"/>
  <c r="Y16" i="1"/>
  <c r="X16" i="1"/>
  <c r="W16" i="1"/>
  <c r="AG15" i="1"/>
  <c r="AF15" i="1"/>
  <c r="AE15" i="1"/>
  <c r="AD15" i="1"/>
  <c r="AC15" i="1"/>
  <c r="AB15" i="1"/>
  <c r="AA15" i="1"/>
  <c r="Z15" i="1"/>
  <c r="Y15" i="1"/>
  <c r="X15" i="1"/>
  <c r="W15" i="1"/>
  <c r="V15" i="1"/>
  <c r="P17" i="1"/>
  <c r="P36" i="1" s="1"/>
  <c r="O17" i="1"/>
  <c r="O24" i="1" s="1"/>
  <c r="N17" i="1"/>
  <c r="N36" i="1" s="1"/>
  <c r="M17" i="1"/>
  <c r="M36" i="1" s="1"/>
  <c r="L17" i="1"/>
  <c r="L36" i="1" s="1"/>
  <c r="K17" i="1"/>
  <c r="K36" i="1" s="1"/>
  <c r="J17" i="1"/>
  <c r="J36" i="1" s="1"/>
  <c r="I17" i="1"/>
  <c r="I36" i="1" s="1"/>
  <c r="H17" i="1"/>
  <c r="H36" i="1" s="1"/>
  <c r="G17" i="1"/>
  <c r="G36" i="1" s="1"/>
  <c r="F17" i="1"/>
  <c r="F36" i="1" s="1"/>
  <c r="E17" i="1"/>
  <c r="E36" i="1" s="1"/>
  <c r="P15" i="1"/>
  <c r="O15" i="1"/>
  <c r="N15" i="1"/>
  <c r="M15" i="1"/>
  <c r="L15" i="1"/>
  <c r="K15" i="1"/>
  <c r="J15" i="1"/>
  <c r="I15" i="1"/>
  <c r="H15" i="1"/>
  <c r="G15" i="1"/>
  <c r="F15" i="1"/>
  <c r="E15" i="1"/>
  <c r="F14" i="1"/>
  <c r="F19" i="1" s="1"/>
  <c r="F37" i="1" s="1"/>
  <c r="G14" i="1"/>
  <c r="G19" i="1" s="1"/>
  <c r="G37" i="1" s="1"/>
  <c r="H14" i="1"/>
  <c r="H19" i="1" s="1"/>
  <c r="H49" i="1" s="1"/>
  <c r="I14" i="1"/>
  <c r="I19" i="1" s="1"/>
  <c r="I37" i="1" s="1"/>
  <c r="J14" i="1"/>
  <c r="J19" i="1" s="1"/>
  <c r="J37" i="1" s="1"/>
  <c r="K14" i="1"/>
  <c r="K19" i="1" s="1"/>
  <c r="K37" i="1" s="1"/>
  <c r="L14" i="1"/>
  <c r="L16" i="1" s="1"/>
  <c r="M14" i="1"/>
  <c r="M19" i="1" s="1"/>
  <c r="M37" i="1" s="1"/>
  <c r="N14" i="1"/>
  <c r="N19" i="1" s="1"/>
  <c r="N37" i="1" s="1"/>
  <c r="O14" i="1"/>
  <c r="O19" i="1" s="1"/>
  <c r="O37" i="1" s="1"/>
  <c r="P14" i="1"/>
  <c r="P16" i="1" s="1"/>
  <c r="E14" i="1"/>
  <c r="E19" i="1" s="1"/>
  <c r="E37" i="1" s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P23" i="1"/>
  <c r="BO23" i="1"/>
  <c r="BO27" i="1" s="1"/>
  <c r="BN23" i="1"/>
  <c r="BM23" i="1"/>
  <c r="BM27" i="1" s="1"/>
  <c r="BL23" i="1"/>
  <c r="BK23" i="1"/>
  <c r="BK27" i="1" s="1"/>
  <c r="BJ23" i="1"/>
  <c r="BI23" i="1"/>
  <c r="BH23" i="1"/>
  <c r="BG23" i="1"/>
  <c r="BG27" i="1" s="1"/>
  <c r="BF23" i="1"/>
  <c r="BE23" i="1"/>
  <c r="BN27" i="1"/>
  <c r="BJ27" i="1"/>
  <c r="BI27" i="1"/>
  <c r="BF27" i="1"/>
  <c r="BE27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H16" i="1" l="1"/>
  <c r="L19" i="1"/>
  <c r="L49" i="1" s="1"/>
  <c r="E46" i="1"/>
  <c r="N47" i="1"/>
  <c r="I46" i="1"/>
  <c r="M49" i="1"/>
  <c r="I49" i="1"/>
  <c r="Z18" i="1"/>
  <c r="AD18" i="1"/>
  <c r="P19" i="1"/>
  <c r="P49" i="1" s="1"/>
  <c r="O48" i="1"/>
  <c r="J47" i="1"/>
  <c r="W18" i="1"/>
  <c r="AA18" i="1"/>
  <c r="AE18" i="1"/>
  <c r="V49" i="1"/>
  <c r="Z49" i="1"/>
  <c r="AD49" i="1"/>
  <c r="K48" i="1"/>
  <c r="F47" i="1"/>
  <c r="O49" i="1"/>
  <c r="K49" i="1"/>
  <c r="G49" i="1"/>
  <c r="X18" i="1"/>
  <c r="AB18" i="1"/>
  <c r="AF18" i="1"/>
  <c r="W49" i="1"/>
  <c r="AA49" i="1"/>
  <c r="AE49" i="1"/>
  <c r="Y24" i="1"/>
  <c r="Y30" i="1" s="1"/>
  <c r="G48" i="1"/>
  <c r="M46" i="1"/>
  <c r="N49" i="1"/>
  <c r="J49" i="1"/>
  <c r="F49" i="1"/>
  <c r="Y18" i="1"/>
  <c r="AG18" i="1"/>
  <c r="X49" i="1"/>
  <c r="AB49" i="1"/>
  <c r="AC25" i="1"/>
  <c r="Y37" i="1"/>
  <c r="Y49" i="1"/>
  <c r="AC49" i="1"/>
  <c r="AC37" i="1"/>
  <c r="AG37" i="1"/>
  <c r="AG49" i="1"/>
  <c r="AG25" i="1"/>
  <c r="Y36" i="1"/>
  <c r="Y42" i="1" s="1"/>
  <c r="Y48" i="1"/>
  <c r="Y46" i="1"/>
  <c r="Y50" i="1" s="1"/>
  <c r="Y35" i="1"/>
  <c r="Y40" i="1" s="1"/>
  <c r="Y34" i="1"/>
  <c r="Y38" i="1" s="1"/>
  <c r="Y47" i="1"/>
  <c r="Y52" i="1" s="1"/>
  <c r="AC34" i="1"/>
  <c r="AC38" i="1" s="1"/>
  <c r="AC47" i="1"/>
  <c r="AC52" i="1" s="1"/>
  <c r="AC48" i="1"/>
  <c r="AC46" i="1"/>
  <c r="AC50" i="1" s="1"/>
  <c r="AC36" i="1"/>
  <c r="AC42" i="1" s="1"/>
  <c r="AC35" i="1"/>
  <c r="AC40" i="1" s="1"/>
  <c r="AG48" i="1"/>
  <c r="AG46" i="1"/>
  <c r="AG50" i="1" s="1"/>
  <c r="AG36" i="1"/>
  <c r="AG42" i="1" s="1"/>
  <c r="AG35" i="1"/>
  <c r="AG40" i="1" s="1"/>
  <c r="AG47" i="1"/>
  <c r="AG52" i="1" s="1"/>
  <c r="AG34" i="1"/>
  <c r="AG38" i="1" s="1"/>
  <c r="Y22" i="1"/>
  <c r="Y26" i="1" s="1"/>
  <c r="AC23" i="1"/>
  <c r="AC28" i="1" s="1"/>
  <c r="AG24" i="1"/>
  <c r="AG30" i="1" s="1"/>
  <c r="AC22" i="1"/>
  <c r="AC26" i="1" s="1"/>
  <c r="AG23" i="1"/>
  <c r="AG28" i="1" s="1"/>
  <c r="Y25" i="1"/>
  <c r="V22" i="1"/>
  <c r="V26" i="1" s="1"/>
  <c r="Z22" i="1"/>
  <c r="Z26" i="1" s="1"/>
  <c r="AD22" i="1"/>
  <c r="AD26" i="1" s="1"/>
  <c r="V23" i="1"/>
  <c r="V28" i="1" s="1"/>
  <c r="Z23" i="1"/>
  <c r="Z28" i="1" s="1"/>
  <c r="AD23" i="1"/>
  <c r="AD28" i="1" s="1"/>
  <c r="V24" i="1"/>
  <c r="V30" i="1" s="1"/>
  <c r="Z24" i="1"/>
  <c r="Z30" i="1" s="1"/>
  <c r="AD24" i="1"/>
  <c r="AD30" i="1" s="1"/>
  <c r="Z25" i="1"/>
  <c r="AD25" i="1"/>
  <c r="V34" i="1"/>
  <c r="V38" i="1" s="1"/>
  <c r="Z34" i="1"/>
  <c r="Z38" i="1" s="1"/>
  <c r="AD34" i="1"/>
  <c r="AD38" i="1" s="1"/>
  <c r="V35" i="1"/>
  <c r="V40" i="1" s="1"/>
  <c r="Z35" i="1"/>
  <c r="Z40" i="1" s="1"/>
  <c r="AD35" i="1"/>
  <c r="AD40" i="1" s="1"/>
  <c r="V36" i="1"/>
  <c r="V42" i="1" s="1"/>
  <c r="Z36" i="1"/>
  <c r="Z42" i="1" s="1"/>
  <c r="AD36" i="1"/>
  <c r="AD42" i="1" s="1"/>
  <c r="V37" i="1"/>
  <c r="Z37" i="1"/>
  <c r="AD37" i="1"/>
  <c r="V46" i="1"/>
  <c r="Z46" i="1"/>
  <c r="Z50" i="1" s="1"/>
  <c r="AD46" i="1"/>
  <c r="AD50" i="1" s="1"/>
  <c r="V47" i="1"/>
  <c r="Z47" i="1"/>
  <c r="Z52" i="1" s="1"/>
  <c r="AD47" i="1"/>
  <c r="AD52" i="1" s="1"/>
  <c r="W22" i="1"/>
  <c r="W26" i="1" s="1"/>
  <c r="AA22" i="1"/>
  <c r="AA26" i="1" s="1"/>
  <c r="AE22" i="1"/>
  <c r="AE26" i="1" s="1"/>
  <c r="W23" i="1"/>
  <c r="W28" i="1" s="1"/>
  <c r="AA23" i="1"/>
  <c r="AA28" i="1" s="1"/>
  <c r="AE23" i="1"/>
  <c r="AE28" i="1" s="1"/>
  <c r="W24" i="1"/>
  <c r="W30" i="1" s="1"/>
  <c r="AA24" i="1"/>
  <c r="AA30" i="1" s="1"/>
  <c r="AE24" i="1"/>
  <c r="AE30" i="1" s="1"/>
  <c r="W25" i="1"/>
  <c r="AA25" i="1"/>
  <c r="AE25" i="1"/>
  <c r="W34" i="1"/>
  <c r="W38" i="1" s="1"/>
  <c r="AA34" i="1"/>
  <c r="AA38" i="1" s="1"/>
  <c r="AE34" i="1"/>
  <c r="AE38" i="1" s="1"/>
  <c r="W35" i="1"/>
  <c r="W40" i="1" s="1"/>
  <c r="AA35" i="1"/>
  <c r="AA40" i="1" s="1"/>
  <c r="AE35" i="1"/>
  <c r="AE40" i="1" s="1"/>
  <c r="W36" i="1"/>
  <c r="W42" i="1" s="1"/>
  <c r="AA36" i="1"/>
  <c r="AA42" i="1" s="1"/>
  <c r="AE36" i="1"/>
  <c r="AE42" i="1" s="1"/>
  <c r="W37" i="1"/>
  <c r="AA37" i="1"/>
  <c r="AE37" i="1"/>
  <c r="W46" i="1"/>
  <c r="W50" i="1" s="1"/>
  <c r="AA46" i="1"/>
  <c r="AA50" i="1" s="1"/>
  <c r="AE46" i="1"/>
  <c r="AE50" i="1" s="1"/>
  <c r="W47" i="1"/>
  <c r="W52" i="1" s="1"/>
  <c r="AA47" i="1"/>
  <c r="AA52" i="1" s="1"/>
  <c r="AE47" i="1"/>
  <c r="AE52" i="1" s="1"/>
  <c r="X22" i="1"/>
  <c r="X26" i="1" s="1"/>
  <c r="AB22" i="1"/>
  <c r="AB26" i="1" s="1"/>
  <c r="AF22" i="1"/>
  <c r="AF26" i="1" s="1"/>
  <c r="X23" i="1"/>
  <c r="X28" i="1" s="1"/>
  <c r="AB23" i="1"/>
  <c r="AB28" i="1" s="1"/>
  <c r="AF23" i="1"/>
  <c r="AF28" i="1" s="1"/>
  <c r="X24" i="1"/>
  <c r="X30" i="1" s="1"/>
  <c r="AB24" i="1"/>
  <c r="AB30" i="1" s="1"/>
  <c r="AF24" i="1"/>
  <c r="AF30" i="1" s="1"/>
  <c r="X25" i="1"/>
  <c r="AB25" i="1"/>
  <c r="AF25" i="1"/>
  <c r="X34" i="1"/>
  <c r="X38" i="1" s="1"/>
  <c r="AB34" i="1"/>
  <c r="AB38" i="1" s="1"/>
  <c r="AF34" i="1"/>
  <c r="AF38" i="1" s="1"/>
  <c r="X35" i="1"/>
  <c r="X40" i="1" s="1"/>
  <c r="AB35" i="1"/>
  <c r="AB40" i="1" s="1"/>
  <c r="AF35" i="1"/>
  <c r="AF40" i="1" s="1"/>
  <c r="X36" i="1"/>
  <c r="X42" i="1" s="1"/>
  <c r="AB36" i="1"/>
  <c r="AB42" i="1" s="1"/>
  <c r="AF36" i="1"/>
  <c r="AF42" i="1" s="1"/>
  <c r="X37" i="1"/>
  <c r="AB37" i="1"/>
  <c r="AF37" i="1"/>
  <c r="X46" i="1"/>
  <c r="X50" i="1" s="1"/>
  <c r="AB46" i="1"/>
  <c r="AB50" i="1" s="1"/>
  <c r="AF46" i="1"/>
  <c r="AF50" i="1" s="1"/>
  <c r="X47" i="1"/>
  <c r="X52" i="1" s="1"/>
  <c r="AB47" i="1"/>
  <c r="AB52" i="1" s="1"/>
  <c r="AF47" i="1"/>
  <c r="AF52" i="1" s="1"/>
  <c r="E49" i="1"/>
  <c r="L18" i="1"/>
  <c r="E16" i="1"/>
  <c r="E18" i="1" s="1"/>
  <c r="I16" i="1"/>
  <c r="I18" i="1" s="1"/>
  <c r="M16" i="1"/>
  <c r="M18" i="1" s="1"/>
  <c r="E48" i="1"/>
  <c r="N48" i="1"/>
  <c r="J48" i="1"/>
  <c r="F48" i="1"/>
  <c r="M47" i="1"/>
  <c r="I47" i="1"/>
  <c r="P46" i="1"/>
  <c r="L46" i="1"/>
  <c r="H46" i="1"/>
  <c r="H37" i="1"/>
  <c r="F16" i="1"/>
  <c r="F18" i="1" s="1"/>
  <c r="J16" i="1"/>
  <c r="J18" i="1" s="1"/>
  <c r="N16" i="1"/>
  <c r="N18" i="1" s="1"/>
  <c r="E47" i="1"/>
  <c r="M48" i="1"/>
  <c r="I48" i="1"/>
  <c r="P47" i="1"/>
  <c r="L47" i="1"/>
  <c r="H47" i="1"/>
  <c r="O46" i="1"/>
  <c r="K46" i="1"/>
  <c r="G46" i="1"/>
  <c r="H18" i="1"/>
  <c r="P18" i="1"/>
  <c r="L37" i="1"/>
  <c r="P37" i="1"/>
  <c r="G16" i="1"/>
  <c r="G18" i="1" s="1"/>
  <c r="K16" i="1"/>
  <c r="K18" i="1" s="1"/>
  <c r="O16" i="1"/>
  <c r="O18" i="1" s="1"/>
  <c r="P48" i="1"/>
  <c r="L48" i="1"/>
  <c r="H48" i="1"/>
  <c r="O47" i="1"/>
  <c r="K47" i="1"/>
  <c r="G47" i="1"/>
  <c r="N46" i="1"/>
  <c r="J46" i="1"/>
  <c r="F46" i="1"/>
  <c r="G22" i="1"/>
  <c r="G23" i="1"/>
  <c r="G24" i="1"/>
  <c r="G25" i="1"/>
  <c r="O25" i="1"/>
  <c r="O34" i="1"/>
  <c r="O35" i="1"/>
  <c r="O36" i="1"/>
  <c r="E22" i="1"/>
  <c r="I22" i="1"/>
  <c r="M22" i="1"/>
  <c r="E23" i="1"/>
  <c r="I23" i="1"/>
  <c r="M23" i="1"/>
  <c r="E24" i="1"/>
  <c r="I24" i="1"/>
  <c r="M24" i="1"/>
  <c r="E25" i="1"/>
  <c r="I25" i="1"/>
  <c r="M25" i="1"/>
  <c r="E34" i="1"/>
  <c r="I34" i="1"/>
  <c r="M34" i="1"/>
  <c r="E35" i="1"/>
  <c r="I35" i="1"/>
  <c r="M35" i="1"/>
  <c r="O22" i="1"/>
  <c r="O23" i="1"/>
  <c r="G34" i="1"/>
  <c r="G35" i="1"/>
  <c r="F22" i="1"/>
  <c r="J22" i="1"/>
  <c r="N22" i="1"/>
  <c r="F23" i="1"/>
  <c r="J23" i="1"/>
  <c r="N23" i="1"/>
  <c r="F24" i="1"/>
  <c r="J24" i="1"/>
  <c r="N24" i="1"/>
  <c r="F25" i="1"/>
  <c r="J25" i="1"/>
  <c r="N25" i="1"/>
  <c r="F34" i="1"/>
  <c r="J34" i="1"/>
  <c r="N34" i="1"/>
  <c r="F35" i="1"/>
  <c r="J35" i="1"/>
  <c r="N35" i="1"/>
  <c r="K22" i="1"/>
  <c r="K23" i="1"/>
  <c r="K24" i="1"/>
  <c r="K25" i="1"/>
  <c r="K34" i="1"/>
  <c r="K35" i="1"/>
  <c r="H22" i="1"/>
  <c r="L22" i="1"/>
  <c r="P22" i="1"/>
  <c r="H23" i="1"/>
  <c r="L23" i="1"/>
  <c r="P23" i="1"/>
  <c r="H24" i="1"/>
  <c r="L24" i="1"/>
  <c r="P24" i="1"/>
  <c r="H25" i="1"/>
  <c r="L25" i="1"/>
  <c r="P25" i="1"/>
  <c r="H34" i="1"/>
  <c r="L34" i="1"/>
  <c r="P34" i="1"/>
  <c r="H35" i="1"/>
  <c r="L35" i="1"/>
  <c r="P35" i="1"/>
  <c r="BH27" i="1"/>
  <c r="BP27" i="1"/>
  <c r="BL27" i="1"/>
</calcChain>
</file>

<file path=xl/sharedStrings.xml><?xml version="1.0" encoding="utf-8"?>
<sst xmlns="http://schemas.openxmlformats.org/spreadsheetml/2006/main" count="95" uniqueCount="43">
  <si>
    <t>Summe (Kontrolle)</t>
  </si>
  <si>
    <t>Mittelwert (Solle,Forderung;Vermutung) µ0</t>
  </si>
  <si>
    <t>Anzahl +Rangzahlen:</t>
  </si>
  <si>
    <t>Standard Fehler</t>
  </si>
  <si>
    <t>Differenz der Mittelwerte</t>
  </si>
  <si>
    <t>Freiheitsgrade</t>
  </si>
  <si>
    <t>T- Test Kontrolle</t>
  </si>
  <si>
    <t>T-test</t>
  </si>
  <si>
    <t>t- Wert mindestens Forderung</t>
  </si>
  <si>
    <t>a</t>
  </si>
  <si>
    <t>E(T)</t>
  </si>
  <si>
    <t>p-Wert</t>
  </si>
  <si>
    <t>Kann Nullhypothese bei (a=0,01) verworfen werden?</t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</si>
  <si>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>(T)</t>
    </r>
  </si>
  <si>
    <t>z</t>
  </si>
  <si>
    <t>Kann Nullhypothese bei (a=0,05) verworfen werden?</t>
  </si>
  <si>
    <t>Kann Nullhypothese bei (a=0,1) verworfen werden?</t>
  </si>
  <si>
    <t>S&amp;P Besser als HFS</t>
  </si>
  <si>
    <t>t- Wert höchstens Forderung</t>
  </si>
  <si>
    <t>Benchmark S&amp;P500</t>
  </si>
  <si>
    <t>A-Fonds 1</t>
  </si>
  <si>
    <t>A-Fonds 2</t>
  </si>
  <si>
    <t>A-Fonds 3</t>
  </si>
  <si>
    <t>A-Fonds 4</t>
  </si>
  <si>
    <t>A-Fonds 5</t>
  </si>
  <si>
    <t>A-Fonds 6</t>
  </si>
  <si>
    <t>A-Fonds 7</t>
  </si>
  <si>
    <t>A-Fonds 8</t>
  </si>
  <si>
    <t>A-Fonds 9</t>
  </si>
  <si>
    <t>A-Fonds 10</t>
  </si>
  <si>
    <t>A-Fonds 11</t>
  </si>
  <si>
    <t>A-Fonds 12</t>
  </si>
  <si>
    <t>Mittelwert (Fonds)</t>
  </si>
  <si>
    <t>Standard Deviation (Fonds)</t>
  </si>
  <si>
    <t>S&amp;P 500</t>
  </si>
  <si>
    <t xml:space="preserve">T-Test erfolgt auf Basis Monatsrenditen </t>
  </si>
  <si>
    <t>Standard Deviation (Fonds)^2</t>
  </si>
  <si>
    <t>Mittelwert (Fonds)*12</t>
  </si>
  <si>
    <t>Mittelwert (Solle,Forderung;Vermutung) µ0 *12</t>
  </si>
  <si>
    <t xml:space="preserve">T-Test erfolgt auf Basis v. Jahresrenditen </t>
  </si>
  <si>
    <t>n (Monate)</t>
  </si>
  <si>
    <t>Nullhypothese lautet: S&amp;P 500 ist besser als Anlagenfonds</t>
  </si>
  <si>
    <t>Fonds besser als S&amp;P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</si>
</sst>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0.000000"/>
    <numFmt numFmtId="169" formatCode="0.00000"/>
    <numFmt numFmtId="170" formatCode="0.0000"/>
    <numFmt numFmtId="175" formatCode="0.000%"/>
  </numFmts>
  <fonts count="16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1"/>
      <color rgb="FF9C6500"/>
      <name val="Garamond"/>
      <family val="2"/>
    </font>
    <font>
      <b/>
      <sz val="11"/>
      <color theme="1"/>
      <name val="Garamond"/>
      <family val="2"/>
    </font>
    <font>
      <b/>
      <sz val="11"/>
      <color theme="1"/>
      <name val="Garamond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2"/>
      <color theme="1"/>
      <name val="Arial"/>
      <family val="2"/>
    </font>
    <font>
      <b/>
      <sz val="10"/>
      <name val="Symbol"/>
      <family val="1"/>
      <charset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Garamond"/>
      <family val="2"/>
    </font>
    <font>
      <sz val="36"/>
      <color theme="1"/>
      <name val="Garamond"/>
      <family val="1"/>
    </font>
    <font>
      <sz val="18"/>
      <color rgb="FFFF0000"/>
      <name val="Garamond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E6E6FF"/>
      </patternFill>
    </fill>
    <fill>
      <patternFill patternType="solid">
        <fgColor theme="4" tint="0.899990844447157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7" borderId="0"/>
    <xf numFmtId="0" fontId="6" fillId="9" borderId="1"/>
    <xf numFmtId="0" fontId="12" fillId="0" borderId="0"/>
  </cellStyleXfs>
  <cellXfs count="85">
    <xf numFmtId="0" fontId="0" fillId="0" borderId="0" xfId="0"/>
    <xf numFmtId="0" fontId="0" fillId="3" borderId="0" xfId="0" applyFill="1"/>
    <xf numFmtId="0" fontId="4" fillId="3" borderId="0" xfId="0" applyFont="1" applyFill="1"/>
    <xf numFmtId="0" fontId="0" fillId="3" borderId="0" xfId="0" applyFill="1" applyBorder="1"/>
    <xf numFmtId="0" fontId="0" fillId="5" borderId="0" xfId="0" applyFill="1" applyBorder="1" applyAlignment="1">
      <alignment horizontal="center"/>
    </xf>
    <xf numFmtId="0" fontId="3" fillId="5" borderId="0" xfId="0" applyFont="1" applyFill="1" applyBorder="1" applyAlignment="1">
      <alignment horizontal="right"/>
    </xf>
    <xf numFmtId="0" fontId="6" fillId="0" borderId="0" xfId="0" applyFont="1" applyBorder="1"/>
    <xf numFmtId="0" fontId="7" fillId="3" borderId="0" xfId="0" applyFont="1" applyFill="1" applyBorder="1"/>
    <xf numFmtId="1" fontId="6" fillId="0" borderId="0" xfId="0" applyNumberFormat="1" applyFont="1" applyBorder="1"/>
    <xf numFmtId="0" fontId="3" fillId="3" borderId="0" xfId="0" applyFont="1" applyFill="1" applyBorder="1" applyAlignment="1">
      <alignment horizontal="right"/>
    </xf>
    <xf numFmtId="0" fontId="4" fillId="3" borderId="0" xfId="0" applyFont="1" applyFill="1" applyBorder="1"/>
    <xf numFmtId="169" fontId="6" fillId="0" borderId="0" xfId="0" applyNumberFormat="1" applyFont="1" applyBorder="1"/>
    <xf numFmtId="0" fontId="0" fillId="3" borderId="0" xfId="0" applyFont="1" applyFill="1" applyBorder="1"/>
    <xf numFmtId="169" fontId="6" fillId="0" borderId="0" xfId="1" applyNumberFormat="1" applyFont="1" applyBorder="1"/>
    <xf numFmtId="0" fontId="9" fillId="8" borderId="0" xfId="3" applyFont="1" applyFill="1" applyBorder="1" applyAlignment="1">
      <alignment vertical="center"/>
    </xf>
    <xf numFmtId="0" fontId="7" fillId="8" borderId="0" xfId="0" applyFont="1" applyFill="1" applyBorder="1"/>
    <xf numFmtId="169" fontId="6" fillId="8" borderId="0" xfId="0" applyNumberFormat="1" applyFont="1" applyFill="1" applyBorder="1" applyAlignment="1">
      <alignment horizontal="left" indent="1"/>
    </xf>
    <xf numFmtId="0" fontId="6" fillId="8" borderId="0" xfId="0" applyFont="1" applyFill="1" applyBorder="1"/>
    <xf numFmtId="166" fontId="7" fillId="8" borderId="0" xfId="0" applyNumberFormat="1" applyFont="1" applyFill="1" applyBorder="1" applyAlignment="1">
      <alignment horizontal="right" indent="1"/>
    </xf>
    <xf numFmtId="2" fontId="6" fillId="8" borderId="0" xfId="0" applyNumberFormat="1" applyFont="1" applyFill="1" applyBorder="1"/>
    <xf numFmtId="0" fontId="0" fillId="5" borderId="0" xfId="0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9" fillId="8" borderId="0" xfId="3" applyFont="1" applyFill="1" applyBorder="1" applyAlignment="1">
      <alignment horizontal="left" vertical="center"/>
    </xf>
    <xf numFmtId="169" fontId="6" fillId="8" borderId="0" xfId="0" applyNumberFormat="1" applyFont="1" applyFill="1" applyBorder="1" applyAlignment="1">
      <alignment horizontal="right" indent="1"/>
    </xf>
    <xf numFmtId="0" fontId="9" fillId="8" borderId="0" xfId="3" applyFont="1" applyFill="1" applyBorder="1" applyAlignment="1">
      <alignment horizontal="left" vertical="center"/>
    </xf>
    <xf numFmtId="0" fontId="7" fillId="8" borderId="0" xfId="4" applyFont="1" applyFill="1" applyBorder="1" applyAlignment="1">
      <alignment horizontal="center"/>
    </xf>
    <xf numFmtId="0" fontId="7" fillId="8" borderId="0" xfId="4" applyFont="1" applyFill="1" applyBorder="1" applyAlignment="1">
      <alignment horizontal="right" vertical="center" wrapText="1" indent="1"/>
    </xf>
    <xf numFmtId="0" fontId="5" fillId="3" borderId="0" xfId="0" applyFont="1" applyFill="1" applyBorder="1" applyAlignment="1">
      <alignment horizontal="right"/>
    </xf>
    <xf numFmtId="0" fontId="9" fillId="3" borderId="0" xfId="3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right" indent="1"/>
    </xf>
    <xf numFmtId="0" fontId="9" fillId="6" borderId="0" xfId="3" applyFont="1" applyFill="1" applyBorder="1" applyAlignment="1">
      <alignment horizontal="left" vertical="center"/>
    </xf>
    <xf numFmtId="0" fontId="0" fillId="6" borderId="0" xfId="0" applyFont="1" applyFill="1" applyBorder="1"/>
    <xf numFmtId="0" fontId="0" fillId="6" borderId="0" xfId="0" applyFont="1" applyFill="1" applyBorder="1" applyAlignment="1">
      <alignment horizontal="right" indent="1"/>
    </xf>
    <xf numFmtId="0" fontId="6" fillId="6" borderId="0" xfId="0" applyFont="1" applyFill="1" applyBorder="1" applyAlignment="1">
      <alignment horizontal="left"/>
    </xf>
    <xf numFmtId="0" fontId="7" fillId="6" borderId="0" xfId="0" applyFont="1" applyFill="1" applyBorder="1"/>
    <xf numFmtId="166" fontId="7" fillId="6" borderId="0" xfId="0" applyNumberFormat="1" applyFont="1" applyFill="1" applyBorder="1" applyAlignment="1">
      <alignment horizontal="right" indent="1"/>
    </xf>
    <xf numFmtId="170" fontId="0" fillId="3" borderId="0" xfId="0" applyNumberFormat="1" applyFill="1" applyBorder="1"/>
    <xf numFmtId="2" fontId="6" fillId="6" borderId="0" xfId="0" applyNumberFormat="1" applyFont="1" applyFill="1" applyBorder="1"/>
    <xf numFmtId="0" fontId="0" fillId="6" borderId="0" xfId="0" applyFont="1" applyFill="1" applyBorder="1" applyAlignment="1">
      <alignment horizontal="center" vertical="center"/>
    </xf>
    <xf numFmtId="169" fontId="7" fillId="6" borderId="0" xfId="4" applyNumberFormat="1" applyFont="1" applyFill="1" applyBorder="1" applyAlignment="1">
      <alignment horizontal="right" vertical="center" wrapText="1" indent="1"/>
    </xf>
    <xf numFmtId="0" fontId="9" fillId="6" borderId="0" xfId="3" applyFont="1" applyFill="1" applyBorder="1" applyAlignment="1">
      <alignment horizontal="left" vertical="center"/>
    </xf>
    <xf numFmtId="0" fontId="0" fillId="6" borderId="0" xfId="0" applyFont="1" applyFill="1" applyBorder="1" applyAlignment="1">
      <alignment horizontal="center" vertical="center"/>
    </xf>
    <xf numFmtId="0" fontId="7" fillId="6" borderId="0" xfId="4" applyFont="1" applyFill="1" applyBorder="1" applyAlignment="1">
      <alignment horizontal="right" vertical="center" wrapText="1" indent="1"/>
    </xf>
    <xf numFmtId="0" fontId="9" fillId="4" borderId="0" xfId="3" applyFont="1" applyFill="1" applyBorder="1" applyAlignment="1">
      <alignment horizontal="left" vertical="center"/>
    </xf>
    <xf numFmtId="0" fontId="0" fillId="4" borderId="0" xfId="0" applyFont="1" applyFill="1" applyBorder="1"/>
    <xf numFmtId="0" fontId="0" fillId="4" borderId="0" xfId="0" applyFont="1" applyFill="1" applyBorder="1" applyAlignment="1">
      <alignment horizontal="right" indent="1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/>
    <xf numFmtId="166" fontId="7" fillId="4" borderId="0" xfId="0" applyNumberFormat="1" applyFont="1" applyFill="1" applyBorder="1" applyAlignment="1">
      <alignment horizontal="right" indent="1"/>
    </xf>
    <xf numFmtId="2" fontId="6" fillId="4" borderId="0" xfId="0" applyNumberFormat="1" applyFont="1" applyFill="1" applyBorder="1"/>
    <xf numFmtId="0" fontId="0" fillId="4" borderId="0" xfId="0" applyFont="1" applyFill="1" applyBorder="1" applyAlignment="1">
      <alignment horizontal="center" vertical="center"/>
    </xf>
    <xf numFmtId="169" fontId="7" fillId="4" borderId="0" xfId="4" applyNumberFormat="1" applyFont="1" applyFill="1" applyBorder="1" applyAlignment="1">
      <alignment horizontal="right" vertical="center" wrapText="1" indent="1"/>
    </xf>
    <xf numFmtId="0" fontId="9" fillId="4" borderId="0" xfId="3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center" vertical="center"/>
    </xf>
    <xf numFmtId="0" fontId="7" fillId="4" borderId="0" xfId="4" applyFont="1" applyFill="1" applyBorder="1" applyAlignment="1">
      <alignment horizontal="right" vertical="center" wrapText="1"/>
    </xf>
    <xf numFmtId="0" fontId="11" fillId="3" borderId="0" xfId="3" applyFont="1" applyFill="1" applyBorder="1" applyAlignment="1">
      <alignment vertical="center"/>
    </xf>
    <xf numFmtId="0" fontId="0" fillId="3" borderId="0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0" xfId="0" applyFill="1" applyBorder="1" applyAlignment="1"/>
    <xf numFmtId="0" fontId="0" fillId="3" borderId="3" xfId="0" applyFill="1" applyBorder="1"/>
    <xf numFmtId="0" fontId="0" fillId="3" borderId="8" xfId="0" applyFill="1" applyBorder="1"/>
    <xf numFmtId="0" fontId="0" fillId="3" borderId="2" xfId="0" applyFill="1" applyBorder="1" applyAlignment="1"/>
    <xf numFmtId="0" fontId="2" fillId="2" borderId="0" xfId="2" applyBorder="1"/>
    <xf numFmtId="1" fontId="6" fillId="3" borderId="10" xfId="0" applyNumberFormat="1" applyFont="1" applyFill="1" applyBorder="1"/>
    <xf numFmtId="169" fontId="6" fillId="3" borderId="11" xfId="0" applyNumberFormat="1" applyFont="1" applyFill="1" applyBorder="1"/>
    <xf numFmtId="0" fontId="13" fillId="3" borderId="11" xfId="0" applyFont="1" applyFill="1" applyBorder="1"/>
    <xf numFmtId="169" fontId="6" fillId="3" borderId="12" xfId="0" applyNumberFormat="1" applyFont="1" applyFill="1" applyBorder="1"/>
    <xf numFmtId="175" fontId="2" fillId="2" borderId="0" xfId="1" applyNumberFormat="1" applyFont="1" applyFill="1" applyBorder="1"/>
    <xf numFmtId="0" fontId="0" fillId="3" borderId="6" xfId="0" applyFill="1" applyBorder="1"/>
    <xf numFmtId="0" fontId="6" fillId="3" borderId="6" xfId="4" applyFill="1" applyBorder="1"/>
    <xf numFmtId="0" fontId="6" fillId="9" borderId="1" xfId="4" applyBorder="1"/>
    <xf numFmtId="169" fontId="6" fillId="9" borderId="1" xfId="4" applyNumberFormat="1" applyBorder="1"/>
    <xf numFmtId="169" fontId="6" fillId="3" borderId="7" xfId="0" applyNumberFormat="1" applyFont="1" applyFill="1" applyBorder="1"/>
    <xf numFmtId="169" fontId="6" fillId="0" borderId="7" xfId="0" applyNumberFormat="1" applyFont="1" applyBorder="1"/>
    <xf numFmtId="0" fontId="13" fillId="3" borderId="7" xfId="0" applyFont="1" applyFill="1" applyBorder="1"/>
    <xf numFmtId="0" fontId="0" fillId="3" borderId="6" xfId="0" applyFill="1" applyBorder="1" applyAlignment="1">
      <alignment horizontal="center" wrapText="1"/>
    </xf>
    <xf numFmtId="0" fontId="9" fillId="4" borderId="2" xfId="3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center" vertical="center"/>
    </xf>
    <xf numFmtId="0" fontId="7" fillId="4" borderId="2" xfId="4" applyFont="1" applyFill="1" applyBorder="1" applyAlignment="1">
      <alignment horizontal="right" vertical="center" wrapText="1"/>
    </xf>
    <xf numFmtId="0" fontId="13" fillId="3" borderId="9" xfId="0" applyFont="1" applyFill="1" applyBorder="1"/>
    <xf numFmtId="0" fontId="14" fillId="10" borderId="0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</cellXfs>
  <cellStyles count="6">
    <cellStyle name="Heading" xfId="3"/>
    <cellStyle name="Neutral" xfId="2" builtinId="28"/>
    <cellStyle name="Prozent" xfId="1" builtinId="5"/>
    <cellStyle name="Rechnung" xfId="4"/>
    <cellStyle name="Standard" xfId="0" builtinId="0"/>
    <cellStyle name="Standar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78923</xdr:colOff>
          <xdr:row>20</xdr:row>
          <xdr:rowOff>36740</xdr:rowOff>
        </xdr:from>
        <xdr:to>
          <xdr:col>16</xdr:col>
          <xdr:colOff>1117148</xdr:colOff>
          <xdr:row>22</xdr:row>
          <xdr:rowOff>84365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99333</xdr:colOff>
          <xdr:row>32</xdr:row>
          <xdr:rowOff>57150</xdr:rowOff>
        </xdr:from>
        <xdr:to>
          <xdr:col>17</xdr:col>
          <xdr:colOff>512990</xdr:colOff>
          <xdr:row>34</xdr:row>
          <xdr:rowOff>123826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43544</xdr:colOff>
          <xdr:row>44</xdr:row>
          <xdr:rowOff>27214</xdr:rowOff>
        </xdr:from>
        <xdr:to>
          <xdr:col>16</xdr:col>
          <xdr:colOff>1015094</xdr:colOff>
          <xdr:row>45</xdr:row>
          <xdr:rowOff>179614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2424793</xdr:colOff>
          <xdr:row>20</xdr:row>
          <xdr:rowOff>50347</xdr:rowOff>
        </xdr:from>
        <xdr:to>
          <xdr:col>4</xdr:col>
          <xdr:colOff>83004</xdr:colOff>
          <xdr:row>22</xdr:row>
          <xdr:rowOff>97972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1514475</xdr:colOff>
          <xdr:row>33</xdr:row>
          <xdr:rowOff>57150</xdr:rowOff>
        </xdr:from>
        <xdr:to>
          <xdr:col>4</xdr:col>
          <xdr:colOff>390525</xdr:colOff>
          <xdr:row>35</xdr:row>
          <xdr:rowOff>123826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1213757</xdr:colOff>
          <xdr:row>45</xdr:row>
          <xdr:rowOff>95250</xdr:rowOff>
        </xdr:from>
        <xdr:to>
          <xdr:col>3</xdr:col>
          <xdr:colOff>157843</xdr:colOff>
          <xdr:row>47</xdr:row>
          <xdr:rowOff>29935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78923</xdr:colOff>
          <xdr:row>20</xdr:row>
          <xdr:rowOff>36740</xdr:rowOff>
        </xdr:from>
        <xdr:ext cx="1038225" cy="401411"/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99333</xdr:colOff>
          <xdr:row>32</xdr:row>
          <xdr:rowOff>57150</xdr:rowOff>
        </xdr:from>
        <xdr:ext cx="1856014" cy="420461"/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43544</xdr:colOff>
          <xdr:row>44</xdr:row>
          <xdr:rowOff>27214</xdr:rowOff>
        </xdr:from>
        <xdr:ext cx="971550" cy="370114"/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2424793</xdr:colOff>
          <xdr:row>20</xdr:row>
          <xdr:rowOff>50347</xdr:rowOff>
        </xdr:from>
        <xdr:ext cx="1038225" cy="401411"/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1514475</xdr:colOff>
          <xdr:row>33</xdr:row>
          <xdr:rowOff>57150</xdr:rowOff>
        </xdr:from>
        <xdr:ext cx="1856014" cy="420461"/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1213757</xdr:colOff>
          <xdr:row>45</xdr:row>
          <xdr:rowOff>95250</xdr:rowOff>
        </xdr:from>
        <xdr:ext cx="971550" cy="370114"/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k\Google%20Drive\FH-Worms\Master%20Thesis\Kennzahlen%20Final\Kennzahlen%20Arbeitsdatei\Anfrage%2008.08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chnungen Kennzahlen"/>
      <sheetName val="Kennzahlen"/>
      <sheetName val="Klassische Maße"/>
      <sheetName val="Moderne Maße"/>
      <sheetName val="Zeitliche Intervalle"/>
      <sheetName val="Tabelle4"/>
      <sheetName val="t-Tests-Wilcoxon month"/>
      <sheetName val="t-Tests-Wilcoxon"/>
      <sheetName val="Tabelle5"/>
      <sheetName val="Tabelle3"/>
      <sheetName val="Portfolioopti. Index"/>
      <sheetName val="Portfolioopti. Top3"/>
      <sheetName val="Portfolioopti. Top3 (1)"/>
      <sheetName val="Portfolioopti. Top3 (3)"/>
      <sheetName val="Portfolioopti. Top3 (2)"/>
      <sheetName val="Portfolioopti. Worse3"/>
      <sheetName val="Portfolioopti. Worse3 (1)"/>
      <sheetName val="Portfolioopti. Worse3 (2)"/>
      <sheetName val="Portfolioopti. Worse3 (3)"/>
      <sheetName val="Relevante Kennzahlen (proofex)"/>
      <sheetName val="Korrelationsmatrix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oleObject" Target="../embeddings/oleObject6.bin"/><Relationship Id="rId18" Type="http://schemas.openxmlformats.org/officeDocument/2006/relationships/oleObject" Target="../embeddings/oleObject1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image" Target="../media/image4.emf"/><Relationship Id="rId17" Type="http://schemas.openxmlformats.org/officeDocument/2006/relationships/oleObject" Target="../embeddings/oleObject10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5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4.bin"/><Relationship Id="rId19" Type="http://schemas.openxmlformats.org/officeDocument/2006/relationships/oleObject" Target="../embeddings/oleObject12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V173"/>
  <sheetViews>
    <sheetView tabSelected="1" zoomScale="70" zoomScaleNormal="70" zoomScaleSheetLayoutView="40" workbookViewId="0">
      <pane ySplit="11" topLeftCell="A12" activePane="bottomLeft" state="frozen"/>
      <selection pane="bottomLeft" activeCell="R48" sqref="R48"/>
    </sheetView>
  </sheetViews>
  <sheetFormatPr baseColWidth="10" defaultRowHeight="15" x14ac:dyDescent="0.25"/>
  <cols>
    <col min="1" max="1" width="11.42578125" style="3"/>
    <col min="2" max="2" width="13.7109375" style="3" customWidth="1"/>
    <col min="3" max="3" width="30.42578125" style="3" customWidth="1"/>
    <col min="4" max="4" width="14.28515625" style="3" customWidth="1"/>
    <col min="5" max="16" width="18.5703125" style="3" customWidth="1"/>
    <col min="17" max="17" width="21.7109375" style="3" customWidth="1"/>
    <col min="18" max="18" width="44.42578125" style="3" customWidth="1"/>
    <col min="19" max="19" width="13.7109375" style="3" customWidth="1"/>
    <col min="20" max="20" width="30.42578125" style="3" customWidth="1"/>
    <col min="21" max="21" width="14.28515625" style="3" customWidth="1"/>
    <col min="22" max="33" width="18.5703125" style="3" customWidth="1"/>
    <col min="34" max="34" width="21.7109375" style="3" customWidth="1"/>
    <col min="35" max="35" width="11.7109375" style="3" customWidth="1"/>
    <col min="36" max="36" width="4.42578125" style="3" customWidth="1"/>
    <col min="37" max="47" width="12.140625" style="3" customWidth="1"/>
    <col min="48" max="48" width="2.140625" style="3" customWidth="1"/>
    <col min="49" max="60" width="12.140625" style="3" customWidth="1"/>
    <col min="61" max="61" width="8" style="3" customWidth="1"/>
    <col min="62" max="62" width="14.85546875" style="3" bestFit="1" customWidth="1"/>
    <col min="63" max="16384" width="11.42578125" style="3"/>
  </cols>
  <sheetData>
    <row r="1" spans="2:74" ht="15.75" thickBot="1" x14ac:dyDescent="0.3"/>
    <row r="2" spans="2:74" x14ac:dyDescent="0.25">
      <c r="B2" s="61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S2" s="61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8"/>
    </row>
    <row r="3" spans="2:74" ht="15" customHeight="1" x14ac:dyDescent="0.25">
      <c r="B3" s="70"/>
      <c r="C3" s="84" t="s">
        <v>41</v>
      </c>
      <c r="D3" s="84"/>
      <c r="E3" s="84"/>
      <c r="F3" s="84"/>
      <c r="H3" s="82" t="s">
        <v>35</v>
      </c>
      <c r="I3" s="83"/>
      <c r="J3" s="83"/>
      <c r="K3" s="83"/>
      <c r="L3" s="83"/>
      <c r="M3" s="83"/>
      <c r="N3" s="83"/>
      <c r="O3" s="83"/>
      <c r="P3" s="83"/>
      <c r="Q3" s="59"/>
      <c r="S3" s="70"/>
      <c r="T3" s="84" t="s">
        <v>41</v>
      </c>
      <c r="U3" s="84"/>
      <c r="V3" s="84"/>
      <c r="W3" s="84"/>
      <c r="Y3" s="82" t="s">
        <v>39</v>
      </c>
      <c r="Z3" s="83"/>
      <c r="AA3" s="83"/>
      <c r="AB3" s="83"/>
      <c r="AC3" s="83"/>
      <c r="AD3" s="83"/>
      <c r="AE3" s="83"/>
      <c r="AF3" s="83"/>
      <c r="AG3" s="83"/>
      <c r="AH3" s="59"/>
    </row>
    <row r="4" spans="2:74" x14ac:dyDescent="0.25">
      <c r="B4" s="70"/>
      <c r="C4" s="84"/>
      <c r="D4" s="84"/>
      <c r="E4" s="84"/>
      <c r="F4" s="84"/>
      <c r="H4" s="83"/>
      <c r="I4" s="83"/>
      <c r="J4" s="83"/>
      <c r="K4" s="83"/>
      <c r="L4" s="83"/>
      <c r="M4" s="83"/>
      <c r="N4" s="83"/>
      <c r="O4" s="83"/>
      <c r="P4" s="83"/>
      <c r="Q4" s="59"/>
      <c r="S4" s="70"/>
      <c r="T4" s="84"/>
      <c r="U4" s="84"/>
      <c r="V4" s="84"/>
      <c r="W4" s="84"/>
      <c r="Y4" s="83"/>
      <c r="Z4" s="83"/>
      <c r="AA4" s="83"/>
      <c r="AB4" s="83"/>
      <c r="AC4" s="83"/>
      <c r="AD4" s="83"/>
      <c r="AE4" s="83"/>
      <c r="AF4" s="83"/>
      <c r="AG4" s="83"/>
      <c r="AH4" s="59"/>
    </row>
    <row r="5" spans="2:74" x14ac:dyDescent="0.25">
      <c r="B5" s="70"/>
      <c r="C5" s="84"/>
      <c r="D5" s="84"/>
      <c r="E5" s="84"/>
      <c r="F5" s="84"/>
      <c r="H5" s="83"/>
      <c r="I5" s="83"/>
      <c r="J5" s="83"/>
      <c r="K5" s="83"/>
      <c r="L5" s="83"/>
      <c r="M5" s="83"/>
      <c r="N5" s="83"/>
      <c r="O5" s="83"/>
      <c r="P5" s="83"/>
      <c r="Q5" s="59"/>
      <c r="S5" s="70"/>
      <c r="T5" s="84"/>
      <c r="U5" s="84"/>
      <c r="V5" s="84"/>
      <c r="W5" s="84"/>
      <c r="Y5" s="83"/>
      <c r="Z5" s="83"/>
      <c r="AA5" s="83"/>
      <c r="AB5" s="83"/>
      <c r="AC5" s="83"/>
      <c r="AD5" s="83"/>
      <c r="AE5" s="83"/>
      <c r="AF5" s="83"/>
      <c r="AG5" s="83"/>
      <c r="AH5" s="59"/>
    </row>
    <row r="6" spans="2:74" x14ac:dyDescent="0.25">
      <c r="B6" s="70"/>
      <c r="C6" s="84"/>
      <c r="D6" s="84"/>
      <c r="E6" s="84"/>
      <c r="F6" s="84"/>
      <c r="Q6" s="59"/>
      <c r="S6" s="70"/>
      <c r="T6" s="84"/>
      <c r="U6" s="84"/>
      <c r="V6" s="84"/>
      <c r="W6" s="84"/>
      <c r="AH6" s="59"/>
    </row>
    <row r="7" spans="2:74" x14ac:dyDescent="0.25">
      <c r="B7" s="70"/>
      <c r="Q7" s="59"/>
      <c r="S7" s="70"/>
      <c r="AH7" s="59"/>
    </row>
    <row r="8" spans="2:74" x14ac:dyDescent="0.25">
      <c r="B8" s="70"/>
      <c r="Q8" s="59"/>
      <c r="S8" s="70"/>
      <c r="AH8" s="59"/>
    </row>
    <row r="9" spans="2:74" x14ac:dyDescent="0.25">
      <c r="B9" s="70"/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25</v>
      </c>
      <c r="K9" s="3" t="s">
        <v>26</v>
      </c>
      <c r="L9" s="3" t="s">
        <v>27</v>
      </c>
      <c r="M9" s="3" t="s">
        <v>28</v>
      </c>
      <c r="N9" s="3" t="s">
        <v>29</v>
      </c>
      <c r="O9" s="3" t="s">
        <v>30</v>
      </c>
      <c r="P9" s="3" t="s">
        <v>31</v>
      </c>
      <c r="Q9" s="59" t="s">
        <v>19</v>
      </c>
      <c r="S9" s="70"/>
      <c r="V9" s="3" t="s">
        <v>20</v>
      </c>
      <c r="W9" s="3" t="s">
        <v>21</v>
      </c>
      <c r="X9" s="3" t="s">
        <v>22</v>
      </c>
      <c r="Y9" s="3" t="s">
        <v>23</v>
      </c>
      <c r="Z9" s="3" t="s">
        <v>24</v>
      </c>
      <c r="AA9" s="3" t="s">
        <v>25</v>
      </c>
      <c r="AB9" s="3" t="s">
        <v>26</v>
      </c>
      <c r="AC9" s="3" t="s">
        <v>27</v>
      </c>
      <c r="AD9" s="3" t="s">
        <v>28</v>
      </c>
      <c r="AE9" s="3" t="s">
        <v>29</v>
      </c>
      <c r="AF9" s="3" t="s">
        <v>30</v>
      </c>
      <c r="AG9" s="3" t="s">
        <v>31</v>
      </c>
      <c r="AH9" s="59" t="s">
        <v>19</v>
      </c>
    </row>
    <row r="10" spans="2:74" ht="15.75" thickBot="1" x14ac:dyDescent="0.3">
      <c r="B10" s="70"/>
      <c r="Q10" s="59"/>
      <c r="S10" s="70"/>
      <c r="AH10" s="59"/>
    </row>
    <row r="11" spans="2:74" x14ac:dyDescent="0.25">
      <c r="B11" s="70"/>
      <c r="C11" s="6" t="s">
        <v>40</v>
      </c>
      <c r="D11" s="7"/>
      <c r="E11" s="8">
        <v>122</v>
      </c>
      <c r="F11" s="8">
        <v>122</v>
      </c>
      <c r="G11" s="8">
        <v>122</v>
      </c>
      <c r="H11" s="8">
        <v>122</v>
      </c>
      <c r="I11" s="8">
        <v>122</v>
      </c>
      <c r="J11" s="8">
        <v>122</v>
      </c>
      <c r="K11" s="8">
        <v>122</v>
      </c>
      <c r="L11" s="8">
        <v>122</v>
      </c>
      <c r="M11" s="8">
        <v>122</v>
      </c>
      <c r="N11" s="8">
        <v>122</v>
      </c>
      <c r="O11" s="8">
        <v>104</v>
      </c>
      <c r="P11" s="8">
        <v>122</v>
      </c>
      <c r="Q11" s="65">
        <v>122</v>
      </c>
      <c r="S11" s="70"/>
      <c r="T11" s="6" t="s">
        <v>40</v>
      </c>
      <c r="U11" s="7"/>
      <c r="V11" s="8">
        <v>122</v>
      </c>
      <c r="W11" s="8">
        <v>122</v>
      </c>
      <c r="X11" s="8">
        <v>122</v>
      </c>
      <c r="Y11" s="8">
        <v>122</v>
      </c>
      <c r="Z11" s="8">
        <v>122</v>
      </c>
      <c r="AA11" s="8">
        <v>122</v>
      </c>
      <c r="AB11" s="8">
        <v>122</v>
      </c>
      <c r="AC11" s="8">
        <v>122</v>
      </c>
      <c r="AD11" s="8">
        <v>122</v>
      </c>
      <c r="AE11" s="8">
        <v>122</v>
      </c>
      <c r="AF11" s="8">
        <v>104</v>
      </c>
      <c r="AG11" s="8">
        <v>122</v>
      </c>
      <c r="AH11" s="65">
        <v>122</v>
      </c>
      <c r="BF11" s="9"/>
      <c r="BG11" s="9" t="s">
        <v>0</v>
      </c>
      <c r="BI11" s="10" t="e">
        <f>#REF!+#REF!</f>
        <v>#REF!</v>
      </c>
      <c r="BJ11" s="10" t="e">
        <f>#REF!+#REF!</f>
        <v>#REF!</v>
      </c>
      <c r="BK11" s="10" t="e">
        <f>#REF!+#REF!</f>
        <v>#REF!</v>
      </c>
      <c r="BL11" s="10" t="e">
        <f>#REF!+#REF!</f>
        <v>#REF!</v>
      </c>
      <c r="BM11" s="10" t="e">
        <f>#REF!+#REF!</f>
        <v>#REF!</v>
      </c>
      <c r="BN11" s="10" t="e">
        <f>#REF!+#REF!</f>
        <v>#REF!</v>
      </c>
      <c r="BO11" s="10" t="e">
        <f>#REF!+#REF!</f>
        <v>#REF!</v>
      </c>
      <c r="BP11" s="10" t="e">
        <f>#REF!+#REF!</f>
        <v>#REF!</v>
      </c>
      <c r="BQ11" s="10" t="e">
        <f>#REF!+#REF!</f>
        <v>#REF!</v>
      </c>
      <c r="BR11" s="10" t="e">
        <f>#REF!+#REF!</f>
        <v>#REF!</v>
      </c>
      <c r="BS11" s="10" t="e">
        <f>#REF!+#REF!</f>
        <v>#REF!</v>
      </c>
      <c r="BT11" s="10" t="e">
        <f>#REF!+#REF!</f>
        <v>#REF!</v>
      </c>
      <c r="BU11" s="10"/>
      <c r="BV11" s="10"/>
    </row>
    <row r="12" spans="2:74" x14ac:dyDescent="0.25">
      <c r="B12" s="70"/>
      <c r="C12" s="64" t="s">
        <v>32</v>
      </c>
      <c r="D12" s="64"/>
      <c r="E12" s="69">
        <v>4.8869279480919098E-3</v>
      </c>
      <c r="F12" s="69">
        <v>6.7415461838773241E-3</v>
      </c>
      <c r="G12" s="69">
        <v>5.4289396680127612E-3</v>
      </c>
      <c r="H12" s="69">
        <v>6.6278867897526959E-3</v>
      </c>
      <c r="I12" s="69">
        <v>5.3046098139363429E-3</v>
      </c>
      <c r="J12" s="69">
        <v>5.3158501025345186E-3</v>
      </c>
      <c r="K12" s="69">
        <v>5.4784542537924539E-3</v>
      </c>
      <c r="L12" s="69">
        <v>6.8770788191275956E-3</v>
      </c>
      <c r="M12" s="69">
        <v>6.3804587379982835E-3</v>
      </c>
      <c r="N12" s="69">
        <v>5.9284860914005722E-3</v>
      </c>
      <c r="O12" s="69">
        <v>7.9812689731361165E-3</v>
      </c>
      <c r="P12" s="69">
        <v>6.9769715582596583E-3</v>
      </c>
      <c r="Q12" s="66">
        <v>4.8803278688524599E-3</v>
      </c>
      <c r="S12" s="70"/>
      <c r="T12" s="64" t="s">
        <v>37</v>
      </c>
      <c r="U12" s="64"/>
      <c r="V12" s="69">
        <v>5.864313537710298E-2</v>
      </c>
      <c r="W12" s="69">
        <v>8.089855420652789E-2</v>
      </c>
      <c r="X12" s="69">
        <v>6.5147276016153138E-2</v>
      </c>
      <c r="Y12" s="69">
        <v>7.9534641477032347E-2</v>
      </c>
      <c r="Z12" s="69">
        <v>6.3655317767236111E-2</v>
      </c>
      <c r="AA12" s="69">
        <v>6.379020123041422E-2</v>
      </c>
      <c r="AB12" s="69">
        <v>6.574145104550945E-2</v>
      </c>
      <c r="AC12" s="69">
        <v>8.2524945829531154E-2</v>
      </c>
      <c r="AD12" s="69">
        <v>7.6565504855979405E-2</v>
      </c>
      <c r="AE12" s="69">
        <v>7.114183309680687E-2</v>
      </c>
      <c r="AF12" s="69">
        <v>9.5775227677633398E-2</v>
      </c>
      <c r="AG12" s="69">
        <v>8.3723658699115897E-2</v>
      </c>
      <c r="AH12" s="66">
        <v>4.8803278688524599E-3</v>
      </c>
      <c r="BF12" s="9"/>
      <c r="BG12" s="9"/>
    </row>
    <row r="13" spans="2:74" x14ac:dyDescent="0.25">
      <c r="B13" s="70"/>
      <c r="C13" s="64" t="s">
        <v>33</v>
      </c>
      <c r="D13" s="64"/>
      <c r="E13" s="69">
        <v>2.1698560317928505E-2</v>
      </c>
      <c r="F13" s="69">
        <v>1.5561272573951332E-2</v>
      </c>
      <c r="G13" s="69">
        <v>1.7923172680801139E-2</v>
      </c>
      <c r="H13" s="69">
        <v>3.317825386850317E-2</v>
      </c>
      <c r="I13" s="69">
        <v>1.8227116647072827E-2</v>
      </c>
      <c r="J13" s="69">
        <v>9.2328029958278057E-3</v>
      </c>
      <c r="K13" s="69">
        <v>1.4997684297482335E-2</v>
      </c>
      <c r="L13" s="69">
        <v>4.007807099359717E-2</v>
      </c>
      <c r="M13" s="69">
        <v>2.2545084910754423E-2</v>
      </c>
      <c r="N13" s="69">
        <v>1.9519361441801122E-2</v>
      </c>
      <c r="O13" s="69">
        <v>3.0766687462231112E-2</v>
      </c>
      <c r="P13" s="69">
        <v>1.9512366638382961E-2</v>
      </c>
      <c r="Q13" s="67">
        <v>4.377981466146745E-2</v>
      </c>
      <c r="S13" s="70"/>
      <c r="T13" s="64" t="s">
        <v>36</v>
      </c>
      <c r="U13" s="64"/>
      <c r="V13" s="69">
        <v>4.7082751987078157E-4</v>
      </c>
      <c r="W13" s="69">
        <v>2.4215320412080991E-4</v>
      </c>
      <c r="X13" s="69">
        <v>3.2124011894581628E-4</v>
      </c>
      <c r="Y13" s="69">
        <v>1.1007965297628456E-3</v>
      </c>
      <c r="Z13" s="69">
        <v>3.3222778126599937E-4</v>
      </c>
      <c r="AA13" s="69">
        <v>8.5244651159766907E-5</v>
      </c>
      <c r="AB13" s="69">
        <v>2.2493053428694818E-4</v>
      </c>
      <c r="AC13" s="69">
        <v>1.6062517745678148E-3</v>
      </c>
      <c r="AD13" s="69">
        <v>5.0828085363312681E-4</v>
      </c>
      <c r="AE13" s="69">
        <v>3.8100547109567242E-4</v>
      </c>
      <c r="AF13" s="69">
        <v>9.4658905739860905E-4</v>
      </c>
      <c r="AG13" s="69">
        <v>3.8073245183068035E-4</v>
      </c>
      <c r="AH13" s="67">
        <v>4.377981466146745E-2</v>
      </c>
      <c r="BF13" s="9"/>
      <c r="BG13" s="9"/>
    </row>
    <row r="14" spans="2:74" x14ac:dyDescent="0.25">
      <c r="B14" s="71" t="s">
        <v>34</v>
      </c>
      <c r="C14" s="72" t="s">
        <v>1</v>
      </c>
      <c r="D14" s="72"/>
      <c r="E14" s="73">
        <f>$Q$12</f>
        <v>4.8803278688524599E-3</v>
      </c>
      <c r="F14" s="73">
        <f t="shared" ref="F14:P14" si="0">$Q$12</f>
        <v>4.8803278688524599E-3</v>
      </c>
      <c r="G14" s="73">
        <f t="shared" si="0"/>
        <v>4.8803278688524599E-3</v>
      </c>
      <c r="H14" s="73">
        <f t="shared" si="0"/>
        <v>4.8803278688524599E-3</v>
      </c>
      <c r="I14" s="73">
        <f t="shared" si="0"/>
        <v>4.8803278688524599E-3</v>
      </c>
      <c r="J14" s="73">
        <f t="shared" si="0"/>
        <v>4.8803278688524599E-3</v>
      </c>
      <c r="K14" s="73">
        <f t="shared" si="0"/>
        <v>4.8803278688524599E-3</v>
      </c>
      <c r="L14" s="73">
        <f t="shared" si="0"/>
        <v>4.8803278688524599E-3</v>
      </c>
      <c r="M14" s="73">
        <f t="shared" si="0"/>
        <v>4.8803278688524599E-3</v>
      </c>
      <c r="N14" s="73">
        <f t="shared" si="0"/>
        <v>4.8803278688524599E-3</v>
      </c>
      <c r="O14" s="73">
        <f t="shared" si="0"/>
        <v>4.8803278688524599E-3</v>
      </c>
      <c r="P14" s="73">
        <f t="shared" si="0"/>
        <v>4.8803278688524599E-3</v>
      </c>
      <c r="Q14" s="67"/>
      <c r="S14" s="71" t="s">
        <v>34</v>
      </c>
      <c r="T14" s="72" t="s">
        <v>38</v>
      </c>
      <c r="U14" s="72"/>
      <c r="V14" s="73">
        <v>5.8563934426229522E-2</v>
      </c>
      <c r="W14" s="73">
        <v>5.8563934426229522E-2</v>
      </c>
      <c r="X14" s="73">
        <v>5.8563934426229522E-2</v>
      </c>
      <c r="Y14" s="73">
        <v>5.8563934426229522E-2</v>
      </c>
      <c r="Z14" s="73">
        <v>5.8563934426229522E-2</v>
      </c>
      <c r="AA14" s="73">
        <v>5.8563934426229522E-2</v>
      </c>
      <c r="AB14" s="73">
        <v>5.8563934426229522E-2</v>
      </c>
      <c r="AC14" s="73">
        <v>5.8563934426229522E-2</v>
      </c>
      <c r="AD14" s="73">
        <v>5.8563934426229522E-2</v>
      </c>
      <c r="AE14" s="73">
        <v>5.8563934426229522E-2</v>
      </c>
      <c r="AF14" s="73">
        <v>5.8563934426229522E-2</v>
      </c>
      <c r="AG14" s="73">
        <v>5.8563934426229522E-2</v>
      </c>
      <c r="AH14" s="67"/>
      <c r="AJ14" s="4"/>
      <c r="AK14" s="4"/>
      <c r="AL14" s="4"/>
      <c r="AM14" s="4"/>
      <c r="AN14" s="4"/>
      <c r="AO14" s="4"/>
      <c r="AP14" s="4"/>
      <c r="AQ14" s="4"/>
      <c r="AR14" s="4"/>
      <c r="AS14" s="4"/>
      <c r="BE14" s="4"/>
      <c r="BF14" s="5"/>
      <c r="BG14" s="5" t="s">
        <v>2</v>
      </c>
      <c r="BI14" s="1" t="e">
        <f>SUMIF(#REF!,1)</f>
        <v>#REF!</v>
      </c>
      <c r="BJ14" s="1" t="e">
        <f>SUMIF(#REF!,1)</f>
        <v>#REF!</v>
      </c>
      <c r="BK14" s="1" t="e">
        <f>SUMIF(#REF!,1)</f>
        <v>#REF!</v>
      </c>
      <c r="BL14" s="1" t="e">
        <f>SUMIF(#REF!,1)</f>
        <v>#REF!</v>
      </c>
      <c r="BM14" s="1" t="e">
        <f>SUMIF(#REF!,1)</f>
        <v>#REF!</v>
      </c>
      <c r="BN14" s="1" t="e">
        <f>SUMIF(#REF!,1)</f>
        <v>#REF!</v>
      </c>
      <c r="BO14" s="1" t="e">
        <f>SUMIF(#REF!,1)</f>
        <v>#REF!</v>
      </c>
      <c r="BP14" s="1" t="e">
        <f>SUMIF(#REF!,1)</f>
        <v>#REF!</v>
      </c>
      <c r="BQ14" s="1" t="e">
        <f>SUMIF(#REF!,1)</f>
        <v>#REF!</v>
      </c>
      <c r="BR14" s="1" t="e">
        <f>SUMIF(#REF!,1)</f>
        <v>#REF!</v>
      </c>
      <c r="BS14" s="1" t="e">
        <f>SUMIF(#REF!,1)</f>
        <v>#REF!</v>
      </c>
      <c r="BT14" s="1" t="e">
        <f>SUMIF(#REF!,1)</f>
        <v>#REF!</v>
      </c>
      <c r="BU14" s="1"/>
      <c r="BV14" s="1"/>
    </row>
    <row r="15" spans="2:74" ht="15.75" thickBot="1" x14ac:dyDescent="0.3">
      <c r="B15" s="70"/>
      <c r="C15" s="6" t="s">
        <v>3</v>
      </c>
      <c r="D15" s="7"/>
      <c r="E15" s="11">
        <f>E13/SQRT(E11)</f>
        <v>1.9644953464322454E-3</v>
      </c>
      <c r="F15" s="11">
        <f>F13/SQRT(F11)</f>
        <v>1.4088514218536664E-3</v>
      </c>
      <c r="G15" s="11">
        <f>G13/SQRT(G11)</f>
        <v>1.622687810105218E-3</v>
      </c>
      <c r="H15" s="11">
        <f>H13/SQRT(H11)</f>
        <v>3.0038179663730109E-3</v>
      </c>
      <c r="I15" s="11">
        <f>I13/SQRT(I11)</f>
        <v>1.6502056038467474E-3</v>
      </c>
      <c r="J15" s="11">
        <f>J13/SQRT(J11)</f>
        <v>8.3589870729087047E-4</v>
      </c>
      <c r="K15" s="11">
        <f>K13/SQRT(K11)</f>
        <v>1.3578265367827286E-3</v>
      </c>
      <c r="L15" s="11">
        <f>L13/SQRT(L11)</f>
        <v>3.6284980573503415E-3</v>
      </c>
      <c r="M15" s="11">
        <f>M13/SQRT(M11)</f>
        <v>2.0411360819870788E-3</v>
      </c>
      <c r="N15" s="11">
        <f>N13/SQRT(N11)</f>
        <v>1.7671999504070347E-3</v>
      </c>
      <c r="O15" s="11">
        <f>O13/SQRT(O11)</f>
        <v>3.0169219180485947E-3</v>
      </c>
      <c r="P15" s="11">
        <f>P13/SQRT(P11)</f>
        <v>1.7665666706611508E-3</v>
      </c>
      <c r="Q15" s="68">
        <v>3.9636381819791464E-3</v>
      </c>
      <c r="S15" s="70"/>
      <c r="T15" s="6" t="s">
        <v>3</v>
      </c>
      <c r="U15" s="7"/>
      <c r="V15" s="11">
        <f>V13/SQRT(V11)</f>
        <v>4.2626720768849927E-5</v>
      </c>
      <c r="W15" s="11">
        <f>W13/SQRT(W11)</f>
        <v>2.1923520991663795E-5</v>
      </c>
      <c r="X15" s="11">
        <f>X13/SQRT(X11)</f>
        <v>2.9083713827546869E-5</v>
      </c>
      <c r="Y15" s="11">
        <f>Y13/SQRT(Y11)</f>
        <v>9.9661435063094674E-5</v>
      </c>
      <c r="Z15" s="11">
        <f>Z13/SQRT(Z11)</f>
        <v>3.0078490032967914E-5</v>
      </c>
      <c r="AA15" s="11">
        <f>AA13/SQRT(AA11)</f>
        <v>7.7176880888837389E-6</v>
      </c>
      <c r="AB15" s="11">
        <f>AB13/SQRT(AB11)</f>
        <v>2.0364253729411146E-5</v>
      </c>
      <c r="AC15" s="11">
        <f>AC13/SQRT(AC11)</f>
        <v>1.4542320274261639E-4</v>
      </c>
      <c r="AD15" s="11">
        <f>AD13/SQRT(AD11)</f>
        <v>4.6017586282803301E-5</v>
      </c>
      <c r="AE15" s="11">
        <f>AE13/SQRT(AE11)</f>
        <v>3.4494614571927934E-5</v>
      </c>
      <c r="AF15" s="11">
        <f>AF13/SQRT(AF11)</f>
        <v>9.2820693750555926E-5</v>
      </c>
      <c r="AG15" s="11">
        <f>AG13/SQRT(AG11)</f>
        <v>3.4469896569087897E-5</v>
      </c>
      <c r="AH15" s="68">
        <v>3.9636381819791464E-3</v>
      </c>
      <c r="AJ15" s="4"/>
      <c r="AK15" s="4"/>
      <c r="AL15" s="4"/>
      <c r="AM15" s="4"/>
      <c r="AN15" s="4"/>
      <c r="AO15" s="4"/>
      <c r="AP15" s="4"/>
      <c r="AQ15" s="4"/>
      <c r="AR15" s="4"/>
      <c r="AS15" s="4"/>
      <c r="BE15" s="4"/>
      <c r="BF15" s="5"/>
      <c r="BG15" s="5"/>
    </row>
    <row r="16" spans="2:74" x14ac:dyDescent="0.25">
      <c r="B16" s="70"/>
      <c r="C16" s="6" t="s">
        <v>4</v>
      </c>
      <c r="D16" s="7"/>
      <c r="E16" s="13">
        <f>E12-E14</f>
        <v>6.6000792394499061E-6</v>
      </c>
      <c r="F16" s="13">
        <f>F12-F14</f>
        <v>1.8612183150248643E-3</v>
      </c>
      <c r="G16" s="13">
        <f>G12-G14</f>
        <v>5.4861179916030137E-4</v>
      </c>
      <c r="H16" s="13">
        <f>H12-H14</f>
        <v>1.747558920900236E-3</v>
      </c>
      <c r="I16" s="13">
        <f>I12-I14</f>
        <v>4.2428194508388299E-4</v>
      </c>
      <c r="J16" s="13">
        <f>J12-J14</f>
        <v>4.3552223368205877E-4</v>
      </c>
      <c r="K16" s="13">
        <f>K12-K14</f>
        <v>5.9812638493999398E-4</v>
      </c>
      <c r="L16" s="13">
        <f>L12-L14</f>
        <v>1.9967509502751358E-3</v>
      </c>
      <c r="M16" s="13">
        <f>M12-M14</f>
        <v>1.5001308691458236E-3</v>
      </c>
      <c r="N16" s="13">
        <f>N12-N14</f>
        <v>1.0481582225481123E-3</v>
      </c>
      <c r="O16" s="13">
        <f>O12-O14</f>
        <v>3.1009411042836567E-3</v>
      </c>
      <c r="P16" s="13">
        <f>P12-P14</f>
        <v>2.0966436894071985E-3</v>
      </c>
      <c r="Q16" s="59"/>
      <c r="S16" s="70"/>
      <c r="T16" s="6" t="s">
        <v>4</v>
      </c>
      <c r="U16" s="7"/>
      <c r="V16" s="13">
        <f>V12-V14</f>
        <v>7.9200950873457854E-5</v>
      </c>
      <c r="W16" s="13">
        <f>W12-W14</f>
        <v>2.2334619780298368E-2</v>
      </c>
      <c r="X16" s="13">
        <f>X12-X14</f>
        <v>6.5833415899236164E-3</v>
      </c>
      <c r="Y16" s="13">
        <f>Y12-Y14</f>
        <v>2.0970707050802825E-2</v>
      </c>
      <c r="Z16" s="13">
        <f>Z12-Z14</f>
        <v>5.091383341006589E-3</v>
      </c>
      <c r="AA16" s="13">
        <f>AA12-AA14</f>
        <v>5.2262668041846982E-3</v>
      </c>
      <c r="AB16" s="13">
        <f>AB12-AB14</f>
        <v>7.1775166192799278E-3</v>
      </c>
      <c r="AC16" s="13">
        <f>AC12-AC14</f>
        <v>2.3961011403301632E-2</v>
      </c>
      <c r="AD16" s="13">
        <f>AD12-AD14</f>
        <v>1.8001570429749883E-2</v>
      </c>
      <c r="AE16" s="13">
        <f>AE12-AE14</f>
        <v>1.2577898670577348E-2</v>
      </c>
      <c r="AF16" s="13">
        <f>AF12-AF14</f>
        <v>3.7211293251403876E-2</v>
      </c>
      <c r="AG16" s="13">
        <f>AG12-AG14</f>
        <v>2.5159724272886375E-2</v>
      </c>
      <c r="AH16" s="59"/>
      <c r="AJ16" s="4"/>
      <c r="AK16" s="4"/>
      <c r="AL16" s="4"/>
      <c r="AM16" s="4"/>
      <c r="AN16" s="4"/>
      <c r="AO16" s="4"/>
      <c r="AP16" s="4"/>
      <c r="AQ16" s="4"/>
      <c r="AR16" s="4"/>
      <c r="AS16" s="4"/>
      <c r="BE16" s="4"/>
      <c r="BF16" s="5"/>
      <c r="BG16" s="5"/>
    </row>
    <row r="17" spans="2:70" x14ac:dyDescent="0.25">
      <c r="B17" s="70"/>
      <c r="C17" s="6" t="s">
        <v>5</v>
      </c>
      <c r="D17" s="7"/>
      <c r="E17" s="8">
        <f>E11-1</f>
        <v>121</v>
      </c>
      <c r="F17" s="8">
        <f>F11-1</f>
        <v>121</v>
      </c>
      <c r="G17" s="8">
        <f>G11-1</f>
        <v>121</v>
      </c>
      <c r="H17" s="8">
        <f>H11-1</f>
        <v>121</v>
      </c>
      <c r="I17" s="8">
        <f>I11-1</f>
        <v>121</v>
      </c>
      <c r="J17" s="8">
        <f>J11-1</f>
        <v>121</v>
      </c>
      <c r="K17" s="8">
        <f>K11-1</f>
        <v>121</v>
      </c>
      <c r="L17" s="8">
        <f>L11-1</f>
        <v>121</v>
      </c>
      <c r="M17" s="8">
        <f>M11-1</f>
        <v>121</v>
      </c>
      <c r="N17" s="8">
        <f>N11-1</f>
        <v>121</v>
      </c>
      <c r="O17" s="8">
        <f>O11-1</f>
        <v>103</v>
      </c>
      <c r="P17" s="8">
        <f>P11-1</f>
        <v>121</v>
      </c>
      <c r="Q17" s="74"/>
      <c r="S17" s="70"/>
      <c r="T17" s="6" t="s">
        <v>5</v>
      </c>
      <c r="U17" s="7"/>
      <c r="V17" s="8">
        <f>V11-1</f>
        <v>121</v>
      </c>
      <c r="W17" s="8">
        <f>W11-1</f>
        <v>121</v>
      </c>
      <c r="X17" s="8">
        <f>X11-1</f>
        <v>121</v>
      </c>
      <c r="Y17" s="8">
        <f>Y11-1</f>
        <v>121</v>
      </c>
      <c r="Z17" s="8">
        <f>Z11-1</f>
        <v>121</v>
      </c>
      <c r="AA17" s="8">
        <f>AA11-1</f>
        <v>121</v>
      </c>
      <c r="AB17" s="8">
        <f>AB11-1</f>
        <v>121</v>
      </c>
      <c r="AC17" s="8">
        <f>AC11-1</f>
        <v>121</v>
      </c>
      <c r="AD17" s="8">
        <f>AD11-1</f>
        <v>121</v>
      </c>
      <c r="AE17" s="8">
        <f>AE11-1</f>
        <v>121</v>
      </c>
      <c r="AF17" s="8">
        <f>AF11-1</f>
        <v>103</v>
      </c>
      <c r="AG17" s="8">
        <f>AG11-1</f>
        <v>121</v>
      </c>
      <c r="AH17" s="74"/>
      <c r="AJ17" s="4"/>
      <c r="AK17" s="4"/>
      <c r="AL17" s="4"/>
      <c r="AM17" s="4"/>
      <c r="AN17" s="4"/>
      <c r="AO17" s="4"/>
      <c r="AP17" s="4"/>
      <c r="AQ17" s="4"/>
      <c r="AR17" s="4"/>
      <c r="AS17" s="4"/>
      <c r="BE17" s="4"/>
      <c r="BF17" s="5"/>
      <c r="BG17" s="5"/>
    </row>
    <row r="18" spans="2:70" x14ac:dyDescent="0.25">
      <c r="B18" s="70"/>
      <c r="C18" s="6" t="s">
        <v>6</v>
      </c>
      <c r="D18" s="7"/>
      <c r="E18" s="11">
        <f>E16/E15</f>
        <v>3.359681788728299E-3</v>
      </c>
      <c r="F18" s="11">
        <f>F16/F15</f>
        <v>1.3210891412353516</v>
      </c>
      <c r="G18" s="11">
        <f t="shared" ref="G18:P18" si="1">G16/G15</f>
        <v>0.33808832219225732</v>
      </c>
      <c r="H18" s="11">
        <f t="shared" si="1"/>
        <v>0.58177923578050339</v>
      </c>
      <c r="I18" s="11">
        <f t="shared" si="1"/>
        <v>0.25710853489701613</v>
      </c>
      <c r="J18" s="11">
        <f t="shared" si="1"/>
        <v>0.52102273862054038</v>
      </c>
      <c r="K18" s="11">
        <f t="shared" si="1"/>
        <v>0.44050279526662589</v>
      </c>
      <c r="L18" s="11">
        <f t="shared" si="1"/>
        <v>0.5502968221879756</v>
      </c>
      <c r="M18" s="11">
        <f t="shared" si="1"/>
        <v>0.73494897394857772</v>
      </c>
      <c r="N18" s="11">
        <f t="shared" si="1"/>
        <v>0.5931180692409439</v>
      </c>
      <c r="O18" s="11">
        <f t="shared" si="1"/>
        <v>1.0278493075118786</v>
      </c>
      <c r="P18" s="11">
        <f t="shared" si="1"/>
        <v>1.1868466241483622</v>
      </c>
      <c r="Q18" s="74"/>
      <c r="S18" s="70"/>
      <c r="T18" s="6" t="s">
        <v>6</v>
      </c>
      <c r="U18" s="7"/>
      <c r="V18" s="11">
        <f>V16/V15</f>
        <v>1.8580118161783408</v>
      </c>
      <c r="W18" s="11">
        <f>W16/W15</f>
        <v>1018.7514947435172</v>
      </c>
      <c r="X18" s="11">
        <f t="shared" ref="X18:AG18" si="2">X16/X15</f>
        <v>226.35835399013425</v>
      </c>
      <c r="Y18" s="11">
        <f t="shared" si="2"/>
        <v>210.41947707783333</v>
      </c>
      <c r="Z18" s="11">
        <f t="shared" si="2"/>
        <v>169.26991133617787</v>
      </c>
      <c r="AA18" s="11">
        <f t="shared" si="2"/>
        <v>677.18036074979659</v>
      </c>
      <c r="AB18" s="11">
        <f t="shared" si="2"/>
        <v>352.45664852985868</v>
      </c>
      <c r="AC18" s="11">
        <f t="shared" si="2"/>
        <v>164.76745767805758</v>
      </c>
      <c r="AD18" s="11">
        <f t="shared" si="2"/>
        <v>391.18893196875564</v>
      </c>
      <c r="AE18" s="11">
        <f t="shared" si="2"/>
        <v>364.63369214779891</v>
      </c>
      <c r="AF18" s="11">
        <f t="shared" si="2"/>
        <v>400.89436684673569</v>
      </c>
      <c r="AG18" s="11">
        <f t="shared" si="2"/>
        <v>729.90425783433454</v>
      </c>
      <c r="AH18" s="74"/>
      <c r="AJ18" s="4"/>
      <c r="AK18" s="4"/>
      <c r="AL18" s="4"/>
      <c r="AM18" s="4"/>
      <c r="AN18" s="4"/>
      <c r="AO18" s="4"/>
      <c r="AP18" s="4"/>
      <c r="AQ18" s="4"/>
      <c r="AR18" s="4"/>
      <c r="AS18" s="4"/>
      <c r="BE18" s="4"/>
      <c r="BF18" s="5"/>
      <c r="BG18" s="5"/>
    </row>
    <row r="19" spans="2:70" x14ac:dyDescent="0.25">
      <c r="B19" s="70"/>
      <c r="C19" s="6" t="s">
        <v>7</v>
      </c>
      <c r="D19" s="7"/>
      <c r="E19" s="11">
        <f>(E12-E14)/E13*SQRT(E11)</f>
        <v>3.3596817887282995E-3</v>
      </c>
      <c r="F19" s="11">
        <f>(F12-F14)/F13*SQRT(F11)</f>
        <v>1.3210891412353516</v>
      </c>
      <c r="G19" s="11">
        <f>(G12-G14)/G13*SQRT(G11)</f>
        <v>0.33808832219225732</v>
      </c>
      <c r="H19" s="11">
        <f>(H12-H14)/H13*SQRT(H11)</f>
        <v>0.58177923578050339</v>
      </c>
      <c r="I19" s="11">
        <f>(I12-I14)/I13*SQRT(I11)</f>
        <v>0.25710853489701613</v>
      </c>
      <c r="J19" s="11">
        <f>(J12-J14)/J13*SQRT(J11)</f>
        <v>0.52102273862054038</v>
      </c>
      <c r="K19" s="11">
        <f>(K12-K14)/K13*SQRT(K11)</f>
        <v>0.44050279526662589</v>
      </c>
      <c r="L19" s="11">
        <f>(L12-L14)/L13*SQRT(L11)</f>
        <v>0.55029682218797549</v>
      </c>
      <c r="M19" s="11">
        <f>(M12-M14)/M13*SQRT(M11)</f>
        <v>0.73494897394857761</v>
      </c>
      <c r="N19" s="11">
        <f>(N12-N14)/N13*SQRT(N11)</f>
        <v>0.5931180692409439</v>
      </c>
      <c r="O19" s="11">
        <f>(O12-O14)/O13*SQRT(O11)</f>
        <v>1.0278493075118786</v>
      </c>
      <c r="P19" s="11">
        <f>(P12-P14)/P13*SQRT(P11)</f>
        <v>1.1868466241483624</v>
      </c>
      <c r="Q19" s="74"/>
      <c r="S19" s="70"/>
      <c r="T19" s="6" t="s">
        <v>7</v>
      </c>
      <c r="U19" s="7"/>
      <c r="V19" s="11">
        <f>(V12-V14)/V13*SQRT(V11)</f>
        <v>1.858011816178341</v>
      </c>
      <c r="W19" s="11">
        <f>(W12-W14)/W13*SQRT(W11)</f>
        <v>1018.7514947435171</v>
      </c>
      <c r="X19" s="11">
        <f>(X12-X14)/X13*SQRT(X11)</f>
        <v>226.35835399013425</v>
      </c>
      <c r="Y19" s="11">
        <f>(Y12-Y14)/Y13*SQRT(Y11)</f>
        <v>210.41947707783333</v>
      </c>
      <c r="Z19" s="11">
        <f>(Z12-Z14)/Z13*SQRT(Z11)</f>
        <v>169.2699113361779</v>
      </c>
      <c r="AA19" s="11">
        <f>(AA12-AA14)/AA13*SQRT(AA11)</f>
        <v>677.18036074979659</v>
      </c>
      <c r="AB19" s="11">
        <f>(AB12-AB14)/AB13*SQRT(AB11)</f>
        <v>352.45664852985868</v>
      </c>
      <c r="AC19" s="11">
        <f>(AC12-AC14)/AC13*SQRT(AC11)</f>
        <v>164.76745767805758</v>
      </c>
      <c r="AD19" s="11">
        <f>(AD12-AD14)/AD13*SQRT(AD11)</f>
        <v>391.1889319687557</v>
      </c>
      <c r="AE19" s="11">
        <f>(AE12-AE14)/AE13*SQRT(AE11)</f>
        <v>364.63369214779891</v>
      </c>
      <c r="AF19" s="11">
        <f>(AF12-AF14)/AF13*SQRT(AF11)</f>
        <v>400.89436684673564</v>
      </c>
      <c r="AG19" s="11">
        <f>(AG12-AG14)/AG13*SQRT(AG11)</f>
        <v>729.90425783433454</v>
      </c>
      <c r="AH19" s="74"/>
      <c r="AJ19" s="4"/>
      <c r="AK19" s="4"/>
      <c r="AL19" s="4"/>
      <c r="AM19" s="4"/>
      <c r="AN19" s="4"/>
      <c r="AO19" s="4"/>
      <c r="AP19" s="4"/>
      <c r="AQ19" s="4"/>
      <c r="AR19" s="4"/>
      <c r="AS19" s="4"/>
      <c r="BE19" s="4"/>
      <c r="BF19" s="5"/>
      <c r="BG19" s="5"/>
    </row>
    <row r="20" spans="2:70" x14ac:dyDescent="0.25">
      <c r="B20" s="70"/>
      <c r="Q20" s="75"/>
      <c r="S20" s="70"/>
      <c r="AH20" s="75"/>
      <c r="AJ20" s="4"/>
      <c r="AK20" s="4"/>
      <c r="AL20" s="4"/>
      <c r="AM20" s="4"/>
      <c r="AN20" s="4"/>
      <c r="AO20" s="4"/>
      <c r="AP20" s="4"/>
      <c r="AQ20" s="4"/>
      <c r="AR20" s="4"/>
      <c r="AS20" s="4"/>
      <c r="BE20" s="4"/>
      <c r="BF20" s="5"/>
      <c r="BG20" s="5"/>
    </row>
    <row r="21" spans="2:70" ht="14.25" customHeight="1" x14ac:dyDescent="0.25">
      <c r="B21" s="77" t="s">
        <v>42</v>
      </c>
      <c r="C21" s="14" t="s">
        <v>8</v>
      </c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76"/>
      <c r="S21" s="77" t="s">
        <v>42</v>
      </c>
      <c r="T21" s="14" t="s">
        <v>8</v>
      </c>
      <c r="U21" s="15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76"/>
      <c r="AI21" s="4"/>
      <c r="AJ21" s="4"/>
      <c r="AK21" s="4"/>
      <c r="AL21" s="4"/>
      <c r="AM21" s="4"/>
      <c r="AN21" s="4"/>
      <c r="AO21" s="4"/>
      <c r="BA21" s="4"/>
      <c r="BB21" s="5"/>
      <c r="BC21" s="5"/>
    </row>
    <row r="22" spans="2:70" ht="14.25" customHeight="1" x14ac:dyDescent="0.25">
      <c r="B22" s="77"/>
      <c r="C22" s="17" t="s">
        <v>9</v>
      </c>
      <c r="D22" s="15">
        <v>0.01</v>
      </c>
      <c r="E22" s="18">
        <f>-TINV(2*$D22,E17)</f>
        <v>-2.3575611546233892</v>
      </c>
      <c r="F22" s="18">
        <f t="shared" ref="F22:P22" si="3">-TINV(2*$D22,F17)</f>
        <v>-2.3575611546233892</v>
      </c>
      <c r="G22" s="18">
        <f t="shared" si="3"/>
        <v>-2.3575611546233892</v>
      </c>
      <c r="H22" s="18">
        <f t="shared" si="3"/>
        <v>-2.3575611546233892</v>
      </c>
      <c r="I22" s="18">
        <f t="shared" si="3"/>
        <v>-2.3575611546233892</v>
      </c>
      <c r="J22" s="18">
        <f t="shared" si="3"/>
        <v>-2.3575611546233892</v>
      </c>
      <c r="K22" s="18">
        <f t="shared" si="3"/>
        <v>-2.3575611546233892</v>
      </c>
      <c r="L22" s="18">
        <f t="shared" si="3"/>
        <v>-2.3575611546233892</v>
      </c>
      <c r="M22" s="18">
        <f t="shared" si="3"/>
        <v>-2.3575611546233892</v>
      </c>
      <c r="N22" s="18">
        <f t="shared" si="3"/>
        <v>-2.3575611546233892</v>
      </c>
      <c r="O22" s="18">
        <f t="shared" si="3"/>
        <v>-2.3630978179817412</v>
      </c>
      <c r="P22" s="18">
        <f t="shared" si="3"/>
        <v>-2.3575611546233892</v>
      </c>
      <c r="Q22" s="76"/>
      <c r="S22" s="77"/>
      <c r="T22" s="17" t="s">
        <v>9</v>
      </c>
      <c r="U22" s="15">
        <v>0.01</v>
      </c>
      <c r="V22" s="18">
        <f>-TINV(2*$D22,V17)</f>
        <v>-2.3575611546233892</v>
      </c>
      <c r="W22" s="18">
        <f t="shared" ref="W22:AG22" si="4">-TINV(2*$D22,W17)</f>
        <v>-2.3575611546233892</v>
      </c>
      <c r="X22" s="18">
        <f t="shared" si="4"/>
        <v>-2.3575611546233892</v>
      </c>
      <c r="Y22" s="18">
        <f t="shared" si="4"/>
        <v>-2.3575611546233892</v>
      </c>
      <c r="Z22" s="18">
        <f t="shared" si="4"/>
        <v>-2.3575611546233892</v>
      </c>
      <c r="AA22" s="18">
        <f t="shared" si="4"/>
        <v>-2.3575611546233892</v>
      </c>
      <c r="AB22" s="18">
        <f t="shared" si="4"/>
        <v>-2.3575611546233892</v>
      </c>
      <c r="AC22" s="18">
        <f t="shared" si="4"/>
        <v>-2.3575611546233892</v>
      </c>
      <c r="AD22" s="18">
        <f t="shared" si="4"/>
        <v>-2.3575611546233892</v>
      </c>
      <c r="AE22" s="18">
        <f t="shared" si="4"/>
        <v>-2.3575611546233892</v>
      </c>
      <c r="AF22" s="18">
        <f t="shared" si="4"/>
        <v>-2.3630978179817412</v>
      </c>
      <c r="AG22" s="18">
        <f t="shared" si="4"/>
        <v>-2.3575611546233892</v>
      </c>
      <c r="AH22" s="76"/>
      <c r="AI22" s="4"/>
      <c r="AJ22" s="4"/>
      <c r="AK22" s="4"/>
      <c r="AL22" s="4"/>
      <c r="AM22" s="4"/>
      <c r="AN22" s="4"/>
      <c r="AO22" s="4"/>
      <c r="BA22" s="4"/>
      <c r="BB22" s="5"/>
      <c r="BC22" s="5"/>
    </row>
    <row r="23" spans="2:70" ht="14.25" customHeight="1" x14ac:dyDescent="0.25">
      <c r="B23" s="70"/>
      <c r="C23" s="17"/>
      <c r="D23" s="19">
        <v>0.05</v>
      </c>
      <c r="E23" s="18">
        <f>-TINV(2*$D23,E17)</f>
        <v>-1.6575443190874708</v>
      </c>
      <c r="F23" s="18">
        <f t="shared" ref="F23:O23" si="5">-TINV(2*$D23,F17)</f>
        <v>-1.6575443190874708</v>
      </c>
      <c r="G23" s="18">
        <f t="shared" si="5"/>
        <v>-1.6575443190874708</v>
      </c>
      <c r="H23" s="18">
        <f t="shared" si="5"/>
        <v>-1.6575443190874708</v>
      </c>
      <c r="I23" s="18">
        <f t="shared" si="5"/>
        <v>-1.6575443190874708</v>
      </c>
      <c r="J23" s="18">
        <f t="shared" si="5"/>
        <v>-1.6575443190874708</v>
      </c>
      <c r="K23" s="18">
        <f t="shared" si="5"/>
        <v>-1.6575443190874708</v>
      </c>
      <c r="L23" s="18">
        <f t="shared" si="5"/>
        <v>-1.6575443190874708</v>
      </c>
      <c r="M23" s="18">
        <f t="shared" si="5"/>
        <v>-1.6575443190874708</v>
      </c>
      <c r="N23" s="18">
        <f t="shared" si="5"/>
        <v>-1.6575443190874708</v>
      </c>
      <c r="O23" s="18">
        <f t="shared" si="5"/>
        <v>-1.6597822733802527</v>
      </c>
      <c r="P23" s="18">
        <f>-TINV(2*$D23,P17)</f>
        <v>-1.6575443190874708</v>
      </c>
      <c r="Q23" s="76"/>
      <c r="S23" s="70"/>
      <c r="T23" s="17"/>
      <c r="U23" s="19">
        <v>0.05</v>
      </c>
      <c r="V23" s="18">
        <f>-TINV(2*$D23,V17)</f>
        <v>-1.6575443190874708</v>
      </c>
      <c r="W23" s="18">
        <f t="shared" ref="W23:AF23" si="6">-TINV(2*$D23,W17)</f>
        <v>-1.6575443190874708</v>
      </c>
      <c r="X23" s="18">
        <f t="shared" si="6"/>
        <v>-1.6575443190874708</v>
      </c>
      <c r="Y23" s="18">
        <f t="shared" si="6"/>
        <v>-1.6575443190874708</v>
      </c>
      <c r="Z23" s="18">
        <f t="shared" si="6"/>
        <v>-1.6575443190874708</v>
      </c>
      <c r="AA23" s="18">
        <f t="shared" si="6"/>
        <v>-1.6575443190874708</v>
      </c>
      <c r="AB23" s="18">
        <f t="shared" si="6"/>
        <v>-1.6575443190874708</v>
      </c>
      <c r="AC23" s="18">
        <f t="shared" si="6"/>
        <v>-1.6575443190874708</v>
      </c>
      <c r="AD23" s="18">
        <f t="shared" si="6"/>
        <v>-1.6575443190874708</v>
      </c>
      <c r="AE23" s="18">
        <f t="shared" si="6"/>
        <v>-1.6575443190874708</v>
      </c>
      <c r="AF23" s="18">
        <f t="shared" si="6"/>
        <v>-1.6597822733802527</v>
      </c>
      <c r="AG23" s="18">
        <f>-TINV(2*$D23,AG17)</f>
        <v>-1.6575443190874708</v>
      </c>
      <c r="AH23" s="76"/>
      <c r="AI23" s="4"/>
      <c r="AJ23" s="4"/>
      <c r="AK23" s="4"/>
      <c r="AL23" s="4"/>
      <c r="AM23" s="4"/>
      <c r="AN23" s="4"/>
      <c r="AO23" s="4"/>
      <c r="BA23" s="4"/>
      <c r="BB23" s="5"/>
      <c r="BC23" s="5" t="s">
        <v>10</v>
      </c>
      <c r="BD23" s="20"/>
      <c r="BE23" s="3" t="e">
        <f>#REF!*(#REF!+1)/4</f>
        <v>#REF!</v>
      </c>
      <c r="BF23" s="3" t="e">
        <f>#REF!*(#REF!+1)/4</f>
        <v>#REF!</v>
      </c>
      <c r="BG23" s="3" t="e">
        <f>#REF!*(#REF!+1)/4</f>
        <v>#REF!</v>
      </c>
      <c r="BH23" s="3" t="e">
        <f>#REF!*(#REF!+1)/4</f>
        <v>#REF!</v>
      </c>
      <c r="BI23" s="3" t="e">
        <f>#REF!*(#REF!+1)/4</f>
        <v>#REF!</v>
      </c>
      <c r="BJ23" s="3" t="e">
        <f>#REF!*(#REF!+1)/4</f>
        <v>#REF!</v>
      </c>
      <c r="BK23" s="3" t="e">
        <f>#REF!*(#REF!+1)/4</f>
        <v>#REF!</v>
      </c>
      <c r="BL23" s="3" t="e">
        <f>#REF!*(#REF!+1)/4</f>
        <v>#REF!</v>
      </c>
      <c r="BM23" s="3" t="e">
        <f>#REF!*(#REF!+1)/4</f>
        <v>#REF!</v>
      </c>
      <c r="BN23" s="3" t="e">
        <f>#REF!*(#REF!+1)/4</f>
        <v>#REF!</v>
      </c>
      <c r="BO23" s="3" t="e">
        <f>#REF!*(#REF!+1)/4</f>
        <v>#REF!</v>
      </c>
      <c r="BP23" s="3" t="e">
        <f>#REF!*(#REF!+1)/4</f>
        <v>#REF!</v>
      </c>
    </row>
    <row r="24" spans="2:70" ht="14.25" customHeight="1" x14ac:dyDescent="0.25">
      <c r="B24" s="70"/>
      <c r="C24" s="17"/>
      <c r="D24" s="19">
        <v>0.1</v>
      </c>
      <c r="E24" s="18">
        <f>-TINV(2*$D24,E17)</f>
        <v>-1.2885872726485839</v>
      </c>
      <c r="F24" s="18">
        <f t="shared" ref="F24:P24" si="7">-TINV(2*$D24,F17)</f>
        <v>-1.2885872726485839</v>
      </c>
      <c r="G24" s="18">
        <f t="shared" si="7"/>
        <v>-1.2885872726485839</v>
      </c>
      <c r="H24" s="18">
        <f t="shared" si="7"/>
        <v>-1.2885872726485839</v>
      </c>
      <c r="I24" s="18">
        <f t="shared" si="7"/>
        <v>-1.2885872726485839</v>
      </c>
      <c r="J24" s="18">
        <f t="shared" si="7"/>
        <v>-1.2885872726485839</v>
      </c>
      <c r="K24" s="18">
        <f t="shared" si="7"/>
        <v>-1.2885872726485839</v>
      </c>
      <c r="L24" s="18">
        <f t="shared" si="7"/>
        <v>-1.2885872726485839</v>
      </c>
      <c r="M24" s="18">
        <f t="shared" si="7"/>
        <v>-1.2885872726485839</v>
      </c>
      <c r="N24" s="18">
        <f t="shared" si="7"/>
        <v>-1.2885872726485839</v>
      </c>
      <c r="O24" s="18">
        <f t="shared" si="7"/>
        <v>-1.2898248841143414</v>
      </c>
      <c r="P24" s="18">
        <f t="shared" si="7"/>
        <v>-1.2885872726485839</v>
      </c>
      <c r="Q24" s="76"/>
      <c r="S24" s="70"/>
      <c r="T24" s="17"/>
      <c r="U24" s="19">
        <v>0.1</v>
      </c>
      <c r="V24" s="18">
        <f>-TINV(2*$D24,V17)</f>
        <v>-1.2885872726485839</v>
      </c>
      <c r="W24" s="18">
        <f t="shared" ref="W24:AG24" si="8">-TINV(2*$D24,W17)</f>
        <v>-1.2885872726485839</v>
      </c>
      <c r="X24" s="18">
        <f t="shared" si="8"/>
        <v>-1.2885872726485839</v>
      </c>
      <c r="Y24" s="18">
        <f t="shared" si="8"/>
        <v>-1.2885872726485839</v>
      </c>
      <c r="Z24" s="18">
        <f t="shared" si="8"/>
        <v>-1.2885872726485839</v>
      </c>
      <c r="AA24" s="18">
        <f t="shared" si="8"/>
        <v>-1.2885872726485839</v>
      </c>
      <c r="AB24" s="18">
        <f t="shared" si="8"/>
        <v>-1.2885872726485839</v>
      </c>
      <c r="AC24" s="18">
        <f t="shared" si="8"/>
        <v>-1.2885872726485839</v>
      </c>
      <c r="AD24" s="18">
        <f t="shared" si="8"/>
        <v>-1.2885872726485839</v>
      </c>
      <c r="AE24" s="18">
        <f t="shared" si="8"/>
        <v>-1.2885872726485839</v>
      </c>
      <c r="AF24" s="18">
        <f t="shared" si="8"/>
        <v>-1.2898248841143414</v>
      </c>
      <c r="AG24" s="18">
        <f t="shared" si="8"/>
        <v>-1.2885872726485839</v>
      </c>
      <c r="AH24" s="76"/>
      <c r="BB24" s="21"/>
      <c r="BC24" s="21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</row>
    <row r="25" spans="2:70" ht="14.25" customHeight="1" x14ac:dyDescent="0.25">
      <c r="B25" s="70"/>
      <c r="C25" s="22" t="s">
        <v>11</v>
      </c>
      <c r="D25" s="15"/>
      <c r="E25" s="23">
        <f>IF(E19&lt;0,TDIST(-E19,E17,1),1-TDIST(E19,E17,1))</f>
        <v>0.50133755021308357</v>
      </c>
      <c r="F25" s="23">
        <f t="shared" ref="F25:P25" si="9">IF(F19&lt;0,TDIST(-F19,F17,1),1-TDIST(F19,F17,1))</f>
        <v>0.90551775117762789</v>
      </c>
      <c r="G25" s="23">
        <f t="shared" si="9"/>
        <v>0.63205874237439463</v>
      </c>
      <c r="H25" s="23">
        <f t="shared" si="9"/>
        <v>0.71910114024267413</v>
      </c>
      <c r="I25" s="23">
        <f t="shared" si="9"/>
        <v>0.60123415676069303</v>
      </c>
      <c r="J25" s="23">
        <f t="shared" si="9"/>
        <v>0.69834842394397034</v>
      </c>
      <c r="K25" s="23">
        <f t="shared" si="9"/>
        <v>0.66982053027962674</v>
      </c>
      <c r="L25" s="23">
        <f t="shared" si="9"/>
        <v>0.70843486920651988</v>
      </c>
      <c r="M25" s="23">
        <f t="shared" si="9"/>
        <v>0.76810369180550264</v>
      </c>
      <c r="N25" s="23">
        <f t="shared" si="9"/>
        <v>0.72289543650182919</v>
      </c>
      <c r="O25" s="23">
        <f t="shared" si="9"/>
        <v>0.84678577138445188</v>
      </c>
      <c r="P25" s="23">
        <f t="shared" si="9"/>
        <v>0.88119346444646696</v>
      </c>
      <c r="Q25" s="76"/>
      <c r="S25" s="70"/>
      <c r="T25" s="22" t="s">
        <v>11</v>
      </c>
      <c r="U25" s="15"/>
      <c r="V25" s="23">
        <f>IF(V19&lt;0,TDIST(-V19,V17,1),1-TDIST(V19,V17,1))</f>
        <v>0.96720103285379166</v>
      </c>
      <c r="W25" s="23">
        <f t="shared" ref="W25:AG25" si="10">IF(W19&lt;0,TDIST(-W19,W17,1),1-TDIST(W19,W17,1))</f>
        <v>1</v>
      </c>
      <c r="X25" s="23">
        <f t="shared" si="10"/>
        <v>1</v>
      </c>
      <c r="Y25" s="23">
        <f t="shared" si="10"/>
        <v>1</v>
      </c>
      <c r="Z25" s="23">
        <f t="shared" si="10"/>
        <v>1</v>
      </c>
      <c r="AA25" s="23">
        <f t="shared" si="10"/>
        <v>1</v>
      </c>
      <c r="AB25" s="23">
        <f t="shared" si="10"/>
        <v>1</v>
      </c>
      <c r="AC25" s="23">
        <f t="shared" si="10"/>
        <v>1</v>
      </c>
      <c r="AD25" s="23">
        <f t="shared" si="10"/>
        <v>1</v>
      </c>
      <c r="AE25" s="23">
        <f t="shared" si="10"/>
        <v>1</v>
      </c>
      <c r="AF25" s="23">
        <f t="shared" si="10"/>
        <v>1</v>
      </c>
      <c r="AG25" s="23">
        <f t="shared" si="10"/>
        <v>1</v>
      </c>
      <c r="AH25" s="76"/>
      <c r="BB25" s="21"/>
      <c r="BC25" s="21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</row>
    <row r="26" spans="2:70" ht="14.25" customHeight="1" x14ac:dyDescent="0.25">
      <c r="B26" s="70"/>
      <c r="C26" s="24" t="s">
        <v>12</v>
      </c>
      <c r="D26" s="25"/>
      <c r="E26" s="26" t="str">
        <f>IF(E18&lt;E22,"Verworfen","Nicht Verworfen")</f>
        <v>Nicht Verworfen</v>
      </c>
      <c r="F26" s="26" t="str">
        <f t="shared" ref="F26:P26" si="11">IF(F18&lt;F22,"Verworfen","Nicht Verworfen")</f>
        <v>Nicht Verworfen</v>
      </c>
      <c r="G26" s="26" t="str">
        <f t="shared" si="11"/>
        <v>Nicht Verworfen</v>
      </c>
      <c r="H26" s="26" t="str">
        <f t="shared" si="11"/>
        <v>Nicht Verworfen</v>
      </c>
      <c r="I26" s="26" t="str">
        <f t="shared" si="11"/>
        <v>Nicht Verworfen</v>
      </c>
      <c r="J26" s="26" t="str">
        <f t="shared" si="11"/>
        <v>Nicht Verworfen</v>
      </c>
      <c r="K26" s="26" t="str">
        <f t="shared" si="11"/>
        <v>Nicht Verworfen</v>
      </c>
      <c r="L26" s="26" t="str">
        <f t="shared" si="11"/>
        <v>Nicht Verworfen</v>
      </c>
      <c r="M26" s="26" t="str">
        <f t="shared" si="11"/>
        <v>Nicht Verworfen</v>
      </c>
      <c r="N26" s="26" t="str">
        <f t="shared" si="11"/>
        <v>Nicht Verworfen</v>
      </c>
      <c r="O26" s="26" t="str">
        <f t="shared" si="11"/>
        <v>Nicht Verworfen</v>
      </c>
      <c r="P26" s="26" t="str">
        <f t="shared" si="11"/>
        <v>Nicht Verworfen</v>
      </c>
      <c r="Q26" s="76"/>
      <c r="S26" s="70"/>
      <c r="T26" s="24" t="s">
        <v>12</v>
      </c>
      <c r="U26" s="25"/>
      <c r="V26" s="26" t="str">
        <f>IF(V$18&lt;V22,"Verworfen","Nicht Verworfen")</f>
        <v>Nicht Verworfen</v>
      </c>
      <c r="W26" s="26" t="str">
        <f t="shared" ref="W26:AG26" si="12">IF(W$18&lt;W22,"Verworfen","Nicht Verworfen")</f>
        <v>Nicht Verworfen</v>
      </c>
      <c r="X26" s="26" t="str">
        <f t="shared" si="12"/>
        <v>Nicht Verworfen</v>
      </c>
      <c r="Y26" s="26" t="str">
        <f t="shared" si="12"/>
        <v>Nicht Verworfen</v>
      </c>
      <c r="Z26" s="26" t="str">
        <f t="shared" si="12"/>
        <v>Nicht Verworfen</v>
      </c>
      <c r="AA26" s="26" t="str">
        <f t="shared" si="12"/>
        <v>Nicht Verworfen</v>
      </c>
      <c r="AB26" s="26" t="str">
        <f t="shared" si="12"/>
        <v>Nicht Verworfen</v>
      </c>
      <c r="AC26" s="26" t="str">
        <f t="shared" si="12"/>
        <v>Nicht Verworfen</v>
      </c>
      <c r="AD26" s="26" t="str">
        <f t="shared" si="12"/>
        <v>Nicht Verworfen</v>
      </c>
      <c r="AE26" s="26" t="str">
        <f t="shared" si="12"/>
        <v>Nicht Verworfen</v>
      </c>
      <c r="AF26" s="26" t="str">
        <f t="shared" si="12"/>
        <v>Nicht Verworfen</v>
      </c>
      <c r="AG26" s="26" t="str">
        <f t="shared" si="12"/>
        <v>Nicht Verworfen</v>
      </c>
      <c r="AH26" s="76"/>
      <c r="BB26" s="21"/>
      <c r="BC26" s="27" t="s">
        <v>13</v>
      </c>
      <c r="BD26" s="2"/>
      <c r="BE26" s="2" t="e">
        <f>SQRT(#REF!*(2*#REF!+1)*(#REF!+1)/24)</f>
        <v>#REF!</v>
      </c>
      <c r="BF26" s="2" t="e">
        <f>SQRT(#REF!*(2*#REF!+1)*(#REF!+1)/24)</f>
        <v>#REF!</v>
      </c>
      <c r="BG26" s="2" t="e">
        <f>SQRT(#REF!*(2*#REF!+1)*(#REF!+1)/24)</f>
        <v>#REF!</v>
      </c>
      <c r="BH26" s="2" t="e">
        <f>SQRT(#REF!*(2*#REF!+1)*(#REF!+1)/24)</f>
        <v>#REF!</v>
      </c>
      <c r="BI26" s="2" t="e">
        <f>SQRT(#REF!*(2*#REF!+1)*(#REF!+1)/24)</f>
        <v>#REF!</v>
      </c>
      <c r="BJ26" s="2" t="e">
        <f>SQRT(#REF!*(2*#REF!+1)*(#REF!+1)/24)</f>
        <v>#REF!</v>
      </c>
      <c r="BK26" s="2" t="e">
        <f>SQRT(#REF!*(2*#REF!+1)*(#REF!+1)/24)</f>
        <v>#REF!</v>
      </c>
      <c r="BL26" s="2" t="e">
        <f>SQRT(#REF!*(2*#REF!+1)*(#REF!+1)/24)</f>
        <v>#REF!</v>
      </c>
      <c r="BM26" s="2" t="e">
        <f>SQRT(#REF!*(2*#REF!+1)*(#REF!+1)/24)</f>
        <v>#REF!</v>
      </c>
      <c r="BN26" s="2" t="e">
        <f>SQRT(#REF!*(2*#REF!+1)*(#REF!+1)/24)</f>
        <v>#REF!</v>
      </c>
      <c r="BO26" s="2" t="e">
        <f>SQRT(#REF!*(2*#REF!+1)*(#REF!+1)/24)</f>
        <v>#REF!</v>
      </c>
      <c r="BP26" s="2" t="e">
        <f>SQRT(#REF!*(2*#REF!+1)*(#REF!+1)/24)</f>
        <v>#REF!</v>
      </c>
    </row>
    <row r="27" spans="2:70" ht="14.25" customHeight="1" x14ac:dyDescent="0.25">
      <c r="B27" s="70"/>
      <c r="C27" s="24"/>
      <c r="D27" s="25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6"/>
      <c r="S27" s="70"/>
      <c r="T27" s="24"/>
      <c r="U27" s="25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76"/>
      <c r="BB27" s="21"/>
      <c r="BC27" s="27" t="s">
        <v>14</v>
      </c>
      <c r="BD27" s="2"/>
      <c r="BE27" s="2" t="e">
        <f>(#REF!-BE23)/BE26</f>
        <v>#REF!</v>
      </c>
      <c r="BF27" s="2" t="e">
        <f>(#REF!-BF23)/BF26</f>
        <v>#REF!</v>
      </c>
      <c r="BG27" s="2" t="e">
        <f>(#REF!-BG23)/BG26</f>
        <v>#REF!</v>
      </c>
      <c r="BH27" s="2" t="e">
        <f>(#REF!-BH23)/BH26</f>
        <v>#REF!</v>
      </c>
      <c r="BI27" s="2" t="e">
        <f>(#REF!-BI23)/BI26</f>
        <v>#REF!</v>
      </c>
      <c r="BJ27" s="2" t="e">
        <f>(#REF!-BJ23)/BJ26</f>
        <v>#REF!</v>
      </c>
      <c r="BK27" s="2" t="e">
        <f>(#REF!-BK23)/BK26</f>
        <v>#REF!</v>
      </c>
      <c r="BL27" s="2" t="e">
        <f>(#REF!-BL23)/BL26</f>
        <v>#REF!</v>
      </c>
      <c r="BM27" s="2" t="e">
        <f>(#REF!-BM23)/BM26</f>
        <v>#REF!</v>
      </c>
      <c r="BN27" s="2" t="e">
        <f>(#REF!-BN23)/BN26</f>
        <v>#REF!</v>
      </c>
      <c r="BO27" s="2" t="e">
        <f>(#REF!-BO23)/BO26</f>
        <v>#REF!</v>
      </c>
      <c r="BP27" s="2" t="e">
        <f>(#REF!-BP23)/BP26</f>
        <v>#REF!</v>
      </c>
    </row>
    <row r="28" spans="2:70" ht="14.25" customHeight="1" x14ac:dyDescent="0.25">
      <c r="B28" s="70"/>
      <c r="C28" s="24" t="s">
        <v>15</v>
      </c>
      <c r="D28" s="25"/>
      <c r="E28" s="26" t="str">
        <f>IF(E18&lt;E23,"Verworfen","Nicht Verworfen")</f>
        <v>Nicht Verworfen</v>
      </c>
      <c r="F28" s="26" t="str">
        <f t="shared" ref="F28:P28" si="13">IF(F18&lt;F23,"Verworfen","Nicht Verworfen")</f>
        <v>Nicht Verworfen</v>
      </c>
      <c r="G28" s="26" t="str">
        <f t="shared" si="13"/>
        <v>Nicht Verworfen</v>
      </c>
      <c r="H28" s="26" t="str">
        <f t="shared" si="13"/>
        <v>Nicht Verworfen</v>
      </c>
      <c r="I28" s="26" t="str">
        <f t="shared" si="13"/>
        <v>Nicht Verworfen</v>
      </c>
      <c r="J28" s="26" t="str">
        <f t="shared" si="13"/>
        <v>Nicht Verworfen</v>
      </c>
      <c r="K28" s="26" t="str">
        <f t="shared" si="13"/>
        <v>Nicht Verworfen</v>
      </c>
      <c r="L28" s="26" t="str">
        <f t="shared" si="13"/>
        <v>Nicht Verworfen</v>
      </c>
      <c r="M28" s="26" t="str">
        <f t="shared" si="13"/>
        <v>Nicht Verworfen</v>
      </c>
      <c r="N28" s="26" t="str">
        <f t="shared" si="13"/>
        <v>Nicht Verworfen</v>
      </c>
      <c r="O28" s="26" t="str">
        <f t="shared" si="13"/>
        <v>Nicht Verworfen</v>
      </c>
      <c r="P28" s="26" t="str">
        <f t="shared" si="13"/>
        <v>Nicht Verworfen</v>
      </c>
      <c r="Q28" s="76"/>
      <c r="S28" s="70"/>
      <c r="T28" s="24" t="s">
        <v>15</v>
      </c>
      <c r="U28" s="25"/>
      <c r="V28" s="26" t="str">
        <f>IF(V$18&lt;V23,"Verworfen","Nicht Verworfen")</f>
        <v>Nicht Verworfen</v>
      </c>
      <c r="W28" s="26" t="str">
        <f t="shared" ref="W28:AG28" si="14">IF(W$18&lt;W23,"Verworfen","Nicht Verworfen")</f>
        <v>Nicht Verworfen</v>
      </c>
      <c r="X28" s="26" t="str">
        <f t="shared" si="14"/>
        <v>Nicht Verworfen</v>
      </c>
      <c r="Y28" s="26" t="str">
        <f t="shared" si="14"/>
        <v>Nicht Verworfen</v>
      </c>
      <c r="Z28" s="26" t="str">
        <f t="shared" si="14"/>
        <v>Nicht Verworfen</v>
      </c>
      <c r="AA28" s="26" t="str">
        <f t="shared" si="14"/>
        <v>Nicht Verworfen</v>
      </c>
      <c r="AB28" s="26" t="str">
        <f t="shared" si="14"/>
        <v>Nicht Verworfen</v>
      </c>
      <c r="AC28" s="26" t="str">
        <f t="shared" si="14"/>
        <v>Nicht Verworfen</v>
      </c>
      <c r="AD28" s="26" t="str">
        <f t="shared" si="14"/>
        <v>Nicht Verworfen</v>
      </c>
      <c r="AE28" s="26" t="str">
        <f t="shared" si="14"/>
        <v>Nicht Verworfen</v>
      </c>
      <c r="AF28" s="26" t="str">
        <f t="shared" si="14"/>
        <v>Nicht Verworfen</v>
      </c>
      <c r="AG28" s="26" t="str">
        <f t="shared" si="14"/>
        <v>Nicht Verworfen</v>
      </c>
      <c r="AH28" s="76"/>
      <c r="BC28" s="21"/>
      <c r="BD28" s="27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2:70" ht="14.25" customHeight="1" x14ac:dyDescent="0.25">
      <c r="B29" s="70"/>
      <c r="C29" s="24"/>
      <c r="D29" s="2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6"/>
      <c r="S29" s="70"/>
      <c r="T29" s="24"/>
      <c r="U29" s="25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76"/>
      <c r="AR29" s="21"/>
      <c r="AS29" s="27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2:70" ht="14.25" customHeight="1" x14ac:dyDescent="0.25">
      <c r="B30" s="70"/>
      <c r="C30" s="24" t="s">
        <v>16</v>
      </c>
      <c r="D30" s="25"/>
      <c r="E30" s="26" t="str">
        <f>IF(E18&lt;E24,"Verworfen","Nicht Verworfen")</f>
        <v>Nicht Verworfen</v>
      </c>
      <c r="F30" s="26" t="str">
        <f t="shared" ref="F30:P30" si="15">IF(F18&lt;F24,"Verworfen","Nicht Verworfen")</f>
        <v>Nicht Verworfen</v>
      </c>
      <c r="G30" s="26" t="str">
        <f t="shared" si="15"/>
        <v>Nicht Verworfen</v>
      </c>
      <c r="H30" s="26" t="str">
        <f t="shared" si="15"/>
        <v>Nicht Verworfen</v>
      </c>
      <c r="I30" s="26" t="str">
        <f t="shared" si="15"/>
        <v>Nicht Verworfen</v>
      </c>
      <c r="J30" s="26" t="str">
        <f t="shared" si="15"/>
        <v>Nicht Verworfen</v>
      </c>
      <c r="K30" s="26" t="str">
        <f t="shared" si="15"/>
        <v>Nicht Verworfen</v>
      </c>
      <c r="L30" s="26" t="str">
        <f t="shared" si="15"/>
        <v>Nicht Verworfen</v>
      </c>
      <c r="M30" s="26" t="str">
        <f t="shared" si="15"/>
        <v>Nicht Verworfen</v>
      </c>
      <c r="N30" s="26" t="str">
        <f t="shared" si="15"/>
        <v>Nicht Verworfen</v>
      </c>
      <c r="O30" s="26" t="str">
        <f t="shared" si="15"/>
        <v>Nicht Verworfen</v>
      </c>
      <c r="P30" s="26" t="str">
        <f t="shared" si="15"/>
        <v>Nicht Verworfen</v>
      </c>
      <c r="Q30" s="76"/>
      <c r="S30" s="70"/>
      <c r="T30" s="24" t="s">
        <v>16</v>
      </c>
      <c r="U30" s="25"/>
      <c r="V30" s="26" t="str">
        <f>IF(V$18&lt;V24,"Verworfen","Nicht Verworfen")</f>
        <v>Nicht Verworfen</v>
      </c>
      <c r="W30" s="26" t="str">
        <f t="shared" ref="W30:AG30" si="16">IF(W$18&lt;W24,"Verworfen","Nicht Verworfen")</f>
        <v>Nicht Verworfen</v>
      </c>
      <c r="X30" s="26" t="str">
        <f t="shared" si="16"/>
        <v>Nicht Verworfen</v>
      </c>
      <c r="Y30" s="26" t="str">
        <f t="shared" si="16"/>
        <v>Nicht Verworfen</v>
      </c>
      <c r="Z30" s="26" t="str">
        <f t="shared" si="16"/>
        <v>Nicht Verworfen</v>
      </c>
      <c r="AA30" s="26" t="str">
        <f t="shared" si="16"/>
        <v>Nicht Verworfen</v>
      </c>
      <c r="AB30" s="26" t="str">
        <f t="shared" si="16"/>
        <v>Nicht Verworfen</v>
      </c>
      <c r="AC30" s="26" t="str">
        <f t="shared" si="16"/>
        <v>Nicht Verworfen</v>
      </c>
      <c r="AD30" s="26" t="str">
        <f t="shared" si="16"/>
        <v>Nicht Verworfen</v>
      </c>
      <c r="AE30" s="26" t="str">
        <f t="shared" si="16"/>
        <v>Nicht Verworfen</v>
      </c>
      <c r="AF30" s="26" t="str">
        <f t="shared" si="16"/>
        <v>Nicht Verworfen</v>
      </c>
      <c r="AG30" s="26" t="str">
        <f t="shared" si="16"/>
        <v>Nicht Verworfen</v>
      </c>
      <c r="AH30" s="76"/>
      <c r="AR30" s="21"/>
      <c r="AS30" s="27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2:70" ht="14.25" customHeight="1" x14ac:dyDescent="0.25">
      <c r="B31" s="70"/>
      <c r="C31" s="24"/>
      <c r="D31" s="2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6"/>
      <c r="S31" s="70"/>
      <c r="T31" s="24"/>
      <c r="U31" s="25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76"/>
      <c r="AR31" s="21"/>
      <c r="AS31" s="27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2:70" ht="14.25" customHeight="1" x14ac:dyDescent="0.25">
      <c r="B32" s="70"/>
      <c r="C32" s="28"/>
      <c r="D32" s="12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76"/>
      <c r="S32" s="70"/>
      <c r="T32" s="28"/>
      <c r="U32" s="12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76"/>
      <c r="AR32" s="21"/>
      <c r="AS32" s="27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2:62" ht="14.25" customHeight="1" x14ac:dyDescent="0.25">
      <c r="B33" s="77" t="s">
        <v>17</v>
      </c>
      <c r="C33" s="30" t="s">
        <v>18</v>
      </c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76"/>
      <c r="S33" s="77" t="s">
        <v>17</v>
      </c>
      <c r="T33" s="30" t="s">
        <v>18</v>
      </c>
      <c r="U33" s="31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76"/>
      <c r="AR33" s="21"/>
      <c r="AS33" s="27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2:62" ht="14.25" customHeight="1" x14ac:dyDescent="0.25">
      <c r="B34" s="77"/>
      <c r="C34" s="33" t="s">
        <v>9</v>
      </c>
      <c r="D34" s="34">
        <v>0.01</v>
      </c>
      <c r="E34" s="35">
        <f>TINV(2*$D34,E17)</f>
        <v>2.3575611546233892</v>
      </c>
      <c r="F34" s="35">
        <f t="shared" ref="F34:P34" si="17">TINV(2*$D34,F17)</f>
        <v>2.3575611546233892</v>
      </c>
      <c r="G34" s="35">
        <f t="shared" si="17"/>
        <v>2.3575611546233892</v>
      </c>
      <c r="H34" s="35">
        <f t="shared" si="17"/>
        <v>2.3575611546233892</v>
      </c>
      <c r="I34" s="35">
        <f t="shared" si="17"/>
        <v>2.3575611546233892</v>
      </c>
      <c r="J34" s="35">
        <f t="shared" si="17"/>
        <v>2.3575611546233892</v>
      </c>
      <c r="K34" s="35">
        <f t="shared" si="17"/>
        <v>2.3575611546233892</v>
      </c>
      <c r="L34" s="35">
        <f t="shared" si="17"/>
        <v>2.3575611546233892</v>
      </c>
      <c r="M34" s="35">
        <f t="shared" si="17"/>
        <v>2.3575611546233892</v>
      </c>
      <c r="N34" s="35">
        <f t="shared" si="17"/>
        <v>2.3575611546233892</v>
      </c>
      <c r="O34" s="35">
        <f t="shared" si="17"/>
        <v>2.3630978179817412</v>
      </c>
      <c r="P34" s="35">
        <f t="shared" si="17"/>
        <v>2.3575611546233892</v>
      </c>
      <c r="Q34" s="76"/>
      <c r="S34" s="77"/>
      <c r="T34" s="33" t="s">
        <v>9</v>
      </c>
      <c r="U34" s="34">
        <v>0.01</v>
      </c>
      <c r="V34" s="35">
        <f>TINV(2*$D34,V17)</f>
        <v>2.3575611546233892</v>
      </c>
      <c r="W34" s="35">
        <f t="shared" ref="W34:AG34" si="18">TINV(2*$D34,W17)</f>
        <v>2.3575611546233892</v>
      </c>
      <c r="X34" s="35">
        <f t="shared" si="18"/>
        <v>2.3575611546233892</v>
      </c>
      <c r="Y34" s="35">
        <f t="shared" si="18"/>
        <v>2.3575611546233892</v>
      </c>
      <c r="Z34" s="35">
        <f t="shared" si="18"/>
        <v>2.3575611546233892</v>
      </c>
      <c r="AA34" s="35">
        <f t="shared" si="18"/>
        <v>2.3575611546233892</v>
      </c>
      <c r="AB34" s="35">
        <f t="shared" si="18"/>
        <v>2.3575611546233892</v>
      </c>
      <c r="AC34" s="35">
        <f t="shared" si="18"/>
        <v>2.3575611546233892</v>
      </c>
      <c r="AD34" s="35">
        <f t="shared" si="18"/>
        <v>2.3575611546233892</v>
      </c>
      <c r="AE34" s="35">
        <f t="shared" si="18"/>
        <v>2.3575611546233892</v>
      </c>
      <c r="AF34" s="35">
        <f t="shared" si="18"/>
        <v>2.3630978179817412</v>
      </c>
      <c r="AG34" s="35">
        <f t="shared" si="18"/>
        <v>2.3575611546233892</v>
      </c>
      <c r="AH34" s="76"/>
      <c r="AR34" s="21"/>
      <c r="AS34" s="27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2:62" ht="14.25" customHeight="1" x14ac:dyDescent="0.25">
      <c r="B35" s="70"/>
      <c r="C35" s="33"/>
      <c r="D35" s="37">
        <v>0.05</v>
      </c>
      <c r="E35" s="35">
        <f>TINV(2*$D35,E17)</f>
        <v>1.6575443190874708</v>
      </c>
      <c r="F35" s="35">
        <f t="shared" ref="F35:P35" si="19">TINV(2*$D35,F17)</f>
        <v>1.6575443190874708</v>
      </c>
      <c r="G35" s="35">
        <f t="shared" si="19"/>
        <v>1.6575443190874708</v>
      </c>
      <c r="H35" s="35">
        <f t="shared" si="19"/>
        <v>1.6575443190874708</v>
      </c>
      <c r="I35" s="35">
        <f t="shared" si="19"/>
        <v>1.6575443190874708</v>
      </c>
      <c r="J35" s="35">
        <f t="shared" si="19"/>
        <v>1.6575443190874708</v>
      </c>
      <c r="K35" s="35">
        <f t="shared" si="19"/>
        <v>1.6575443190874708</v>
      </c>
      <c r="L35" s="35">
        <f t="shared" si="19"/>
        <v>1.6575443190874708</v>
      </c>
      <c r="M35" s="35">
        <f t="shared" si="19"/>
        <v>1.6575443190874708</v>
      </c>
      <c r="N35" s="35">
        <f t="shared" si="19"/>
        <v>1.6575443190874708</v>
      </c>
      <c r="O35" s="35">
        <f t="shared" si="19"/>
        <v>1.6597822733802527</v>
      </c>
      <c r="P35" s="35">
        <f t="shared" si="19"/>
        <v>1.6575443190874708</v>
      </c>
      <c r="Q35" s="76"/>
      <c r="S35" s="70"/>
      <c r="T35" s="33"/>
      <c r="U35" s="37">
        <v>0.05</v>
      </c>
      <c r="V35" s="35">
        <f>TINV(2*$D35,V17)</f>
        <v>1.6575443190874708</v>
      </c>
      <c r="W35" s="35">
        <f t="shared" ref="W35:AG35" si="20">TINV(2*$D35,W17)</f>
        <v>1.6575443190874708</v>
      </c>
      <c r="X35" s="35">
        <f t="shared" si="20"/>
        <v>1.6575443190874708</v>
      </c>
      <c r="Y35" s="35">
        <f t="shared" si="20"/>
        <v>1.6575443190874708</v>
      </c>
      <c r="Z35" s="35">
        <f t="shared" si="20"/>
        <v>1.6575443190874708</v>
      </c>
      <c r="AA35" s="35">
        <f t="shared" si="20"/>
        <v>1.6575443190874708</v>
      </c>
      <c r="AB35" s="35">
        <f t="shared" si="20"/>
        <v>1.6575443190874708</v>
      </c>
      <c r="AC35" s="35">
        <f t="shared" si="20"/>
        <v>1.6575443190874708</v>
      </c>
      <c r="AD35" s="35">
        <f t="shared" si="20"/>
        <v>1.6575443190874708</v>
      </c>
      <c r="AE35" s="35">
        <f t="shared" si="20"/>
        <v>1.6575443190874708</v>
      </c>
      <c r="AF35" s="35">
        <f t="shared" si="20"/>
        <v>1.6597822733802527</v>
      </c>
      <c r="AG35" s="35">
        <f t="shared" si="20"/>
        <v>1.6575443190874708</v>
      </c>
      <c r="AH35" s="76"/>
      <c r="AR35" s="21"/>
      <c r="AS35" s="27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2:62" ht="14.25" customHeight="1" x14ac:dyDescent="0.25">
      <c r="B36" s="70"/>
      <c r="C36" s="33"/>
      <c r="D36" s="37">
        <v>0.1</v>
      </c>
      <c r="E36" s="35">
        <f>TINV(2*$D36,E17)</f>
        <v>1.2885872726485839</v>
      </c>
      <c r="F36" s="35">
        <f t="shared" ref="F36:P36" si="21">TINV(2*$D36,F17)</f>
        <v>1.2885872726485839</v>
      </c>
      <c r="G36" s="35">
        <f t="shared" si="21"/>
        <v>1.2885872726485839</v>
      </c>
      <c r="H36" s="35">
        <f t="shared" si="21"/>
        <v>1.2885872726485839</v>
      </c>
      <c r="I36" s="35">
        <f t="shared" si="21"/>
        <v>1.2885872726485839</v>
      </c>
      <c r="J36" s="35">
        <f t="shared" si="21"/>
        <v>1.2885872726485839</v>
      </c>
      <c r="K36" s="35">
        <f t="shared" si="21"/>
        <v>1.2885872726485839</v>
      </c>
      <c r="L36" s="35">
        <f t="shared" si="21"/>
        <v>1.2885872726485839</v>
      </c>
      <c r="M36" s="35">
        <f t="shared" si="21"/>
        <v>1.2885872726485839</v>
      </c>
      <c r="N36" s="35">
        <f t="shared" si="21"/>
        <v>1.2885872726485839</v>
      </c>
      <c r="O36" s="35">
        <f t="shared" si="21"/>
        <v>1.2898248841143414</v>
      </c>
      <c r="P36" s="35">
        <f t="shared" si="21"/>
        <v>1.2885872726485839</v>
      </c>
      <c r="Q36" s="76"/>
      <c r="R36" s="36"/>
      <c r="S36" s="70"/>
      <c r="T36" s="33"/>
      <c r="U36" s="37">
        <v>0.1</v>
      </c>
      <c r="V36" s="35">
        <f>TINV(2*$D36,V17)</f>
        <v>1.2885872726485839</v>
      </c>
      <c r="W36" s="35">
        <f t="shared" ref="W36:AG36" si="22">TINV(2*$D36,W17)</f>
        <v>1.2885872726485839</v>
      </c>
      <c r="X36" s="35">
        <f t="shared" si="22"/>
        <v>1.2885872726485839</v>
      </c>
      <c r="Y36" s="35">
        <f t="shared" si="22"/>
        <v>1.2885872726485839</v>
      </c>
      <c r="Z36" s="35">
        <f t="shared" si="22"/>
        <v>1.2885872726485839</v>
      </c>
      <c r="AA36" s="35">
        <f t="shared" si="22"/>
        <v>1.2885872726485839</v>
      </c>
      <c r="AB36" s="35">
        <f t="shared" si="22"/>
        <v>1.2885872726485839</v>
      </c>
      <c r="AC36" s="35">
        <f t="shared" si="22"/>
        <v>1.2885872726485839</v>
      </c>
      <c r="AD36" s="35">
        <f t="shared" si="22"/>
        <v>1.2885872726485839</v>
      </c>
      <c r="AE36" s="35">
        <f t="shared" si="22"/>
        <v>1.2885872726485839</v>
      </c>
      <c r="AF36" s="35">
        <f t="shared" si="22"/>
        <v>1.2898248841143414</v>
      </c>
      <c r="AG36" s="35">
        <f t="shared" si="22"/>
        <v>1.2885872726485839</v>
      </c>
      <c r="AH36" s="76"/>
      <c r="AV36" s="21"/>
      <c r="AW36" s="27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2:62" ht="14.25" customHeight="1" x14ac:dyDescent="0.25">
      <c r="B37" s="70"/>
      <c r="C37" s="30" t="s">
        <v>11</v>
      </c>
      <c r="D37" s="38"/>
      <c r="E37" s="39">
        <f>IF(E19&gt;=0,TDIST(E19,E17,1),1-TDIST(-E19,E17,1))</f>
        <v>0.49866244978691643</v>
      </c>
      <c r="F37" s="39">
        <f>IF(F19&gt;=0,TDIST(F19,F17,1),1-TDIST(-F19,F17,1))</f>
        <v>9.4482248822372106E-2</v>
      </c>
      <c r="G37" s="39">
        <f t="shared" ref="G37:P37" si="23">IF(G19&gt;=0,TDIST(G19,G17,1),1-TDIST(-G19,G17,1))</f>
        <v>0.36794125762560537</v>
      </c>
      <c r="H37" s="39">
        <f t="shared" si="23"/>
        <v>0.28089885975732581</v>
      </c>
      <c r="I37" s="39">
        <f t="shared" si="23"/>
        <v>0.39876584323930697</v>
      </c>
      <c r="J37" s="39">
        <f t="shared" si="23"/>
        <v>0.30165157605602966</v>
      </c>
      <c r="K37" s="39">
        <f t="shared" si="23"/>
        <v>0.33017946972037326</v>
      </c>
      <c r="L37" s="39">
        <f t="shared" si="23"/>
        <v>0.29156513079348018</v>
      </c>
      <c r="M37" s="39">
        <f t="shared" si="23"/>
        <v>0.23189630819449741</v>
      </c>
      <c r="N37" s="39">
        <f t="shared" si="23"/>
        <v>0.27710456349817081</v>
      </c>
      <c r="O37" s="39">
        <f t="shared" si="23"/>
        <v>0.15321422861554815</v>
      </c>
      <c r="P37" s="39">
        <f>IF(P19&gt;=0,TDIST(P19,P17,1),1-TDIST(-P19,P17,1))</f>
        <v>0.11880653555353299</v>
      </c>
      <c r="Q37" s="76"/>
      <c r="R37" s="36"/>
      <c r="S37" s="70"/>
      <c r="T37" s="30" t="s">
        <v>11</v>
      </c>
      <c r="U37" s="38"/>
      <c r="V37" s="39">
        <f>IF(V19&gt;=0,TDIST(V19,V17,1),1-TDIST(-V19,V17,1))</f>
        <v>3.2798967146208294E-2</v>
      </c>
      <c r="W37" s="39">
        <f>IF(W19&gt;=0,TDIST(W19,W17,1),1-TDIST(-W19,W17,1))</f>
        <v>3.8711272480357058E-240</v>
      </c>
      <c r="X37" s="39">
        <f t="shared" ref="X37:AG37" si="24">IF(X19&gt;=0,TDIST(X19,X17,1),1-TDIST(-X19,X17,1))</f>
        <v>3.7608291348355162E-161</v>
      </c>
      <c r="Y37" s="39">
        <f t="shared" si="24"/>
        <v>2.5270438186246814E-157</v>
      </c>
      <c r="Z37" s="39">
        <f t="shared" si="24"/>
        <v>6.2973419201849296E-146</v>
      </c>
      <c r="AA37" s="39">
        <f t="shared" si="24"/>
        <v>1.1092577113302226E-218</v>
      </c>
      <c r="AB37" s="39">
        <f t="shared" si="24"/>
        <v>2.1977196074394295E-184</v>
      </c>
      <c r="AC37" s="39">
        <f t="shared" si="24"/>
        <v>1.6210409660234813E-144</v>
      </c>
      <c r="AD37" s="39">
        <f t="shared" si="24"/>
        <v>7.3750152219746819E-190</v>
      </c>
      <c r="AE37" s="39">
        <f t="shared" si="24"/>
        <v>3.6203973066322099E-186</v>
      </c>
      <c r="AF37" s="39">
        <f t="shared" si="24"/>
        <v>1.3436191946934266E-166</v>
      </c>
      <c r="AG37" s="39">
        <f>IF(AG19&gt;=0,TDIST(AG19,AG17,1),1-TDIST(-AG19,AG17,1))</f>
        <v>1.2765655577776513E-222</v>
      </c>
      <c r="AH37" s="76"/>
      <c r="AV37" s="21"/>
      <c r="AW37" s="27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</row>
    <row r="38" spans="2:62" ht="14.25" customHeight="1" x14ac:dyDescent="0.25">
      <c r="B38" s="70"/>
      <c r="C38" s="40" t="s">
        <v>12</v>
      </c>
      <c r="D38" s="41"/>
      <c r="E38" s="42" t="str">
        <f>IF(E18&gt;E34,"Verworfen","Nicht Verworfen")</f>
        <v>Nicht Verworfen</v>
      </c>
      <c r="F38" s="42" t="str">
        <f t="shared" ref="F38:P38" si="25">IF(F18&gt;F34,"Verworfen","Nicht Verworfen")</f>
        <v>Nicht Verworfen</v>
      </c>
      <c r="G38" s="42" t="str">
        <f t="shared" si="25"/>
        <v>Nicht Verworfen</v>
      </c>
      <c r="H38" s="42" t="str">
        <f t="shared" si="25"/>
        <v>Nicht Verworfen</v>
      </c>
      <c r="I38" s="42" t="str">
        <f t="shared" si="25"/>
        <v>Nicht Verworfen</v>
      </c>
      <c r="J38" s="42" t="str">
        <f t="shared" si="25"/>
        <v>Nicht Verworfen</v>
      </c>
      <c r="K38" s="42" t="str">
        <f t="shared" si="25"/>
        <v>Nicht Verworfen</v>
      </c>
      <c r="L38" s="42" t="str">
        <f t="shared" si="25"/>
        <v>Nicht Verworfen</v>
      </c>
      <c r="M38" s="42" t="str">
        <f t="shared" si="25"/>
        <v>Nicht Verworfen</v>
      </c>
      <c r="N38" s="42" t="str">
        <f t="shared" si="25"/>
        <v>Nicht Verworfen</v>
      </c>
      <c r="O38" s="42" t="str">
        <f t="shared" si="25"/>
        <v>Nicht Verworfen</v>
      </c>
      <c r="P38" s="42" t="str">
        <f t="shared" si="25"/>
        <v>Nicht Verworfen</v>
      </c>
      <c r="Q38" s="76"/>
      <c r="R38" s="36"/>
      <c r="S38" s="70"/>
      <c r="T38" s="40" t="s">
        <v>12</v>
      </c>
      <c r="U38" s="41"/>
      <c r="V38" s="42" t="str">
        <f>IF(V$18&gt;V34,"Verworfen","Nicht Verworfen")</f>
        <v>Nicht Verworfen</v>
      </c>
      <c r="W38" s="42" t="str">
        <f t="shared" ref="W38:AG38" si="26">IF(W$18&gt;W34,"Verworfen","Nicht Verworfen")</f>
        <v>Verworfen</v>
      </c>
      <c r="X38" s="42" t="str">
        <f t="shared" si="26"/>
        <v>Verworfen</v>
      </c>
      <c r="Y38" s="42" t="str">
        <f t="shared" si="26"/>
        <v>Verworfen</v>
      </c>
      <c r="Z38" s="42" t="str">
        <f t="shared" si="26"/>
        <v>Verworfen</v>
      </c>
      <c r="AA38" s="42" t="str">
        <f t="shared" si="26"/>
        <v>Verworfen</v>
      </c>
      <c r="AB38" s="42" t="str">
        <f t="shared" si="26"/>
        <v>Verworfen</v>
      </c>
      <c r="AC38" s="42" t="str">
        <f t="shared" si="26"/>
        <v>Verworfen</v>
      </c>
      <c r="AD38" s="42" t="str">
        <f t="shared" si="26"/>
        <v>Verworfen</v>
      </c>
      <c r="AE38" s="42" t="str">
        <f t="shared" si="26"/>
        <v>Verworfen</v>
      </c>
      <c r="AF38" s="42" t="str">
        <f t="shared" si="26"/>
        <v>Verworfen</v>
      </c>
      <c r="AG38" s="42" t="str">
        <f t="shared" si="26"/>
        <v>Verworfen</v>
      </c>
      <c r="AH38" s="76"/>
      <c r="AV38" s="21"/>
      <c r="AW38" s="27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</row>
    <row r="39" spans="2:62" ht="14.25" customHeight="1" x14ac:dyDescent="0.25">
      <c r="B39" s="70"/>
      <c r="C39" s="40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76"/>
      <c r="R39" s="36"/>
      <c r="S39" s="70"/>
      <c r="T39" s="40"/>
      <c r="U39" s="41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76"/>
      <c r="AV39" s="21"/>
      <c r="AW39" s="27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2:62" ht="14.25" customHeight="1" x14ac:dyDescent="0.25">
      <c r="B40" s="70"/>
      <c r="C40" s="40" t="s">
        <v>15</v>
      </c>
      <c r="D40" s="41"/>
      <c r="E40" s="42" t="str">
        <f>IF(E18&gt;E36,"Verworfen","Nicht Verworfen")</f>
        <v>Nicht Verworfen</v>
      </c>
      <c r="F40" s="42" t="str">
        <f t="shared" ref="F40:P40" si="27">IF(F18&gt;F36,"Verworfen","Nicht Verworfen")</f>
        <v>Verworfen</v>
      </c>
      <c r="G40" s="42" t="str">
        <f t="shared" si="27"/>
        <v>Nicht Verworfen</v>
      </c>
      <c r="H40" s="42" t="str">
        <f t="shared" si="27"/>
        <v>Nicht Verworfen</v>
      </c>
      <c r="I40" s="42" t="str">
        <f t="shared" si="27"/>
        <v>Nicht Verworfen</v>
      </c>
      <c r="J40" s="42" t="str">
        <f t="shared" si="27"/>
        <v>Nicht Verworfen</v>
      </c>
      <c r="K40" s="42" t="str">
        <f t="shared" si="27"/>
        <v>Nicht Verworfen</v>
      </c>
      <c r="L40" s="42" t="str">
        <f t="shared" si="27"/>
        <v>Nicht Verworfen</v>
      </c>
      <c r="M40" s="42" t="str">
        <f t="shared" si="27"/>
        <v>Nicht Verworfen</v>
      </c>
      <c r="N40" s="42" t="str">
        <f t="shared" si="27"/>
        <v>Nicht Verworfen</v>
      </c>
      <c r="O40" s="42" t="str">
        <f t="shared" si="27"/>
        <v>Nicht Verworfen</v>
      </c>
      <c r="P40" s="42" t="str">
        <f t="shared" si="27"/>
        <v>Nicht Verworfen</v>
      </c>
      <c r="Q40" s="76"/>
      <c r="R40" s="36"/>
      <c r="S40" s="70"/>
      <c r="T40" s="40" t="s">
        <v>15</v>
      </c>
      <c r="U40" s="41"/>
      <c r="V40" s="42" t="str">
        <f>IF(V$18&gt;V35,"Verworfen","Nicht Verworfen")</f>
        <v>Verworfen</v>
      </c>
      <c r="W40" s="42" t="str">
        <f t="shared" ref="W40:AG40" si="28">IF(W$18&gt;W35,"Verworfen","Nicht Verworfen")</f>
        <v>Verworfen</v>
      </c>
      <c r="X40" s="42" t="str">
        <f t="shared" si="28"/>
        <v>Verworfen</v>
      </c>
      <c r="Y40" s="42" t="str">
        <f t="shared" si="28"/>
        <v>Verworfen</v>
      </c>
      <c r="Z40" s="42" t="str">
        <f t="shared" si="28"/>
        <v>Verworfen</v>
      </c>
      <c r="AA40" s="42" t="str">
        <f t="shared" si="28"/>
        <v>Verworfen</v>
      </c>
      <c r="AB40" s="42" t="str">
        <f t="shared" si="28"/>
        <v>Verworfen</v>
      </c>
      <c r="AC40" s="42" t="str">
        <f t="shared" si="28"/>
        <v>Verworfen</v>
      </c>
      <c r="AD40" s="42" t="str">
        <f t="shared" si="28"/>
        <v>Verworfen</v>
      </c>
      <c r="AE40" s="42" t="str">
        <f t="shared" si="28"/>
        <v>Verworfen</v>
      </c>
      <c r="AF40" s="42" t="str">
        <f t="shared" si="28"/>
        <v>Verworfen</v>
      </c>
      <c r="AG40" s="42" t="str">
        <f t="shared" si="28"/>
        <v>Verworfen</v>
      </c>
      <c r="AH40" s="76"/>
      <c r="AV40" s="21"/>
      <c r="AW40" s="27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2:62" ht="14.25" customHeight="1" x14ac:dyDescent="0.25">
      <c r="B41" s="70"/>
      <c r="C41" s="40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76"/>
      <c r="R41" s="36"/>
      <c r="S41" s="70"/>
      <c r="T41" s="40"/>
      <c r="U41" s="41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76"/>
      <c r="AV41" s="21"/>
      <c r="AW41" s="27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2:62" ht="14.25" customHeight="1" x14ac:dyDescent="0.25">
      <c r="B42" s="70"/>
      <c r="C42" s="40" t="s">
        <v>16</v>
      </c>
      <c r="D42" s="41"/>
      <c r="E42" s="42" t="str">
        <f>IF(E19&gt;E36,"Verworfen","Nicht Verworfen")</f>
        <v>Nicht Verworfen</v>
      </c>
      <c r="F42" s="42" t="str">
        <f t="shared" ref="F42:P42" si="29">IF(F19&gt;F36,"Verworfen","Nicht Verworfen")</f>
        <v>Verworfen</v>
      </c>
      <c r="G42" s="42" t="str">
        <f t="shared" si="29"/>
        <v>Nicht Verworfen</v>
      </c>
      <c r="H42" s="42" t="str">
        <f t="shared" si="29"/>
        <v>Nicht Verworfen</v>
      </c>
      <c r="I42" s="42" t="str">
        <f t="shared" si="29"/>
        <v>Nicht Verworfen</v>
      </c>
      <c r="J42" s="42" t="str">
        <f t="shared" si="29"/>
        <v>Nicht Verworfen</v>
      </c>
      <c r="K42" s="42" t="str">
        <f t="shared" si="29"/>
        <v>Nicht Verworfen</v>
      </c>
      <c r="L42" s="42" t="str">
        <f t="shared" si="29"/>
        <v>Nicht Verworfen</v>
      </c>
      <c r="M42" s="42" t="str">
        <f t="shared" si="29"/>
        <v>Nicht Verworfen</v>
      </c>
      <c r="N42" s="42" t="str">
        <f t="shared" si="29"/>
        <v>Nicht Verworfen</v>
      </c>
      <c r="O42" s="42" t="str">
        <f t="shared" si="29"/>
        <v>Nicht Verworfen</v>
      </c>
      <c r="P42" s="42" t="str">
        <f t="shared" si="29"/>
        <v>Nicht Verworfen</v>
      </c>
      <c r="Q42" s="76"/>
      <c r="R42" s="36"/>
      <c r="S42" s="70"/>
      <c r="T42" s="40" t="s">
        <v>16</v>
      </c>
      <c r="U42" s="41"/>
      <c r="V42" s="42" t="str">
        <f>IF(V$18&gt;V36,"Verworfen","Nicht Verworfen")</f>
        <v>Verworfen</v>
      </c>
      <c r="W42" s="42" t="str">
        <f t="shared" ref="W42:AG42" si="30">IF(W$18&gt;W36,"Verworfen","Nicht Verworfen")</f>
        <v>Verworfen</v>
      </c>
      <c r="X42" s="42" t="str">
        <f t="shared" si="30"/>
        <v>Verworfen</v>
      </c>
      <c r="Y42" s="42" t="str">
        <f t="shared" si="30"/>
        <v>Verworfen</v>
      </c>
      <c r="Z42" s="42" t="str">
        <f t="shared" si="30"/>
        <v>Verworfen</v>
      </c>
      <c r="AA42" s="42" t="str">
        <f t="shared" si="30"/>
        <v>Verworfen</v>
      </c>
      <c r="AB42" s="42" t="str">
        <f t="shared" si="30"/>
        <v>Verworfen</v>
      </c>
      <c r="AC42" s="42" t="str">
        <f t="shared" si="30"/>
        <v>Verworfen</v>
      </c>
      <c r="AD42" s="42" t="str">
        <f t="shared" si="30"/>
        <v>Verworfen</v>
      </c>
      <c r="AE42" s="42" t="str">
        <f t="shared" si="30"/>
        <v>Verworfen</v>
      </c>
      <c r="AF42" s="42" t="str">
        <f t="shared" si="30"/>
        <v>Verworfen</v>
      </c>
      <c r="AG42" s="42" t="str">
        <f t="shared" si="30"/>
        <v>Verworfen</v>
      </c>
      <c r="AH42" s="76"/>
      <c r="AV42" s="21"/>
      <c r="AW42" s="27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2:62" ht="14.25" customHeight="1" x14ac:dyDescent="0.25">
      <c r="B43" s="70"/>
      <c r="C43" s="40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76"/>
      <c r="R43" s="36"/>
      <c r="S43" s="70"/>
      <c r="T43" s="40"/>
      <c r="U43" s="41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76"/>
      <c r="AV43" s="21"/>
      <c r="AW43" s="27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2:62" ht="14.25" customHeight="1" x14ac:dyDescent="0.25">
      <c r="B44" s="70"/>
      <c r="C44" s="12"/>
      <c r="D44" s="12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76"/>
      <c r="R44" s="36"/>
      <c r="S44" s="70"/>
      <c r="T44" s="12"/>
      <c r="U44" s="12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76"/>
      <c r="AV44" s="21"/>
      <c r="AW44" s="27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2:62" ht="17.25" customHeight="1" x14ac:dyDescent="0.25">
      <c r="B45" s="70"/>
      <c r="C45" s="43" t="s">
        <v>18</v>
      </c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76"/>
      <c r="R45" s="36"/>
      <c r="S45" s="70"/>
      <c r="T45" s="43" t="s">
        <v>18</v>
      </c>
      <c r="U45" s="44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76"/>
      <c r="AV45" s="21"/>
      <c r="AW45" s="27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2:62" ht="17.25" customHeight="1" x14ac:dyDescent="0.25">
      <c r="B46" s="70"/>
      <c r="C46" s="46" t="s">
        <v>9</v>
      </c>
      <c r="D46" s="47">
        <v>0.01</v>
      </c>
      <c r="E46" s="48">
        <f>TINV($D46,E$17)</f>
        <v>2.6170722661708656</v>
      </c>
      <c r="F46" s="48">
        <f t="shared" ref="F46:P48" si="31">TINV($D46,F$17)</f>
        <v>2.6170722661708656</v>
      </c>
      <c r="G46" s="48">
        <f t="shared" si="31"/>
        <v>2.6170722661708656</v>
      </c>
      <c r="H46" s="48">
        <f t="shared" si="31"/>
        <v>2.6170722661708656</v>
      </c>
      <c r="I46" s="48">
        <f t="shared" si="31"/>
        <v>2.6170722661708656</v>
      </c>
      <c r="J46" s="48">
        <f t="shared" si="31"/>
        <v>2.6170722661708656</v>
      </c>
      <c r="K46" s="48">
        <f t="shared" si="31"/>
        <v>2.6170722661708656</v>
      </c>
      <c r="L46" s="48">
        <f t="shared" si="31"/>
        <v>2.6170722661708656</v>
      </c>
      <c r="M46" s="48">
        <f t="shared" si="31"/>
        <v>2.6170722661708656</v>
      </c>
      <c r="N46" s="48">
        <f t="shared" si="31"/>
        <v>2.6170722661708656</v>
      </c>
      <c r="O46" s="48">
        <f t="shared" si="31"/>
        <v>2.6244067580299557</v>
      </c>
      <c r="P46" s="48">
        <f t="shared" si="31"/>
        <v>2.6170722661708656</v>
      </c>
      <c r="Q46" s="76"/>
      <c r="R46" s="36"/>
      <c r="S46" s="70"/>
      <c r="T46" s="46" t="s">
        <v>9</v>
      </c>
      <c r="U46" s="47">
        <v>0.01</v>
      </c>
      <c r="V46" s="48">
        <f>TINV($D46,V$17)</f>
        <v>2.6170722661708656</v>
      </c>
      <c r="W46" s="48">
        <f t="shared" ref="W46:AG48" si="32">TINV($D46,W$17)</f>
        <v>2.6170722661708656</v>
      </c>
      <c r="X46" s="48">
        <f t="shared" si="32"/>
        <v>2.6170722661708656</v>
      </c>
      <c r="Y46" s="48">
        <f t="shared" si="32"/>
        <v>2.6170722661708656</v>
      </c>
      <c r="Z46" s="48">
        <f t="shared" si="32"/>
        <v>2.6170722661708656</v>
      </c>
      <c r="AA46" s="48">
        <f t="shared" si="32"/>
        <v>2.6170722661708656</v>
      </c>
      <c r="AB46" s="48">
        <f t="shared" si="32"/>
        <v>2.6170722661708656</v>
      </c>
      <c r="AC46" s="48">
        <f t="shared" si="32"/>
        <v>2.6170722661708656</v>
      </c>
      <c r="AD46" s="48">
        <f t="shared" si="32"/>
        <v>2.6170722661708656</v>
      </c>
      <c r="AE46" s="48">
        <f t="shared" si="32"/>
        <v>2.6170722661708656</v>
      </c>
      <c r="AF46" s="48">
        <f t="shared" si="32"/>
        <v>2.6244067580299557</v>
      </c>
      <c r="AG46" s="48">
        <f t="shared" si="32"/>
        <v>2.6170722661708656</v>
      </c>
      <c r="AH46" s="76"/>
      <c r="AV46" s="21"/>
      <c r="AW46" s="27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</row>
    <row r="47" spans="2:62" ht="17.25" customHeight="1" x14ac:dyDescent="0.25">
      <c r="B47" s="70"/>
      <c r="C47" s="46"/>
      <c r="D47" s="49">
        <v>0.05</v>
      </c>
      <c r="E47" s="48">
        <f>TINV($D47,E$17)</f>
        <v>1.9797637625053852</v>
      </c>
      <c r="F47" s="48">
        <f t="shared" si="31"/>
        <v>1.9797637625053852</v>
      </c>
      <c r="G47" s="48">
        <f t="shared" si="31"/>
        <v>1.9797637625053852</v>
      </c>
      <c r="H47" s="48">
        <f t="shared" si="31"/>
        <v>1.9797637625053852</v>
      </c>
      <c r="I47" s="48">
        <f t="shared" si="31"/>
        <v>1.9797637625053852</v>
      </c>
      <c r="J47" s="48">
        <f t="shared" si="31"/>
        <v>1.9797637625053852</v>
      </c>
      <c r="K47" s="48">
        <f t="shared" si="31"/>
        <v>1.9797637625053852</v>
      </c>
      <c r="L47" s="48">
        <f t="shared" si="31"/>
        <v>1.9797637625053852</v>
      </c>
      <c r="M47" s="48">
        <f t="shared" si="31"/>
        <v>1.9797637625053852</v>
      </c>
      <c r="N47" s="48">
        <f t="shared" si="31"/>
        <v>1.9797637625053852</v>
      </c>
      <c r="O47" s="48">
        <f t="shared" si="31"/>
        <v>1.9832641447734605</v>
      </c>
      <c r="P47" s="48">
        <f t="shared" si="31"/>
        <v>1.9797637625053852</v>
      </c>
      <c r="Q47" s="76"/>
      <c r="R47" s="36"/>
      <c r="S47" s="70"/>
      <c r="T47" s="46"/>
      <c r="U47" s="49">
        <v>0.05</v>
      </c>
      <c r="V47" s="48">
        <f>TINV($D47,V$17)</f>
        <v>1.9797637625053852</v>
      </c>
      <c r="W47" s="48">
        <f t="shared" si="32"/>
        <v>1.9797637625053852</v>
      </c>
      <c r="X47" s="48">
        <f t="shared" si="32"/>
        <v>1.9797637625053852</v>
      </c>
      <c r="Y47" s="48">
        <f t="shared" si="32"/>
        <v>1.9797637625053852</v>
      </c>
      <c r="Z47" s="48">
        <f t="shared" si="32"/>
        <v>1.9797637625053852</v>
      </c>
      <c r="AA47" s="48">
        <f t="shared" si="32"/>
        <v>1.9797637625053852</v>
      </c>
      <c r="AB47" s="48">
        <f t="shared" si="32"/>
        <v>1.9797637625053852</v>
      </c>
      <c r="AC47" s="48">
        <f t="shared" si="32"/>
        <v>1.9797637625053852</v>
      </c>
      <c r="AD47" s="48">
        <f t="shared" si="32"/>
        <v>1.9797637625053852</v>
      </c>
      <c r="AE47" s="48">
        <f t="shared" si="32"/>
        <v>1.9797637625053852</v>
      </c>
      <c r="AF47" s="48">
        <f t="shared" si="32"/>
        <v>1.9832641447734605</v>
      </c>
      <c r="AG47" s="48">
        <f t="shared" si="32"/>
        <v>1.9797637625053852</v>
      </c>
      <c r="AH47" s="76"/>
      <c r="AV47" s="21"/>
      <c r="AW47" s="27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</row>
    <row r="48" spans="2:62" ht="17.25" customHeight="1" x14ac:dyDescent="0.25">
      <c r="B48" s="70"/>
      <c r="C48" s="46"/>
      <c r="D48" s="49">
        <v>0.1</v>
      </c>
      <c r="E48" s="48">
        <f>TINV($D48,E$17)</f>
        <v>1.6575443190874708</v>
      </c>
      <c r="F48" s="48">
        <f t="shared" si="31"/>
        <v>1.6575443190874708</v>
      </c>
      <c r="G48" s="48">
        <f t="shared" si="31"/>
        <v>1.6575443190874708</v>
      </c>
      <c r="H48" s="48">
        <f t="shared" si="31"/>
        <v>1.6575443190874708</v>
      </c>
      <c r="I48" s="48">
        <f t="shared" si="31"/>
        <v>1.6575443190874708</v>
      </c>
      <c r="J48" s="48">
        <f t="shared" si="31"/>
        <v>1.6575443190874708</v>
      </c>
      <c r="K48" s="48">
        <f t="shared" si="31"/>
        <v>1.6575443190874708</v>
      </c>
      <c r="L48" s="48">
        <f t="shared" si="31"/>
        <v>1.6575443190874708</v>
      </c>
      <c r="M48" s="48">
        <f t="shared" si="31"/>
        <v>1.6575443190874708</v>
      </c>
      <c r="N48" s="48">
        <f t="shared" si="31"/>
        <v>1.6575443190874708</v>
      </c>
      <c r="O48" s="48">
        <f t="shared" si="31"/>
        <v>1.6597822733802527</v>
      </c>
      <c r="P48" s="48">
        <f t="shared" si="31"/>
        <v>1.6575443190874708</v>
      </c>
      <c r="Q48" s="76"/>
      <c r="R48" s="36"/>
      <c r="S48" s="70"/>
      <c r="T48" s="46"/>
      <c r="U48" s="49">
        <v>0.1</v>
      </c>
      <c r="V48" s="48">
        <f>TINV($D48,V$17)</f>
        <v>1.6575443190874708</v>
      </c>
      <c r="W48" s="48">
        <f t="shared" si="32"/>
        <v>1.6575443190874708</v>
      </c>
      <c r="X48" s="48">
        <f t="shared" si="32"/>
        <v>1.6575443190874708</v>
      </c>
      <c r="Y48" s="48">
        <f t="shared" si="32"/>
        <v>1.6575443190874708</v>
      </c>
      <c r="Z48" s="48">
        <f t="shared" si="32"/>
        <v>1.6575443190874708</v>
      </c>
      <c r="AA48" s="48">
        <f t="shared" si="32"/>
        <v>1.6575443190874708</v>
      </c>
      <c r="AB48" s="48">
        <f t="shared" si="32"/>
        <v>1.6575443190874708</v>
      </c>
      <c r="AC48" s="48">
        <f t="shared" si="32"/>
        <v>1.6575443190874708</v>
      </c>
      <c r="AD48" s="48">
        <f t="shared" si="32"/>
        <v>1.6575443190874708</v>
      </c>
      <c r="AE48" s="48">
        <f t="shared" si="32"/>
        <v>1.6575443190874708</v>
      </c>
      <c r="AF48" s="48">
        <f t="shared" si="32"/>
        <v>1.6597822733802527</v>
      </c>
      <c r="AG48" s="48">
        <f t="shared" si="32"/>
        <v>1.6575443190874708</v>
      </c>
      <c r="AH48" s="76"/>
      <c r="AV48" s="21"/>
      <c r="AW48" s="27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2:62" ht="17.25" customHeight="1" x14ac:dyDescent="0.25">
      <c r="B49" s="70"/>
      <c r="C49" s="43" t="s">
        <v>11</v>
      </c>
      <c r="D49" s="50"/>
      <c r="E49" s="51">
        <f>TDIST(ABS(E19),E17,2)</f>
        <v>0.99732489957383286</v>
      </c>
      <c r="F49" s="51">
        <f t="shared" ref="F49:P49" si="33">TDIST(ABS(F19),F17,2)</f>
        <v>0.18896449764474421</v>
      </c>
      <c r="G49" s="51">
        <f t="shared" si="33"/>
        <v>0.73588251525121073</v>
      </c>
      <c r="H49" s="51">
        <f t="shared" si="33"/>
        <v>0.56179771951465163</v>
      </c>
      <c r="I49" s="51">
        <f t="shared" si="33"/>
        <v>0.79753168647861394</v>
      </c>
      <c r="J49" s="51">
        <f t="shared" si="33"/>
        <v>0.60330315211205932</v>
      </c>
      <c r="K49" s="51">
        <f t="shared" si="33"/>
        <v>0.66035893944074653</v>
      </c>
      <c r="L49" s="51">
        <f t="shared" si="33"/>
        <v>0.58313026158696035</v>
      </c>
      <c r="M49" s="51">
        <f t="shared" si="33"/>
        <v>0.46379261638899483</v>
      </c>
      <c r="N49" s="51">
        <f t="shared" si="33"/>
        <v>0.55420912699634162</v>
      </c>
      <c r="O49" s="51">
        <f t="shared" si="33"/>
        <v>0.3064284572310963</v>
      </c>
      <c r="P49" s="51">
        <f t="shared" si="33"/>
        <v>0.23761307110706598</v>
      </c>
      <c r="Q49" s="76"/>
      <c r="R49" s="36"/>
      <c r="S49" s="70"/>
      <c r="T49" s="43" t="s">
        <v>11</v>
      </c>
      <c r="U49" s="50"/>
      <c r="V49" s="51">
        <f>TDIST(ABS(V19),V17,2)</f>
        <v>6.5597934292416588E-2</v>
      </c>
      <c r="W49" s="51">
        <f t="shared" ref="W49:AG49" si="34">TDIST(ABS(W19),W17,2)</f>
        <v>7.7422544960714115E-240</v>
      </c>
      <c r="X49" s="51">
        <f t="shared" si="34"/>
        <v>7.5216582696710324E-161</v>
      </c>
      <c r="Y49" s="51">
        <f t="shared" si="34"/>
        <v>5.0540876372493627E-157</v>
      </c>
      <c r="Z49" s="51">
        <f t="shared" si="34"/>
        <v>1.2594683840369859E-145</v>
      </c>
      <c r="AA49" s="51">
        <f t="shared" si="34"/>
        <v>2.2185154226604452E-218</v>
      </c>
      <c r="AB49" s="51">
        <f t="shared" si="34"/>
        <v>4.3954392148788589E-184</v>
      </c>
      <c r="AC49" s="51">
        <f t="shared" si="34"/>
        <v>3.2420819320469625E-144</v>
      </c>
      <c r="AD49" s="51">
        <f t="shared" si="34"/>
        <v>1.4750030443949364E-189</v>
      </c>
      <c r="AE49" s="51">
        <f t="shared" si="34"/>
        <v>7.2407946132644197E-186</v>
      </c>
      <c r="AF49" s="51">
        <f t="shared" si="34"/>
        <v>2.6872383893868532E-166</v>
      </c>
      <c r="AG49" s="51">
        <f t="shared" si="34"/>
        <v>2.5531311155553026E-222</v>
      </c>
      <c r="AH49" s="76"/>
      <c r="AV49" s="21"/>
      <c r="AW49" s="27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</row>
    <row r="50" spans="2:62" ht="15" customHeight="1" x14ac:dyDescent="0.25">
      <c r="B50" s="70"/>
      <c r="C50" s="52" t="s">
        <v>12</v>
      </c>
      <c r="D50" s="53"/>
      <c r="E50" s="54" t="str">
        <f>IF(E18&gt;E46,"Verworfen","Nicht Verworfen")</f>
        <v>Nicht Verworfen</v>
      </c>
      <c r="F50" s="54" t="str">
        <f t="shared" ref="F50:P50" si="35">IF(F18&gt;F46,"Verworfen","Nicht Verworfen")</f>
        <v>Nicht Verworfen</v>
      </c>
      <c r="G50" s="54" t="str">
        <f t="shared" si="35"/>
        <v>Nicht Verworfen</v>
      </c>
      <c r="H50" s="54" t="str">
        <f t="shared" si="35"/>
        <v>Nicht Verworfen</v>
      </c>
      <c r="I50" s="54" t="str">
        <f t="shared" si="35"/>
        <v>Nicht Verworfen</v>
      </c>
      <c r="J50" s="54" t="str">
        <f t="shared" si="35"/>
        <v>Nicht Verworfen</v>
      </c>
      <c r="K50" s="54" t="str">
        <f t="shared" si="35"/>
        <v>Nicht Verworfen</v>
      </c>
      <c r="L50" s="54" t="str">
        <f t="shared" si="35"/>
        <v>Nicht Verworfen</v>
      </c>
      <c r="M50" s="54" t="str">
        <f t="shared" si="35"/>
        <v>Nicht Verworfen</v>
      </c>
      <c r="N50" s="54" t="str">
        <f t="shared" si="35"/>
        <v>Nicht Verworfen</v>
      </c>
      <c r="O50" s="54" t="str">
        <f t="shared" si="35"/>
        <v>Nicht Verworfen</v>
      </c>
      <c r="P50" s="54" t="str">
        <f t="shared" si="35"/>
        <v>Nicht Verworfen</v>
      </c>
      <c r="Q50" s="76"/>
      <c r="R50" s="36"/>
      <c r="S50" s="70"/>
      <c r="T50" s="52" t="s">
        <v>12</v>
      </c>
      <c r="U50" s="53"/>
      <c r="V50" s="54" t="str">
        <f>IF(V18&gt;V46,"Verworfen","Nicht Verworfen")</f>
        <v>Nicht Verworfen</v>
      </c>
      <c r="W50" s="54" t="str">
        <f t="shared" ref="W50:AG50" si="36">IF(W18&gt;W46,"Verworfen","Nicht Verworfen")</f>
        <v>Verworfen</v>
      </c>
      <c r="X50" s="54" t="str">
        <f t="shared" si="36"/>
        <v>Verworfen</v>
      </c>
      <c r="Y50" s="54" t="str">
        <f t="shared" si="36"/>
        <v>Verworfen</v>
      </c>
      <c r="Z50" s="54" t="str">
        <f t="shared" si="36"/>
        <v>Verworfen</v>
      </c>
      <c r="AA50" s="54" t="str">
        <f t="shared" si="36"/>
        <v>Verworfen</v>
      </c>
      <c r="AB50" s="54" t="str">
        <f t="shared" si="36"/>
        <v>Verworfen</v>
      </c>
      <c r="AC50" s="54" t="str">
        <f t="shared" si="36"/>
        <v>Verworfen</v>
      </c>
      <c r="AD50" s="54" t="str">
        <f t="shared" si="36"/>
        <v>Verworfen</v>
      </c>
      <c r="AE50" s="54" t="str">
        <f t="shared" si="36"/>
        <v>Verworfen</v>
      </c>
      <c r="AF50" s="54" t="str">
        <f t="shared" si="36"/>
        <v>Verworfen</v>
      </c>
      <c r="AG50" s="54" t="str">
        <f t="shared" si="36"/>
        <v>Verworfen</v>
      </c>
      <c r="AH50" s="76"/>
      <c r="AV50" s="21"/>
      <c r="AW50" s="27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</row>
    <row r="51" spans="2:62" ht="15" customHeight="1" x14ac:dyDescent="0.25">
      <c r="B51" s="70"/>
      <c r="C51" s="52"/>
      <c r="D51" s="53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76"/>
      <c r="R51" s="36"/>
      <c r="S51" s="70"/>
      <c r="T51" s="52"/>
      <c r="U51" s="53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76"/>
      <c r="AV51" s="21"/>
      <c r="AW51" s="27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</row>
    <row r="52" spans="2:62" ht="15" customHeight="1" x14ac:dyDescent="0.25">
      <c r="B52" s="70"/>
      <c r="C52" s="52" t="s">
        <v>15</v>
      </c>
      <c r="D52" s="53"/>
      <c r="E52" s="54" t="str">
        <f>IF(E18&gt;E47,"Verworfen","Nicht Verworfen")</f>
        <v>Nicht Verworfen</v>
      </c>
      <c r="F52" s="54" t="str">
        <f t="shared" ref="F52:P52" si="37">IF(F18&gt;F47,"Verworfen","Nicht Verworfen")</f>
        <v>Nicht Verworfen</v>
      </c>
      <c r="G52" s="54" t="str">
        <f t="shared" si="37"/>
        <v>Nicht Verworfen</v>
      </c>
      <c r="H52" s="54" t="str">
        <f t="shared" si="37"/>
        <v>Nicht Verworfen</v>
      </c>
      <c r="I52" s="54" t="str">
        <f t="shared" si="37"/>
        <v>Nicht Verworfen</v>
      </c>
      <c r="J52" s="54" t="str">
        <f t="shared" si="37"/>
        <v>Nicht Verworfen</v>
      </c>
      <c r="K52" s="54" t="str">
        <f t="shared" si="37"/>
        <v>Nicht Verworfen</v>
      </c>
      <c r="L52" s="54" t="str">
        <f t="shared" si="37"/>
        <v>Nicht Verworfen</v>
      </c>
      <c r="M52" s="54" t="str">
        <f t="shared" si="37"/>
        <v>Nicht Verworfen</v>
      </c>
      <c r="N52" s="54" t="str">
        <f t="shared" si="37"/>
        <v>Nicht Verworfen</v>
      </c>
      <c r="O52" s="54" t="str">
        <f t="shared" si="37"/>
        <v>Nicht Verworfen</v>
      </c>
      <c r="P52" s="54" t="str">
        <f t="shared" si="37"/>
        <v>Nicht Verworfen</v>
      </c>
      <c r="Q52" s="76"/>
      <c r="R52" s="36"/>
      <c r="S52" s="70"/>
      <c r="T52" s="52" t="s">
        <v>15</v>
      </c>
      <c r="U52" s="53"/>
      <c r="V52" s="54" t="str">
        <f>IF(V18&gt;V47,"Verworfen","Nicht Verworfen")</f>
        <v>Nicht Verworfen</v>
      </c>
      <c r="W52" s="54" t="str">
        <f t="shared" ref="W52:AG52" si="38">IF(W18&gt;W47,"Verworfen","Nicht Verworfen")</f>
        <v>Verworfen</v>
      </c>
      <c r="X52" s="54" t="str">
        <f t="shared" si="38"/>
        <v>Verworfen</v>
      </c>
      <c r="Y52" s="54" t="str">
        <f t="shared" si="38"/>
        <v>Verworfen</v>
      </c>
      <c r="Z52" s="54" t="str">
        <f t="shared" si="38"/>
        <v>Verworfen</v>
      </c>
      <c r="AA52" s="54" t="str">
        <f t="shared" si="38"/>
        <v>Verworfen</v>
      </c>
      <c r="AB52" s="54" t="str">
        <f t="shared" si="38"/>
        <v>Verworfen</v>
      </c>
      <c r="AC52" s="54" t="str">
        <f t="shared" si="38"/>
        <v>Verworfen</v>
      </c>
      <c r="AD52" s="54" t="str">
        <f t="shared" si="38"/>
        <v>Verworfen</v>
      </c>
      <c r="AE52" s="54" t="str">
        <f t="shared" si="38"/>
        <v>Verworfen</v>
      </c>
      <c r="AF52" s="54" t="str">
        <f t="shared" si="38"/>
        <v>Verworfen</v>
      </c>
      <c r="AG52" s="54" t="str">
        <f t="shared" si="38"/>
        <v>Verworfen</v>
      </c>
      <c r="AH52" s="76"/>
      <c r="AV52" s="21"/>
      <c r="AW52" s="27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2:62" ht="15" customHeight="1" x14ac:dyDescent="0.25">
      <c r="B53" s="70"/>
      <c r="C53" s="52"/>
      <c r="D53" s="53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76"/>
      <c r="R53" s="36"/>
      <c r="S53" s="70"/>
      <c r="T53" s="52"/>
      <c r="U53" s="53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76"/>
      <c r="AV53" s="21"/>
      <c r="AW53" s="27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2:62" ht="15" customHeight="1" x14ac:dyDescent="0.25">
      <c r="B54" s="70"/>
      <c r="C54" s="52" t="s">
        <v>16</v>
      </c>
      <c r="D54" s="53"/>
      <c r="E54" s="54" t="str">
        <f>IF(E19&gt;E48,"Verworfen","Nicht Verworfen")</f>
        <v>Nicht Verworfen</v>
      </c>
      <c r="F54" s="54" t="str">
        <f t="shared" ref="F54:P54" si="39">IF(F19&gt;F48,"Verworfen","Nicht Verworfen")</f>
        <v>Nicht Verworfen</v>
      </c>
      <c r="G54" s="54" t="str">
        <f t="shared" si="39"/>
        <v>Nicht Verworfen</v>
      </c>
      <c r="H54" s="54" t="str">
        <f t="shared" si="39"/>
        <v>Nicht Verworfen</v>
      </c>
      <c r="I54" s="54" t="str">
        <f t="shared" si="39"/>
        <v>Nicht Verworfen</v>
      </c>
      <c r="J54" s="54" t="str">
        <f t="shared" si="39"/>
        <v>Nicht Verworfen</v>
      </c>
      <c r="K54" s="54" t="str">
        <f t="shared" si="39"/>
        <v>Nicht Verworfen</v>
      </c>
      <c r="L54" s="54" t="str">
        <f t="shared" si="39"/>
        <v>Nicht Verworfen</v>
      </c>
      <c r="M54" s="54" t="str">
        <f t="shared" si="39"/>
        <v>Nicht Verworfen</v>
      </c>
      <c r="N54" s="54" t="str">
        <f t="shared" si="39"/>
        <v>Nicht Verworfen</v>
      </c>
      <c r="O54" s="54" t="str">
        <f t="shared" si="39"/>
        <v>Nicht Verworfen</v>
      </c>
      <c r="P54" s="54" t="str">
        <f t="shared" si="39"/>
        <v>Nicht Verworfen</v>
      </c>
      <c r="Q54" s="76"/>
      <c r="R54" s="36"/>
      <c r="S54" s="70"/>
      <c r="T54" s="52" t="s">
        <v>16</v>
      </c>
      <c r="U54" s="53"/>
      <c r="V54" s="54" t="str">
        <f>IF(V18&gt;V48,"Verworfen","Nicht Verworfen")</f>
        <v>Verworfen</v>
      </c>
      <c r="W54" s="54" t="str">
        <f t="shared" ref="W54:AG54" si="40">IF(W18&gt;W48,"Verworfen","Nicht Verworfen")</f>
        <v>Verworfen</v>
      </c>
      <c r="X54" s="54" t="str">
        <f t="shared" si="40"/>
        <v>Verworfen</v>
      </c>
      <c r="Y54" s="54" t="str">
        <f t="shared" si="40"/>
        <v>Verworfen</v>
      </c>
      <c r="Z54" s="54" t="str">
        <f t="shared" si="40"/>
        <v>Verworfen</v>
      </c>
      <c r="AA54" s="54" t="str">
        <f t="shared" si="40"/>
        <v>Verworfen</v>
      </c>
      <c r="AB54" s="54" t="str">
        <f t="shared" si="40"/>
        <v>Verworfen</v>
      </c>
      <c r="AC54" s="54" t="str">
        <f t="shared" si="40"/>
        <v>Verworfen</v>
      </c>
      <c r="AD54" s="54" t="str">
        <f t="shared" si="40"/>
        <v>Verworfen</v>
      </c>
      <c r="AE54" s="54" t="str">
        <f t="shared" si="40"/>
        <v>Verworfen</v>
      </c>
      <c r="AF54" s="54" t="str">
        <f t="shared" si="40"/>
        <v>Verworfen</v>
      </c>
      <c r="AG54" s="54" t="str">
        <f t="shared" si="40"/>
        <v>Verworfen</v>
      </c>
      <c r="AH54" s="76"/>
      <c r="AV54" s="21"/>
      <c r="AW54" s="27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2:62" ht="15" customHeight="1" thickBot="1" x14ac:dyDescent="0.3">
      <c r="B55" s="62"/>
      <c r="C55" s="78"/>
      <c r="D55" s="79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1"/>
      <c r="R55" s="36"/>
      <c r="S55" s="62"/>
      <c r="T55" s="78"/>
      <c r="U55" s="79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81"/>
      <c r="AV55" s="21"/>
      <c r="AW55" s="27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2:62" ht="17.25" customHeight="1" x14ac:dyDescent="0.25">
      <c r="C56" s="55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12"/>
      <c r="P56" s="12"/>
      <c r="R56" s="36"/>
      <c r="AV56" s="21"/>
      <c r="AW56" s="27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2:62" ht="17.25" customHeight="1" x14ac:dyDescent="0.25">
      <c r="C57" s="55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R57" s="36"/>
      <c r="AV57" s="21"/>
      <c r="AW57" s="27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2:62" x14ac:dyDescent="0.25">
      <c r="K58" s="60"/>
      <c r="L58" s="60"/>
      <c r="M58" s="60"/>
      <c r="N58" s="1"/>
      <c r="O58" s="1"/>
      <c r="P58" s="1"/>
      <c r="Q58" s="1"/>
      <c r="R58" s="1"/>
      <c r="S58" s="1"/>
    </row>
    <row r="59" spans="2:62" x14ac:dyDescent="0.25">
      <c r="K59" s="60"/>
      <c r="L59" s="60"/>
      <c r="M59" s="60"/>
      <c r="N59" s="1"/>
      <c r="O59" s="1"/>
      <c r="P59" s="1"/>
      <c r="Q59" s="1"/>
      <c r="R59" s="1"/>
      <c r="S59" s="1"/>
    </row>
    <row r="60" spans="2:62" x14ac:dyDescent="0.25">
      <c r="K60" s="60"/>
      <c r="L60" s="60"/>
      <c r="M60" s="60"/>
      <c r="N60" s="1"/>
      <c r="O60" s="1"/>
      <c r="P60" s="1"/>
      <c r="Q60" s="1"/>
      <c r="R60" s="1"/>
      <c r="S60" s="1"/>
    </row>
    <row r="61" spans="2:62" x14ac:dyDescent="0.25">
      <c r="K61" s="60"/>
      <c r="L61" s="60"/>
      <c r="M61" s="60"/>
      <c r="N61" s="1"/>
      <c r="O61" s="1"/>
      <c r="P61" s="1"/>
      <c r="Q61" s="1"/>
      <c r="R61" s="1"/>
      <c r="S61" s="1"/>
    </row>
    <row r="62" spans="2:62" x14ac:dyDescent="0.25">
      <c r="K62" s="60"/>
      <c r="L62" s="60"/>
      <c r="M62" s="60"/>
      <c r="N62" s="1"/>
      <c r="O62" s="1"/>
      <c r="P62" s="1"/>
      <c r="Q62" s="1"/>
      <c r="R62" s="1"/>
      <c r="S62" s="1"/>
    </row>
    <row r="63" spans="2:62" x14ac:dyDescent="0.25">
      <c r="K63" s="60"/>
      <c r="L63" s="60"/>
      <c r="M63" s="60"/>
      <c r="N63" s="1"/>
      <c r="O63" s="1"/>
      <c r="P63" s="1"/>
      <c r="Q63" s="1"/>
      <c r="R63" s="1"/>
      <c r="S63" s="1"/>
    </row>
    <row r="64" spans="2:62" x14ac:dyDescent="0.25">
      <c r="K64" s="60"/>
      <c r="L64" s="60"/>
      <c r="M64" s="60"/>
      <c r="N64" s="1"/>
      <c r="O64" s="1"/>
      <c r="P64" s="1"/>
      <c r="Q64" s="1"/>
      <c r="R64" s="1"/>
      <c r="S64" s="1"/>
    </row>
    <row r="65" spans="11:19" x14ac:dyDescent="0.25">
      <c r="K65" s="60"/>
      <c r="L65" s="60"/>
      <c r="M65" s="60"/>
      <c r="N65" s="1"/>
      <c r="O65" s="1"/>
      <c r="P65" s="1"/>
      <c r="Q65" s="1"/>
      <c r="R65" s="1"/>
      <c r="S65" s="1"/>
    </row>
    <row r="66" spans="11:19" x14ac:dyDescent="0.25">
      <c r="K66" s="60"/>
      <c r="L66" s="60"/>
      <c r="M66" s="60"/>
      <c r="N66" s="1"/>
      <c r="O66" s="1"/>
      <c r="P66" s="1"/>
      <c r="Q66" s="1"/>
      <c r="R66" s="1"/>
      <c r="S66" s="1"/>
    </row>
    <row r="67" spans="11:19" x14ac:dyDescent="0.25">
      <c r="K67" s="60"/>
      <c r="L67" s="60"/>
      <c r="M67" s="60"/>
      <c r="N67" s="1"/>
      <c r="O67" s="1"/>
      <c r="P67" s="1"/>
      <c r="Q67" s="1"/>
      <c r="R67" s="1"/>
      <c r="S67" s="1"/>
    </row>
    <row r="68" spans="11:19" x14ac:dyDescent="0.25">
      <c r="K68" s="60"/>
      <c r="L68" s="60"/>
      <c r="M68" s="60"/>
      <c r="N68" s="1"/>
      <c r="O68" s="1"/>
      <c r="P68" s="1"/>
      <c r="Q68" s="1"/>
      <c r="R68" s="1"/>
      <c r="S68" s="1"/>
    </row>
    <row r="69" spans="11:19" x14ac:dyDescent="0.25">
      <c r="K69" s="60"/>
      <c r="L69" s="60"/>
      <c r="M69" s="60"/>
      <c r="N69" s="1"/>
      <c r="O69" s="1"/>
      <c r="P69" s="1"/>
      <c r="Q69" s="1"/>
      <c r="R69" s="1"/>
      <c r="S69" s="1"/>
    </row>
    <row r="70" spans="11:19" x14ac:dyDescent="0.25">
      <c r="K70" s="60"/>
      <c r="L70" s="60"/>
      <c r="M70" s="60"/>
      <c r="N70" s="1"/>
      <c r="O70" s="1"/>
      <c r="P70" s="1"/>
      <c r="Q70" s="1"/>
      <c r="R70" s="1"/>
      <c r="S70" s="1"/>
    </row>
    <row r="71" spans="11:19" x14ac:dyDescent="0.25">
      <c r="K71" s="60"/>
      <c r="L71" s="60"/>
      <c r="M71" s="60"/>
      <c r="N71" s="1"/>
      <c r="O71" s="1"/>
      <c r="P71" s="1"/>
      <c r="Q71" s="1"/>
      <c r="R71" s="1"/>
      <c r="S71" s="1"/>
    </row>
    <row r="72" spans="11:19" x14ac:dyDescent="0.25">
      <c r="K72" s="60"/>
      <c r="L72" s="60"/>
      <c r="M72" s="60"/>
      <c r="N72" s="1"/>
      <c r="O72" s="1"/>
      <c r="P72" s="1"/>
      <c r="Q72" s="1"/>
      <c r="R72" s="1"/>
      <c r="S72" s="1"/>
    </row>
    <row r="73" spans="11:19" x14ac:dyDescent="0.25">
      <c r="K73" s="60"/>
      <c r="L73" s="60"/>
      <c r="M73" s="60"/>
      <c r="N73" s="1"/>
      <c r="O73" s="1"/>
      <c r="P73" s="1"/>
      <c r="Q73" s="1"/>
      <c r="R73" s="1"/>
      <c r="S73" s="1"/>
    </row>
    <row r="74" spans="11:19" x14ac:dyDescent="0.25">
      <c r="K74" s="60"/>
      <c r="L74" s="60"/>
      <c r="M74" s="60"/>
      <c r="N74" s="1"/>
      <c r="O74" s="1"/>
      <c r="P74" s="1"/>
      <c r="Q74" s="1"/>
      <c r="R74" s="1"/>
      <c r="S74" s="1"/>
    </row>
    <row r="75" spans="11:19" x14ac:dyDescent="0.25">
      <c r="K75" s="60"/>
      <c r="L75" s="60"/>
      <c r="M75" s="60"/>
      <c r="N75" s="1"/>
      <c r="O75" s="1"/>
      <c r="P75" s="1"/>
      <c r="Q75" s="1"/>
      <c r="R75" s="1"/>
      <c r="S75" s="1"/>
    </row>
    <row r="76" spans="11:19" x14ac:dyDescent="0.25">
      <c r="K76" s="60"/>
      <c r="L76" s="60"/>
      <c r="M76" s="60"/>
      <c r="N76" s="1"/>
      <c r="O76" s="1"/>
      <c r="P76" s="1"/>
      <c r="Q76" s="1"/>
      <c r="R76" s="1"/>
      <c r="S76" s="1"/>
    </row>
    <row r="77" spans="11:19" x14ac:dyDescent="0.25">
      <c r="K77" s="60"/>
      <c r="L77" s="60"/>
      <c r="M77" s="60"/>
      <c r="N77" s="1"/>
      <c r="O77" s="1"/>
      <c r="P77" s="1"/>
      <c r="Q77" s="1"/>
      <c r="R77" s="1"/>
      <c r="S77" s="1"/>
    </row>
    <row r="78" spans="11:19" x14ac:dyDescent="0.25">
      <c r="K78" s="60"/>
      <c r="L78" s="60"/>
      <c r="M78" s="60"/>
      <c r="N78" s="1"/>
      <c r="O78" s="1"/>
      <c r="P78" s="1"/>
      <c r="Q78" s="1"/>
      <c r="R78" s="1"/>
      <c r="S78" s="1"/>
    </row>
    <row r="79" spans="11:19" x14ac:dyDescent="0.25">
      <c r="K79" s="60"/>
      <c r="L79" s="60"/>
      <c r="M79" s="60"/>
      <c r="N79" s="1"/>
      <c r="O79" s="1"/>
      <c r="P79" s="1"/>
      <c r="Q79" s="1"/>
      <c r="R79" s="1"/>
      <c r="S79" s="1"/>
    </row>
    <row r="80" spans="11:19" x14ac:dyDescent="0.25">
      <c r="K80" s="60"/>
      <c r="L80" s="60"/>
      <c r="M80" s="60"/>
      <c r="N80" s="1"/>
      <c r="O80" s="1"/>
      <c r="P80" s="1"/>
      <c r="Q80" s="1"/>
      <c r="R80" s="1"/>
      <c r="S80" s="1"/>
    </row>
    <row r="81" spans="11:19" x14ac:dyDescent="0.25">
      <c r="K81" s="60"/>
      <c r="L81" s="60"/>
      <c r="M81" s="60"/>
      <c r="N81" s="1"/>
      <c r="O81" s="1"/>
      <c r="P81" s="1"/>
      <c r="Q81" s="1"/>
      <c r="R81" s="1"/>
      <c r="S81" s="1"/>
    </row>
    <row r="82" spans="11:19" x14ac:dyDescent="0.25">
      <c r="K82" s="60"/>
      <c r="L82" s="60"/>
      <c r="M82" s="60"/>
      <c r="N82" s="1"/>
      <c r="O82" s="1"/>
      <c r="P82" s="1"/>
      <c r="Q82" s="1"/>
      <c r="R82" s="1"/>
      <c r="S82" s="1"/>
    </row>
    <row r="83" spans="11:19" x14ac:dyDescent="0.25">
      <c r="K83" s="60"/>
      <c r="L83" s="60"/>
      <c r="M83" s="60"/>
      <c r="N83" s="1"/>
      <c r="O83" s="1"/>
      <c r="P83" s="1"/>
      <c r="Q83" s="1"/>
      <c r="R83" s="1"/>
      <c r="S83" s="1"/>
    </row>
    <row r="84" spans="11:19" x14ac:dyDescent="0.25">
      <c r="K84" s="60"/>
      <c r="L84" s="60"/>
      <c r="M84" s="60"/>
      <c r="N84" s="1"/>
      <c r="O84" s="1"/>
      <c r="P84" s="1"/>
      <c r="Q84" s="1"/>
      <c r="R84" s="1"/>
      <c r="S84" s="1"/>
    </row>
    <row r="85" spans="11:19" x14ac:dyDescent="0.25">
      <c r="K85" s="60"/>
      <c r="L85" s="60"/>
      <c r="M85" s="60"/>
      <c r="N85" s="1"/>
      <c r="O85" s="1"/>
      <c r="P85" s="1"/>
      <c r="Q85" s="1"/>
      <c r="R85" s="1"/>
      <c r="S85" s="1"/>
    </row>
    <row r="86" spans="11:19" x14ac:dyDescent="0.25">
      <c r="K86" s="60"/>
      <c r="L86" s="60"/>
      <c r="M86" s="60"/>
      <c r="N86" s="1"/>
      <c r="O86" s="1"/>
      <c r="P86" s="1"/>
      <c r="Q86" s="1"/>
      <c r="R86" s="1"/>
      <c r="S86" s="1"/>
    </row>
    <row r="87" spans="11:19" x14ac:dyDescent="0.25">
      <c r="K87" s="60"/>
      <c r="L87" s="60"/>
      <c r="M87" s="60"/>
      <c r="N87" s="1"/>
      <c r="O87" s="1"/>
      <c r="P87" s="1"/>
      <c r="Q87" s="1"/>
      <c r="R87" s="1"/>
      <c r="S87" s="1"/>
    </row>
    <row r="88" spans="11:19" x14ac:dyDescent="0.25">
      <c r="K88" s="60"/>
      <c r="L88" s="60"/>
      <c r="M88" s="60"/>
      <c r="N88" s="1"/>
      <c r="O88" s="1"/>
      <c r="P88" s="1"/>
      <c r="Q88" s="1"/>
      <c r="R88" s="1"/>
      <c r="S88" s="1"/>
    </row>
    <row r="89" spans="11:19" x14ac:dyDescent="0.25">
      <c r="K89" s="60"/>
      <c r="L89" s="60"/>
      <c r="M89" s="60"/>
      <c r="N89" s="1"/>
      <c r="O89" s="1"/>
      <c r="P89" s="1"/>
      <c r="Q89" s="1"/>
      <c r="R89" s="1"/>
      <c r="S89" s="1"/>
    </row>
    <row r="90" spans="11:19" x14ac:dyDescent="0.25">
      <c r="K90" s="60"/>
      <c r="L90" s="60"/>
      <c r="M90" s="60"/>
      <c r="N90" s="1"/>
      <c r="O90" s="1"/>
      <c r="P90" s="1"/>
      <c r="Q90" s="1"/>
      <c r="R90" s="1"/>
      <c r="S90" s="1"/>
    </row>
    <row r="91" spans="11:19" x14ac:dyDescent="0.25">
      <c r="K91" s="60"/>
      <c r="L91" s="60"/>
      <c r="M91" s="60"/>
      <c r="N91" s="1"/>
      <c r="O91" s="1"/>
      <c r="P91" s="1"/>
      <c r="Q91" s="1"/>
      <c r="R91" s="1"/>
      <c r="S91" s="1"/>
    </row>
    <row r="92" spans="11:19" x14ac:dyDescent="0.25">
      <c r="K92" s="60"/>
      <c r="L92" s="60"/>
      <c r="M92" s="60"/>
      <c r="N92" s="1"/>
      <c r="O92" s="1"/>
      <c r="P92" s="1"/>
      <c r="Q92" s="1"/>
      <c r="R92" s="1"/>
      <c r="S92" s="1"/>
    </row>
    <row r="93" spans="11:19" x14ac:dyDescent="0.25">
      <c r="K93" s="60"/>
      <c r="L93" s="60"/>
      <c r="M93" s="60"/>
      <c r="N93" s="1"/>
      <c r="O93" s="1"/>
      <c r="P93" s="1"/>
      <c r="Q93" s="1"/>
      <c r="R93" s="1"/>
      <c r="S93" s="1"/>
    </row>
    <row r="94" spans="11:19" x14ac:dyDescent="0.25">
      <c r="K94" s="60"/>
      <c r="L94" s="60"/>
      <c r="M94" s="60"/>
      <c r="N94" s="1"/>
      <c r="O94" s="1"/>
      <c r="P94" s="1"/>
      <c r="Q94" s="1"/>
      <c r="R94" s="1"/>
      <c r="S94" s="1"/>
    </row>
    <row r="95" spans="11:19" x14ac:dyDescent="0.25">
      <c r="K95" s="60"/>
      <c r="L95" s="60"/>
      <c r="M95" s="60"/>
      <c r="N95" s="1"/>
      <c r="O95" s="1"/>
      <c r="P95" s="1"/>
      <c r="Q95" s="1"/>
      <c r="R95" s="1"/>
      <c r="S95" s="1"/>
    </row>
    <row r="96" spans="11:19" x14ac:dyDescent="0.25">
      <c r="K96" s="60"/>
      <c r="L96" s="60"/>
      <c r="M96" s="60"/>
      <c r="N96" s="1"/>
      <c r="O96" s="1"/>
      <c r="P96" s="1"/>
      <c r="Q96" s="1"/>
      <c r="R96" s="1"/>
      <c r="S96" s="1"/>
    </row>
    <row r="97" spans="11:19" x14ac:dyDescent="0.25">
      <c r="K97" s="60"/>
      <c r="L97" s="60"/>
      <c r="M97" s="60"/>
      <c r="N97" s="1"/>
      <c r="O97" s="1"/>
      <c r="P97" s="1"/>
      <c r="Q97" s="1"/>
      <c r="R97" s="1"/>
      <c r="S97" s="1"/>
    </row>
    <row r="98" spans="11:19" x14ac:dyDescent="0.25">
      <c r="K98" s="60"/>
      <c r="L98" s="60"/>
      <c r="M98" s="60"/>
      <c r="N98" s="1"/>
      <c r="O98" s="1"/>
      <c r="P98" s="1"/>
      <c r="Q98" s="1"/>
      <c r="R98" s="1"/>
      <c r="S98" s="1"/>
    </row>
    <row r="99" spans="11:19" x14ac:dyDescent="0.25">
      <c r="K99" s="60"/>
      <c r="L99" s="60"/>
      <c r="M99" s="60"/>
      <c r="N99" s="1"/>
      <c r="O99" s="1"/>
      <c r="P99" s="1"/>
      <c r="Q99" s="1"/>
      <c r="R99" s="1"/>
      <c r="S99" s="1"/>
    </row>
    <row r="100" spans="11:19" x14ac:dyDescent="0.25">
      <c r="K100" s="60"/>
      <c r="L100" s="60"/>
      <c r="M100" s="60"/>
      <c r="N100" s="1"/>
      <c r="O100" s="1"/>
      <c r="P100" s="1"/>
      <c r="Q100" s="1"/>
      <c r="R100" s="1"/>
      <c r="S100" s="1"/>
    </row>
    <row r="101" spans="11:19" x14ac:dyDescent="0.25">
      <c r="K101" s="60"/>
      <c r="L101" s="60"/>
      <c r="M101" s="60"/>
      <c r="N101" s="1"/>
      <c r="O101" s="1"/>
      <c r="P101" s="1"/>
      <c r="Q101" s="1"/>
      <c r="R101" s="1"/>
      <c r="S101" s="1"/>
    </row>
    <row r="102" spans="11:19" x14ac:dyDescent="0.25">
      <c r="K102" s="60"/>
      <c r="L102" s="60"/>
      <c r="M102" s="60"/>
      <c r="N102" s="1"/>
      <c r="O102" s="1"/>
      <c r="P102" s="1"/>
      <c r="Q102" s="1"/>
      <c r="R102" s="1"/>
      <c r="S102" s="1"/>
    </row>
    <row r="103" spans="11:19" x14ac:dyDescent="0.25">
      <c r="K103" s="60"/>
      <c r="L103" s="60"/>
      <c r="M103" s="60"/>
      <c r="N103" s="1"/>
      <c r="O103" s="1"/>
      <c r="P103" s="1"/>
      <c r="Q103" s="1"/>
      <c r="R103" s="1"/>
      <c r="S103" s="1"/>
    </row>
    <row r="104" spans="11:19" x14ac:dyDescent="0.25">
      <c r="K104" s="60"/>
      <c r="L104" s="60"/>
      <c r="M104" s="60"/>
      <c r="N104" s="1"/>
      <c r="O104" s="1"/>
      <c r="P104" s="1"/>
      <c r="Q104" s="1"/>
      <c r="R104" s="1"/>
      <c r="S104" s="1"/>
    </row>
    <row r="105" spans="11:19" x14ac:dyDescent="0.25">
      <c r="K105" s="60"/>
      <c r="L105" s="60"/>
      <c r="M105" s="60"/>
      <c r="N105" s="1"/>
      <c r="O105" s="1"/>
      <c r="P105" s="1"/>
      <c r="Q105" s="1"/>
      <c r="R105" s="1"/>
      <c r="S105" s="1"/>
    </row>
    <row r="106" spans="11:19" x14ac:dyDescent="0.25">
      <c r="K106" s="60"/>
      <c r="L106" s="60"/>
      <c r="M106" s="60"/>
      <c r="N106" s="1"/>
      <c r="O106" s="1"/>
      <c r="P106" s="1"/>
      <c r="Q106" s="1"/>
      <c r="R106" s="1"/>
      <c r="S106" s="1"/>
    </row>
    <row r="107" spans="11:19" x14ac:dyDescent="0.25">
      <c r="K107" s="60"/>
      <c r="L107" s="60"/>
      <c r="M107" s="60"/>
      <c r="N107" s="1"/>
      <c r="O107" s="1"/>
      <c r="P107" s="1"/>
      <c r="Q107" s="1"/>
      <c r="R107" s="1"/>
      <c r="S107" s="1"/>
    </row>
    <row r="108" spans="11:19" x14ac:dyDescent="0.25">
      <c r="K108" s="60"/>
      <c r="L108" s="60"/>
      <c r="M108" s="60"/>
      <c r="N108" s="1"/>
      <c r="O108" s="1"/>
      <c r="P108" s="1"/>
      <c r="Q108" s="1"/>
      <c r="R108" s="1"/>
      <c r="S108" s="1"/>
    </row>
    <row r="109" spans="11:19" x14ac:dyDescent="0.25">
      <c r="K109" s="60"/>
      <c r="L109" s="60"/>
      <c r="M109" s="60"/>
      <c r="N109" s="1"/>
      <c r="O109" s="1"/>
      <c r="P109" s="1"/>
      <c r="Q109" s="1"/>
      <c r="R109" s="1"/>
      <c r="S109" s="1"/>
    </row>
    <row r="110" spans="11:19" x14ac:dyDescent="0.25">
      <c r="K110" s="60"/>
      <c r="L110" s="60"/>
      <c r="M110" s="60"/>
      <c r="N110" s="1"/>
      <c r="O110" s="1"/>
      <c r="P110" s="1"/>
      <c r="Q110" s="1"/>
      <c r="R110" s="1"/>
      <c r="S110" s="1"/>
    </row>
    <row r="111" spans="11:19" x14ac:dyDescent="0.25">
      <c r="K111" s="60"/>
      <c r="L111" s="60"/>
      <c r="M111" s="60"/>
      <c r="N111" s="1"/>
      <c r="O111" s="1"/>
      <c r="P111" s="1"/>
      <c r="Q111" s="1"/>
      <c r="R111" s="1"/>
      <c r="S111" s="1"/>
    </row>
    <row r="112" spans="11:19" x14ac:dyDescent="0.25">
      <c r="K112" s="60"/>
      <c r="L112" s="60"/>
      <c r="M112" s="60"/>
      <c r="N112" s="1"/>
      <c r="O112" s="1"/>
      <c r="P112" s="1"/>
      <c r="Q112" s="1"/>
      <c r="R112" s="1"/>
      <c r="S112" s="1"/>
    </row>
    <row r="113" spans="11:19" x14ac:dyDescent="0.25">
      <c r="K113" s="60"/>
      <c r="L113" s="60"/>
      <c r="M113" s="60"/>
      <c r="N113" s="1"/>
      <c r="O113" s="1"/>
      <c r="P113" s="1"/>
      <c r="Q113" s="1"/>
      <c r="R113" s="1"/>
      <c r="S113" s="1"/>
    </row>
    <row r="114" spans="11:19" x14ac:dyDescent="0.25">
      <c r="K114" s="60"/>
      <c r="L114" s="60"/>
      <c r="M114" s="60"/>
      <c r="N114" s="1"/>
      <c r="O114" s="1"/>
      <c r="P114" s="1"/>
      <c r="Q114" s="1"/>
      <c r="R114" s="1"/>
      <c r="S114" s="1"/>
    </row>
    <row r="115" spans="11:19" x14ac:dyDescent="0.25">
      <c r="K115" s="60"/>
      <c r="L115" s="60"/>
      <c r="M115" s="60"/>
      <c r="N115" s="1"/>
      <c r="O115" s="1"/>
      <c r="P115" s="1"/>
      <c r="Q115" s="1"/>
      <c r="R115" s="1"/>
      <c r="S115" s="1"/>
    </row>
    <row r="116" spans="11:19" x14ac:dyDescent="0.25">
      <c r="K116" s="60"/>
      <c r="L116" s="60"/>
      <c r="M116" s="60"/>
      <c r="N116" s="1"/>
      <c r="O116" s="1"/>
      <c r="P116" s="1"/>
      <c r="Q116" s="1"/>
      <c r="R116" s="1"/>
      <c r="S116" s="1"/>
    </row>
    <row r="117" spans="11:19" x14ac:dyDescent="0.25">
      <c r="K117" s="60"/>
      <c r="L117" s="60"/>
      <c r="M117" s="60"/>
      <c r="N117" s="1"/>
      <c r="O117" s="1"/>
      <c r="P117" s="1"/>
      <c r="Q117" s="1"/>
      <c r="R117" s="1"/>
      <c r="S117" s="1"/>
    </row>
    <row r="118" spans="11:19" x14ac:dyDescent="0.25">
      <c r="K118" s="60"/>
      <c r="L118" s="60"/>
      <c r="M118" s="60"/>
      <c r="N118" s="1"/>
      <c r="O118" s="1"/>
      <c r="P118" s="1"/>
      <c r="Q118" s="1"/>
      <c r="R118" s="1"/>
      <c r="S118" s="1"/>
    </row>
    <row r="119" spans="11:19" x14ac:dyDescent="0.25">
      <c r="K119" s="60"/>
      <c r="L119" s="60"/>
      <c r="M119" s="60"/>
      <c r="N119" s="1"/>
      <c r="O119" s="1"/>
      <c r="P119" s="1"/>
      <c r="Q119" s="1"/>
      <c r="R119" s="1"/>
      <c r="S119" s="1"/>
    </row>
    <row r="120" spans="11:19" x14ac:dyDescent="0.25">
      <c r="K120" s="60"/>
      <c r="L120" s="60"/>
      <c r="M120" s="60"/>
      <c r="N120" s="1"/>
      <c r="O120" s="1"/>
      <c r="P120" s="1"/>
      <c r="Q120" s="1"/>
      <c r="R120" s="1"/>
      <c r="S120" s="1"/>
    </row>
    <row r="121" spans="11:19" x14ac:dyDescent="0.25">
      <c r="K121" s="60"/>
      <c r="L121" s="60"/>
      <c r="M121" s="60"/>
      <c r="N121" s="1"/>
      <c r="O121" s="1"/>
      <c r="P121" s="1"/>
      <c r="Q121" s="1"/>
      <c r="R121" s="1"/>
      <c r="S121" s="1"/>
    </row>
    <row r="122" spans="11:19" x14ac:dyDescent="0.25">
      <c r="K122" s="60"/>
      <c r="L122" s="60"/>
      <c r="M122" s="60"/>
      <c r="N122" s="1"/>
      <c r="O122" s="1"/>
      <c r="P122" s="1"/>
      <c r="Q122" s="1"/>
      <c r="R122" s="1"/>
      <c r="S122" s="1"/>
    </row>
    <row r="123" spans="11:19" x14ac:dyDescent="0.25">
      <c r="K123" s="60"/>
      <c r="L123" s="60"/>
      <c r="M123" s="60"/>
      <c r="N123" s="1"/>
      <c r="O123" s="1"/>
      <c r="P123" s="1"/>
      <c r="Q123" s="1"/>
      <c r="R123" s="1"/>
      <c r="S123" s="1"/>
    </row>
    <row r="124" spans="11:19" x14ac:dyDescent="0.25">
      <c r="K124" s="60"/>
      <c r="L124" s="60"/>
      <c r="M124" s="60"/>
      <c r="N124" s="1"/>
      <c r="O124" s="1"/>
      <c r="P124" s="1"/>
      <c r="Q124" s="1"/>
      <c r="R124" s="1"/>
      <c r="S124" s="1"/>
    </row>
    <row r="125" spans="11:19" x14ac:dyDescent="0.25">
      <c r="K125" s="60"/>
      <c r="L125" s="60"/>
      <c r="M125" s="60"/>
      <c r="N125" s="1"/>
      <c r="O125" s="1"/>
      <c r="P125" s="1"/>
      <c r="Q125" s="1"/>
      <c r="R125" s="1"/>
      <c r="S125" s="1"/>
    </row>
    <row r="126" spans="11:19" x14ac:dyDescent="0.25">
      <c r="K126" s="60"/>
      <c r="L126" s="60"/>
      <c r="M126" s="60"/>
      <c r="N126" s="1"/>
      <c r="O126" s="1"/>
      <c r="P126" s="1"/>
      <c r="Q126" s="1"/>
      <c r="R126" s="1"/>
      <c r="S126" s="1"/>
    </row>
    <row r="127" spans="11:19" x14ac:dyDescent="0.25">
      <c r="K127" s="60"/>
      <c r="L127" s="60"/>
      <c r="M127" s="60"/>
      <c r="N127" s="1"/>
      <c r="O127" s="1"/>
      <c r="P127" s="1"/>
      <c r="Q127" s="1"/>
      <c r="R127" s="1"/>
      <c r="S127" s="1"/>
    </row>
    <row r="128" spans="11:19" x14ac:dyDescent="0.25">
      <c r="K128" s="60"/>
      <c r="L128" s="60"/>
      <c r="M128" s="60"/>
      <c r="N128" s="1"/>
      <c r="O128" s="1"/>
      <c r="P128" s="1"/>
      <c r="Q128" s="1"/>
      <c r="R128" s="1"/>
      <c r="S128" s="1"/>
    </row>
    <row r="129" spans="11:19" x14ac:dyDescent="0.25">
      <c r="K129" s="60"/>
      <c r="L129" s="60"/>
      <c r="M129" s="60"/>
      <c r="N129" s="1"/>
      <c r="O129" s="1"/>
      <c r="P129" s="1"/>
      <c r="Q129" s="1"/>
      <c r="R129" s="1"/>
      <c r="S129" s="1"/>
    </row>
    <row r="130" spans="11:19" x14ac:dyDescent="0.25">
      <c r="K130" s="60"/>
      <c r="L130" s="60"/>
      <c r="M130" s="60"/>
      <c r="N130" s="1"/>
      <c r="O130" s="1"/>
      <c r="P130" s="1"/>
      <c r="Q130" s="1"/>
      <c r="R130" s="1"/>
      <c r="S130" s="1"/>
    </row>
    <row r="131" spans="11:19" x14ac:dyDescent="0.25">
      <c r="K131" s="60"/>
      <c r="L131" s="60"/>
      <c r="M131" s="60"/>
      <c r="N131" s="1"/>
      <c r="O131" s="1"/>
      <c r="P131" s="1"/>
      <c r="Q131" s="1"/>
      <c r="R131" s="1"/>
      <c r="S131" s="1"/>
    </row>
    <row r="132" spans="11:19" x14ac:dyDescent="0.25">
      <c r="K132" s="60"/>
      <c r="L132" s="60"/>
      <c r="M132" s="60"/>
      <c r="N132" s="1"/>
      <c r="O132" s="1"/>
      <c r="P132" s="1"/>
      <c r="Q132" s="1"/>
      <c r="R132" s="1"/>
      <c r="S132" s="1"/>
    </row>
    <row r="133" spans="11:19" x14ac:dyDescent="0.25">
      <c r="K133" s="60"/>
      <c r="L133" s="60"/>
      <c r="M133" s="60"/>
      <c r="N133" s="1"/>
      <c r="O133" s="1"/>
      <c r="P133" s="1"/>
      <c r="Q133" s="1"/>
      <c r="R133" s="1"/>
      <c r="S133" s="1"/>
    </row>
    <row r="134" spans="11:19" x14ac:dyDescent="0.25">
      <c r="K134" s="60"/>
      <c r="L134" s="60"/>
      <c r="M134" s="60"/>
      <c r="N134" s="1"/>
      <c r="O134" s="1"/>
      <c r="P134" s="1"/>
      <c r="Q134" s="1"/>
      <c r="R134" s="1"/>
      <c r="S134" s="1"/>
    </row>
    <row r="135" spans="11:19" x14ac:dyDescent="0.25">
      <c r="K135" s="60"/>
      <c r="L135" s="60"/>
      <c r="M135" s="60"/>
      <c r="N135" s="1"/>
      <c r="O135" s="1"/>
      <c r="P135" s="1"/>
      <c r="Q135" s="1"/>
      <c r="R135" s="1"/>
      <c r="S135" s="1"/>
    </row>
    <row r="136" spans="11:19" x14ac:dyDescent="0.25">
      <c r="K136" s="60"/>
      <c r="L136" s="60"/>
      <c r="M136" s="60"/>
      <c r="N136" s="1"/>
      <c r="O136" s="1"/>
      <c r="P136" s="1"/>
      <c r="Q136" s="1"/>
      <c r="R136" s="1"/>
      <c r="S136" s="1"/>
    </row>
    <row r="137" spans="11:19" x14ac:dyDescent="0.25">
      <c r="K137" s="60"/>
      <c r="L137" s="60"/>
      <c r="M137" s="60"/>
      <c r="N137" s="1"/>
      <c r="O137" s="1"/>
      <c r="P137" s="1"/>
      <c r="Q137" s="1"/>
      <c r="R137" s="1"/>
      <c r="S137" s="1"/>
    </row>
    <row r="138" spans="11:19" x14ac:dyDescent="0.25">
      <c r="K138" s="60"/>
      <c r="L138" s="60"/>
      <c r="M138" s="60"/>
      <c r="N138" s="1"/>
      <c r="Q138" s="1"/>
      <c r="R138" s="1"/>
      <c r="S138" s="1"/>
    </row>
    <row r="139" spans="11:19" x14ac:dyDescent="0.25">
      <c r="K139" s="60"/>
      <c r="L139" s="60"/>
      <c r="M139" s="60"/>
      <c r="N139" s="1"/>
      <c r="Q139" s="1"/>
      <c r="R139" s="1"/>
      <c r="S139" s="1"/>
    </row>
    <row r="140" spans="11:19" x14ac:dyDescent="0.25">
      <c r="K140" s="60"/>
      <c r="L140" s="60"/>
      <c r="M140" s="60"/>
      <c r="N140" s="1"/>
      <c r="Q140" s="1"/>
      <c r="R140" s="1"/>
      <c r="S140" s="1"/>
    </row>
    <row r="141" spans="11:19" x14ac:dyDescent="0.25">
      <c r="K141" s="60"/>
      <c r="L141" s="60"/>
      <c r="M141" s="60"/>
      <c r="N141" s="1"/>
      <c r="Q141" s="1"/>
      <c r="R141" s="1"/>
      <c r="S141" s="1"/>
    </row>
    <row r="142" spans="11:19" x14ac:dyDescent="0.25">
      <c r="K142" s="60"/>
      <c r="L142" s="60"/>
      <c r="M142" s="60"/>
      <c r="N142" s="1"/>
      <c r="Q142" s="1"/>
      <c r="R142" s="1"/>
      <c r="S142" s="1"/>
    </row>
    <row r="143" spans="11:19" x14ac:dyDescent="0.25">
      <c r="K143" s="60"/>
      <c r="L143" s="60"/>
      <c r="M143" s="60"/>
      <c r="N143" s="1"/>
      <c r="Q143" s="1"/>
      <c r="R143" s="1"/>
      <c r="S143" s="1"/>
    </row>
    <row r="144" spans="11:19" x14ac:dyDescent="0.25">
      <c r="K144" s="60"/>
      <c r="L144" s="60"/>
      <c r="M144" s="60"/>
      <c r="N144" s="1"/>
      <c r="Q144" s="1"/>
      <c r="R144" s="1"/>
      <c r="S144" s="1"/>
    </row>
    <row r="145" spans="11:19" x14ac:dyDescent="0.25">
      <c r="K145" s="60"/>
      <c r="L145" s="60"/>
      <c r="M145" s="60"/>
      <c r="N145" s="1"/>
      <c r="Q145" s="1"/>
      <c r="R145" s="1"/>
      <c r="S145" s="1"/>
    </row>
    <row r="146" spans="11:19" x14ac:dyDescent="0.25">
      <c r="K146" s="60"/>
      <c r="L146" s="60"/>
      <c r="M146" s="60"/>
      <c r="N146" s="1"/>
      <c r="Q146" s="1"/>
      <c r="R146" s="1"/>
      <c r="S146" s="1"/>
    </row>
    <row r="147" spans="11:19" ht="15.75" thickBot="1" x14ac:dyDescent="0.3">
      <c r="K147" s="63"/>
      <c r="L147" s="63"/>
      <c r="M147" s="63"/>
      <c r="N147" s="1"/>
      <c r="Q147" s="1"/>
      <c r="R147" s="1"/>
      <c r="S147" s="1"/>
    </row>
    <row r="148" spans="11:19" x14ac:dyDescent="0.25">
      <c r="Q148" s="1"/>
      <c r="R148" s="1"/>
      <c r="S148" s="1"/>
    </row>
    <row r="149" spans="11:19" x14ac:dyDescent="0.25">
      <c r="Q149" s="1"/>
      <c r="R149" s="1"/>
      <c r="S149" s="1"/>
    </row>
    <row r="150" spans="11:19" x14ac:dyDescent="0.25">
      <c r="Q150" s="1"/>
      <c r="R150" s="1"/>
      <c r="S150" s="1"/>
    </row>
    <row r="151" spans="11:19" x14ac:dyDescent="0.25">
      <c r="Q151" s="1"/>
      <c r="R151" s="1"/>
      <c r="S151" s="1"/>
    </row>
    <row r="152" spans="11:19" x14ac:dyDescent="0.25">
      <c r="Q152" s="1"/>
      <c r="R152" s="1"/>
      <c r="S152" s="1"/>
    </row>
    <row r="153" spans="11:19" x14ac:dyDescent="0.25">
      <c r="Q153" s="1"/>
      <c r="R153" s="1"/>
      <c r="S153" s="1"/>
    </row>
    <row r="154" spans="11:19" x14ac:dyDescent="0.25">
      <c r="Q154" s="1"/>
      <c r="R154" s="1"/>
      <c r="S154" s="1"/>
    </row>
    <row r="155" spans="11:19" x14ac:dyDescent="0.25">
      <c r="Q155" s="1"/>
      <c r="R155" s="1"/>
      <c r="S155" s="1"/>
    </row>
    <row r="156" spans="11:19" x14ac:dyDescent="0.25">
      <c r="Q156" s="1"/>
      <c r="R156" s="1"/>
      <c r="S156" s="1"/>
    </row>
    <row r="157" spans="11:19" x14ac:dyDescent="0.25">
      <c r="Q157" s="1"/>
      <c r="R157" s="1"/>
      <c r="S157" s="1"/>
    </row>
    <row r="158" spans="11:19" x14ac:dyDescent="0.25">
      <c r="Q158" s="1"/>
      <c r="R158" s="1"/>
      <c r="S158" s="1"/>
    </row>
    <row r="159" spans="11:19" x14ac:dyDescent="0.25">
      <c r="Q159" s="1"/>
      <c r="R159" s="1"/>
      <c r="S159" s="1"/>
    </row>
    <row r="160" spans="11:19" x14ac:dyDescent="0.25">
      <c r="Q160" s="1"/>
      <c r="R160" s="1"/>
      <c r="S160" s="1"/>
    </row>
    <row r="161" spans="17:19" x14ac:dyDescent="0.25">
      <c r="Q161" s="1"/>
      <c r="R161" s="1"/>
      <c r="S161" s="1"/>
    </row>
    <row r="162" spans="17:19" x14ac:dyDescent="0.25">
      <c r="Q162" s="1"/>
      <c r="R162" s="1"/>
      <c r="S162" s="1"/>
    </row>
    <row r="163" spans="17:19" x14ac:dyDescent="0.25">
      <c r="Q163" s="1"/>
      <c r="R163" s="1"/>
      <c r="S163" s="1"/>
    </row>
    <row r="164" spans="17:19" x14ac:dyDescent="0.25">
      <c r="Q164" s="1"/>
      <c r="R164" s="1"/>
      <c r="S164" s="1"/>
    </row>
    <row r="165" spans="17:19" x14ac:dyDescent="0.25">
      <c r="Q165" s="1"/>
      <c r="R165" s="1"/>
      <c r="S165" s="1"/>
    </row>
    <row r="166" spans="17:19" x14ac:dyDescent="0.25">
      <c r="Q166" s="1"/>
      <c r="R166" s="1"/>
      <c r="S166" s="1"/>
    </row>
    <row r="167" spans="17:19" x14ac:dyDescent="0.25">
      <c r="Q167" s="1"/>
      <c r="R167" s="1"/>
      <c r="S167" s="1"/>
    </row>
    <row r="168" spans="17:19" x14ac:dyDescent="0.25">
      <c r="Q168" s="1"/>
      <c r="R168" s="1"/>
      <c r="S168" s="1"/>
    </row>
    <row r="169" spans="17:19" x14ac:dyDescent="0.25">
      <c r="Q169" s="1"/>
      <c r="R169" s="1"/>
      <c r="S169" s="1"/>
    </row>
    <row r="170" spans="17:19" x14ac:dyDescent="0.25">
      <c r="Q170" s="1"/>
      <c r="R170" s="1"/>
      <c r="S170" s="1"/>
    </row>
    <row r="171" spans="17:19" x14ac:dyDescent="0.25">
      <c r="Q171" s="1"/>
      <c r="R171" s="1"/>
      <c r="S171" s="1"/>
    </row>
    <row r="172" spans="17:19" x14ac:dyDescent="0.25">
      <c r="Q172" s="1"/>
      <c r="R172" s="1"/>
      <c r="S172" s="1"/>
    </row>
    <row r="173" spans="17:19" x14ac:dyDescent="0.25">
      <c r="Q173" s="1"/>
      <c r="R173" s="1"/>
    </row>
  </sheetData>
  <mergeCells count="260">
    <mergeCell ref="B21:B22"/>
    <mergeCell ref="AC54:AC55"/>
    <mergeCell ref="AD54:AD55"/>
    <mergeCell ref="AE54:AE55"/>
    <mergeCell ref="AF54:AF55"/>
    <mergeCell ref="AG54:AG55"/>
    <mergeCell ref="C3:F6"/>
    <mergeCell ref="T3:W6"/>
    <mergeCell ref="S21:S22"/>
    <mergeCell ref="AG52:AG53"/>
    <mergeCell ref="T54:T55"/>
    <mergeCell ref="U54:U55"/>
    <mergeCell ref="V54:V55"/>
    <mergeCell ref="W54:W55"/>
    <mergeCell ref="X54:X55"/>
    <mergeCell ref="Y54:Y55"/>
    <mergeCell ref="Z54:Z55"/>
    <mergeCell ref="AA54:AA55"/>
    <mergeCell ref="AB54:AB55"/>
    <mergeCell ref="AA52:AA53"/>
    <mergeCell ref="AB52:AB53"/>
    <mergeCell ref="AC52:AC53"/>
    <mergeCell ref="AD52:AD53"/>
    <mergeCell ref="AE52:AE53"/>
    <mergeCell ref="AF52:AF53"/>
    <mergeCell ref="AE50:AE51"/>
    <mergeCell ref="AF50:AF51"/>
    <mergeCell ref="AG50:AG51"/>
    <mergeCell ref="T52:T53"/>
    <mergeCell ref="U52:U53"/>
    <mergeCell ref="V52:V53"/>
    <mergeCell ref="W52:W53"/>
    <mergeCell ref="X52:X53"/>
    <mergeCell ref="Y52:Y53"/>
    <mergeCell ref="Z52:Z53"/>
    <mergeCell ref="Y50:Y51"/>
    <mergeCell ref="Z50:Z51"/>
    <mergeCell ref="AA50:AA51"/>
    <mergeCell ref="AB50:AB51"/>
    <mergeCell ref="AC50:AC51"/>
    <mergeCell ref="AD50:AD51"/>
    <mergeCell ref="AC42:AC43"/>
    <mergeCell ref="AD42:AD43"/>
    <mergeCell ref="AE42:AE43"/>
    <mergeCell ref="AF42:AF43"/>
    <mergeCell ref="AG42:AG43"/>
    <mergeCell ref="T50:T51"/>
    <mergeCell ref="U50:U51"/>
    <mergeCell ref="V50:V51"/>
    <mergeCell ref="W50:W51"/>
    <mergeCell ref="X50:X51"/>
    <mergeCell ref="AG40:AG41"/>
    <mergeCell ref="T42:T43"/>
    <mergeCell ref="U42:U43"/>
    <mergeCell ref="V42:V43"/>
    <mergeCell ref="W42:W43"/>
    <mergeCell ref="X42:X43"/>
    <mergeCell ref="Y42:Y43"/>
    <mergeCell ref="Z42:Z43"/>
    <mergeCell ref="AA42:AA43"/>
    <mergeCell ref="AB42:AB43"/>
    <mergeCell ref="AA40:AA41"/>
    <mergeCell ref="AB40:AB41"/>
    <mergeCell ref="AC40:AC41"/>
    <mergeCell ref="AD40:AD41"/>
    <mergeCell ref="AE40:AE41"/>
    <mergeCell ref="AF40:AF41"/>
    <mergeCell ref="AE38:AE39"/>
    <mergeCell ref="AF38:AF39"/>
    <mergeCell ref="AG38:AG39"/>
    <mergeCell ref="T40:T41"/>
    <mergeCell ref="U40:U41"/>
    <mergeCell ref="V40:V41"/>
    <mergeCell ref="W40:W41"/>
    <mergeCell ref="X40:X41"/>
    <mergeCell ref="Y40:Y41"/>
    <mergeCell ref="Z40:Z41"/>
    <mergeCell ref="Y38:Y39"/>
    <mergeCell ref="Z38:Z39"/>
    <mergeCell ref="AA38:AA39"/>
    <mergeCell ref="AB38:AB39"/>
    <mergeCell ref="AC38:AC39"/>
    <mergeCell ref="AD38:AD39"/>
    <mergeCell ref="S33:S34"/>
    <mergeCell ref="T38:T39"/>
    <mergeCell ref="U38:U39"/>
    <mergeCell ref="V38:V39"/>
    <mergeCell ref="W38:W39"/>
    <mergeCell ref="X38:X39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T30:T31"/>
    <mergeCell ref="U30:U31"/>
    <mergeCell ref="V30:V31"/>
    <mergeCell ref="W30:W31"/>
    <mergeCell ref="X30:X31"/>
    <mergeCell ref="Y30:Y31"/>
    <mergeCell ref="Z30:Z31"/>
    <mergeCell ref="AA30:AA31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AB26:AB27"/>
    <mergeCell ref="AC26:AC27"/>
    <mergeCell ref="AD26:AD27"/>
    <mergeCell ref="AE26:AE27"/>
    <mergeCell ref="AF26:AF27"/>
    <mergeCell ref="AG26:AG27"/>
    <mergeCell ref="H3:P5"/>
    <mergeCell ref="Y3:AG5"/>
    <mergeCell ref="T26:T27"/>
    <mergeCell ref="U26:U27"/>
    <mergeCell ref="V26:V27"/>
    <mergeCell ref="W26:W27"/>
    <mergeCell ref="X26:X27"/>
    <mergeCell ref="Y26:Y27"/>
    <mergeCell ref="Z26:Z27"/>
    <mergeCell ref="AA26:AA27"/>
    <mergeCell ref="N54:N55"/>
    <mergeCell ref="O54:O55"/>
    <mergeCell ref="P54:P55"/>
    <mergeCell ref="H54:H55"/>
    <mergeCell ref="I54:I55"/>
    <mergeCell ref="J54:J55"/>
    <mergeCell ref="K54:K55"/>
    <mergeCell ref="L54:L55"/>
    <mergeCell ref="M54:M55"/>
    <mergeCell ref="L52:L53"/>
    <mergeCell ref="M52:M53"/>
    <mergeCell ref="N52:N53"/>
    <mergeCell ref="O52:O53"/>
    <mergeCell ref="P52:P53"/>
    <mergeCell ref="C54:C55"/>
    <mergeCell ref="D54:D55"/>
    <mergeCell ref="E54:E55"/>
    <mergeCell ref="F54:F55"/>
    <mergeCell ref="G54:G55"/>
    <mergeCell ref="P50:P51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J50:J51"/>
    <mergeCell ref="K50:K51"/>
    <mergeCell ref="L50:L51"/>
    <mergeCell ref="M50:M51"/>
    <mergeCell ref="N50:N51"/>
    <mergeCell ref="O50:O51"/>
    <mergeCell ref="N42:N43"/>
    <mergeCell ref="O42:O43"/>
    <mergeCell ref="P42:P43"/>
    <mergeCell ref="C50:C51"/>
    <mergeCell ref="D50:D51"/>
    <mergeCell ref="E50:E51"/>
    <mergeCell ref="F50:F51"/>
    <mergeCell ref="G50:G51"/>
    <mergeCell ref="H50:H51"/>
    <mergeCell ref="I50:I51"/>
    <mergeCell ref="H42:H43"/>
    <mergeCell ref="I42:I43"/>
    <mergeCell ref="J42:J43"/>
    <mergeCell ref="K42:K43"/>
    <mergeCell ref="L42:L43"/>
    <mergeCell ref="M42:M43"/>
    <mergeCell ref="L40:L41"/>
    <mergeCell ref="M40:M41"/>
    <mergeCell ref="N40:N41"/>
    <mergeCell ref="O40:O41"/>
    <mergeCell ref="P40:P41"/>
    <mergeCell ref="C42:C43"/>
    <mergeCell ref="D42:D43"/>
    <mergeCell ref="E42:E43"/>
    <mergeCell ref="F42:F43"/>
    <mergeCell ref="G42:G43"/>
    <mergeCell ref="P38:P39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J38:J39"/>
    <mergeCell ref="K38:K39"/>
    <mergeCell ref="L38:L39"/>
    <mergeCell ref="M38:M39"/>
    <mergeCell ref="N38:N39"/>
    <mergeCell ref="O38:O39"/>
    <mergeCell ref="O30:O31"/>
    <mergeCell ref="P30:P31"/>
    <mergeCell ref="B33:B34"/>
    <mergeCell ref="C38:C39"/>
    <mergeCell ref="D38:D39"/>
    <mergeCell ref="E38:E39"/>
    <mergeCell ref="F38:F39"/>
    <mergeCell ref="G38:G39"/>
    <mergeCell ref="H38:H39"/>
    <mergeCell ref="I38:I39"/>
    <mergeCell ref="I30:I31"/>
    <mergeCell ref="J30:J31"/>
    <mergeCell ref="K30:K31"/>
    <mergeCell ref="L30:L31"/>
    <mergeCell ref="M30:M31"/>
    <mergeCell ref="N30:N31"/>
    <mergeCell ref="C30:C31"/>
    <mergeCell ref="D30:D31"/>
    <mergeCell ref="E30:E31"/>
    <mergeCell ref="F30:F31"/>
    <mergeCell ref="G30:G31"/>
    <mergeCell ref="H30:H31"/>
    <mergeCell ref="K28:K29"/>
    <mergeCell ref="L28:L29"/>
    <mergeCell ref="M28:M29"/>
    <mergeCell ref="N28:N29"/>
    <mergeCell ref="O28:O29"/>
    <mergeCell ref="P28:P29"/>
    <mergeCell ref="O26:O27"/>
    <mergeCell ref="P26:P27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J26:J27"/>
    <mergeCell ref="K26:K27"/>
    <mergeCell ref="L26:L27"/>
    <mergeCell ref="M26:M27"/>
    <mergeCell ref="N26:N27"/>
    <mergeCell ref="C26:C27"/>
    <mergeCell ref="D26:D27"/>
    <mergeCell ref="E26:E27"/>
    <mergeCell ref="F26:F27"/>
    <mergeCell ref="G26:G27"/>
    <mergeCell ref="H26:H27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16</xdr:col>
                <xdr:colOff>76200</xdr:colOff>
                <xdr:row>20</xdr:row>
                <xdr:rowOff>38100</xdr:rowOff>
              </from>
              <to>
                <xdr:col>16</xdr:col>
                <xdr:colOff>1114425</xdr:colOff>
                <xdr:row>22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>
              <from>
                <xdr:col>16</xdr:col>
                <xdr:colOff>95250</xdr:colOff>
                <xdr:row>32</xdr:row>
                <xdr:rowOff>57150</xdr:rowOff>
              </from>
              <to>
                <xdr:col>17</xdr:col>
                <xdr:colOff>514350</xdr:colOff>
                <xdr:row>34</xdr:row>
                <xdr:rowOff>123825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>
              <from>
                <xdr:col>16</xdr:col>
                <xdr:colOff>47625</xdr:colOff>
                <xdr:row>44</xdr:row>
                <xdr:rowOff>28575</xdr:rowOff>
              </from>
              <to>
                <xdr:col>16</xdr:col>
                <xdr:colOff>1019175</xdr:colOff>
                <xdr:row>45</xdr:row>
                <xdr:rowOff>180975</xdr:rowOff>
              </to>
            </anchor>
          </objectPr>
        </oleObject>
      </mc:Choice>
      <mc:Fallback>
        <oleObject progId="Equation.3" shapeId="1027" r:id="rId8"/>
      </mc:Fallback>
    </mc:AlternateContent>
    <mc:AlternateContent xmlns:mc="http://schemas.openxmlformats.org/markup-compatibility/2006">
      <mc:Choice Requires="x14">
        <oleObject progId="Equation.3" shapeId="1028" r:id="rId10">
          <objectPr defaultSize="0" autoPict="0" r:id="rId5">
            <anchor moveWithCells="1">
              <from>
                <xdr:col>2</xdr:col>
                <xdr:colOff>2428875</xdr:colOff>
                <xdr:row>20</xdr:row>
                <xdr:rowOff>47625</xdr:rowOff>
              </from>
              <to>
                <xdr:col>4</xdr:col>
                <xdr:colOff>85725</xdr:colOff>
                <xdr:row>22</xdr:row>
                <xdr:rowOff>95250</xdr:rowOff>
              </to>
            </anchor>
          </objectPr>
        </oleObject>
      </mc:Choice>
      <mc:Fallback>
        <oleObject progId="Equation.3" shapeId="1028" r:id="rId10"/>
      </mc:Fallback>
    </mc:AlternateContent>
    <mc:AlternateContent xmlns:mc="http://schemas.openxmlformats.org/markup-compatibility/2006">
      <mc:Choice Requires="x14">
        <oleObject progId="Equation.3" shapeId="1029" r:id="rId11">
          <objectPr defaultSize="0" autoPict="0" r:id="rId12">
            <anchor moveWithCells="1">
              <from>
                <xdr:col>2</xdr:col>
                <xdr:colOff>1514475</xdr:colOff>
                <xdr:row>33</xdr:row>
                <xdr:rowOff>57150</xdr:rowOff>
              </from>
              <to>
                <xdr:col>4</xdr:col>
                <xdr:colOff>390525</xdr:colOff>
                <xdr:row>35</xdr:row>
                <xdr:rowOff>123825</xdr:rowOff>
              </to>
            </anchor>
          </objectPr>
        </oleObject>
      </mc:Choice>
      <mc:Fallback>
        <oleObject progId="Equation.3" shapeId="1029" r:id="rId11"/>
      </mc:Fallback>
    </mc:AlternateContent>
    <mc:AlternateContent xmlns:mc="http://schemas.openxmlformats.org/markup-compatibility/2006">
      <mc:Choice Requires="x14">
        <oleObject progId="Equation.3" shapeId="1030" r:id="rId13">
          <objectPr defaultSize="0" autoPict="0" r:id="rId9">
            <anchor moveWithCells="1">
              <from>
                <xdr:col>2</xdr:col>
                <xdr:colOff>1209675</xdr:colOff>
                <xdr:row>45</xdr:row>
                <xdr:rowOff>95250</xdr:rowOff>
              </from>
              <to>
                <xdr:col>3</xdr:col>
                <xdr:colOff>161925</xdr:colOff>
                <xdr:row>47</xdr:row>
                <xdr:rowOff>28575</xdr:rowOff>
              </to>
            </anchor>
          </objectPr>
        </oleObject>
      </mc:Choice>
      <mc:Fallback>
        <oleObject progId="Equation.3" shapeId="1030" r:id="rId13"/>
      </mc:Fallback>
    </mc:AlternateContent>
    <mc:AlternateContent xmlns:mc="http://schemas.openxmlformats.org/markup-compatibility/2006">
      <mc:Choice Requires="x14">
        <oleObject progId="Equation.3" shapeId="1064" r:id="rId14">
          <objectPr defaultSize="0" autoPict="0" r:id="rId5">
            <anchor moveWithCells="1">
              <from>
                <xdr:col>33</xdr:col>
                <xdr:colOff>76200</xdr:colOff>
                <xdr:row>20</xdr:row>
                <xdr:rowOff>38100</xdr:rowOff>
              </from>
              <to>
                <xdr:col>33</xdr:col>
                <xdr:colOff>1114425</xdr:colOff>
                <xdr:row>22</xdr:row>
                <xdr:rowOff>85725</xdr:rowOff>
              </to>
            </anchor>
          </objectPr>
        </oleObject>
      </mc:Choice>
      <mc:Fallback>
        <oleObject progId="Equation.3" shapeId="1064" r:id="rId14"/>
      </mc:Fallback>
    </mc:AlternateContent>
    <mc:AlternateContent xmlns:mc="http://schemas.openxmlformats.org/markup-compatibility/2006">
      <mc:Choice Requires="x14">
        <oleObject progId="Equation.3" shapeId="1065" r:id="rId15">
          <objectPr defaultSize="0" autoPict="0" r:id="rId7">
            <anchor moveWithCells="1">
              <from>
                <xdr:col>33</xdr:col>
                <xdr:colOff>95250</xdr:colOff>
                <xdr:row>32</xdr:row>
                <xdr:rowOff>57150</xdr:rowOff>
              </from>
              <to>
                <xdr:col>34</xdr:col>
                <xdr:colOff>514350</xdr:colOff>
                <xdr:row>34</xdr:row>
                <xdr:rowOff>123825</xdr:rowOff>
              </to>
            </anchor>
          </objectPr>
        </oleObject>
      </mc:Choice>
      <mc:Fallback>
        <oleObject progId="Equation.3" shapeId="1065" r:id="rId15"/>
      </mc:Fallback>
    </mc:AlternateContent>
    <mc:AlternateContent xmlns:mc="http://schemas.openxmlformats.org/markup-compatibility/2006">
      <mc:Choice Requires="x14">
        <oleObject progId="Equation.3" shapeId="1066" r:id="rId16">
          <objectPr defaultSize="0" autoPict="0" r:id="rId9">
            <anchor moveWithCells="1">
              <from>
                <xdr:col>33</xdr:col>
                <xdr:colOff>47625</xdr:colOff>
                <xdr:row>44</xdr:row>
                <xdr:rowOff>28575</xdr:rowOff>
              </from>
              <to>
                <xdr:col>33</xdr:col>
                <xdr:colOff>1019175</xdr:colOff>
                <xdr:row>45</xdr:row>
                <xdr:rowOff>180975</xdr:rowOff>
              </to>
            </anchor>
          </objectPr>
        </oleObject>
      </mc:Choice>
      <mc:Fallback>
        <oleObject progId="Equation.3" shapeId="1066" r:id="rId16"/>
      </mc:Fallback>
    </mc:AlternateContent>
    <mc:AlternateContent xmlns:mc="http://schemas.openxmlformats.org/markup-compatibility/2006">
      <mc:Choice Requires="x14">
        <oleObject progId="Equation.3" shapeId="1067" r:id="rId17">
          <objectPr defaultSize="0" autoPict="0" r:id="rId5">
            <anchor moveWithCells="1">
              <from>
                <xdr:col>19</xdr:col>
                <xdr:colOff>2428875</xdr:colOff>
                <xdr:row>20</xdr:row>
                <xdr:rowOff>47625</xdr:rowOff>
              </from>
              <to>
                <xdr:col>21</xdr:col>
                <xdr:colOff>85725</xdr:colOff>
                <xdr:row>22</xdr:row>
                <xdr:rowOff>95250</xdr:rowOff>
              </to>
            </anchor>
          </objectPr>
        </oleObject>
      </mc:Choice>
      <mc:Fallback>
        <oleObject progId="Equation.3" shapeId="1067" r:id="rId17"/>
      </mc:Fallback>
    </mc:AlternateContent>
    <mc:AlternateContent xmlns:mc="http://schemas.openxmlformats.org/markup-compatibility/2006">
      <mc:Choice Requires="x14">
        <oleObject progId="Equation.3" shapeId="1068" r:id="rId18">
          <objectPr defaultSize="0" autoPict="0" r:id="rId12">
            <anchor moveWithCells="1">
              <from>
                <xdr:col>19</xdr:col>
                <xdr:colOff>1514475</xdr:colOff>
                <xdr:row>33</xdr:row>
                <xdr:rowOff>57150</xdr:rowOff>
              </from>
              <to>
                <xdr:col>21</xdr:col>
                <xdr:colOff>390525</xdr:colOff>
                <xdr:row>35</xdr:row>
                <xdr:rowOff>123825</xdr:rowOff>
              </to>
            </anchor>
          </objectPr>
        </oleObject>
      </mc:Choice>
      <mc:Fallback>
        <oleObject progId="Equation.3" shapeId="1068" r:id="rId18"/>
      </mc:Fallback>
    </mc:AlternateContent>
    <mc:AlternateContent xmlns:mc="http://schemas.openxmlformats.org/markup-compatibility/2006">
      <mc:Choice Requires="x14">
        <oleObject progId="Equation.3" shapeId="1069" r:id="rId19">
          <objectPr defaultSize="0" autoPict="0" r:id="rId9">
            <anchor moveWithCells="1">
              <from>
                <xdr:col>19</xdr:col>
                <xdr:colOff>1209675</xdr:colOff>
                <xdr:row>45</xdr:row>
                <xdr:rowOff>95250</xdr:rowOff>
              </from>
              <to>
                <xdr:col>20</xdr:col>
                <xdr:colOff>161925</xdr:colOff>
                <xdr:row>47</xdr:row>
                <xdr:rowOff>28575</xdr:rowOff>
              </to>
            </anchor>
          </objectPr>
        </oleObject>
      </mc:Choice>
      <mc:Fallback>
        <oleObject progId="Equation.3" shapeId="1069" r:id="rId1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t-Tests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P.Invest</dc:creator>
  <cp:lastModifiedBy>P.Invest</cp:lastModifiedBy>
  <dcterms:created xsi:type="dcterms:W3CDTF">2016-08-09T14:08:44Z</dcterms:created>
  <dcterms:modified xsi:type="dcterms:W3CDTF">2016-08-09T14:56:10Z</dcterms:modified>
</cp:coreProperties>
</file>