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chter\Dropbox\05_FINANCE\01_FIRE\"/>
    </mc:Choice>
  </mc:AlternateContent>
  <bookViews>
    <workbookView xWindow="120" yWindow="30" windowWidth="10515" windowHeight="10545"/>
  </bookViews>
  <sheets>
    <sheet name="Tabelle3" sheetId="3" r:id="rId1"/>
  </sheets>
  <definedNames>
    <definedName name="solver_adj" localSheetId="0" hidden="1">Tabelle3!$M$8:$M$12</definedName>
    <definedName name="solver_cvg" localSheetId="0" hidden="1">0.0001</definedName>
    <definedName name="solver_drv" localSheetId="0" hidden="1">1</definedName>
    <definedName name="solver_est" localSheetId="0" hidden="1">1</definedName>
    <definedName name="solver_itr" localSheetId="0" hidden="1">100</definedName>
    <definedName name="solver_lhs1" localSheetId="0" hidden="1">Tabelle3!#REF!</definedName>
    <definedName name="solver_lhs2" localSheetId="0" hidden="1">Tabelle3!#REF!</definedName>
    <definedName name="solver_lin" localSheetId="0" hidden="1">2</definedName>
    <definedName name="solver_neg" localSheetId="0" hidden="1">2</definedName>
    <definedName name="solver_num" localSheetId="0" hidden="1">0</definedName>
    <definedName name="solver_nwt" localSheetId="0" hidden="1">1</definedName>
    <definedName name="solver_opt" localSheetId="0" hidden="1">Tabelle3!$M$22</definedName>
    <definedName name="solver_pre" localSheetId="0" hidden="1">0.000001</definedName>
    <definedName name="solver_rel1" localSheetId="0" hidden="1">3</definedName>
    <definedName name="solver_rel2" localSheetId="0" hidden="1">3</definedName>
    <definedName name="solver_rhs1" localSheetId="0" hidden="1">0</definedName>
    <definedName name="solver_rhs2" localSheetId="0" hidden="1">0</definedName>
    <definedName name="solver_scl" localSheetId="0" hidden="1">2</definedName>
    <definedName name="solver_sho" localSheetId="0" hidden="1">2</definedName>
    <definedName name="solver_tim" localSheetId="0" hidden="1">100</definedName>
    <definedName name="solver_tol" localSheetId="0" hidden="1">0.05</definedName>
    <definedName name="solver_typ" localSheetId="0" hidden="1">2</definedName>
    <definedName name="solver_val" localSheetId="0" hidden="1">0</definedName>
  </definedNames>
  <calcPr calcId="162913"/>
</workbook>
</file>

<file path=xl/calcChain.xml><?xml version="1.0" encoding="utf-8"?>
<calcChain xmlns="http://schemas.openxmlformats.org/spreadsheetml/2006/main">
  <c r="R72" i="3" l="1"/>
  <c r="P33" i="3" s="1"/>
  <c r="C20" i="3"/>
  <c r="C18" i="3"/>
  <c r="G20" i="3"/>
  <c r="G18" i="3"/>
  <c r="P64" i="3" l="1"/>
  <c r="P55" i="3"/>
  <c r="P46" i="3"/>
  <c r="P28" i="3"/>
  <c r="P25" i="3"/>
  <c r="P63" i="3"/>
  <c r="P54" i="3"/>
  <c r="P45" i="3"/>
  <c r="P36" i="3"/>
  <c r="P27" i="3"/>
  <c r="P71" i="3"/>
  <c r="P62" i="3"/>
  <c r="P53" i="3"/>
  <c r="P44" i="3"/>
  <c r="P35" i="3"/>
  <c r="P26" i="3"/>
  <c r="P70" i="3"/>
  <c r="P61" i="3"/>
  <c r="P52" i="3"/>
  <c r="P43" i="3"/>
  <c r="P34" i="3"/>
  <c r="P69" i="3"/>
  <c r="P60" i="3"/>
  <c r="P51" i="3"/>
  <c r="P42" i="3"/>
  <c r="P32" i="3"/>
  <c r="P68" i="3"/>
  <c r="P59" i="3"/>
  <c r="P50" i="3"/>
  <c r="P40" i="3"/>
  <c r="P31" i="3"/>
  <c r="P67" i="3"/>
  <c r="P58" i="3"/>
  <c r="P48" i="3"/>
  <c r="P39" i="3"/>
  <c r="P30" i="3"/>
  <c r="P66" i="3"/>
  <c r="P56" i="3"/>
  <c r="P47" i="3"/>
  <c r="P38" i="3"/>
  <c r="P29" i="3"/>
  <c r="P37" i="3"/>
  <c r="P65" i="3"/>
  <c r="P57" i="3"/>
  <c r="P49" i="3"/>
  <c r="P41" i="3"/>
  <c r="M7" i="3"/>
  <c r="M18" i="3" s="1"/>
  <c r="D18" i="3"/>
  <c r="E18" i="3"/>
  <c r="F18" i="3"/>
  <c r="B18" i="3"/>
  <c r="B20" i="3"/>
  <c r="J7" i="3"/>
  <c r="J18" i="3" s="1"/>
  <c r="K7" i="3"/>
  <c r="K18" i="3" s="1"/>
  <c r="L7" i="3"/>
  <c r="L18" i="3" s="1"/>
  <c r="Y26" i="3"/>
  <c r="Y27" i="3"/>
  <c r="Y28" i="3"/>
  <c r="Y29" i="3"/>
  <c r="Y30" i="3"/>
  <c r="Y31" i="3"/>
  <c r="Y32" i="3"/>
  <c r="Y33" i="3"/>
  <c r="Y34" i="3"/>
  <c r="Y35" i="3"/>
  <c r="Y36" i="3"/>
  <c r="Y37" i="3"/>
  <c r="Y38" i="3"/>
  <c r="Y39" i="3"/>
  <c r="Y40" i="3"/>
  <c r="Y41" i="3"/>
  <c r="Y42" i="3"/>
  <c r="Y43" i="3"/>
  <c r="Y44" i="3"/>
  <c r="Y45" i="3"/>
  <c r="Y46" i="3"/>
  <c r="Y47" i="3"/>
  <c r="Y48" i="3"/>
  <c r="Y49" i="3"/>
  <c r="Y50" i="3"/>
  <c r="Y51" i="3"/>
  <c r="Y52" i="3"/>
  <c r="Y53" i="3"/>
  <c r="Y54" i="3"/>
  <c r="Y55" i="3"/>
  <c r="Y56" i="3"/>
  <c r="Y57" i="3"/>
  <c r="Y58" i="3"/>
  <c r="Y59" i="3"/>
  <c r="Y60" i="3"/>
  <c r="Y61" i="3"/>
  <c r="Y62" i="3"/>
  <c r="Y63" i="3"/>
  <c r="Y64" i="3"/>
  <c r="Y65" i="3"/>
  <c r="Y66" i="3"/>
  <c r="Y67" i="3"/>
  <c r="Y68" i="3"/>
  <c r="Y69" i="3"/>
  <c r="Y70" i="3"/>
  <c r="Y71" i="3"/>
  <c r="Y25" i="3"/>
  <c r="B66" i="3" l="1"/>
  <c r="G66" i="3"/>
  <c r="C66" i="3"/>
  <c r="E66" i="3"/>
  <c r="F66" i="3"/>
  <c r="D66" i="3"/>
  <c r="B42" i="3"/>
  <c r="G42" i="3"/>
  <c r="C42" i="3"/>
  <c r="D42" i="3"/>
  <c r="E42" i="3"/>
  <c r="F42" i="3"/>
  <c r="B26" i="3"/>
  <c r="G26" i="3"/>
  <c r="C26" i="3"/>
  <c r="E26" i="3"/>
  <c r="D26" i="3"/>
  <c r="F26" i="3"/>
  <c r="B57" i="3"/>
  <c r="C57" i="3"/>
  <c r="D57" i="3"/>
  <c r="E57" i="3"/>
  <c r="F57" i="3"/>
  <c r="G57" i="3"/>
  <c r="B56" i="3"/>
  <c r="D56" i="3"/>
  <c r="E56" i="3"/>
  <c r="G56" i="3"/>
  <c r="F56" i="3"/>
  <c r="C56" i="3"/>
  <c r="B68" i="3"/>
  <c r="E68" i="3"/>
  <c r="G68" i="3"/>
  <c r="F68" i="3"/>
  <c r="C68" i="3"/>
  <c r="D68" i="3"/>
  <c r="B60" i="3"/>
  <c r="E60" i="3"/>
  <c r="F60" i="3"/>
  <c r="C60" i="3"/>
  <c r="G60" i="3"/>
  <c r="D60" i="3"/>
  <c r="B52" i="3"/>
  <c r="E52" i="3"/>
  <c r="G52" i="3"/>
  <c r="F52" i="3"/>
  <c r="C52" i="3"/>
  <c r="D52" i="3"/>
  <c r="B44" i="3"/>
  <c r="E44" i="3"/>
  <c r="F44" i="3"/>
  <c r="C44" i="3"/>
  <c r="G44" i="3"/>
  <c r="D44" i="3"/>
  <c r="B36" i="3"/>
  <c r="E36" i="3"/>
  <c r="G36" i="3"/>
  <c r="F36" i="3"/>
  <c r="C36" i="3"/>
  <c r="D36" i="3"/>
  <c r="B28" i="3"/>
  <c r="E28" i="3"/>
  <c r="D28" i="3"/>
  <c r="C28" i="3"/>
  <c r="F28" i="3"/>
  <c r="G28" i="3"/>
  <c r="B67" i="3"/>
  <c r="F67" i="3"/>
  <c r="G67" i="3"/>
  <c r="C67" i="3"/>
  <c r="D67" i="3"/>
  <c r="E67" i="3"/>
  <c r="B59" i="3"/>
  <c r="F59" i="3"/>
  <c r="C59" i="3"/>
  <c r="G59" i="3"/>
  <c r="D59" i="3"/>
  <c r="E59" i="3"/>
  <c r="B51" i="3"/>
  <c r="F51" i="3"/>
  <c r="G51" i="3"/>
  <c r="C51" i="3"/>
  <c r="D51" i="3"/>
  <c r="E51" i="3"/>
  <c r="B43" i="3"/>
  <c r="F43" i="3"/>
  <c r="C43" i="3"/>
  <c r="G43" i="3"/>
  <c r="D43" i="3"/>
  <c r="E43" i="3"/>
  <c r="B35" i="3"/>
  <c r="F35" i="3"/>
  <c r="G35" i="3"/>
  <c r="C35" i="3"/>
  <c r="D35" i="3"/>
  <c r="E35" i="3"/>
  <c r="B27" i="3"/>
  <c r="F27" i="3"/>
  <c r="C27" i="3"/>
  <c r="G27" i="3"/>
  <c r="E27" i="3"/>
  <c r="D27" i="3"/>
  <c r="B50" i="3"/>
  <c r="G50" i="3"/>
  <c r="D50" i="3"/>
  <c r="C50" i="3"/>
  <c r="E50" i="3"/>
  <c r="F50" i="3"/>
  <c r="B34" i="3"/>
  <c r="G34" i="3"/>
  <c r="D34" i="3"/>
  <c r="C34" i="3"/>
  <c r="E34" i="3"/>
  <c r="F34" i="3"/>
  <c r="B25" i="3"/>
  <c r="I25" i="3"/>
  <c r="D25" i="3"/>
  <c r="E25" i="3"/>
  <c r="C25" i="3"/>
  <c r="G25" i="3"/>
  <c r="F25" i="3"/>
  <c r="B48" i="3"/>
  <c r="E48" i="3"/>
  <c r="F48" i="3"/>
  <c r="D48" i="3"/>
  <c r="G48" i="3"/>
  <c r="C48" i="3"/>
  <c r="B40" i="3"/>
  <c r="D40" i="3"/>
  <c r="E40" i="3"/>
  <c r="G40" i="3"/>
  <c r="F40" i="3"/>
  <c r="C40" i="3"/>
  <c r="B32" i="3"/>
  <c r="E32" i="3"/>
  <c r="F32" i="3"/>
  <c r="G32" i="3"/>
  <c r="D32" i="3"/>
  <c r="C32" i="3"/>
  <c r="B71" i="3"/>
  <c r="D71" i="3"/>
  <c r="E71" i="3"/>
  <c r="F71" i="3"/>
  <c r="C71" i="3"/>
  <c r="G71" i="3"/>
  <c r="B55" i="3"/>
  <c r="D55" i="3"/>
  <c r="E55" i="3"/>
  <c r="F55" i="3"/>
  <c r="G55" i="3"/>
  <c r="C55" i="3"/>
  <c r="B62" i="3"/>
  <c r="D62" i="3"/>
  <c r="E62" i="3"/>
  <c r="F62" i="3"/>
  <c r="G62" i="3"/>
  <c r="C62" i="3"/>
  <c r="B46" i="3"/>
  <c r="D46" i="3"/>
  <c r="E46" i="3"/>
  <c r="F46" i="3"/>
  <c r="G46" i="3"/>
  <c r="C46" i="3"/>
  <c r="B38" i="3"/>
  <c r="E38" i="3"/>
  <c r="F38" i="3"/>
  <c r="G38" i="3"/>
  <c r="D38" i="3"/>
  <c r="C38" i="3"/>
  <c r="B30" i="3"/>
  <c r="E30" i="3"/>
  <c r="D30" i="3"/>
  <c r="F30" i="3"/>
  <c r="G30" i="3"/>
  <c r="C30" i="3"/>
  <c r="B58" i="3"/>
  <c r="G58" i="3"/>
  <c r="C58" i="3"/>
  <c r="D58" i="3"/>
  <c r="E58" i="3"/>
  <c r="F58" i="3"/>
  <c r="B65" i="3"/>
  <c r="D65" i="3"/>
  <c r="E65" i="3"/>
  <c r="F65" i="3"/>
  <c r="G65" i="3"/>
  <c r="C65" i="3"/>
  <c r="B49" i="3"/>
  <c r="D49" i="3"/>
  <c r="C49" i="3"/>
  <c r="F49" i="3"/>
  <c r="G49" i="3"/>
  <c r="E49" i="3"/>
  <c r="B41" i="3"/>
  <c r="E41" i="3"/>
  <c r="D41" i="3"/>
  <c r="F41" i="3"/>
  <c r="G41" i="3"/>
  <c r="C41" i="3"/>
  <c r="B33" i="3"/>
  <c r="D33" i="3"/>
  <c r="C33" i="3"/>
  <c r="E33" i="3"/>
  <c r="F33" i="3"/>
  <c r="G33" i="3"/>
  <c r="B64" i="3"/>
  <c r="E64" i="3"/>
  <c r="F64" i="3"/>
  <c r="D64" i="3"/>
  <c r="G64" i="3"/>
  <c r="C64" i="3"/>
  <c r="B63" i="3"/>
  <c r="F63" i="3"/>
  <c r="G63" i="3"/>
  <c r="D63" i="3"/>
  <c r="E63" i="3"/>
  <c r="C63" i="3"/>
  <c r="B47" i="3"/>
  <c r="D47" i="3"/>
  <c r="E47" i="3"/>
  <c r="F47" i="3"/>
  <c r="C47" i="3"/>
  <c r="G47" i="3"/>
  <c r="B39" i="3"/>
  <c r="D39" i="3"/>
  <c r="E39" i="3"/>
  <c r="F39" i="3"/>
  <c r="G39" i="3"/>
  <c r="C39" i="3"/>
  <c r="B31" i="3"/>
  <c r="E31" i="3"/>
  <c r="D31" i="3"/>
  <c r="F31" i="3"/>
  <c r="C31" i="3"/>
  <c r="G31" i="3"/>
  <c r="B70" i="3"/>
  <c r="E70" i="3"/>
  <c r="F70" i="3"/>
  <c r="G70" i="3"/>
  <c r="D70" i="3"/>
  <c r="C70" i="3"/>
  <c r="B54" i="3"/>
  <c r="E54" i="3"/>
  <c r="F54" i="3"/>
  <c r="G54" i="3"/>
  <c r="D54" i="3"/>
  <c r="C54" i="3"/>
  <c r="B69" i="3"/>
  <c r="D69" i="3"/>
  <c r="C69" i="3"/>
  <c r="F69" i="3"/>
  <c r="G69" i="3"/>
  <c r="E69" i="3"/>
  <c r="B61" i="3"/>
  <c r="D61" i="3"/>
  <c r="C61" i="3"/>
  <c r="E61" i="3"/>
  <c r="F61" i="3"/>
  <c r="G61" i="3"/>
  <c r="B53" i="3"/>
  <c r="D53" i="3"/>
  <c r="C53" i="3"/>
  <c r="F53" i="3"/>
  <c r="G53" i="3"/>
  <c r="E53" i="3"/>
  <c r="B45" i="3"/>
  <c r="D45" i="3"/>
  <c r="C45" i="3"/>
  <c r="E45" i="3"/>
  <c r="F45" i="3"/>
  <c r="G45" i="3"/>
  <c r="B37" i="3"/>
  <c r="D37" i="3"/>
  <c r="C37" i="3"/>
  <c r="F37" i="3"/>
  <c r="G37" i="3"/>
  <c r="E37" i="3"/>
  <c r="B29" i="3"/>
  <c r="C29" i="3"/>
  <c r="E29" i="3"/>
  <c r="D29" i="3"/>
  <c r="F29" i="3"/>
  <c r="G29" i="3"/>
  <c r="E20" i="3"/>
  <c r="F20" i="3"/>
  <c r="L20" i="3"/>
  <c r="B22" i="3" l="1"/>
  <c r="E23" i="3"/>
  <c r="B23" i="3"/>
  <c r="D23" i="3"/>
  <c r="G23" i="3"/>
  <c r="G22" i="3"/>
  <c r="C22" i="3"/>
  <c r="C23" i="3"/>
  <c r="F23" i="3"/>
  <c r="E22" i="3"/>
  <c r="F22" i="3"/>
  <c r="D22" i="3"/>
  <c r="L71" i="3"/>
  <c r="L70" i="3"/>
  <c r="L69" i="3"/>
  <c r="L68" i="3"/>
  <c r="L67" i="3"/>
  <c r="L66" i="3"/>
  <c r="L65" i="3"/>
  <c r="L64" i="3"/>
  <c r="L63" i="3"/>
  <c r="L62" i="3"/>
  <c r="L61" i="3"/>
  <c r="L60" i="3"/>
  <c r="L59" i="3"/>
  <c r="L58" i="3"/>
  <c r="L57" i="3"/>
  <c r="L56" i="3"/>
  <c r="L55" i="3"/>
  <c r="L54" i="3"/>
  <c r="L53" i="3"/>
  <c r="L52" i="3"/>
  <c r="L51" i="3"/>
  <c r="L50" i="3"/>
  <c r="L49" i="3"/>
  <c r="L48" i="3"/>
  <c r="L47" i="3"/>
  <c r="L46" i="3"/>
  <c r="L45" i="3"/>
  <c r="L44" i="3"/>
  <c r="L43" i="3"/>
  <c r="L42" i="3"/>
  <c r="L41" i="3"/>
  <c r="L40" i="3"/>
  <c r="L39" i="3"/>
  <c r="L38" i="3"/>
  <c r="L37" i="3"/>
  <c r="L36" i="3"/>
  <c r="L35" i="3"/>
  <c r="L34" i="3"/>
  <c r="L33" i="3"/>
  <c r="L32" i="3"/>
  <c r="L31" i="3"/>
  <c r="L30" i="3"/>
  <c r="L29" i="3"/>
  <c r="L28" i="3"/>
  <c r="L27" i="3"/>
  <c r="L26" i="3"/>
  <c r="L25" i="3"/>
  <c r="I18" i="3"/>
  <c r="L22" i="3" l="1"/>
  <c r="K26" i="3"/>
  <c r="K28" i="3"/>
  <c r="K30" i="3"/>
  <c r="K32" i="3"/>
  <c r="K34" i="3"/>
  <c r="K36" i="3"/>
  <c r="K38" i="3"/>
  <c r="K40" i="3"/>
  <c r="K42" i="3"/>
  <c r="K44" i="3"/>
  <c r="K46" i="3"/>
  <c r="K48" i="3"/>
  <c r="K50" i="3"/>
  <c r="K52" i="3"/>
  <c r="K54" i="3"/>
  <c r="K56" i="3"/>
  <c r="K58" i="3"/>
  <c r="K60" i="3"/>
  <c r="K62" i="3"/>
  <c r="K64" i="3"/>
  <c r="K66" i="3"/>
  <c r="K68" i="3"/>
  <c r="K70" i="3"/>
  <c r="K20" i="3"/>
  <c r="K25" i="3"/>
  <c r="K27" i="3"/>
  <c r="K29" i="3"/>
  <c r="K31" i="3"/>
  <c r="K33" i="3"/>
  <c r="K35" i="3"/>
  <c r="K37" i="3"/>
  <c r="K39" i="3"/>
  <c r="K41" i="3"/>
  <c r="K43" i="3"/>
  <c r="K45" i="3"/>
  <c r="K47" i="3"/>
  <c r="K49" i="3"/>
  <c r="K51" i="3"/>
  <c r="K53" i="3"/>
  <c r="K55" i="3"/>
  <c r="K57" i="3"/>
  <c r="K59" i="3"/>
  <c r="K61" i="3"/>
  <c r="K63" i="3"/>
  <c r="K65" i="3"/>
  <c r="K67" i="3"/>
  <c r="K69" i="3"/>
  <c r="K71" i="3"/>
  <c r="J26" i="3"/>
  <c r="J28" i="3"/>
  <c r="J30" i="3"/>
  <c r="J32" i="3"/>
  <c r="J34" i="3"/>
  <c r="J36" i="3"/>
  <c r="J38" i="3"/>
  <c r="J40" i="3"/>
  <c r="J42" i="3"/>
  <c r="J44" i="3"/>
  <c r="J46" i="3"/>
  <c r="J48" i="3"/>
  <c r="J50" i="3"/>
  <c r="J52" i="3"/>
  <c r="J54" i="3"/>
  <c r="J56" i="3"/>
  <c r="J58" i="3"/>
  <c r="J60" i="3"/>
  <c r="J62" i="3"/>
  <c r="J64" i="3"/>
  <c r="J66" i="3"/>
  <c r="J68" i="3"/>
  <c r="J70" i="3"/>
  <c r="J20" i="3"/>
  <c r="J25" i="3"/>
  <c r="J27" i="3"/>
  <c r="J29" i="3"/>
  <c r="J31" i="3"/>
  <c r="J33" i="3"/>
  <c r="J35" i="3"/>
  <c r="J37" i="3"/>
  <c r="J39" i="3"/>
  <c r="J41" i="3"/>
  <c r="J43" i="3"/>
  <c r="J45" i="3"/>
  <c r="J47" i="3"/>
  <c r="J49" i="3"/>
  <c r="J51" i="3"/>
  <c r="J53" i="3"/>
  <c r="J55" i="3"/>
  <c r="J57" i="3"/>
  <c r="J59" i="3"/>
  <c r="J61" i="3"/>
  <c r="J63" i="3"/>
  <c r="J65" i="3"/>
  <c r="J67" i="3"/>
  <c r="J69" i="3"/>
  <c r="J71" i="3"/>
  <c r="I45" i="3"/>
  <c r="I50" i="3"/>
  <c r="I52" i="3"/>
  <c r="I53" i="3"/>
  <c r="I55" i="3"/>
  <c r="I57" i="3"/>
  <c r="I58" i="3"/>
  <c r="I60" i="3"/>
  <c r="I61" i="3"/>
  <c r="I63" i="3"/>
  <c r="I65" i="3"/>
  <c r="I66" i="3"/>
  <c r="I68" i="3"/>
  <c r="I69" i="3"/>
  <c r="I20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6" i="3"/>
  <c r="I47" i="3"/>
  <c r="I48" i="3"/>
  <c r="I49" i="3"/>
  <c r="I51" i="3"/>
  <c r="I54" i="3"/>
  <c r="I56" i="3"/>
  <c r="I59" i="3"/>
  <c r="I62" i="3"/>
  <c r="I64" i="3"/>
  <c r="I67" i="3"/>
  <c r="I70" i="3"/>
  <c r="I71" i="3"/>
  <c r="D20" i="3"/>
  <c r="K22" i="3" l="1"/>
  <c r="J22" i="3"/>
  <c r="I22" i="3"/>
  <c r="M59" i="3" l="1"/>
  <c r="M25" i="3" l="1"/>
  <c r="M63" i="3"/>
  <c r="M51" i="3"/>
  <c r="M43" i="3"/>
  <c r="M35" i="3"/>
  <c r="M27" i="3"/>
  <c r="M58" i="3"/>
  <c r="M57" i="3"/>
  <c r="M48" i="3"/>
  <c r="M40" i="3"/>
  <c r="M32" i="3"/>
  <c r="M20" i="3"/>
  <c r="M53" i="3"/>
  <c r="M60" i="3"/>
  <c r="M49" i="3"/>
  <c r="M41" i="3"/>
  <c r="M33" i="3"/>
  <c r="M70" i="3"/>
  <c r="M69" i="3"/>
  <c r="M55" i="3"/>
  <c r="M46" i="3"/>
  <c r="M38" i="3"/>
  <c r="M30" i="3"/>
  <c r="M67" i="3"/>
  <c r="M71" i="3"/>
  <c r="M56" i="3"/>
  <c r="M47" i="3"/>
  <c r="M39" i="3"/>
  <c r="M31" i="3"/>
  <c r="M66" i="3"/>
  <c r="M65" i="3"/>
  <c r="M52" i="3"/>
  <c r="M44" i="3"/>
  <c r="M36" i="3"/>
  <c r="M28" i="3"/>
  <c r="M64" i="3"/>
  <c r="M68" i="3"/>
  <c r="M54" i="3"/>
  <c r="M45" i="3"/>
  <c r="M37" i="3"/>
  <c r="M29" i="3"/>
  <c r="M62" i="3"/>
  <c r="M61" i="3"/>
  <c r="M50" i="3"/>
  <c r="M42" i="3"/>
  <c r="M34" i="3"/>
  <c r="M26" i="3"/>
  <c r="M22" i="3" l="1"/>
</calcChain>
</file>

<file path=xl/sharedStrings.xml><?xml version="1.0" encoding="utf-8"?>
<sst xmlns="http://schemas.openxmlformats.org/spreadsheetml/2006/main" count="116" uniqueCount="84">
  <si>
    <t xml:space="preserve"> United States </t>
  </si>
  <si>
    <t xml:space="preserve"> China </t>
  </si>
  <si>
    <t xml:space="preserve"> Japan </t>
  </si>
  <si>
    <t xml:space="preserve"> Germany </t>
  </si>
  <si>
    <t xml:space="preserve"> United Kingdom </t>
  </si>
  <si>
    <t xml:space="preserve"> France </t>
  </si>
  <si>
    <t xml:space="preserve"> Brazil </t>
  </si>
  <si>
    <t xml:space="preserve"> Italy </t>
  </si>
  <si>
    <t xml:space="preserve"> Russia </t>
  </si>
  <si>
    <t xml:space="preserve"> India </t>
  </si>
  <si>
    <t xml:space="preserve"> Canada </t>
  </si>
  <si>
    <t xml:space="preserve"> Australia </t>
  </si>
  <si>
    <t xml:space="preserve"> Spain </t>
  </si>
  <si>
    <t xml:space="preserve"> South Korea </t>
  </si>
  <si>
    <t xml:space="preserve"> Mexico </t>
  </si>
  <si>
    <t xml:space="preserve"> Indonesia </t>
  </si>
  <si>
    <t xml:space="preserve"> Netherlands </t>
  </si>
  <si>
    <t xml:space="preserve"> Turkey </t>
  </si>
  <si>
    <t xml:space="preserve">  Switzerland </t>
  </si>
  <si>
    <t xml:space="preserve"> Sweden </t>
  </si>
  <si>
    <t xml:space="preserve"> Poland </t>
  </si>
  <si>
    <t xml:space="preserve"> Norway </t>
  </si>
  <si>
    <t xml:space="preserve"> Belgium </t>
  </si>
  <si>
    <t xml:space="preserve"> Taiwan </t>
  </si>
  <si>
    <t xml:space="preserve"> Austria </t>
  </si>
  <si>
    <t xml:space="preserve"> Thailand </t>
  </si>
  <si>
    <t xml:space="preserve"> Colombia </t>
  </si>
  <si>
    <t xml:space="preserve"> South Africa </t>
  </si>
  <si>
    <t xml:space="preserve"> Denmark </t>
  </si>
  <si>
    <t xml:space="preserve"> Malaysia </t>
  </si>
  <si>
    <t xml:space="preserve"> Singapore </t>
  </si>
  <si>
    <t xml:space="preserve"> Israel </t>
  </si>
  <si>
    <t xml:space="preserve"> Chile </t>
  </si>
  <si>
    <t xml:space="preserve"> Hong Kong </t>
  </si>
  <si>
    <t xml:space="preserve"> Philippines </t>
  </si>
  <si>
    <t xml:space="preserve"> Egypt </t>
  </si>
  <si>
    <t xml:space="preserve"> Finland </t>
  </si>
  <si>
    <t xml:space="preserve"> Greece </t>
  </si>
  <si>
    <t xml:space="preserve"> Ireland </t>
  </si>
  <si>
    <t xml:space="preserve"> Portugal </t>
  </si>
  <si>
    <t xml:space="preserve"> Qatar </t>
  </si>
  <si>
    <t xml:space="preserve"> Peru </t>
  </si>
  <si>
    <t xml:space="preserve"> Czech Republic </t>
  </si>
  <si>
    <t xml:space="preserve"> New Zealand </t>
  </si>
  <si>
    <t xml:space="preserve"> Hungary </t>
  </si>
  <si>
    <t>Japan</t>
  </si>
  <si>
    <t>China</t>
  </si>
  <si>
    <t>Europe</t>
  </si>
  <si>
    <t xml:space="preserve"> United Arab Emirates </t>
  </si>
  <si>
    <t>EMU</t>
  </si>
  <si>
    <t>3 ETF</t>
  </si>
  <si>
    <t>4 ETF</t>
  </si>
  <si>
    <t>EM</t>
  </si>
  <si>
    <t>BIP</t>
  </si>
  <si>
    <t>6 ETF</t>
  </si>
  <si>
    <t>2 ETF</t>
  </si>
  <si>
    <t>Gesamt-TER</t>
  </si>
  <si>
    <t>MSCI World</t>
  </si>
  <si>
    <t>Emerging Markets</t>
  </si>
  <si>
    <t>NA</t>
  </si>
  <si>
    <t>USA</t>
  </si>
  <si>
    <t>Pazific</t>
  </si>
  <si>
    <t>BIP-optimiert</t>
  </si>
  <si>
    <t>ETF-Varianten</t>
  </si>
  <si>
    <t>Frontier</t>
  </si>
  <si>
    <t>5 ETF</t>
  </si>
  <si>
    <t xml:space="preserve"> Frontier</t>
  </si>
  <si>
    <t>ACWI</t>
  </si>
  <si>
    <t>MC</t>
  </si>
  <si>
    <t>%</t>
  </si>
  <si>
    <t>http://www.indexmundi.com/facts/indicators/CM.MKT.LCAP.CD/rankings</t>
  </si>
  <si>
    <t>http://www.agf.com/institutional/global-resources/files/quarterly-report/inst270-msci-acwi-cad.pdf</t>
  </si>
  <si>
    <t>MC MSCI</t>
  </si>
  <si>
    <t>portfolios</t>
  </si>
  <si>
    <t>Quelle MC real:</t>
  </si>
  <si>
    <t>Quelle MC MSCI:</t>
  </si>
  <si>
    <t>Total:</t>
  </si>
  <si>
    <t>% Fehler</t>
  </si>
  <si>
    <t>% Fehler BIG12</t>
  </si>
  <si>
    <t>Milliard. USD</t>
  </si>
  <si>
    <t>% Abweichung von:</t>
  </si>
  <si>
    <t>MC abs.</t>
  </si>
  <si>
    <t>MC absolut</t>
  </si>
  <si>
    <t>DM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</si>
</sst>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0.000%"/>
    <numFmt numFmtId="168" formatCode="0.000000000000000%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rgb="FF0070C0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rgb="FF00B05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3">
    <xf numFmtId="0" fontId="0" fillId="0" borderId="0" xfId="0"/>
    <xf numFmtId="164" fontId="1" fillId="0" borderId="0" xfId="0" applyNumberFormat="1" applyFont="1" applyBorder="1" applyAlignment="1">
      <alignment horizontal="center"/>
    </xf>
    <xf numFmtId="164" fontId="1" fillId="0" borderId="0" xfId="0" applyNumberFormat="1" applyFont="1" applyBorder="1"/>
    <xf numFmtId="164" fontId="2" fillId="0" borderId="0" xfId="0" applyNumberFormat="1" applyFont="1" applyBorder="1"/>
    <xf numFmtId="10" fontId="2" fillId="0" borderId="0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right"/>
    </xf>
    <xf numFmtId="164" fontId="1" fillId="0" borderId="0" xfId="0" applyNumberFormat="1" applyFont="1" applyBorder="1" applyAlignment="1">
      <alignment horizontal="right"/>
    </xf>
    <xf numFmtId="10" fontId="2" fillId="0" borderId="0" xfId="0" applyNumberFormat="1" applyFont="1" applyFill="1" applyBorder="1"/>
    <xf numFmtId="164" fontId="2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10" fontId="2" fillId="0" borderId="1" xfId="0" applyNumberFormat="1" applyFont="1" applyFill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164" fontId="4" fillId="3" borderId="2" xfId="0" applyNumberFormat="1" applyFont="1" applyFill="1" applyBorder="1" applyAlignment="1">
      <alignment horizontal="center"/>
    </xf>
    <xf numFmtId="164" fontId="4" fillId="3" borderId="3" xfId="0" applyNumberFormat="1" applyFont="1" applyFill="1" applyBorder="1" applyAlignment="1">
      <alignment horizontal="center"/>
    </xf>
    <xf numFmtId="164" fontId="4" fillId="3" borderId="4" xfId="0" applyNumberFormat="1" applyFont="1" applyFill="1" applyBorder="1" applyAlignment="1">
      <alignment horizontal="center"/>
    </xf>
    <xf numFmtId="164" fontId="3" fillId="3" borderId="2" xfId="0" applyNumberFormat="1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/>
    </xf>
    <xf numFmtId="164" fontId="3" fillId="3" borderId="4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164" fontId="2" fillId="0" borderId="5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10" fontId="2" fillId="0" borderId="0" xfId="0" applyNumberFormat="1" applyFont="1" applyFill="1" applyBorder="1" applyAlignment="1">
      <alignment horizontal="center"/>
    </xf>
    <xf numFmtId="164" fontId="2" fillId="4" borderId="0" xfId="0" applyNumberFormat="1" applyFont="1" applyFill="1" applyBorder="1" applyAlignment="1">
      <alignment horizontal="right"/>
    </xf>
    <xf numFmtId="165" fontId="1" fillId="4" borderId="1" xfId="0" applyNumberFormat="1" applyFont="1" applyFill="1" applyBorder="1" applyAlignment="1">
      <alignment horizontal="center"/>
    </xf>
    <xf numFmtId="164" fontId="1" fillId="4" borderId="0" xfId="0" applyNumberFormat="1" applyFont="1" applyFill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164" fontId="4" fillId="0" borderId="0" xfId="0" applyNumberFormat="1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68" fontId="2" fillId="0" borderId="0" xfId="0" applyNumberFormat="1" applyFont="1" applyBorder="1" applyAlignment="1">
      <alignment horizontal="center"/>
    </xf>
    <xf numFmtId="10" fontId="4" fillId="3" borderId="2" xfId="0" applyNumberFormat="1" applyFont="1" applyFill="1" applyBorder="1" applyAlignment="1">
      <alignment horizontal="center"/>
    </xf>
    <xf numFmtId="10" fontId="4" fillId="3" borderId="3" xfId="0" applyNumberFormat="1" applyFont="1" applyFill="1" applyBorder="1" applyAlignment="1">
      <alignment horizontal="left"/>
    </xf>
    <xf numFmtId="10" fontId="4" fillId="3" borderId="3" xfId="0" applyNumberFormat="1" applyFont="1" applyFill="1" applyBorder="1" applyAlignment="1">
      <alignment horizontal="center"/>
    </xf>
    <xf numFmtId="10" fontId="4" fillId="3" borderId="4" xfId="0" applyNumberFormat="1" applyFont="1" applyFill="1" applyBorder="1" applyAlignment="1">
      <alignment horizontal="center"/>
    </xf>
    <xf numFmtId="10" fontId="4" fillId="0" borderId="0" xfId="0" applyNumberFormat="1" applyFont="1" applyFill="1" applyBorder="1" applyAlignment="1">
      <alignment horizontal="center"/>
    </xf>
    <xf numFmtId="10" fontId="4" fillId="0" borderId="0" xfId="0" applyNumberFormat="1" applyFont="1" applyFill="1" applyBorder="1" applyAlignment="1">
      <alignment horizontal="left"/>
    </xf>
    <xf numFmtId="10" fontId="1" fillId="0" borderId="0" xfId="0" applyNumberFormat="1" applyFont="1" applyBorder="1" applyAlignment="1">
      <alignment horizontal="center"/>
    </xf>
    <xf numFmtId="10" fontId="2" fillId="2" borderId="1" xfId="0" applyNumberFormat="1" applyFont="1" applyFill="1" applyBorder="1" applyAlignment="1">
      <alignment horizontal="center"/>
    </xf>
    <xf numFmtId="10" fontId="1" fillId="4" borderId="1" xfId="0" applyNumberFormat="1" applyFont="1" applyFill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164" fontId="8" fillId="0" borderId="0" xfId="1" applyNumberFormat="1" applyBorder="1" applyAlignment="1">
      <alignment horizontal="center"/>
    </xf>
    <xf numFmtId="164" fontId="9" fillId="0" borderId="0" xfId="1" applyNumberFormat="1" applyFont="1" applyBorder="1" applyAlignment="1">
      <alignment horizontal="left"/>
    </xf>
    <xf numFmtId="164" fontId="9" fillId="0" borderId="0" xfId="1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indexmundi.com/facts/indicators/CM.MKT.LCAP.CD/rankings" TargetMode="External"/><Relationship Id="rId1" Type="http://schemas.openxmlformats.org/officeDocument/2006/relationships/hyperlink" Target="http://www.agf.com/institutional/global-resources/files/quarterly-report/inst270-msci-acwi-ca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75"/>
  <sheetViews>
    <sheetView tabSelected="1" zoomScaleNormal="100" workbookViewId="0">
      <selection activeCell="AH17" sqref="AH17:AI17"/>
    </sheetView>
  </sheetViews>
  <sheetFormatPr baseColWidth="10" defaultColWidth="5.7109375" defaultRowHeight="11.25" x14ac:dyDescent="0.2"/>
  <cols>
    <col min="1" max="1" width="16.5703125" style="21" customWidth="1"/>
    <col min="2" max="2" width="8.42578125" style="44" customWidth="1"/>
    <col min="3" max="3" width="7.42578125" style="44" customWidth="1"/>
    <col min="4" max="4" width="8.5703125" style="44" customWidth="1"/>
    <col min="5" max="5" width="8.85546875" style="44" customWidth="1"/>
    <col min="6" max="6" width="8.140625" style="44" customWidth="1"/>
    <col min="7" max="7" width="7.85546875" style="44" customWidth="1"/>
    <col min="8" max="8" width="5.7109375" style="6"/>
    <col min="9" max="9" width="6" style="1" bestFit="1" customWidth="1"/>
    <col min="10" max="12" width="5.7109375" style="1"/>
    <col min="13" max="13" width="6" style="1" bestFit="1" customWidth="1"/>
    <col min="14" max="14" width="5.7109375" style="1"/>
    <col min="15" max="16" width="5.7109375" style="5" customWidth="1"/>
    <col min="17" max="17" width="9.42578125" style="5" bestFit="1" customWidth="1"/>
    <col min="18" max="18" width="9.7109375" style="5" bestFit="1" customWidth="1"/>
    <col min="19" max="19" width="5.7109375" style="2"/>
    <col min="20" max="20" width="7.28515625" style="5" customWidth="1"/>
    <col min="21" max="24" width="5.7109375" style="5"/>
    <col min="25" max="25" width="6" style="5" bestFit="1" customWidth="1"/>
    <col min="26" max="29" width="5.7109375" style="5"/>
    <col min="30" max="30" width="6" style="5" bestFit="1" customWidth="1"/>
    <col min="31" max="34" width="5.7109375" style="1"/>
    <col min="35" max="35" width="5.7109375" style="27"/>
    <col min="36" max="16384" width="5.7109375" style="1"/>
  </cols>
  <sheetData>
    <row r="2" spans="1:35" s="14" customFormat="1" ht="15.75" x14ac:dyDescent="0.25">
      <c r="A2" s="28"/>
      <c r="B2" s="38"/>
      <c r="C2" s="40"/>
      <c r="D2" s="39" t="s">
        <v>73</v>
      </c>
      <c r="E2" s="40"/>
      <c r="F2" s="40"/>
      <c r="G2" s="41"/>
      <c r="H2" s="13"/>
      <c r="I2" s="15"/>
      <c r="J2" s="16"/>
      <c r="K2" s="16" t="s">
        <v>62</v>
      </c>
      <c r="L2" s="16"/>
      <c r="M2" s="17"/>
      <c r="N2" s="1"/>
      <c r="O2" s="15" t="s">
        <v>53</v>
      </c>
      <c r="P2" s="16" t="s">
        <v>68</v>
      </c>
      <c r="Q2" s="16" t="s">
        <v>72</v>
      </c>
      <c r="R2" s="17" t="s">
        <v>81</v>
      </c>
      <c r="T2" s="18"/>
      <c r="U2" s="19"/>
      <c r="V2" s="19"/>
      <c r="W2" s="19"/>
      <c r="X2" s="19"/>
      <c r="Y2" s="19" t="s">
        <v>63</v>
      </c>
      <c r="Z2" s="19"/>
      <c r="AA2" s="19"/>
      <c r="AB2" s="19"/>
      <c r="AC2" s="19"/>
      <c r="AD2" s="20"/>
      <c r="AI2" s="33"/>
    </row>
    <row r="3" spans="1:35" s="14" customFormat="1" ht="15.75" x14ac:dyDescent="0.25">
      <c r="A3" s="28"/>
      <c r="B3" s="42"/>
      <c r="C3" s="42"/>
      <c r="D3" s="43"/>
      <c r="E3" s="42"/>
      <c r="F3" s="42"/>
      <c r="G3" s="42"/>
      <c r="H3" s="35"/>
      <c r="I3" s="34"/>
      <c r="J3" s="34"/>
      <c r="K3" s="34"/>
      <c r="L3" s="34"/>
      <c r="M3" s="34"/>
      <c r="N3" s="36"/>
      <c r="O3" s="34"/>
      <c r="P3" s="34"/>
      <c r="Q3" s="34"/>
      <c r="R3" s="34"/>
      <c r="S3" s="34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I3" s="33"/>
    </row>
    <row r="4" spans="1:35" s="14" customFormat="1" ht="15.75" x14ac:dyDescent="0.25">
      <c r="A4" s="28" t="s">
        <v>80</v>
      </c>
      <c r="B4" s="44" t="s">
        <v>53</v>
      </c>
      <c r="C4" s="44" t="s">
        <v>53</v>
      </c>
      <c r="D4" s="44" t="s">
        <v>68</v>
      </c>
      <c r="E4" s="44" t="s">
        <v>68</v>
      </c>
      <c r="F4" s="44" t="s">
        <v>72</v>
      </c>
      <c r="G4" s="44" t="s">
        <v>72</v>
      </c>
      <c r="H4" s="35"/>
      <c r="I4" s="44" t="s">
        <v>53</v>
      </c>
      <c r="J4" s="44" t="s">
        <v>53</v>
      </c>
      <c r="K4" s="44" t="s">
        <v>53</v>
      </c>
      <c r="L4" s="44" t="s">
        <v>53</v>
      </c>
      <c r="M4" s="44" t="s">
        <v>53</v>
      </c>
      <c r="N4" s="36"/>
      <c r="O4" s="34"/>
      <c r="P4" s="34"/>
      <c r="Q4" s="34"/>
      <c r="R4" s="34"/>
      <c r="S4" s="34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I4" s="33"/>
    </row>
    <row r="5" spans="1:35" x14ac:dyDescent="0.2">
      <c r="S5" s="1"/>
    </row>
    <row r="6" spans="1:35" x14ac:dyDescent="0.2">
      <c r="B6" s="44" t="s">
        <v>50</v>
      </c>
      <c r="C6" s="44" t="s">
        <v>51</v>
      </c>
      <c r="D6" s="44" t="s">
        <v>50</v>
      </c>
      <c r="E6" s="44" t="s">
        <v>51</v>
      </c>
      <c r="F6" s="44" t="s">
        <v>50</v>
      </c>
      <c r="G6" s="44" t="s">
        <v>51</v>
      </c>
      <c r="I6" s="1" t="s">
        <v>55</v>
      </c>
      <c r="J6" s="1" t="s">
        <v>50</v>
      </c>
      <c r="K6" s="1" t="s">
        <v>51</v>
      </c>
      <c r="L6" s="1" t="s">
        <v>65</v>
      </c>
      <c r="M6" s="1" t="s">
        <v>54</v>
      </c>
      <c r="S6" s="1"/>
    </row>
    <row r="7" spans="1:35" x14ac:dyDescent="0.2">
      <c r="A7" s="22" t="s">
        <v>57</v>
      </c>
      <c r="B7" s="45">
        <v>0.5</v>
      </c>
      <c r="C7" s="45">
        <v>0.5</v>
      </c>
      <c r="D7" s="45">
        <v>0.5</v>
      </c>
      <c r="E7" s="45">
        <v>0.5</v>
      </c>
      <c r="F7" s="45">
        <v>0.5</v>
      </c>
      <c r="G7" s="45">
        <v>0.5</v>
      </c>
      <c r="H7" s="7"/>
      <c r="I7" s="11">
        <v>0.7</v>
      </c>
      <c r="J7" s="11">
        <f t="shared" ref="J7:L7" si="0">1-SUM(J8:J17)</f>
        <v>0.43893055842832163</v>
      </c>
      <c r="K7" s="11">
        <f t="shared" si="0"/>
        <v>0.45242389721254206</v>
      </c>
      <c r="L7" s="11">
        <f t="shared" si="0"/>
        <v>0.44547806487110675</v>
      </c>
      <c r="M7" s="11">
        <f t="shared" ref="M7" si="1">1-SUM(M8:M17)</f>
        <v>0.45242389721254206</v>
      </c>
      <c r="S7" s="1"/>
      <c r="T7" s="37"/>
    </row>
    <row r="8" spans="1:35" x14ac:dyDescent="0.2">
      <c r="A8" s="23" t="s">
        <v>58</v>
      </c>
      <c r="B8" s="45">
        <v>0.3</v>
      </c>
      <c r="C8" s="45">
        <v>0.3</v>
      </c>
      <c r="D8" s="45">
        <v>0.3</v>
      </c>
      <c r="E8" s="45">
        <v>0.3</v>
      </c>
      <c r="F8" s="45">
        <v>0.3</v>
      </c>
      <c r="G8" s="45">
        <v>0.3</v>
      </c>
      <c r="H8" s="7"/>
      <c r="I8" s="11">
        <v>0.3</v>
      </c>
      <c r="J8" s="11">
        <v>0.42581917209317788</v>
      </c>
      <c r="K8" s="11">
        <v>0.30114245621082314</v>
      </c>
      <c r="L8" s="11">
        <v>0.2704492628759258</v>
      </c>
      <c r="M8" s="11">
        <v>0.30114245621082314</v>
      </c>
      <c r="S8" s="1"/>
    </row>
    <row r="9" spans="1:35" x14ac:dyDescent="0.2">
      <c r="A9" s="21" t="s">
        <v>49</v>
      </c>
      <c r="B9" s="45">
        <v>0.2</v>
      </c>
      <c r="C9" s="45"/>
      <c r="D9" s="45">
        <v>0.2</v>
      </c>
      <c r="E9" s="45"/>
      <c r="F9" s="45">
        <v>0.2</v>
      </c>
      <c r="G9" s="45"/>
      <c r="H9" s="7"/>
      <c r="I9" s="11"/>
      <c r="J9" s="11">
        <v>0.1352502694785005</v>
      </c>
      <c r="K9" s="11">
        <v>0.15767038539080946</v>
      </c>
      <c r="L9" s="11">
        <v>0.1461292479142744</v>
      </c>
      <c r="M9" s="11"/>
      <c r="O9" s="26"/>
      <c r="P9" s="26"/>
      <c r="Q9" s="26"/>
      <c r="R9" s="26"/>
      <c r="S9" s="1"/>
    </row>
    <row r="10" spans="1:35" x14ac:dyDescent="0.2">
      <c r="A10" s="21" t="s">
        <v>46</v>
      </c>
      <c r="B10" s="45"/>
      <c r="C10" s="45">
        <v>0.1</v>
      </c>
      <c r="D10" s="45"/>
      <c r="E10" s="45">
        <v>0.1</v>
      </c>
      <c r="F10" s="45"/>
      <c r="G10" s="45">
        <v>0.1</v>
      </c>
      <c r="H10" s="7"/>
      <c r="I10" s="11"/>
      <c r="J10" s="11"/>
      <c r="K10" s="11">
        <v>8.8763261185825337E-2</v>
      </c>
      <c r="L10" s="11">
        <v>9.3365537349950928E-2</v>
      </c>
      <c r="M10" s="11">
        <v>8.8763261185825337E-2</v>
      </c>
      <c r="O10" s="26"/>
      <c r="P10" s="26"/>
      <c r="Q10" s="26"/>
      <c r="R10" s="26"/>
      <c r="S10" s="1"/>
    </row>
    <row r="11" spans="1:35" x14ac:dyDescent="0.2">
      <c r="A11" s="24" t="s">
        <v>64</v>
      </c>
      <c r="B11" s="45"/>
      <c r="C11" s="45"/>
      <c r="D11" s="45"/>
      <c r="E11" s="45"/>
      <c r="F11" s="45"/>
      <c r="G11" s="45"/>
      <c r="I11" s="11"/>
      <c r="J11" s="11"/>
      <c r="K11" s="11"/>
      <c r="L11" s="11">
        <v>4.4577886988742065E-2</v>
      </c>
      <c r="M11" s="11"/>
      <c r="O11" s="26"/>
      <c r="P11" s="26"/>
      <c r="Q11" s="26"/>
      <c r="R11" s="26"/>
      <c r="S11" s="1"/>
      <c r="W11" s="4"/>
    </row>
    <row r="12" spans="1:35" x14ac:dyDescent="0.2">
      <c r="A12" s="21" t="s">
        <v>45</v>
      </c>
      <c r="B12" s="45"/>
      <c r="C12" s="45"/>
      <c r="D12" s="45"/>
      <c r="E12" s="45"/>
      <c r="F12" s="45"/>
      <c r="G12" s="45"/>
      <c r="H12" s="7"/>
      <c r="I12" s="11"/>
      <c r="J12" s="11"/>
      <c r="K12" s="11"/>
      <c r="L12" s="11"/>
      <c r="M12" s="11"/>
      <c r="O12" s="26"/>
      <c r="P12" s="26"/>
      <c r="Q12" s="26"/>
      <c r="R12" s="26"/>
      <c r="S12" s="1"/>
    </row>
    <row r="13" spans="1:35" x14ac:dyDescent="0.2">
      <c r="A13" s="21" t="s">
        <v>67</v>
      </c>
      <c r="B13" s="45"/>
      <c r="C13" s="45"/>
      <c r="D13" s="45"/>
      <c r="E13" s="45"/>
      <c r="F13" s="45"/>
      <c r="G13" s="45"/>
      <c r="H13" s="7"/>
      <c r="I13" s="11"/>
      <c r="J13" s="11"/>
      <c r="K13" s="11"/>
      <c r="L13" s="11"/>
      <c r="M13" s="11"/>
      <c r="O13" s="26"/>
      <c r="P13" s="26"/>
      <c r="Q13" s="26"/>
      <c r="R13" s="26"/>
      <c r="S13" s="1"/>
    </row>
    <row r="14" spans="1:35" x14ac:dyDescent="0.2">
      <c r="A14" s="21" t="s">
        <v>47</v>
      </c>
      <c r="B14" s="45"/>
      <c r="C14" s="45">
        <v>0.1</v>
      </c>
      <c r="D14" s="45"/>
      <c r="E14" s="45">
        <v>0.1</v>
      </c>
      <c r="F14" s="45"/>
      <c r="G14" s="45">
        <v>0.1</v>
      </c>
      <c r="H14" s="7"/>
      <c r="I14" s="11"/>
      <c r="J14" s="11"/>
      <c r="K14" s="11"/>
      <c r="L14" s="11"/>
      <c r="M14" s="11">
        <v>0.15767038539080946</v>
      </c>
      <c r="O14" s="26"/>
      <c r="P14" s="26"/>
      <c r="Q14" s="26"/>
      <c r="R14" s="26"/>
      <c r="S14" s="1"/>
    </row>
    <row r="15" spans="1:35" x14ac:dyDescent="0.2">
      <c r="A15" s="21" t="s">
        <v>60</v>
      </c>
      <c r="B15" s="45"/>
      <c r="C15" s="45"/>
      <c r="D15" s="45"/>
      <c r="E15" s="45"/>
      <c r="F15" s="45"/>
      <c r="G15" s="45"/>
      <c r="I15" s="11"/>
      <c r="J15" s="11"/>
      <c r="K15" s="11"/>
      <c r="L15" s="11"/>
      <c r="M15" s="11"/>
      <c r="O15" s="26"/>
      <c r="P15" s="26"/>
      <c r="Q15" s="26"/>
      <c r="R15" s="26"/>
      <c r="S15" s="1"/>
    </row>
    <row r="16" spans="1:35" x14ac:dyDescent="0.2">
      <c r="A16" s="21" t="s">
        <v>59</v>
      </c>
      <c r="B16" s="45"/>
      <c r="C16" s="45"/>
      <c r="D16" s="45"/>
      <c r="E16" s="45"/>
      <c r="F16" s="45"/>
      <c r="G16" s="45"/>
      <c r="I16" s="11"/>
      <c r="J16" s="11"/>
      <c r="K16" s="11"/>
      <c r="L16" s="11"/>
      <c r="M16" s="11"/>
      <c r="O16" s="26"/>
      <c r="P16" s="26"/>
      <c r="Q16" s="26"/>
      <c r="R16" s="26"/>
      <c r="S16" s="1"/>
    </row>
    <row r="17" spans="1:30" x14ac:dyDescent="0.2">
      <c r="A17" s="21" t="s">
        <v>61</v>
      </c>
      <c r="B17" s="45"/>
      <c r="C17" s="45"/>
      <c r="D17" s="45"/>
      <c r="E17" s="45"/>
      <c r="F17" s="45"/>
      <c r="G17" s="45"/>
      <c r="I17" s="11"/>
      <c r="J17" s="11"/>
      <c r="K17" s="11"/>
      <c r="L17" s="11"/>
      <c r="M17" s="11"/>
      <c r="O17" s="26"/>
      <c r="P17" s="26"/>
      <c r="Q17" s="26"/>
      <c r="R17" s="26"/>
      <c r="S17" s="1"/>
    </row>
    <row r="18" spans="1:30" x14ac:dyDescent="0.2">
      <c r="A18" s="21" t="s">
        <v>76</v>
      </c>
      <c r="B18" s="4">
        <f>SUM(B7:B17)</f>
        <v>1</v>
      </c>
      <c r="C18" s="4">
        <f>SUM(C7:C17)</f>
        <v>1</v>
      </c>
      <c r="D18" s="4">
        <f t="shared" ref="D18:F18" si="2">SUM(D7:D17)</f>
        <v>1</v>
      </c>
      <c r="E18" s="4">
        <f t="shared" si="2"/>
        <v>1</v>
      </c>
      <c r="F18" s="4">
        <f t="shared" si="2"/>
        <v>1</v>
      </c>
      <c r="G18" s="4">
        <f t="shared" ref="G18" si="3">SUM(G7:G17)</f>
        <v>1</v>
      </c>
      <c r="H18" s="5"/>
      <c r="I18" s="5">
        <f t="shared" ref="I18" si="4">SUM(I7:I17)</f>
        <v>1</v>
      </c>
      <c r="J18" s="5">
        <f t="shared" ref="J18" si="5">SUM(J7:J17)</f>
        <v>1</v>
      </c>
      <c r="K18" s="5">
        <f t="shared" ref="K18" si="6">SUM(K7:K17)</f>
        <v>1</v>
      </c>
      <c r="L18" s="5">
        <f t="shared" ref="L18" si="7">SUM(L7:L17)</f>
        <v>1</v>
      </c>
      <c r="M18" s="5">
        <f t="shared" ref="M18" si="8">SUM(M7:M17)</f>
        <v>1</v>
      </c>
      <c r="O18" s="26"/>
      <c r="P18" s="26"/>
      <c r="Q18" s="26"/>
      <c r="R18" s="26"/>
      <c r="S18" s="1"/>
      <c r="W18" s="4"/>
    </row>
    <row r="19" spans="1:30" x14ac:dyDescent="0.2">
      <c r="B19" s="4"/>
      <c r="C19" s="4"/>
      <c r="D19" s="4"/>
      <c r="E19" s="4"/>
      <c r="F19" s="4"/>
      <c r="G19" s="4"/>
      <c r="I19" s="5"/>
      <c r="J19" s="5"/>
      <c r="K19" s="5"/>
      <c r="L19" s="5"/>
      <c r="M19" s="5"/>
      <c r="O19" s="26"/>
      <c r="P19" s="26"/>
      <c r="Q19" s="26"/>
      <c r="R19" s="26"/>
      <c r="S19" s="1"/>
      <c r="W19" s="4"/>
    </row>
    <row r="20" spans="1:30" x14ac:dyDescent="0.2">
      <c r="A20" s="30" t="s">
        <v>56</v>
      </c>
      <c r="B20" s="46">
        <f>$T20*B$7+$U20*B$8+$V20*B$9+$W20*B$10+$X20*B$12+$Y20*B$13+$Z20*B$14+$AA20*B$15+$AB20*B$16+$AC20*B$17+$AD20*B$11</f>
        <v>3.2500000000000003E-3</v>
      </c>
      <c r="C20" s="46">
        <f>$T20*C$7+$U20*C$8+$V20*C$9+$W20*C$10+$X20*C$12+$Y20*C$13+$Z20*C$14+$AA20*C$15+$AB20*C$16+$AC20*C$17+$AD20*C$11</f>
        <v>3.7000000000000002E-3</v>
      </c>
      <c r="D20" s="46">
        <f>$T20*D$7+$U20*D$8+$V20*D$9+$W20*D$10+$X20*D$12+$Y20*D$13+$Z20*D$14+$AA20*D$15+$AB20*D$16+$AC20*D$17+$AD20*D$11</f>
        <v>3.2500000000000003E-3</v>
      </c>
      <c r="E20" s="46">
        <f>$T20*E$7+$U20*E$8+$V20*E$9+$W20*E$10+$X20*E$12+$Y20*E$13+$Z20*E$14+$AA20*E$15+$AB20*E$16+$AC20*E$17+$AD20*E$11</f>
        <v>3.7000000000000002E-3</v>
      </c>
      <c r="F20" s="46">
        <f>$T20*F$7+$U20*F$8+$V20*F$9+$W20*F$10+$X20*F$12+$Y20*F$13+$Z20*F$14+$AA20*F$15+$AB20*F$16+$AC20*F$17+$AD20*F$11</f>
        <v>3.2500000000000003E-3</v>
      </c>
      <c r="G20" s="46">
        <f>$T20*G$7+$U20*G$8+$V20*G$9+$W20*G$10+$X20*G$12+$Y20*G$13+$Z20*G$14+$AA20*G$15+$AB20*G$16+$AC20*G$17+$AD20*G$11</f>
        <v>3.7000000000000002E-3</v>
      </c>
      <c r="H20" s="30"/>
      <c r="I20" s="31">
        <f>$T20*I$7+$U20*I$8+$V20*I$9+$W20*I$10+$X20*I$12+$Y20*I$13+$Z20*I$14+$AA20*I$15+$AB20*I$16+$AC20*I$17+$AD20*I$11</f>
        <v>3.4499999999999999E-3</v>
      </c>
      <c r="J20" s="31">
        <f>$T20*J$7+$U20*J$8+$V20*J$9+$W20*J$10+$X20*J$12+$Y20*J$13+$Z20*J$14+$AA20*J$15+$AB20*J$16+$AC20*J$17+$AD20*J$11</f>
        <v>3.5034784886612664E-3</v>
      </c>
      <c r="K20" s="31">
        <f>$T20*K$7+$U20*K$8+$V20*K$9+$W20*K$10+$X20*K$12+$Y20*K$13+$Z20*K$14+$AA20*K$15+$AB20*K$16+$AC20*K$17+$AD20*K$11</f>
        <v>3.6047147130758139E-3</v>
      </c>
      <c r="L20" s="31">
        <f>$T20*L$7+$U20*L$8+$V20*L$9+$W20*L$10+$X20*L$12+$Y20*L$13+$Z20*L$14+$AA20*L$15+$AB20*L$16+$AC20*L$17+$AD20*L$11</f>
        <v>3.8537913490568954E-3</v>
      </c>
      <c r="M20" s="31">
        <f>$T20*M$7+$U20*M$8+$V20*M$9+$W20*M$10+$X20*M$12+$Y20*M$13+$Z20*M$14+$AA20*M$15+$AB20*M$16+$AC20*M$17+$AD20*M$11</f>
        <v>3.6047147130758139E-3</v>
      </c>
      <c r="N20" s="32"/>
      <c r="O20" s="26"/>
      <c r="P20" s="26"/>
      <c r="Q20" s="26"/>
      <c r="R20" s="26"/>
      <c r="S20" s="1"/>
      <c r="T20" s="47">
        <v>3.0000000000000001E-3</v>
      </c>
      <c r="U20" s="47">
        <v>4.4999999999999997E-3</v>
      </c>
      <c r="V20" s="47">
        <v>2E-3</v>
      </c>
      <c r="W20" s="47">
        <v>6.4999999999999997E-3</v>
      </c>
      <c r="X20" s="47">
        <v>2E-3</v>
      </c>
      <c r="Y20" s="47">
        <v>2E-3</v>
      </c>
      <c r="Z20" s="47">
        <v>2E-3</v>
      </c>
      <c r="AA20" s="47">
        <v>1E-3</v>
      </c>
      <c r="AB20" s="47">
        <v>2.5000000000000001E-3</v>
      </c>
      <c r="AC20" s="47">
        <v>4.4999999999999997E-3</v>
      </c>
      <c r="AD20" s="47">
        <v>8.9999999999999993E-3</v>
      </c>
    </row>
    <row r="21" spans="1:30" x14ac:dyDescent="0.2">
      <c r="O21" s="26"/>
      <c r="P21" s="26"/>
      <c r="Q21" s="26"/>
      <c r="R21" s="26"/>
      <c r="S21" s="1"/>
    </row>
    <row r="22" spans="1:30" x14ac:dyDescent="0.2">
      <c r="A22" s="21" t="s">
        <v>77</v>
      </c>
      <c r="B22" s="12">
        <f>SQRT(SUMSQ(B25:B71))</f>
        <v>0.13167873679641018</v>
      </c>
      <c r="C22" s="12">
        <f>SQRT(SUMSQ(C25:C71))</f>
        <v>0.10737335597603483</v>
      </c>
      <c r="D22" s="12">
        <f>SQRT(SUMSQ(D25:D71))</f>
        <v>0.15767259288286548</v>
      </c>
      <c r="E22" s="12">
        <f>SQRT(SUMSQ(E25:E71))</f>
        <v>0.14019588548405343</v>
      </c>
      <c r="F22" s="12">
        <f>SQRT(SUMSQ(F25:F71))</f>
        <v>0.25841011896160798</v>
      </c>
      <c r="G22" s="12">
        <f>SQRT(SUMSQ(G25:G71))</f>
        <v>0.28077814193617701</v>
      </c>
      <c r="I22" s="12">
        <f>SQRT(SUMSQ(I25:I71))</f>
        <v>0.20467833737057967</v>
      </c>
      <c r="J22" s="12">
        <f>SQRT(SUMSQ(J25:J71))</f>
        <v>0.11308872282040172</v>
      </c>
      <c r="K22" s="12">
        <f>SQRT(SUMSQ(K25:K71))</f>
        <v>8.9856404312983654E-2</v>
      </c>
      <c r="L22" s="12">
        <f>SQRT(SUMSQ(L25:L71))</f>
        <v>7.7208437463877663E-2</v>
      </c>
      <c r="M22" s="12">
        <f>SQRT(SUMSQ(M25:M71))</f>
        <v>0.10130177934095008</v>
      </c>
      <c r="O22" s="26"/>
      <c r="P22" s="26"/>
      <c r="Q22" s="26"/>
      <c r="R22" s="26"/>
      <c r="S22" s="1"/>
    </row>
    <row r="23" spans="1:30" x14ac:dyDescent="0.2">
      <c r="A23" s="21" t="s">
        <v>78</v>
      </c>
      <c r="B23" s="12">
        <f t="shared" ref="B23:F23" si="9">SQRT(SUMSQ(B25:B36))</f>
        <v>0.11829673034650399</v>
      </c>
      <c r="C23" s="12">
        <f t="shared" si="9"/>
        <v>8.9019720793297771E-2</v>
      </c>
      <c r="D23" s="12">
        <f t="shared" si="9"/>
        <v>0.14177439769893371</v>
      </c>
      <c r="E23" s="12">
        <f t="shared" si="9"/>
        <v>0.1234035700626897</v>
      </c>
      <c r="F23" s="12">
        <f t="shared" si="9"/>
        <v>0.25120604652403006</v>
      </c>
      <c r="G23" s="12">
        <f>SQRT(SUMSQ(G25:G36))</f>
        <v>0.27543554844364293</v>
      </c>
      <c r="N23" s="29"/>
      <c r="O23" s="26" t="s">
        <v>53</v>
      </c>
      <c r="P23" s="26" t="s">
        <v>68</v>
      </c>
      <c r="Q23" s="26" t="s">
        <v>72</v>
      </c>
      <c r="R23" s="26" t="s">
        <v>82</v>
      </c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x14ac:dyDescent="0.2">
      <c r="O24" s="5" t="s">
        <v>69</v>
      </c>
      <c r="P24" s="5" t="s">
        <v>69</v>
      </c>
      <c r="Q24" s="5" t="s">
        <v>69</v>
      </c>
      <c r="R24" s="5" t="s">
        <v>79</v>
      </c>
      <c r="S24" s="8"/>
      <c r="T24" s="5" t="s">
        <v>83</v>
      </c>
      <c r="U24" s="5" t="s">
        <v>52</v>
      </c>
      <c r="V24" s="5" t="s">
        <v>49</v>
      </c>
      <c r="W24" s="5" t="s">
        <v>46</v>
      </c>
      <c r="X24" s="5" t="s">
        <v>45</v>
      </c>
      <c r="Y24" s="5" t="s">
        <v>67</v>
      </c>
      <c r="Z24" s="5" t="s">
        <v>47</v>
      </c>
      <c r="AA24" s="5" t="s">
        <v>60</v>
      </c>
      <c r="AB24" s="5" t="s">
        <v>59</v>
      </c>
      <c r="AC24" s="5" t="s">
        <v>61</v>
      </c>
      <c r="AD24" s="5" t="s">
        <v>64</v>
      </c>
    </row>
    <row r="25" spans="1:30" x14ac:dyDescent="0.2">
      <c r="A25" s="22" t="s">
        <v>0</v>
      </c>
      <c r="B25" s="47">
        <f>$T25*B$7+$U25*B$8+$V25*B$9+$W25*B$10+$X25*B$12+$Y25*B$13+$Z25*B$14+$AA25*B$15+$AB25*B$16+$AC25*B$17+$AD25*B$11-$O25</f>
        <v>5.3405643562898147E-2</v>
      </c>
      <c r="C25" s="47">
        <f>$T25*C$7+$U25*C$8+$V25*C$9+$W25*C$10+$X25*C$12+$Y25*C$13+$Z25*C$14+$AA25*C$15+$AB25*C$16+$AC25*C$17+$AD25*C$11-$O25</f>
        <v>5.3405643562898147E-2</v>
      </c>
      <c r="D25" s="47">
        <f>$T25*D$7+$U25*D$8+$V25*D$9+$W25*D$10+$X25*D$12+$Y25*D$13+$Z25*D$14+$AA25*D$15+$AB25*D$16+$AC25*D$17+$AD25*D$11-$P25</f>
        <v>-9.8227331776206961E-2</v>
      </c>
      <c r="E25" s="47">
        <f>$T25*E$7+$U25*E$8+$V25*E$9+$W25*E$10+$X25*E$12+$Y25*E$13+$Z25*E$14+$AA25*E$15+$AB25*E$16+$AC25*E$17+$AD25*E$11-$P25</f>
        <v>-9.8227331776206961E-2</v>
      </c>
      <c r="F25" s="47">
        <f>$T25*F$7+$U25*F$8+$V25*F$9+$W25*F$10+$X25*F$12+$Y25*F$13+$Z25*F$14+$AA25*F$15+$AB25*F$16+$AC25*F$17+$AD25*F$11-$Q25</f>
        <v>-0.22995284492691331</v>
      </c>
      <c r="G25" s="47">
        <f>$T25*G$7+$U25*G$8+$V25*G$9+$W25*G$10+$X25*G$12+$Y25*G$13+$Z25*G$14+$AA25*G$15+$AB25*G$16+$AC25*G$17+$AD25*G$11-$Q25</f>
        <v>-0.22995284492691331</v>
      </c>
      <c r="I25" s="9">
        <f>$T25*I$7+$U25*I$8+$V25*I$9+$W25*I$10+$X25*I$12+$Y25*I$13+$Z25*I$14+$AA25*I$15+$AB25*I$16+$AC25*I$17+$AD25*I$11-$O25</f>
        <v>0.1706245055921328</v>
      </c>
      <c r="J25" s="9">
        <f>$T25*J$7+$U25*J$8+$V25*J$9+$W25*J$10+$X25*J$12+$Y25*J$13+$Z25*J$14+$AA25*J$15+$AB25*J$16+$AC25*J$17+$AD25*J$11-$O25</f>
        <v>1.761319133393327E-2</v>
      </c>
      <c r="K25" s="9">
        <f>$T25*K$7+$U25*K$8+$V25*K$9+$W25*K$10+$X25*K$12+$Y25*K$13+$Z25*K$14+$AA25*K$15+$AB25*K$16+$AC25*K$17+$AD25*K$11-$O25</f>
        <v>2.5521560420239536E-2</v>
      </c>
      <c r="L25" s="9">
        <f>$T25*L$7+$U25*L$8+$V25*L$9+$W25*L$10+$X25*L$12+$Y25*L$13+$Z25*L$14+$AA25*L$15+$AB25*L$16+$AC25*L$17+$AD25*L$11-$O25</f>
        <v>2.1450647605695067E-2</v>
      </c>
      <c r="M25" s="9">
        <f t="shared" ref="M25:M71" si="10">$T25*M$7+$U25*M$8+$V25*M$9+$W25*M$10+$X25*M$12+$Y25*M$13+$Z25*M$14+$AA25*M$15+$AB25*M$16+$AC25*M$17+$AD25*M$11-$O25</f>
        <v>2.5521560420239536E-2</v>
      </c>
      <c r="N25" s="5"/>
      <c r="O25" s="10">
        <v>0.23964151151018856</v>
      </c>
      <c r="P25" s="10">
        <f>R25/$R$72</f>
        <v>0.39127448684929367</v>
      </c>
      <c r="Q25" s="51">
        <v>0.52300000000000002</v>
      </c>
      <c r="R25" s="52">
        <v>25067</v>
      </c>
      <c r="S25" s="3"/>
      <c r="T25" s="9">
        <v>0.58609431014617341</v>
      </c>
      <c r="U25" s="9">
        <v>0</v>
      </c>
      <c r="V25" s="9">
        <v>0</v>
      </c>
      <c r="W25" s="9">
        <v>0</v>
      </c>
      <c r="X25" s="9">
        <v>0</v>
      </c>
      <c r="Y25" s="9">
        <f>89.5%*T25+10.5%*U25</f>
        <v>0.52455440758082517</v>
      </c>
      <c r="Z25" s="9">
        <v>0</v>
      </c>
      <c r="AA25" s="9">
        <v>1</v>
      </c>
      <c r="AB25" s="9">
        <v>0.94099999999999995</v>
      </c>
      <c r="AC25" s="9">
        <v>0</v>
      </c>
      <c r="AD25" s="9">
        <v>0</v>
      </c>
    </row>
    <row r="26" spans="1:30" x14ac:dyDescent="0.2">
      <c r="A26" s="23" t="s">
        <v>1</v>
      </c>
      <c r="B26" s="47">
        <f>$T26*B$7+$U26*B$8+$V26*B$9+$W26*B$10+$X26*B$12+$Y26*B$13+$Z26*B$14+$AA26*B$15+$AB26*B$16+$AC26*B$17+$AD26*B$11-$O26</f>
        <v>-7.5312614415136772E-2</v>
      </c>
      <c r="C26" s="47">
        <f>$T26*C$7+$U26*C$8+$V26*C$9+$W26*C$10+$X26*C$12+$Y26*C$13+$Z26*C$14+$AA26*C$15+$AB26*C$16+$AC26*C$17+$AD26*C$11-$O26</f>
        <v>2.468738558486322E-2</v>
      </c>
      <c r="D26" s="47">
        <f>$T26*D$7+$U26*D$8+$V26*D$9+$W26*D$10+$X26*D$12+$Y26*D$13+$Z26*D$14+$AA26*D$15+$AB26*D$16+$AC26*D$17+$AD26*D$11-$P26</f>
        <v>-5.5232111734387065E-2</v>
      </c>
      <c r="E26" s="47">
        <f>$T26*E$7+$U26*E$8+$V26*E$9+$W26*E$10+$X26*E$12+$Y26*E$13+$Z26*E$14+$AA26*E$15+$AB26*E$16+$AC26*E$17+$AD26*E$11-$P26</f>
        <v>4.4767888265612926E-2</v>
      </c>
      <c r="F26" s="47">
        <f>$T26*F$7+$U26*F$8+$V26*F$9+$W26*F$10+$X26*F$12+$Y26*F$13+$Z26*F$14+$AA26*F$15+$AB26*F$16+$AC26*F$17+$AD26*F$11-$Q26</f>
        <v>4.257558357506426E-2</v>
      </c>
      <c r="G26" s="47">
        <f>$T26*G$7+$U26*G$8+$V26*G$9+$W26*G$10+$X26*G$12+$Y26*G$13+$Z26*G$14+$AA26*G$15+$AB26*G$16+$AC26*G$17+$AD26*G$11-$Q26</f>
        <v>0.14257558357506425</v>
      </c>
      <c r="I26" s="9">
        <f>$T26*I$7+$U26*I$8+$V26*I$9+$W26*I$10+$X26*I$12+$Y26*I$13+$Z26*I$14+$AA26*I$15+$AB26*I$16+$AC26*I$17+$AD26*I$11-$O26</f>
        <v>-7.5312614415136772E-2</v>
      </c>
      <c r="J26" s="9">
        <f>$T26*J$7+$U26*J$8+$V26*J$9+$W26*J$10+$X26*J$12+$Y26*J$13+$Z26*J$14+$AA26*J$15+$AB26*J$16+$AC26*J$17+$AD26*J$11-$O26</f>
        <v>-4.4874614949824032E-2</v>
      </c>
      <c r="K26" s="9">
        <f>$T26*K$7+$U26*K$8+$V26*K$9+$W26*K$10+$X26*K$12+$Y26*K$13+$Z26*K$14+$AA26*K$15+$AB26*K$16+$AC26*K$17+$AD26*K$11-$O26</f>
        <v>1.3727028191386714E-2</v>
      </c>
      <c r="L26" s="9">
        <f>$T26*L$7+$U26*L$8+$V26*L$9+$W26*L$10+$X26*L$12+$Y26*L$13+$Z26*L$14+$AA26*L$15+$AB26*L$16+$AC26*L$17+$AD26*L$11-$O26</f>
        <v>1.0904049628637502E-2</v>
      </c>
      <c r="M26" s="9">
        <f t="shared" si="10"/>
        <v>1.3727028191386714E-2</v>
      </c>
      <c r="N26" s="5"/>
      <c r="O26" s="10">
        <v>0.14788819799020103</v>
      </c>
      <c r="P26" s="10">
        <f>R26/$R$72</f>
        <v>0.12780769530945132</v>
      </c>
      <c r="Q26" s="51">
        <v>0.03</v>
      </c>
      <c r="R26" s="52">
        <v>8188</v>
      </c>
      <c r="S26" s="3"/>
      <c r="T26" s="9">
        <v>0</v>
      </c>
      <c r="U26" s="9">
        <v>0.24191861191688085</v>
      </c>
      <c r="V26" s="9">
        <v>0</v>
      </c>
      <c r="W26" s="9">
        <v>1</v>
      </c>
      <c r="X26" s="9">
        <v>0</v>
      </c>
      <c r="Y26" s="9">
        <f t="shared" ref="Y26:Y71" si="11">89.5%*T26+10.5%*U26</f>
        <v>2.5401454251272489E-2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</row>
    <row r="27" spans="1:30" x14ac:dyDescent="0.2">
      <c r="A27" s="22" t="s">
        <v>2</v>
      </c>
      <c r="B27" s="47">
        <f>$T27*B$7+$U27*B$8+$V27*B$9+$W27*B$10+$X27*B$12+$Y27*B$13+$Z27*B$14+$AA27*B$15+$AB27*B$16+$AC27*B$17+$AD27*B$11-$O27</f>
        <v>-2.3226027340751715E-2</v>
      </c>
      <c r="C27" s="47">
        <f>$T27*C$7+$U27*C$8+$V27*C$9+$W27*C$10+$X27*C$12+$Y27*C$13+$Z27*C$14+$AA27*C$15+$AB27*C$16+$AC27*C$17+$AD27*C$11-$O27</f>
        <v>-2.3226027340751715E-2</v>
      </c>
      <c r="D27" s="47">
        <f>$T27*D$7+$U27*D$8+$V27*D$9+$W27*D$10+$X27*D$12+$Y27*D$13+$Z27*D$14+$AA27*D$15+$AB27*D$16+$AC27*D$17+$AD27*D$11-$P27</f>
        <v>-3.5641202889132792E-2</v>
      </c>
      <c r="E27" s="47">
        <f>$T27*E$7+$U27*E$8+$V27*E$9+$W27*E$10+$X27*E$12+$Y27*E$13+$Z27*E$14+$AA27*E$15+$AB27*E$16+$AC27*E$17+$AD27*E$11-$P27</f>
        <v>-3.5641202889132792E-2</v>
      </c>
      <c r="F27" s="47">
        <f>$T27*F$7+$U27*F$8+$V27*F$9+$W27*F$10+$X27*F$12+$Y27*F$13+$Z27*F$14+$AA27*F$15+$AB27*F$16+$AC27*F$17+$AD27*F$11-$Q27</f>
        <v>-4.635003766631221E-2</v>
      </c>
      <c r="G27" s="47">
        <f>$T27*G$7+$U27*G$8+$V27*G$9+$W27*G$10+$X27*G$12+$Y27*G$13+$Z27*G$14+$AA27*G$15+$AB27*G$16+$AC27*G$17+$AD27*G$11-$Q27</f>
        <v>-4.635003766631221E-2</v>
      </c>
      <c r="I27" s="9">
        <f>$T27*I$7+$U27*I$8+$V27*I$9+$W27*I$10+$X27*I$12+$Y27*I$13+$Z27*I$14+$AA27*I$15+$AB27*I$16+$AC27*I$17+$AD27*I$11-$O27</f>
        <v>-6.9260424072766016E-3</v>
      </c>
      <c r="J27" s="9">
        <f>$T27*J$7+$U27*J$8+$V27*J$9+$W27*J$10+$X27*J$12+$Y27*J$13+$Z27*J$14+$AA27*J$15+$AB27*J$16+$AC27*J$17+$AD27*J$11-$O27</f>
        <v>-2.8203182228322195E-2</v>
      </c>
      <c r="K27" s="9">
        <f>$T27*K$7+$U27*K$8+$V27*K$9+$W27*K$10+$X27*K$12+$Y27*K$13+$Z27*K$14+$AA27*K$15+$AB27*K$16+$AC27*K$17+$AD27*K$11-$O27</f>
        <v>-2.7103476133896853E-2</v>
      </c>
      <c r="L27" s="9">
        <f>$T27*L$7+$U27*L$8+$V27*L$9+$W27*L$10+$X27*L$12+$Y27*L$13+$Z27*L$14+$AA27*L$15+$AB27*L$16+$AC27*L$17+$AD27*L$11-$O27</f>
        <v>-2.7669560946476053E-2</v>
      </c>
      <c r="M27" s="9">
        <f t="shared" si="10"/>
        <v>-2.7103476133896853E-2</v>
      </c>
      <c r="N27" s="5"/>
      <c r="O27" s="10">
        <v>6.3975989674439501E-2</v>
      </c>
      <c r="P27" s="10">
        <f>R27/$R$72</f>
        <v>7.6391165222820578E-2</v>
      </c>
      <c r="Q27" s="51">
        <v>8.7099999999999997E-2</v>
      </c>
      <c r="R27" s="52">
        <v>4894</v>
      </c>
      <c r="S27" s="3"/>
      <c r="T27" s="9">
        <v>8.1499924667375573E-2</v>
      </c>
      <c r="U27" s="9">
        <v>0</v>
      </c>
      <c r="V27" s="9">
        <v>0</v>
      </c>
      <c r="W27" s="9">
        <v>0</v>
      </c>
      <c r="X27" s="9">
        <v>1</v>
      </c>
      <c r="Y27" s="9">
        <f t="shared" si="11"/>
        <v>7.2942432577301139E-2</v>
      </c>
      <c r="Z27" s="9">
        <v>0</v>
      </c>
      <c r="AA27" s="9">
        <v>0</v>
      </c>
      <c r="AB27" s="9">
        <v>0</v>
      </c>
      <c r="AC27" s="10">
        <v>0.64200000000000002</v>
      </c>
      <c r="AD27" s="9">
        <v>0</v>
      </c>
    </row>
    <row r="28" spans="1:30" x14ac:dyDescent="0.2">
      <c r="A28" s="22" t="s">
        <v>3</v>
      </c>
      <c r="B28" s="47">
        <f>$T28*B$7+$U28*B$8+$V28*B$9+$W28*B$10+$X28*B$12+$Y28*B$13+$Z28*B$14+$AA28*B$15+$AB28*B$16+$AC28*B$17+$AD28*B$11-$O28</f>
        <v>2.8780479866678851E-2</v>
      </c>
      <c r="C28" s="47">
        <f>$T28*C$7+$U28*C$8+$V28*C$9+$W28*C$10+$X28*C$12+$Y28*C$13+$Z28*C$14+$AA28*C$15+$AB28*C$16+$AC28*C$17+$AD28*C$11-$O28</f>
        <v>-1.9460622423212358E-2</v>
      </c>
      <c r="D28" s="47">
        <f>$T28*D$7+$U28*D$8+$V28*D$9+$W28*D$10+$X28*D$12+$Y28*D$13+$Z28*D$14+$AA28*D$15+$AB28*D$16+$AC28*D$17+$AD28*D$11-$P28</f>
        <v>5.32343766553268E-2</v>
      </c>
      <c r="E28" s="47">
        <f>$T28*E$7+$U28*E$8+$V28*E$9+$W28*E$10+$X28*E$12+$Y28*E$13+$Z28*E$14+$AA28*E$15+$AB28*E$16+$AC28*E$17+$AD28*E$11-$P28</f>
        <v>4.9932743654355904E-3</v>
      </c>
      <c r="F28" s="47">
        <f>$T28*F$7+$U28*F$8+$V28*F$9+$W28*F$10+$X28*F$12+$Y28*F$13+$Z28*F$14+$AA28*F$15+$AB28*F$16+$AC28*F$17+$AD28*F$11-$Q28</f>
        <v>5.0004063691930251E-2</v>
      </c>
      <c r="G28" s="47">
        <f>$T28*G$7+$U28*G$8+$V28*G$9+$W28*G$10+$X28*G$12+$Y28*G$13+$Z28*G$14+$AA28*G$15+$AB28*G$16+$AC28*G$17+$AD28*G$11-$Q28</f>
        <v>1.7629614020390413E-3</v>
      </c>
      <c r="I28" s="9">
        <f>$T28*I$7+$U28*I$8+$V28*I$9+$W28*I$10+$X28*I$12+$Y28*I$13+$Z28*I$14+$AA28*I$15+$AB28*I$16+$AC28*I$17+$AD28*I$11-$O28</f>
        <v>-2.6060929518138275E-2</v>
      </c>
      <c r="J28" s="9">
        <f>$T28*J$7+$U28*J$8+$V28*J$9+$W28*J$10+$X28*J$12+$Y28*J$13+$Z28*J$14+$AA28*J$15+$AB28*J$16+$AC28*J$17+$AD28*J$11-$O28</f>
        <v>6.5028698532655499E-3</v>
      </c>
      <c r="K28" s="9">
        <f>$T28*K$7+$U28*K$8+$V28*K$9+$W28*K$10+$X28*K$12+$Y28*K$13+$Z28*K$14+$AA28*K$15+$AB28*K$16+$AC28*K$17+$AD28*K$11-$O28</f>
        <v>1.3941591979993978E-2</v>
      </c>
      <c r="L28" s="9">
        <f>$T28*L$7+$U28*L$8+$V28*L$9+$W28*L$10+$X28*L$12+$Y28*L$13+$Z28*L$14+$AA28*L$15+$AB28*L$16+$AC28*L$17+$AD28*L$11-$O28</f>
        <v>1.0112386139100371E-2</v>
      </c>
      <c r="M28" s="9">
        <f t="shared" si="10"/>
        <v>-1.3218287148915403E-2</v>
      </c>
      <c r="N28" s="5"/>
      <c r="O28" s="10">
        <v>5.1223583825251398E-2</v>
      </c>
      <c r="P28" s="10">
        <f>R28/$R$72</f>
        <v>2.676968703660345E-2</v>
      </c>
      <c r="Q28" s="51">
        <v>0.03</v>
      </c>
      <c r="R28" s="52">
        <v>1715</v>
      </c>
      <c r="S28" s="3"/>
      <c r="T28" s="9">
        <v>3.5946649010161605E-2</v>
      </c>
      <c r="U28" s="9">
        <v>0</v>
      </c>
      <c r="V28" s="9">
        <v>0.31015369593424724</v>
      </c>
      <c r="W28" s="9">
        <v>0</v>
      </c>
      <c r="X28" s="9">
        <v>0</v>
      </c>
      <c r="Y28" s="9">
        <f t="shared" si="11"/>
        <v>3.2172250864094636E-2</v>
      </c>
      <c r="Z28" s="9">
        <v>0.13789636896958238</v>
      </c>
      <c r="AA28" s="9">
        <v>0</v>
      </c>
      <c r="AB28" s="9">
        <v>0</v>
      </c>
      <c r="AC28" s="5">
        <v>0</v>
      </c>
      <c r="AD28" s="9">
        <v>0</v>
      </c>
    </row>
    <row r="29" spans="1:30" x14ac:dyDescent="0.2">
      <c r="A29" s="22" t="s">
        <v>5</v>
      </c>
      <c r="B29" s="47">
        <f>$T29*B$7+$U29*B$8+$V29*B$9+$W29*B$10+$X29*B$12+$Y29*B$13+$Z29*B$14+$AA29*B$15+$AB29*B$16+$AC29*B$17+$AD29*B$11-$O29</f>
        <v>4.357261774078109E-2</v>
      </c>
      <c r="C29" s="47">
        <f>$T29*C$7+$U29*C$8+$V29*C$9+$W29*C$10+$X29*C$12+$Y29*C$13+$Z29*C$14+$AA29*C$15+$AB29*C$16+$AC29*C$17+$AD29*C$11-$O29</f>
        <v>-5.0557745401247009E-3</v>
      </c>
      <c r="D29" s="47">
        <f>$T29*D$7+$U29*D$8+$V29*D$9+$W29*D$10+$X29*D$12+$Y29*D$13+$Z29*D$14+$AA29*D$15+$AB29*D$16+$AC29*D$17+$AD29*D$11-$P29</f>
        <v>4.9447677150882392E-2</v>
      </c>
      <c r="E29" s="47">
        <f>$T29*E$7+$U29*E$8+$V29*E$9+$W29*E$10+$X29*E$12+$Y29*E$13+$Z29*E$14+$AA29*E$15+$AB29*E$16+$AC29*E$17+$AD29*E$11-$P29</f>
        <v>8.1928486997660116E-4</v>
      </c>
      <c r="F29" s="47">
        <f>$T29*F$7+$U29*F$8+$V29*F$9+$W29*F$10+$X29*F$12+$Y29*F$13+$Z29*F$14+$AA29*F$15+$AB29*F$16+$AC29*F$17+$AD29*F$11-$Q29</f>
        <v>5.0039576003610087E-2</v>
      </c>
      <c r="G29" s="47">
        <f>$T29*G$7+$U29*G$8+$V29*G$9+$W29*G$10+$X29*G$12+$Y29*G$13+$Z29*G$14+$AA29*G$15+$AB29*G$16+$AC29*G$17+$AD29*G$11-$Q29</f>
        <v>1.4111837227042956E-3</v>
      </c>
      <c r="I29" s="9">
        <f>$T29*I$7+$U29*I$8+$V29*I$9+$W29*I$10+$X29*I$12+$Y29*I$13+$Z29*I$14+$AA29*I$15+$AB29*I$16+$AC29*I$17+$AD29*I$11-$O29</f>
        <v>-1.2964117297792815E-2</v>
      </c>
      <c r="J29" s="9">
        <f>$T29*J$7+$U29*J$8+$V29*J$9+$W29*J$10+$X29*J$12+$Y29*J$13+$Z29*J$14+$AA29*J$15+$AB29*J$16+$AC29*J$17+$AD29*J$11-$O29</f>
        <v>2.0685002611723062E-2</v>
      </c>
      <c r="K29" s="9">
        <f>$T29*K$7+$U29*K$8+$V29*K$9+$W29*K$10+$X29*K$12+$Y29*K$13+$Z29*K$14+$AA29*K$15+$AB29*K$16+$AC29*K$17+$AD29*K$11-$O29</f>
        <v>2.8331224981251298E-2</v>
      </c>
      <c r="L29" s="9">
        <f>$T29*L$7+$U29*L$8+$V29*L$9+$W29*L$10+$X29*L$12+$Y29*L$13+$Z29*L$14+$AA29*L$15+$AB29*L$16+$AC29*L$17+$AD29*L$11-$O29</f>
        <v>2.4395204893202328E-2</v>
      </c>
      <c r="M29" s="9">
        <f t="shared" si="10"/>
        <v>1.9738422789680535E-3</v>
      </c>
      <c r="N29" s="5"/>
      <c r="O29" s="10">
        <v>3.8466958262828997E-2</v>
      </c>
      <c r="P29" s="10">
        <f>R29/$R$72</f>
        <v>3.2591898852727695E-2</v>
      </c>
      <c r="Q29" s="51">
        <v>3.2000000000000001E-2</v>
      </c>
      <c r="R29" s="52">
        <v>2088</v>
      </c>
      <c r="S29" s="3"/>
      <c r="T29" s="9">
        <v>3.6432629950051691E-2</v>
      </c>
      <c r="U29" s="9">
        <v>0</v>
      </c>
      <c r="V29" s="9">
        <v>0.31911630514292116</v>
      </c>
      <c r="W29" s="9">
        <v>0</v>
      </c>
      <c r="X29" s="9">
        <v>0</v>
      </c>
      <c r="Y29" s="9">
        <f t="shared" si="11"/>
        <v>3.2607203805296262E-2</v>
      </c>
      <c r="Z29" s="9">
        <v>0.15194868747678453</v>
      </c>
      <c r="AA29" s="9">
        <v>0</v>
      </c>
      <c r="AB29" s="9">
        <v>0</v>
      </c>
      <c r="AC29" s="9">
        <v>0</v>
      </c>
      <c r="AD29" s="9">
        <v>0</v>
      </c>
    </row>
    <row r="30" spans="1:30" x14ac:dyDescent="0.2">
      <c r="A30" s="22" t="s">
        <v>4</v>
      </c>
      <c r="B30" s="47">
        <f>$T30*B$7+$U30*B$8+$V30*B$9+$W30*B$10+$X30*B$12+$Y30*B$13+$Z30*B$14+$AA30*B$15+$AB30*B$16+$AC30*B$17+$AD30*B$11-$O30</f>
        <v>-1.3257336536829506E-4</v>
      </c>
      <c r="C30" s="47">
        <f>$T30*C$7+$U30*C$8+$V30*C$9+$W30*C$10+$X30*C$12+$Y30*C$13+$Z30*C$14+$AA30*C$15+$AB30*C$16+$AC30*C$17+$AD30*C$11-$O30</f>
        <v>3.0859183926942937E-2</v>
      </c>
      <c r="D30" s="47">
        <f>$T30*D$7+$U30*D$8+$V30*D$9+$W30*D$10+$X30*D$12+$Y30*D$13+$Z30*D$14+$AA30*D$15+$AB30*D$16+$AC30*D$17+$AD30*D$11-$P30</f>
        <v>1.0062258118880528E-2</v>
      </c>
      <c r="E30" s="47">
        <f>$T30*E$7+$U30*E$8+$V30*E$9+$W30*E$10+$X30*E$12+$Y30*E$13+$Z30*E$14+$AA30*E$15+$AB30*E$16+$AC30*E$17+$AD30*E$11-$P30</f>
        <v>4.105401541119176E-2</v>
      </c>
      <c r="F30" s="47">
        <f>$T30*F$7+$U30*F$8+$V30*F$9+$W30*F$10+$X30*F$12+$Y30*F$13+$Z30*F$14+$AA30*F$15+$AB30*F$16+$AC30*F$17+$AD30*F$11-$Q30</f>
        <v>-2.3779855359617873E-2</v>
      </c>
      <c r="G30" s="47">
        <f>$T30*G$7+$U30*G$8+$V30*G$9+$W30*G$10+$X30*G$12+$Y30*G$13+$Z30*G$14+$AA30*G$15+$AB30*G$16+$AC30*G$17+$AD30*G$11-$Q30</f>
        <v>7.2119019326933598E-3</v>
      </c>
      <c r="I30" s="9">
        <f>$T30*I$7+$U30*I$8+$V30*I$9+$W30*I$10+$X30*I$12+$Y30*I$13+$Z30*I$14+$AA30*I$15+$AB30*I$16+$AC30*I$17+$AD30*I$11-$O30</f>
        <v>1.5555484490784553E-2</v>
      </c>
      <c r="J30" s="9">
        <f>$T30*J$7+$U30*J$8+$V30*J$9+$W30*J$10+$X30*J$12+$Y30*J$13+$Z30*J$14+$AA30*J$15+$AB30*J$16+$AC30*J$17+$AD30*J$11-$O30</f>
        <v>-4.9228780284654786E-3</v>
      </c>
      <c r="K30" s="9">
        <f>$T30*K$7+$U30*K$8+$V30*K$9+$W30*K$10+$X30*K$12+$Y30*K$13+$Z30*K$14+$AA30*K$15+$AB30*K$16+$AC30*K$17+$AD30*K$11-$O30</f>
        <v>-3.8644566308678741E-3</v>
      </c>
      <c r="L30" s="9">
        <f>$T30*L$7+$U30*L$8+$V30*L$9+$W30*L$10+$X30*L$12+$Y30*L$13+$Z30*L$14+$AA30*L$15+$AB30*L$16+$AC30*L$17+$AD30*L$11-$O30</f>
        <v>-4.4092897290257463E-3</v>
      </c>
      <c r="M30" s="9">
        <f t="shared" si="10"/>
        <v>4.5000366531303543E-2</v>
      </c>
      <c r="N30" s="5"/>
      <c r="O30" s="10">
        <v>3.9352718005750423E-2</v>
      </c>
      <c r="P30" s="10">
        <f>R30/$R$72</f>
        <v>2.91578865215016E-2</v>
      </c>
      <c r="Q30" s="51">
        <v>6.3E-2</v>
      </c>
      <c r="R30" s="52">
        <v>1868</v>
      </c>
      <c r="S30" s="3"/>
      <c r="T30" s="9">
        <v>7.8440289280764255E-2</v>
      </c>
      <c r="U30" s="9">
        <v>0</v>
      </c>
      <c r="V30" s="9">
        <v>0</v>
      </c>
      <c r="W30" s="9">
        <v>0</v>
      </c>
      <c r="X30" s="9">
        <v>0</v>
      </c>
      <c r="Y30" s="9">
        <f t="shared" si="11"/>
        <v>7.0204058906284006E-2</v>
      </c>
      <c r="Z30" s="9">
        <v>0.30991757292311234</v>
      </c>
      <c r="AA30" s="9">
        <v>0</v>
      </c>
      <c r="AB30" s="9">
        <v>0</v>
      </c>
      <c r="AC30" s="9">
        <v>0</v>
      </c>
      <c r="AD30" s="9">
        <v>0</v>
      </c>
    </row>
    <row r="31" spans="1:30" x14ac:dyDescent="0.2">
      <c r="A31" s="24" t="s">
        <v>66</v>
      </c>
      <c r="B31" s="47">
        <f>$T31*B$7+$U31*B$8+$V31*B$9+$W31*B$10+$X31*B$12+$Y31*B$13+$Z31*B$14+$AA31*B$15+$AB31*B$16+$AC31*B$17+$AD31*B$11-$O31</f>
        <v>-3.3673835797839807E-2</v>
      </c>
      <c r="C31" s="47">
        <f>$T31*C$7+$U31*C$8+$V31*C$9+$W31*C$10+$X31*C$12+$Y31*C$13+$Z31*C$14+$AA31*C$15+$AB31*C$16+$AC31*C$17+$AD31*C$11-$O31</f>
        <v>-3.3673835797839807E-2</v>
      </c>
      <c r="D31" s="47">
        <f>$T31*D$7+$U31*D$8+$V31*D$9+$W31*D$10+$X31*D$12+$Y31*D$13+$Z31*D$14+$AA31*D$15+$AB31*D$16+$AC31*D$17+$AD31*D$11-$P31</f>
        <v>-1.5765238429719815E-3</v>
      </c>
      <c r="E31" s="47">
        <f>$T31*E$7+$U31*E$8+$V31*E$9+$W31*E$10+$X31*E$12+$Y31*E$13+$Z31*E$14+$AA31*E$15+$AB31*E$16+$AC31*E$17+$AD31*E$11-$P31</f>
        <v>-1.5765238429719815E-3</v>
      </c>
      <c r="F31" s="47">
        <f>$T31*F$7+$U31*F$8+$V31*F$9+$W31*F$10+$X31*F$12+$Y31*F$13+$Z31*F$14+$AA31*F$15+$AB31*F$16+$AC31*F$17+$AD31*F$11-$Q31</f>
        <v>-2E-3</v>
      </c>
      <c r="G31" s="47">
        <f>$T31*G$7+$U31*G$8+$V31*G$9+$W31*G$10+$X31*G$12+$Y31*G$13+$Z31*G$14+$AA31*G$15+$AB31*G$16+$AC31*G$17+$AD31*G$11-$Q31</f>
        <v>-2E-3</v>
      </c>
      <c r="I31" s="9">
        <f>$T31*I$7+$U31*I$8+$V31*I$9+$W31*I$10+$X31*I$12+$Y31*I$13+$Z31*I$14+$AA31*I$15+$AB31*I$16+$AC31*I$17+$AD31*I$11-$O31</f>
        <v>-3.3673835797839807E-2</v>
      </c>
      <c r="J31" s="9">
        <f>$T31*J$7+$U31*J$8+$V31*J$9+$W31*J$10+$X31*J$12+$Y31*J$13+$Z31*J$14+$AA31*J$15+$AB31*J$16+$AC31*J$17+$AD31*J$11-$O31</f>
        <v>-3.3673835797839807E-2</v>
      </c>
      <c r="K31" s="9">
        <f>$T31*K$7+$U31*K$8+$V31*K$9+$W31*K$10+$X31*K$12+$Y31*K$13+$Z31*K$14+$AA31*K$15+$AB31*K$16+$AC31*K$17+$AD31*K$11-$O31</f>
        <v>-3.3673835797839807E-2</v>
      </c>
      <c r="L31" s="9">
        <f>$T31*L$7+$U31*L$8+$V31*L$9+$W31*L$10+$X31*L$12+$Y31*L$13+$Z31*L$14+$AA31*L$15+$AB31*L$16+$AC31*L$17+$AD31*L$11-$O31</f>
        <v>1.0904051190902257E-2</v>
      </c>
      <c r="M31" s="9">
        <f t="shared" si="10"/>
        <v>-3.3673835797839807E-2</v>
      </c>
      <c r="N31" s="5"/>
      <c r="O31" s="10">
        <v>3.3673835797839807E-2</v>
      </c>
      <c r="P31" s="10">
        <f>R31/$R$72</f>
        <v>1.5765238429719815E-3</v>
      </c>
      <c r="Q31" s="51">
        <v>2E-3</v>
      </c>
      <c r="R31" s="52">
        <v>101</v>
      </c>
      <c r="T31" s="25">
        <v>0</v>
      </c>
      <c r="U31" s="25">
        <v>0</v>
      </c>
      <c r="V31" s="25">
        <v>0</v>
      </c>
      <c r="W31" s="25">
        <v>0</v>
      </c>
      <c r="X31" s="25">
        <v>0</v>
      </c>
      <c r="Y31" s="9">
        <f t="shared" si="11"/>
        <v>0</v>
      </c>
      <c r="Z31" s="25">
        <v>0</v>
      </c>
      <c r="AA31" s="25">
        <v>0</v>
      </c>
      <c r="AB31" s="25">
        <v>0</v>
      </c>
      <c r="AC31" s="25">
        <v>0</v>
      </c>
      <c r="AD31" s="25">
        <v>1</v>
      </c>
    </row>
    <row r="32" spans="1:30" x14ac:dyDescent="0.2">
      <c r="A32" s="23" t="s">
        <v>6</v>
      </c>
      <c r="B32" s="47">
        <f>$T32*B$7+$U32*B$8+$V32*B$9+$W32*B$10+$X32*B$12+$Y32*B$13+$Z32*B$14+$AA32*B$15+$AB32*B$16+$AC32*B$17+$AD32*B$11-$O32</f>
        <v>-9.4047795599811745E-3</v>
      </c>
      <c r="C32" s="47">
        <f>$T32*C$7+$U32*C$8+$V32*C$9+$W32*C$10+$X32*C$12+$Y32*C$13+$Z32*C$14+$AA32*C$15+$AB32*C$16+$AC32*C$17+$AD32*C$11-$O32</f>
        <v>-9.4047795599811745E-3</v>
      </c>
      <c r="D32" s="47">
        <f>$T32*D$7+$U32*D$8+$V32*D$9+$W32*D$10+$X32*D$12+$Y32*D$13+$Z32*D$14+$AA32*D$15+$AB32*D$16+$AC32*D$17+$AD32*D$11-$P32</f>
        <v>1.383157966409479E-2</v>
      </c>
      <c r="E32" s="47">
        <f>$T32*E$7+$U32*E$8+$V32*E$9+$W32*E$10+$X32*E$12+$Y32*E$13+$Z32*E$14+$AA32*E$15+$AB32*E$16+$AC32*E$17+$AD32*E$11-$P32</f>
        <v>1.383157966409479E-2</v>
      </c>
      <c r="F32" s="47">
        <f>$T32*F$7+$U32*F$8+$V32*F$9+$W32*F$10+$X32*F$12+$Y32*F$13+$Z32*F$14+$AA32*F$15+$AB32*F$16+$AC32*F$17+$AD32*F$11-$Q32</f>
        <v>1.3480061674552919E-2</v>
      </c>
      <c r="G32" s="47">
        <f>$T32*G$7+$U32*G$8+$V32*G$9+$W32*G$10+$X32*G$12+$Y32*G$13+$Z32*G$14+$AA32*G$15+$AB32*G$16+$AC32*G$17+$AD32*G$11-$Q32</f>
        <v>1.3480061674552919E-2</v>
      </c>
      <c r="I32" s="9">
        <f>$T32*I$7+$U32*I$8+$V32*I$9+$W32*I$10+$X32*I$12+$Y32*I$13+$Z32*I$14+$AA32*I$15+$AB32*I$16+$AC32*I$17+$AD32*I$11-$O32</f>
        <v>-9.4047795599811745E-3</v>
      </c>
      <c r="J32" s="9">
        <f>$T32*J$7+$U32*J$8+$V32*J$9+$W32*J$10+$X32*J$12+$Y32*J$13+$Z32*J$14+$AA32*J$15+$AB32*J$16+$AC32*J$17+$AD32*J$11-$O32</f>
        <v>-3.9610097197234628E-4</v>
      </c>
      <c r="K32" s="9">
        <f>$T32*K$7+$U32*K$8+$V32*K$9+$W32*K$10+$X32*K$12+$Y32*K$13+$Z32*K$14+$AA32*K$15+$AB32*K$16+$AC32*K$17+$AD32*K$11-$O32</f>
        <v>-9.3229794604179836E-3</v>
      </c>
      <c r="L32" s="9">
        <f>$T32*L$7+$U32*L$8+$V32*L$9+$W32*L$10+$X32*L$12+$Y32*L$13+$Z32*L$14+$AA32*L$15+$AB32*L$16+$AC32*L$17+$AD32*L$11-$O32</f>
        <v>-1.1520618413159888E-2</v>
      </c>
      <c r="M32" s="9">
        <f t="shared" si="10"/>
        <v>-9.3229794604179836E-3</v>
      </c>
      <c r="N32" s="5"/>
      <c r="O32" s="10">
        <v>3.0884841234534093E-2</v>
      </c>
      <c r="P32" s="10">
        <f>R32/$R$72</f>
        <v>7.6484820104581281E-3</v>
      </c>
      <c r="Q32" s="51">
        <v>8.0000000000000002E-3</v>
      </c>
      <c r="R32" s="52">
        <v>490</v>
      </c>
      <c r="S32" s="3"/>
      <c r="T32" s="9">
        <v>0</v>
      </c>
      <c r="U32" s="9">
        <v>7.160020558184306E-2</v>
      </c>
      <c r="V32" s="9">
        <v>0</v>
      </c>
      <c r="W32" s="9">
        <v>0</v>
      </c>
      <c r="X32" s="9">
        <v>0</v>
      </c>
      <c r="Y32" s="9">
        <f t="shared" si="11"/>
        <v>7.5180215860935207E-3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</row>
    <row r="33" spans="1:30" x14ac:dyDescent="0.2">
      <c r="A33" s="22" t="s">
        <v>7</v>
      </c>
      <c r="B33" s="47">
        <f>$T33*B$7+$U33*B$8+$V33*B$9+$W33*B$10+$X33*B$12+$Y33*B$13+$Z33*B$14+$AA33*B$15+$AB33*B$16+$AC33*B$17+$AD33*B$11-$O33</f>
        <v>-6.5168537422768992E-3</v>
      </c>
      <c r="C33" s="47">
        <f>$T33*C$7+$U33*C$8+$V33*C$9+$W33*C$10+$X33*C$12+$Y33*C$13+$Z33*C$14+$AA33*C$15+$AB33*C$16+$AC33*C$17+$AD33*C$11-$O33</f>
        <v>-2.0142672242536144E-2</v>
      </c>
      <c r="D33" s="47">
        <f>$T33*D$7+$U33*D$8+$V33*D$9+$W33*D$10+$X33*D$12+$Y33*D$13+$Z33*D$14+$AA33*D$15+$AB33*D$16+$AC33*D$17+$AD33*D$11-$P33</f>
        <v>1.2534837727925532E-2</v>
      </c>
      <c r="E33" s="47">
        <f>$T33*E$7+$U33*E$8+$V33*E$9+$W33*E$10+$X33*E$12+$Y33*E$13+$Z33*E$14+$AA33*E$15+$AB33*E$16+$AC33*E$17+$AD33*E$11-$P33</f>
        <v>-1.0909807723337144E-3</v>
      </c>
      <c r="F33" s="47">
        <f>$T33*F$7+$U33*F$8+$V33*F$9+$W33*F$10+$X33*F$12+$Y33*F$13+$Z33*F$14+$AA33*F$15+$AB33*F$16+$AC33*F$17+$AD33*F$11-$Q33</f>
        <v>1.569740699351517E-2</v>
      </c>
      <c r="G33" s="47">
        <f>$T33*G$7+$U33*G$8+$V33*G$9+$W33*G$10+$X33*G$12+$Y33*G$13+$Z33*G$14+$AA33*G$15+$AB33*G$16+$AC33*G$17+$AD33*G$11-$Q33</f>
        <v>2.0715884932559214E-3</v>
      </c>
      <c r="I33" s="9">
        <f>$T33*I$7+$U33*I$8+$V33*I$9+$W33*I$10+$X33*I$12+$Y33*I$13+$Z33*I$14+$AA33*I$15+$AB33*I$16+$AC33*I$17+$AD33*I$11-$O33</f>
        <v>-2.2159509854432956E-2</v>
      </c>
      <c r="J33" s="9">
        <f>$T33*J$7+$U33*J$8+$V33*J$9+$W33*J$10+$X33*J$12+$Y33*J$13+$Z33*J$14+$AA33*J$15+$AB33*J$16+$AC33*J$17+$AD33*J$11-$O33</f>
        <v>-1.2669433643394207E-2</v>
      </c>
      <c r="K33" s="9">
        <f>$T33*K$7+$U33*K$8+$V33*K$9+$W33*K$10+$X33*K$12+$Y33*K$13+$Z33*K$14+$AA33*K$15+$AB33*K$16+$AC33*K$17+$AD33*K$11-$O33</f>
        <v>-1.0605244225230338E-2</v>
      </c>
      <c r="L33" s="9">
        <f>$T33*L$7+$U33*L$8+$V33*L$9+$W33*L$10+$X33*L$12+$Y33*L$13+$Z33*L$14+$AA33*L$15+$AB33*L$16+$AC33*L$17+$AD33*L$11-$O33</f>
        <v>-1.1667820158385991E-2</v>
      </c>
      <c r="M33" s="9">
        <f t="shared" si="10"/>
        <v>-1.8393413957244666E-2</v>
      </c>
      <c r="N33" s="5"/>
      <c r="O33" s="10">
        <v>2.8214260735792068E-2</v>
      </c>
      <c r="P33" s="10">
        <f>R33/$R$72</f>
        <v>9.162569265589636E-3</v>
      </c>
      <c r="Q33" s="51">
        <v>6.0000000000000001E-3</v>
      </c>
      <c r="R33" s="52">
        <v>587</v>
      </c>
      <c r="S33" s="3"/>
      <c r="T33" s="9">
        <v>8.6496441162273001E-3</v>
      </c>
      <c r="U33" s="9">
        <v>0</v>
      </c>
      <c r="V33" s="9">
        <v>8.6862924677007583E-2</v>
      </c>
      <c r="W33" s="9">
        <v>0</v>
      </c>
      <c r="X33" s="9">
        <v>0</v>
      </c>
      <c r="Y33" s="9">
        <f t="shared" si="11"/>
        <v>7.7414314840234333E-3</v>
      </c>
      <c r="Z33" s="9">
        <v>3.7467664351422708E-2</v>
      </c>
      <c r="AA33" s="9">
        <v>0</v>
      </c>
      <c r="AB33" s="9">
        <v>0</v>
      </c>
      <c r="AC33" s="9">
        <v>0</v>
      </c>
      <c r="AD33" s="9">
        <v>0</v>
      </c>
    </row>
    <row r="34" spans="1:30" x14ac:dyDescent="0.2">
      <c r="A34" s="23" t="s">
        <v>8</v>
      </c>
      <c r="B34" s="47">
        <f>$T34*B$7+$U34*B$8+$V34*B$9+$W34*B$10+$X34*B$12+$Y34*B$13+$Z34*B$14+$AA34*B$15+$AB34*B$16+$AC34*B$17+$AD34*B$11-$O34</f>
        <v>-1.7725450987899943E-2</v>
      </c>
      <c r="C34" s="47">
        <f>$T34*C$7+$U34*C$8+$V34*C$9+$W34*C$10+$X34*C$12+$Y34*C$13+$Z34*C$14+$AA34*C$15+$AB34*C$16+$AC34*C$17+$AD34*C$11-$O34</f>
        <v>-1.7725450987899943E-2</v>
      </c>
      <c r="D34" s="47">
        <f>$T34*D$7+$U34*D$8+$V34*D$9+$W34*D$10+$X34*D$12+$Y34*D$13+$Z34*D$14+$AA34*D$15+$AB34*D$16+$AC34*D$17+$AD34*D$11-$P34</f>
        <v>3.6449265624229387E-3</v>
      </c>
      <c r="E34" s="47">
        <f>$T34*E$7+$U34*E$8+$V34*E$9+$W34*E$10+$X34*E$12+$Y34*E$13+$Z34*E$14+$AA34*E$15+$AB34*E$16+$AC34*E$17+$AD34*E$11-$P34</f>
        <v>3.6449265624229387E-3</v>
      </c>
      <c r="F34" s="47">
        <f>$T34*F$7+$U34*F$8+$V34*F$9+$W34*F$10+$X34*F$12+$Y34*F$13+$Z34*F$14+$AA34*F$15+$AB34*F$16+$AC34*F$17+$AD34*F$11-$Q34</f>
        <v>5.7793213177495598E-3</v>
      </c>
      <c r="G34" s="47">
        <f>$T34*G$7+$U34*G$8+$V34*G$9+$W34*G$10+$X34*G$12+$Y34*G$13+$Z34*G$14+$AA34*G$15+$AB34*G$16+$AC34*G$17+$AD34*G$11-$Q34</f>
        <v>5.7793213177495598E-3</v>
      </c>
      <c r="I34" s="9">
        <f>$T34*I$7+$U34*I$8+$V34*I$9+$W34*I$10+$X34*I$12+$Y34*I$13+$Z34*I$14+$AA34*I$15+$AB34*I$16+$AC34*I$17+$AD34*I$11-$O34</f>
        <v>-1.7725450987899943E-2</v>
      </c>
      <c r="J34" s="9">
        <f>$T34*J$7+$U34*J$8+$V34*J$9+$W34*J$10+$X34*J$12+$Y34*J$13+$Z34*J$14+$AA34*J$15+$AB34*J$16+$AC34*J$17+$AD34*J$11-$O34</f>
        <v>-1.3624030615125226E-2</v>
      </c>
      <c r="K34" s="9">
        <f>$T34*K$7+$U34*K$8+$V34*K$9+$W34*K$10+$X34*K$12+$Y34*K$13+$Z34*K$14+$AA34*K$15+$AB34*K$16+$AC34*K$17+$AD34*K$11-$O34</f>
        <v>-1.7688209499976279E-2</v>
      </c>
      <c r="L34" s="9">
        <f>$T34*L$7+$U34*L$8+$V34*L$9+$W34*L$10+$X34*L$12+$Y34*L$13+$Z34*L$14+$AA34*L$15+$AB34*L$16+$AC34*L$17+$AD34*L$11-$O34</f>
        <v>-1.8688738166275518E-2</v>
      </c>
      <c r="M34" s="9">
        <f t="shared" si="10"/>
        <v>-1.7688209499976279E-2</v>
      </c>
      <c r="N34" s="5"/>
      <c r="O34" s="10">
        <v>2.7504772305649502E-2</v>
      </c>
      <c r="P34" s="10">
        <f>R34/$R$72</f>
        <v>6.1343947553266212E-3</v>
      </c>
      <c r="Q34" s="51">
        <v>4.0000000000000001E-3</v>
      </c>
      <c r="R34" s="52">
        <v>393</v>
      </c>
      <c r="S34" s="3"/>
      <c r="T34" s="9">
        <v>0</v>
      </c>
      <c r="U34" s="9">
        <v>3.2597737725831868E-2</v>
      </c>
      <c r="V34" s="9">
        <v>0</v>
      </c>
      <c r="W34" s="9">
        <v>0</v>
      </c>
      <c r="X34" s="9">
        <v>0</v>
      </c>
      <c r="Y34" s="9">
        <f t="shared" si="11"/>
        <v>3.4227624612123459E-3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</row>
    <row r="35" spans="1:30" x14ac:dyDescent="0.2">
      <c r="A35" s="23" t="s">
        <v>9</v>
      </c>
      <c r="B35" s="47">
        <f>$T35*B$7+$U35*B$8+$V35*B$9+$W35*B$10+$X35*B$12+$Y35*B$13+$Z35*B$14+$AA35*B$15+$AB35*B$16+$AC35*B$17+$AD35*B$11-$O35</f>
        <v>-2.3897844394150724E-2</v>
      </c>
      <c r="C35" s="47">
        <f>$T35*C$7+$U35*C$8+$V35*C$9+$W35*C$10+$X35*C$12+$Y35*C$13+$Z35*C$14+$AA35*C$15+$AB35*C$16+$AC35*C$17+$AD35*C$11-$O35</f>
        <v>-2.3897844394150724E-2</v>
      </c>
      <c r="D35" s="47">
        <f>$T35*D$7+$U35*D$8+$V35*D$9+$W35*D$10+$X35*D$12+$Y35*D$13+$Z35*D$14+$AA35*D$15+$AB35*D$16+$AC35*D$17+$AD35*D$11-$P35</f>
        <v>-1.8107424506771309E-2</v>
      </c>
      <c r="E35" s="47">
        <f>$T35*E$7+$U35*E$8+$V35*E$9+$W35*E$10+$X35*E$12+$Y35*E$13+$Z35*E$14+$AA35*E$15+$AB35*E$16+$AC35*E$17+$AD35*E$11-$P35</f>
        <v>-1.8107424506771309E-2</v>
      </c>
      <c r="F35" s="47">
        <f>$T35*F$7+$U35*F$8+$V35*F$9+$W35*F$10+$X35*F$12+$Y35*F$13+$Z35*F$14+$AA35*F$15+$AB35*F$16+$AC35*F$17+$AD35*F$11-$Q35</f>
        <v>-3.4439577152314662E-3</v>
      </c>
      <c r="G35" s="47">
        <f>$T35*G$7+$U35*G$8+$V35*G$9+$W35*G$10+$X35*G$12+$Y35*G$13+$Z35*G$14+$AA35*G$15+$AB35*G$16+$AC35*G$17+$AD35*G$11-$Q35</f>
        <v>-3.4439577152314662E-3</v>
      </c>
      <c r="I35" s="9">
        <f>$T35*I$7+$U35*I$8+$V35*I$9+$W35*I$10+$X35*I$12+$Y35*I$13+$Z35*I$14+$AA35*I$15+$AB35*I$16+$AC35*I$17+$AD35*I$11-$O35</f>
        <v>-2.3897844394150724E-2</v>
      </c>
      <c r="J35" s="9">
        <f>$T35*J$7+$U35*J$8+$V35*J$9+$W35*J$10+$X35*J$12+$Y35*J$13+$Z35*J$14+$AA35*J$15+$AB35*J$16+$AC35*J$17+$AD35*J$11-$O35</f>
        <v>-2.1567655592869842E-2</v>
      </c>
      <c r="K35" s="9">
        <f>$T35*K$7+$U35*K$8+$V35*K$9+$W35*K$10+$X35*K$12+$Y35*K$13+$Z35*K$14+$AA35*K$15+$AB35*K$16+$AC35*K$17+$AD35*K$11-$O35</f>
        <v>-2.3876685944097958E-2</v>
      </c>
      <c r="L35" s="9">
        <f>$T35*L$7+$U35*L$8+$V35*L$9+$W35*L$10+$X35*L$12+$Y35*L$13+$Z35*L$14+$AA35*L$15+$AB35*L$16+$AC35*L$17+$AD35*L$11-$O35</f>
        <v>-2.4445128210842174E-2</v>
      </c>
      <c r="M35" s="9">
        <f t="shared" si="10"/>
        <v>-2.3876685944097958E-2</v>
      </c>
      <c r="N35" s="5"/>
      <c r="O35" s="10">
        <v>2.9453886678919256E-2</v>
      </c>
      <c r="P35" s="10">
        <f>R35/$R$72</f>
        <v>2.3663466791539842E-2</v>
      </c>
      <c r="Q35" s="51">
        <v>8.9999999999999993E-3</v>
      </c>
      <c r="R35" s="52">
        <v>1516</v>
      </c>
      <c r="S35" s="3"/>
      <c r="T35" s="9">
        <v>0</v>
      </c>
      <c r="U35" s="9">
        <v>1.8520140949228443E-2</v>
      </c>
      <c r="V35" s="9">
        <v>0</v>
      </c>
      <c r="W35" s="9">
        <v>0</v>
      </c>
      <c r="X35" s="9">
        <v>0</v>
      </c>
      <c r="Y35" s="9">
        <f t="shared" si="11"/>
        <v>1.9446147996689865E-3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</row>
    <row r="36" spans="1:30" x14ac:dyDescent="0.2">
      <c r="A36" s="22" t="s">
        <v>10</v>
      </c>
      <c r="B36" s="47">
        <f>$T36*B$7+$U36*B$8+$V36*B$9+$W36*B$10+$X36*B$12+$Y36*B$13+$Z36*B$14+$AA36*B$15+$AB36*B$16+$AC36*B$17+$AD36*B$11-$O36</f>
        <v>-7.3118902050406422E-3</v>
      </c>
      <c r="C36" s="47">
        <f>$T36*C$7+$U36*C$8+$V36*C$9+$W36*C$10+$X36*C$12+$Y36*C$13+$Z36*C$14+$AA36*C$15+$AB36*C$16+$AC36*C$17+$AD36*C$11-$O36</f>
        <v>-7.3118902050406422E-3</v>
      </c>
      <c r="D36" s="47">
        <f>$T36*D$7+$U36*D$8+$V36*D$9+$W36*D$10+$X36*D$12+$Y36*D$13+$Z36*D$14+$AA36*D$15+$AB36*D$16+$AC36*D$17+$AD36*D$11-$P36</f>
        <v>-7.6278739395195458E-3</v>
      </c>
      <c r="E36" s="47">
        <f>$T36*E$7+$U36*E$8+$V36*E$9+$W36*E$10+$X36*E$12+$Y36*E$13+$Z36*E$14+$AA36*E$15+$AB36*E$16+$AC36*E$17+$AD36*E$11-$P36</f>
        <v>-7.6278739395195458E-3</v>
      </c>
      <c r="F36" s="47">
        <f>$T36*F$7+$U36*F$8+$V36*F$9+$W36*F$10+$X36*F$12+$Y36*F$13+$Z36*F$14+$AA36*F$15+$AB36*F$16+$AC36*F$17+$AD36*F$11-$Q36</f>
        <v>-1.4762502832050571E-2</v>
      </c>
      <c r="G36" s="47">
        <f>$T36*G$7+$U36*G$8+$V36*G$9+$W36*G$10+$X36*G$12+$Y36*G$13+$Z36*G$14+$AA36*G$15+$AB36*G$16+$AC36*G$17+$AD36*G$11-$Q36</f>
        <v>-1.4762502832050571E-2</v>
      </c>
      <c r="I36" s="9">
        <f>$T36*I$7+$U36*I$8+$V36*I$9+$W36*I$10+$X36*I$12+$Y36*I$13+$Z36*I$14+$AA36*I$15+$AB36*I$16+$AC36*I$17+$AD36*I$11-$O36</f>
        <v>-4.1689133786087032E-4</v>
      </c>
      <c r="J36" s="9">
        <f>$T36*J$7+$U36*J$8+$V36*J$9+$W36*J$10+$X36*J$12+$Y36*J$13+$Z36*J$14+$AA36*J$15+$AB36*J$16+$AC36*J$17+$AD36*J$11-$O36</f>
        <v>-9.4172588573207608E-3</v>
      </c>
      <c r="K36" s="9">
        <f>$T36*K$7+$U36*K$8+$V36*K$9+$W36*K$10+$X36*K$12+$Y36*K$13+$Z36*K$14+$AA36*K$15+$AB36*K$16+$AC36*K$17+$AD36*K$11-$O36</f>
        <v>-8.9520760791623969E-3</v>
      </c>
      <c r="L36" s="9">
        <f>$T36*L$7+$U36*L$8+$V36*L$9+$W36*L$10+$X36*L$12+$Y36*L$13+$Z36*L$14+$AA36*L$15+$AB36*L$16+$AC36*L$17+$AD36*L$11-$O36</f>
        <v>-9.1915336097914812E-3</v>
      </c>
      <c r="M36" s="9">
        <f t="shared" si="10"/>
        <v>-8.9520760791623969E-3</v>
      </c>
      <c r="N36" s="5"/>
      <c r="O36" s="10">
        <v>2.4549387372990072E-2</v>
      </c>
      <c r="P36" s="10">
        <f>R36/$R$72</f>
        <v>2.4865371107468975E-2</v>
      </c>
      <c r="Q36" s="51">
        <v>3.2000000000000001E-2</v>
      </c>
      <c r="R36" s="52">
        <v>1593</v>
      </c>
      <c r="S36" s="3"/>
      <c r="T36" s="9">
        <v>3.4474994335898859E-2</v>
      </c>
      <c r="U36" s="9">
        <v>0</v>
      </c>
      <c r="V36" s="9">
        <v>0</v>
      </c>
      <c r="W36" s="9">
        <v>0</v>
      </c>
      <c r="X36" s="9">
        <v>0</v>
      </c>
      <c r="Y36" s="9">
        <f t="shared" si="11"/>
        <v>3.085511993062948E-2</v>
      </c>
      <c r="Z36" s="9">
        <v>0</v>
      </c>
      <c r="AA36" s="9">
        <v>0</v>
      </c>
      <c r="AB36" s="9">
        <v>5.8999999999999997E-2</v>
      </c>
      <c r="AC36" s="9">
        <v>0</v>
      </c>
      <c r="AD36" s="9">
        <v>0</v>
      </c>
    </row>
    <row r="37" spans="1:30" x14ac:dyDescent="0.2">
      <c r="A37" s="22" t="s">
        <v>11</v>
      </c>
      <c r="B37" s="47">
        <f>$T37*B$7+$U37*B$8+$V37*B$9+$W37*B$10+$X37*B$12+$Y37*B$13+$Z37*B$14+$AA37*B$15+$AB37*B$16+$AC37*B$17+$AD37*B$11-$O37</f>
        <v>-6.2239131695882698E-3</v>
      </c>
      <c r="C37" s="47">
        <f>$T37*C$7+$U37*C$8+$V37*C$9+$W37*C$10+$X37*C$12+$Y37*C$13+$Z37*C$14+$AA37*C$15+$AB37*C$16+$AC37*C$17+$AD37*C$11-$O37</f>
        <v>-6.2239131695882698E-3</v>
      </c>
      <c r="D37" s="47">
        <f>$T37*D$7+$U37*D$8+$V37*D$9+$W37*D$10+$X37*D$12+$Y37*D$13+$Z37*D$14+$AA37*D$15+$AB37*D$16+$AC37*D$17+$AD37*D$11-$P37</f>
        <v>-4.6414987808689277E-3</v>
      </c>
      <c r="E37" s="47">
        <f>$T37*E$7+$U37*E$8+$V37*E$9+$W37*E$10+$X37*E$12+$Y37*E$13+$Z37*E$14+$AA37*E$15+$AB37*E$16+$AC37*E$17+$AD37*E$11-$P37</f>
        <v>-4.6414987808689277E-3</v>
      </c>
      <c r="F37" s="47">
        <f>$T37*F$7+$U37*F$8+$V37*F$9+$W37*F$10+$X37*F$12+$Y37*F$13+$Z37*F$14+$AA37*F$15+$AB37*F$16+$AC37*F$17+$AD37*F$11-$Q37</f>
        <v>-1.0113441339208116E-2</v>
      </c>
      <c r="G37" s="47">
        <f>$T37*G$7+$U37*G$8+$V37*G$9+$W37*G$10+$X37*G$12+$Y37*G$13+$Z37*G$14+$AA37*G$15+$AB37*G$16+$AC37*G$17+$AD37*G$11-$Q37</f>
        <v>-1.0113441339208116E-2</v>
      </c>
      <c r="I37" s="9">
        <f>$T37*I$7+$U37*I$8+$V37*I$9+$W37*I$10+$X37*I$12+$Y37*I$13+$Z37*I$14+$AA37*I$15+$AB37*I$16+$AC37*I$17+$AD37*I$11-$O37</f>
        <v>-6.6928970527151826E-4</v>
      </c>
      <c r="J37" s="9">
        <f>$T37*J$7+$U37*J$8+$V37*J$9+$W37*J$10+$X37*J$12+$Y37*J$13+$Z37*J$14+$AA37*J$15+$AB37*J$16+$AC37*J$17+$AD37*J$11-$O37</f>
        <v>-7.920001935122099E-3</v>
      </c>
      <c r="K37" s="9">
        <f>$T37*K$7+$U37*K$8+$V37*K$9+$W37*K$10+$X37*K$12+$Y37*K$13+$Z37*K$14+$AA37*K$15+$AB37*K$16+$AC37*K$17+$AD37*K$11-$O37</f>
        <v>-7.5452498540080678E-3</v>
      </c>
      <c r="L37" s="9">
        <f>$T37*L$7+$U37*L$8+$V37*L$9+$W37*L$10+$X37*L$12+$Y37*L$13+$Z37*L$14+$AA37*L$15+$AB37*L$16+$AC37*L$17+$AD37*L$11-$O37</f>
        <v>-7.7381572705228011E-3</v>
      </c>
      <c r="M37" s="9">
        <f t="shared" si="10"/>
        <v>-7.5452498540080678E-3</v>
      </c>
      <c r="N37" s="5"/>
      <c r="O37" s="10">
        <v>2.0110471830380155E-2</v>
      </c>
      <c r="P37" s="10">
        <f>R37/$R$72</f>
        <v>1.8528057441660813E-2</v>
      </c>
      <c r="Q37" s="51">
        <v>2.4E-2</v>
      </c>
      <c r="R37" s="52">
        <v>1187</v>
      </c>
      <c r="S37" s="3"/>
      <c r="T37" s="9">
        <v>2.777311732158377E-2</v>
      </c>
      <c r="U37" s="9">
        <v>0</v>
      </c>
      <c r="V37" s="9">
        <v>0</v>
      </c>
      <c r="W37" s="9">
        <v>0</v>
      </c>
      <c r="X37" s="9">
        <v>0</v>
      </c>
      <c r="Y37" s="9">
        <f t="shared" si="11"/>
        <v>2.4856940002817473E-2</v>
      </c>
      <c r="Z37" s="9">
        <v>0</v>
      </c>
      <c r="AA37" s="9">
        <v>0</v>
      </c>
      <c r="AB37" s="9">
        <v>0</v>
      </c>
      <c r="AC37" s="10">
        <v>0.21970000000000001</v>
      </c>
      <c r="AD37" s="9">
        <v>0</v>
      </c>
    </row>
    <row r="38" spans="1:30" x14ac:dyDescent="0.2">
      <c r="A38" s="23" t="s">
        <v>13</v>
      </c>
      <c r="B38" s="47">
        <f>$T38*B$7+$U38*B$8+$V38*B$9+$W38*B$10+$X38*B$12+$Y38*B$13+$Z38*B$14+$AA38*B$15+$AB38*B$16+$AC38*B$17+$AD38*B$11-$O38</f>
        <v>2.8930497529708846E-2</v>
      </c>
      <c r="C38" s="47">
        <f>$T38*C$7+$U38*C$8+$V38*C$9+$W38*C$10+$X38*C$12+$Y38*C$13+$Z38*C$14+$AA38*C$15+$AB38*C$16+$AC38*C$17+$AD38*C$11-$O38</f>
        <v>2.8930497529708846E-2</v>
      </c>
      <c r="D38" s="47">
        <f>$T38*D$7+$U38*D$8+$V38*D$9+$W38*D$10+$X38*D$12+$Y38*D$13+$Z38*D$14+$AA38*D$15+$AB38*D$16+$AC38*D$17+$AD38*D$11-$P38</f>
        <v>3.0166425393120765E-2</v>
      </c>
      <c r="E38" s="47">
        <f>$T38*E$7+$U38*E$8+$V38*E$9+$W38*E$10+$X38*E$12+$Y38*E$13+$Z38*E$14+$AA38*E$15+$AB38*E$16+$AC38*E$17+$AD38*E$11-$P38</f>
        <v>3.0166425393120765E-2</v>
      </c>
      <c r="F38" s="47">
        <f>$T38*F$7+$U38*F$8+$V38*F$9+$W38*F$10+$X38*F$12+$Y38*F$13+$Z38*F$14+$AA38*F$15+$AB38*F$16+$AC38*F$17+$AD38*F$11-$Q38</f>
        <v>3.3381285301026797E-2</v>
      </c>
      <c r="G38" s="47">
        <f>$T38*G$7+$U38*G$8+$V38*G$9+$W38*G$10+$X38*G$12+$Y38*G$13+$Z38*G$14+$AA38*G$15+$AB38*G$16+$AC38*G$17+$AD38*G$11-$Q38</f>
        <v>3.3381285301026797E-2</v>
      </c>
      <c r="I38" s="9">
        <f>$T38*I$7+$U38*I$8+$V38*I$9+$W38*I$10+$X38*I$12+$Y38*I$13+$Z38*I$14+$AA38*I$15+$AB38*I$16+$AC38*I$17+$AD38*I$11-$O38</f>
        <v>2.8930497529708846E-2</v>
      </c>
      <c r="J38" s="9">
        <f>$T38*J$7+$U38*J$8+$V38*J$9+$W38*J$10+$X38*J$12+$Y38*J$13+$Z38*J$14+$AA38*J$15+$AB38*J$16+$AC38*J$17+$AD38*J$11-$O38</f>
        <v>4.964087230794953E-2</v>
      </c>
      <c r="K38" s="9">
        <f>$T38*K$7+$U38*K$8+$V38*K$9+$W38*K$10+$X38*K$12+$Y38*K$13+$Z38*K$14+$AA38*K$15+$AB38*K$16+$AC38*K$17+$AD38*K$11-$O38</f>
        <v>2.9118550716677474E-2</v>
      </c>
      <c r="L38" s="9">
        <f>$T38*L$7+$U38*L$8+$V38*L$9+$W38*L$10+$X38*L$12+$Y38*L$13+$Z38*L$14+$AA38*L$15+$AB38*L$16+$AC38*L$17+$AD38*L$11-$O38</f>
        <v>2.4066319593777009E-2</v>
      </c>
      <c r="M38" s="9">
        <f t="shared" si="10"/>
        <v>2.9118550716677474E-2</v>
      </c>
      <c r="N38" s="5"/>
      <c r="O38" s="10">
        <v>2.0450787771317952E-2</v>
      </c>
      <c r="P38" s="10">
        <f>R38/$R$72</f>
        <v>1.9214859907906032E-2</v>
      </c>
      <c r="Q38" s="51">
        <v>1.6E-2</v>
      </c>
      <c r="R38" s="52">
        <v>1231</v>
      </c>
      <c r="S38" s="3"/>
      <c r="T38" s="9">
        <v>0</v>
      </c>
      <c r="U38" s="9">
        <v>0.164604284336756</v>
      </c>
      <c r="V38" s="9">
        <v>0</v>
      </c>
      <c r="W38" s="9">
        <v>0</v>
      </c>
      <c r="X38" s="9">
        <v>0</v>
      </c>
      <c r="Y38" s="9">
        <f t="shared" si="11"/>
        <v>1.728344985535938E-2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</row>
    <row r="39" spans="1:30" x14ac:dyDescent="0.2">
      <c r="A39" s="22" t="s">
        <v>12</v>
      </c>
      <c r="B39" s="47">
        <f>$T39*B$7+$U39*B$8+$V39*B$9+$W39*B$10+$X39*B$12+$Y39*B$13+$Z39*B$14+$AA39*B$15+$AB39*B$16+$AC39*B$17+$AD39*B$11-$O39</f>
        <v>9.9455482405142251E-3</v>
      </c>
      <c r="C39" s="47">
        <f>$T39*C$7+$U39*C$8+$V39*C$9+$W39*C$10+$X39*C$12+$Y39*C$13+$Z39*C$14+$AA39*C$15+$AB39*C$16+$AC39*C$17+$AD39*C$11-$O39</f>
        <v>-7.1561727628826378E-3</v>
      </c>
      <c r="D39" s="47">
        <f>$T39*D$7+$U39*D$8+$V39*D$9+$W39*D$10+$X39*D$12+$Y39*D$13+$Z39*D$14+$AA39*D$15+$AB39*D$16+$AC39*D$17+$AD39*D$11-$P39</f>
        <v>1.6292218783668454E-2</v>
      </c>
      <c r="E39" s="47">
        <f>$T39*E$7+$U39*E$8+$V39*E$9+$W39*E$10+$X39*E$12+$Y39*E$13+$Z39*E$14+$AA39*E$15+$AB39*E$16+$AC39*E$17+$AD39*E$11-$P39</f>
        <v>-8.0950221972840922E-4</v>
      </c>
      <c r="F39" s="47">
        <f>$T39*F$7+$U39*F$8+$V39*F$9+$W39*F$10+$X39*F$12+$Y39*F$13+$Z39*F$14+$AA39*F$15+$AB39*F$16+$AC39*F$17+$AD39*F$11-$Q39</f>
        <v>1.8576617441281813E-2</v>
      </c>
      <c r="G39" s="47">
        <f>$T39*G$7+$U39*G$8+$V39*G$9+$W39*G$10+$X39*G$12+$Y39*G$13+$Z39*G$14+$AA39*G$15+$AB39*G$16+$AC39*G$17+$AD39*G$11-$Q39</f>
        <v>1.4748964378849521E-3</v>
      </c>
      <c r="I39" s="9">
        <f>$T39*I$7+$U39*I$8+$V39*I$9+$W39*I$10+$X39*I$12+$Y39*I$13+$Z39*I$14+$AA39*I$15+$AB39*I$16+$AC39*I$17+$AD39*I$11-$O39</f>
        <v>-9.8838137607282876E-3</v>
      </c>
      <c r="J39" s="9">
        <f>$T39*J$7+$U39*J$8+$V39*J$9+$W39*J$10+$X39*J$12+$Y39*J$13+$Z39*J$14+$AA39*J$15+$AB39*J$16+$AC39*J$17+$AD39*J$11-$O39</f>
        <v>1.9535726711838036E-3</v>
      </c>
      <c r="K39" s="9">
        <f>$T39*K$7+$U39*K$8+$V39*K$9+$W39*K$10+$X39*K$12+$Y39*K$13+$Z39*K$14+$AA39*K$15+$AB39*K$16+$AC39*K$17+$AD39*K$11-$O39</f>
        <v>4.6252330180942269E-3</v>
      </c>
      <c r="L39" s="9">
        <f>$T39*L$7+$U39*L$8+$V39*L$9+$W39*L$10+$X39*L$12+$Y39*L$13+$Z39*L$14+$AA39*L$15+$AB39*L$16+$AC39*L$17+$AD39*L$11-$O39</f>
        <v>3.2499514144382208E-3</v>
      </c>
      <c r="M39" s="9">
        <f t="shared" si="10"/>
        <v>-4.7363390291267869E-3</v>
      </c>
      <c r="N39" s="5"/>
      <c r="O39" s="10">
        <v>1.863106920076759E-2</v>
      </c>
      <c r="P39" s="10">
        <f>R39/$R$72</f>
        <v>1.2284398657613362E-2</v>
      </c>
      <c r="Q39" s="51">
        <v>0.01</v>
      </c>
      <c r="R39" s="52">
        <v>787</v>
      </c>
      <c r="S39" s="3"/>
      <c r="T39" s="9">
        <v>1.2496079200056147E-2</v>
      </c>
      <c r="U39" s="9">
        <v>0</v>
      </c>
      <c r="V39" s="9">
        <v>0.11164288920626871</v>
      </c>
      <c r="W39" s="9">
        <v>0</v>
      </c>
      <c r="X39" s="9">
        <v>0</v>
      </c>
      <c r="Y39" s="9">
        <f t="shared" si="11"/>
        <v>1.1183990884050253E-2</v>
      </c>
      <c r="Z39" s="9">
        <v>5.2268568378568782E-2</v>
      </c>
      <c r="AA39" s="9">
        <v>0</v>
      </c>
      <c r="AB39" s="9">
        <v>0</v>
      </c>
      <c r="AC39" s="9">
        <v>0</v>
      </c>
      <c r="AD39" s="9">
        <v>0</v>
      </c>
    </row>
    <row r="40" spans="1:30" x14ac:dyDescent="0.2">
      <c r="A40" s="23" t="s">
        <v>14</v>
      </c>
      <c r="B40" s="47">
        <f>$T40*B$7+$U40*B$8+$V40*B$9+$W40*B$10+$X40*B$12+$Y40*B$13+$Z40*B$14+$AA40*B$15+$AB40*B$16+$AC40*B$17+$AD40*B$11-$O40</f>
        <v>-3.1632807100251091E-3</v>
      </c>
      <c r="C40" s="47">
        <f>$T40*C$7+$U40*C$8+$V40*C$9+$W40*C$10+$X40*C$12+$Y40*C$13+$Z40*C$14+$AA40*C$15+$AB40*C$16+$AC40*C$17+$AD40*C$11-$O40</f>
        <v>-3.1632807100251091E-3</v>
      </c>
      <c r="D40" s="47">
        <f>$T40*D$7+$U40*D$8+$V40*D$9+$W40*D$10+$X40*D$12+$Y40*D$13+$Z40*D$14+$AA40*D$15+$AB40*D$16+$AC40*D$17+$AD40*D$11-$P40</f>
        <v>8.4799109231701204E-3</v>
      </c>
      <c r="E40" s="47">
        <f>$T40*E$7+$U40*E$8+$V40*E$9+$W40*E$10+$X40*E$12+$Y40*E$13+$Z40*E$14+$AA40*E$15+$AB40*E$16+$AC40*E$17+$AD40*E$11-$P40</f>
        <v>8.4799109231701204E-3</v>
      </c>
      <c r="F40" s="47">
        <f>$T40*F$7+$U40*F$8+$V40*F$9+$W40*F$10+$X40*F$12+$Y40*F$13+$Z40*F$14+$AA40*F$15+$AB40*F$16+$AC40*F$17+$AD40*F$11-$Q40</f>
        <v>1.075478800113781E-2</v>
      </c>
      <c r="G40" s="47">
        <f>$T40*G$7+$U40*G$8+$V40*G$9+$W40*G$10+$X40*G$12+$Y40*G$13+$Z40*G$14+$AA40*G$15+$AB40*G$16+$AC40*G$17+$AD40*G$11-$Q40</f>
        <v>1.075478800113781E-2</v>
      </c>
      <c r="I40" s="9">
        <f>$T40*I$7+$U40*I$8+$V40*I$9+$W40*I$10+$X40*I$12+$Y40*I$13+$Z40*I$14+$AA40*I$15+$AB40*I$16+$AC40*I$17+$AD40*I$11-$O40</f>
        <v>-3.1632807100251091E-3</v>
      </c>
      <c r="J40" s="9">
        <f>$T40*J$7+$U40*J$8+$V40*J$9+$W40*J$10+$X40*J$12+$Y40*J$13+$Z40*J$14+$AA40*J$15+$AB40*J$16+$AC40*J$17+$AD40*J$11-$O40</f>
        <v>3.0248366590199388E-3</v>
      </c>
      <c r="K40" s="9">
        <f>$T40*K$7+$U40*K$8+$V40*K$9+$W40*K$10+$X40*K$12+$Y40*K$13+$Z40*K$14+$AA40*K$15+$AB40*K$16+$AC40*K$17+$AD40*K$11-$O40</f>
        <v>-3.1070917127208469E-3</v>
      </c>
      <c r="L40" s="9">
        <f>$T40*L$7+$U40*L$8+$V40*L$9+$W40*L$10+$X40*L$12+$Y40*L$13+$Z40*L$14+$AA40*L$15+$AB40*L$16+$AC40*L$17+$AD40*L$11-$O40</f>
        <v>-4.6166635818353334E-3</v>
      </c>
      <c r="M40" s="9">
        <f t="shared" si="10"/>
        <v>-3.1070917127208469E-3</v>
      </c>
      <c r="N40" s="5"/>
      <c r="O40" s="10">
        <v>1.7918068711162919E-2</v>
      </c>
      <c r="P40" s="10">
        <f>R40/$R$72</f>
        <v>6.2748770779676895E-3</v>
      </c>
      <c r="Q40" s="51">
        <v>4.0000000000000001E-3</v>
      </c>
      <c r="R40" s="52">
        <v>402</v>
      </c>
      <c r="S40" s="3"/>
      <c r="T40" s="9">
        <v>0</v>
      </c>
      <c r="U40" s="9">
        <v>4.9182626670459369E-2</v>
      </c>
      <c r="V40" s="9">
        <v>0</v>
      </c>
      <c r="W40" s="9">
        <v>0</v>
      </c>
      <c r="X40" s="9">
        <v>0</v>
      </c>
      <c r="Y40" s="9">
        <f t="shared" si="11"/>
        <v>5.1641758003982338E-3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</row>
    <row r="41" spans="1:30" x14ac:dyDescent="0.2">
      <c r="A41" s="22" t="s">
        <v>16</v>
      </c>
      <c r="B41" s="47">
        <f>$T41*B$7+$U41*B$8+$V41*B$9+$W41*B$10+$X41*B$12+$Y41*B$13+$Z41*B$14+$AA41*B$15+$AB41*B$16+$AC41*B$17+$AD41*B$11-$O41</f>
        <v>1.1434844162579517E-2</v>
      </c>
      <c r="C41" s="47">
        <f>$T41*C$7+$U41*C$8+$V41*C$9+$W41*C$10+$X41*C$12+$Y41*C$13+$Z41*C$14+$AA41*C$15+$AB41*C$16+$AC41*C$17+$AD41*C$11-$O41</f>
        <v>-2.470163126869953E-3</v>
      </c>
      <c r="D41" s="47">
        <f>$T41*D$7+$U41*D$8+$V41*D$9+$W41*D$10+$X41*D$12+$Y41*D$13+$Z41*D$14+$AA41*D$15+$AB41*D$16+$AC41*D$17+$AD41*D$11-$P41</f>
        <v>1.0911972961325197E-2</v>
      </c>
      <c r="E41" s="47">
        <f>$T41*E$7+$U41*E$8+$V41*E$9+$W41*E$10+$X41*E$12+$Y41*E$13+$Z41*E$14+$AA41*E$15+$AB41*E$16+$AC41*E$17+$AD41*E$11-$P41</f>
        <v>-2.9930343281242729E-3</v>
      </c>
      <c r="F41" s="47">
        <f>$T41*F$7+$U41*F$8+$V41*F$9+$W41*F$10+$X41*F$12+$Y41*F$13+$Z41*F$14+$AA41*F$15+$AB41*F$16+$AC41*F$17+$AD41*F$11-$Q41</f>
        <v>1.2118325884137967E-2</v>
      </c>
      <c r="G41" s="47">
        <f>$T41*G$7+$U41*G$8+$V41*G$9+$W41*G$10+$X41*G$12+$Y41*G$13+$Z41*G$14+$AA41*G$15+$AB41*G$16+$AC41*G$17+$AD41*G$11-$Q41</f>
        <v>-1.7866814053115031E-3</v>
      </c>
      <c r="I41" s="9">
        <f>$T41*I$7+$U41*I$8+$V41*I$9+$W41*I$10+$X41*I$12+$Y41*I$13+$Z41*I$14+$AA41*I$15+$AB41*I$16+$AC41*I$17+$AD41*I$11-$O41</f>
        <v>-4.4650082353488302E-3</v>
      </c>
      <c r="J41" s="9">
        <f>$T41*J$7+$U41*J$8+$V41*J$9+$W41*J$10+$X41*J$12+$Y41*J$13+$Z41*J$14+$AA41*J$15+$AB41*J$16+$AC41*J$17+$AD41*J$11-$O41</f>
        <v>4.9898278609329123E-3</v>
      </c>
      <c r="K41" s="9">
        <f>$T41*K$7+$U41*K$8+$V41*K$9+$W41*K$10+$X41*K$12+$Y41*K$13+$Z41*K$14+$AA41*K$15+$AB41*K$16+$AC41*K$17+$AD41*K$11-$O41</f>
        <v>7.1425538447195385E-3</v>
      </c>
      <c r="L41" s="9">
        <f>$T41*L$7+$U41*L$8+$V41*L$9+$W41*L$10+$X41*L$12+$Y41*L$13+$Z41*L$14+$AA41*L$15+$AB41*L$16+$AC41*L$17+$AD41*L$11-$O41</f>
        <v>6.0344023592834636E-3</v>
      </c>
      <c r="M41" s="9">
        <f t="shared" si="10"/>
        <v>-6.209318945495472E-4</v>
      </c>
      <c r="N41" s="5"/>
      <c r="O41" s="10">
        <v>1.1683481721558449E-2</v>
      </c>
      <c r="P41" s="10">
        <f>R41/$R$72</f>
        <v>1.2206352922812769E-2</v>
      </c>
      <c r="Q41" s="51">
        <v>1.0999999999999999E-2</v>
      </c>
      <c r="R41" s="52">
        <v>782</v>
      </c>
      <c r="S41" s="3"/>
      <c r="T41" s="9">
        <v>1.0312104980299457E-2</v>
      </c>
      <c r="U41" s="9">
        <v>0</v>
      </c>
      <c r="V41" s="9">
        <v>8.9811366969941187E-2</v>
      </c>
      <c r="W41" s="9">
        <v>0</v>
      </c>
      <c r="X41" s="9">
        <v>0</v>
      </c>
      <c r="Y41" s="9">
        <f t="shared" si="11"/>
        <v>9.229333957368014E-3</v>
      </c>
      <c r="Z41" s="9">
        <v>4.0572661045387676E-2</v>
      </c>
      <c r="AA41" s="9">
        <v>0</v>
      </c>
      <c r="AB41" s="9">
        <v>0</v>
      </c>
      <c r="AC41" s="9">
        <v>0</v>
      </c>
      <c r="AD41" s="9">
        <v>0</v>
      </c>
    </row>
    <row r="42" spans="1:30" x14ac:dyDescent="0.2">
      <c r="A42" s="23" t="s">
        <v>15</v>
      </c>
      <c r="B42" s="47">
        <f>$T42*B$7+$U42*B$8+$V42*B$9+$W42*B$10+$X42*B$12+$Y42*B$13+$Z42*B$14+$AA42*B$15+$AB42*B$16+$AC42*B$17+$AD42*B$11-$O42</f>
        <v>-2.4702312563109202E-3</v>
      </c>
      <c r="C42" s="47">
        <f>$T42*C$7+$U42*C$8+$V42*C$9+$W42*C$10+$X42*C$12+$Y42*C$13+$Z42*C$14+$AA42*C$15+$AB42*C$16+$AC42*C$17+$AD42*C$11-$O42</f>
        <v>-2.4702312563109202E-3</v>
      </c>
      <c r="D42" s="47">
        <f>$T42*D$7+$U42*D$8+$V42*D$9+$W42*D$10+$X42*D$12+$Y42*D$13+$Z42*D$14+$AA42*D$15+$AB42*D$16+$AC42*D$17+$AD42*D$11-$P42</f>
        <v>4.0101860690729641E-3</v>
      </c>
      <c r="E42" s="47">
        <f>$T42*E$7+$U42*E$8+$V42*E$9+$W42*E$10+$X42*E$12+$Y42*E$13+$Z42*E$14+$AA42*E$15+$AB42*E$16+$AC42*E$17+$AD42*E$11-$P42</f>
        <v>4.0101860690729641E-3</v>
      </c>
      <c r="F42" s="47">
        <f>$T42*F$7+$U42*F$8+$V42*F$9+$W42*F$10+$X42*F$12+$Y42*F$13+$Z42*F$14+$AA42*F$15+$AB42*F$16+$AC42*F$17+$AD42*F$11-$Q42</f>
        <v>6.5202149459948405E-3</v>
      </c>
      <c r="G42" s="47">
        <f>$T42*G$7+$U42*G$8+$V42*G$9+$W42*G$10+$X42*G$12+$Y42*G$13+$Z42*G$14+$AA42*G$15+$AB42*G$16+$AC42*G$17+$AD42*G$11-$Q42</f>
        <v>6.5202149459948405E-3</v>
      </c>
      <c r="I42" s="9">
        <f>$T42*I$7+$U42*I$8+$V42*I$9+$W42*I$10+$X42*I$12+$Y42*I$13+$Z42*I$14+$AA42*I$15+$AB42*I$16+$AC42*I$17+$AD42*I$11-$O42</f>
        <v>-2.4702312563109202E-3</v>
      </c>
      <c r="J42" s="9">
        <f>$T42*J$7+$U42*J$8+$V42*J$9+$W42*J$10+$X42*J$12+$Y42*J$13+$Z42*J$14+$AA42*J$15+$AB42*J$16+$AC42*J$17+$AD42*J$11-$O42</f>
        <v>1.5225206192029765E-3</v>
      </c>
      <c r="K42" s="9">
        <f>$T42*K$7+$U42*K$8+$V42*K$9+$W42*K$10+$X42*K$12+$Y42*K$13+$Z42*K$14+$AA42*K$15+$AB42*K$16+$AC42*K$17+$AD42*K$11-$O42</f>
        <v>-2.4339764939995089E-3</v>
      </c>
      <c r="L42" s="9">
        <f>$T42*L$7+$U42*L$8+$V42*L$9+$W42*L$10+$X42*L$12+$Y42*L$13+$Z42*L$14+$AA42*L$15+$AB42*L$16+$AC42*L$17+$AD42*L$11-$O42</f>
        <v>-3.4079958204235056E-3</v>
      </c>
      <c r="M42" s="9">
        <f t="shared" si="10"/>
        <v>-2.4339764939995089E-3</v>
      </c>
      <c r="N42" s="5"/>
      <c r="O42" s="10">
        <v>1.1990446202305761E-2</v>
      </c>
      <c r="P42" s="10">
        <f>R42/$R$72</f>
        <v>5.5100288769218764E-3</v>
      </c>
      <c r="Q42" s="51">
        <v>3.0000000000000001E-3</v>
      </c>
      <c r="R42" s="52">
        <v>353</v>
      </c>
      <c r="S42" s="3"/>
      <c r="T42" s="9">
        <v>0</v>
      </c>
      <c r="U42" s="9">
        <v>3.1734049819982804E-2</v>
      </c>
      <c r="V42" s="9">
        <v>0</v>
      </c>
      <c r="W42" s="9">
        <v>0</v>
      </c>
      <c r="X42" s="9">
        <v>0</v>
      </c>
      <c r="Y42" s="9">
        <f t="shared" si="11"/>
        <v>3.3320752310981943E-3</v>
      </c>
      <c r="Z42" s="9">
        <v>0</v>
      </c>
      <c r="AA42" s="9">
        <v>0</v>
      </c>
      <c r="AB42" s="9">
        <v>0</v>
      </c>
      <c r="AC42" s="5">
        <v>0</v>
      </c>
      <c r="AD42" s="9">
        <v>0</v>
      </c>
    </row>
    <row r="43" spans="1:30" x14ac:dyDescent="0.2">
      <c r="A43" s="23" t="s">
        <v>17</v>
      </c>
      <c r="B43" s="47">
        <f>$T43*B$7+$U43*B$8+$V43*B$9+$W43*B$10+$X43*B$12+$Y43*B$13+$Z43*B$14+$AA43*B$15+$AB43*B$16+$AC43*B$17+$AD43*B$11-$O43</f>
        <v>-6.9671902346482139E-3</v>
      </c>
      <c r="C43" s="47">
        <f>$T43*C$7+$U43*C$8+$V43*C$9+$W43*C$10+$X43*C$12+$Y43*C$13+$Z43*C$14+$AA43*C$15+$AB43*C$16+$AC43*C$17+$AD43*C$11-$O43</f>
        <v>-6.9671902346482139E-3</v>
      </c>
      <c r="D43" s="47">
        <f>$T43*D$7+$U43*D$8+$V43*D$9+$W43*D$10+$X43*D$12+$Y43*D$13+$Z43*D$14+$AA43*D$15+$AB43*D$16+$AC43*D$17+$AD43*D$11-$P43</f>
        <v>1.3824716650861005E-3</v>
      </c>
      <c r="E43" s="47">
        <f>$T43*E$7+$U43*E$8+$V43*E$9+$W43*E$10+$X43*E$12+$Y43*E$13+$Z43*E$14+$AA43*E$15+$AB43*E$16+$AC43*E$17+$AD43*E$11-$P43</f>
        <v>1.3824716650861005E-3</v>
      </c>
      <c r="F43" s="47">
        <f>$T43*F$7+$U43*F$8+$V43*F$9+$W43*F$10+$X43*F$12+$Y43*F$13+$Z43*F$14+$AA43*F$15+$AB43*F$16+$AC43*F$17+$AD43*F$11-$Q43</f>
        <v>3.3169912935884028E-3</v>
      </c>
      <c r="G43" s="47">
        <f>$T43*G$7+$U43*G$8+$V43*G$9+$W43*G$10+$X43*G$12+$Y43*G$13+$Z43*G$14+$AA43*G$15+$AB43*G$16+$AC43*G$17+$AD43*G$11-$Q43</f>
        <v>3.3169912935884028E-3</v>
      </c>
      <c r="I43" s="9">
        <f>$T43*I$7+$U43*I$8+$V43*I$9+$W43*I$10+$X43*I$12+$Y43*I$13+$Z43*I$14+$AA43*I$15+$AB43*I$16+$AC43*I$17+$AD43*I$11-$O43</f>
        <v>-6.9671902346482139E-3</v>
      </c>
      <c r="J43" s="9">
        <f>$T43*J$7+$U43*J$8+$V43*J$9+$W43*J$10+$X43*J$12+$Y43*J$13+$Z43*J$14+$AA43*J$15+$AB43*J$16+$AC43*J$17+$AD43*J$11-$O43</f>
        <v>-5.1566559996723818E-3</v>
      </c>
      <c r="K43" s="9">
        <f>$T43*K$7+$U43*K$8+$V43*K$9+$W43*K$10+$X43*K$12+$Y43*K$13+$Z43*K$14+$AA43*K$15+$AB43*K$16+$AC43*K$17+$AD43*K$11-$O43</f>
        <v>-6.9507503229301161E-3</v>
      </c>
      <c r="L43" s="9">
        <f>$T43*L$7+$U43*L$8+$V43*L$9+$W43*L$10+$X43*L$12+$Y43*L$13+$Z43*L$14+$AA43*L$15+$AB43*L$16+$AC43*L$17+$AD43*L$11-$O43</f>
        <v>-7.3924244842607069E-3</v>
      </c>
      <c r="M43" s="9">
        <f t="shared" si="10"/>
        <v>-6.9507503229301161E-3</v>
      </c>
      <c r="N43" s="5"/>
      <c r="O43" s="10">
        <v>1.1284181528236617E-2</v>
      </c>
      <c r="P43" s="10">
        <f>R43/$R$72</f>
        <v>2.9345196285023023E-3</v>
      </c>
      <c r="Q43" s="51">
        <v>1E-3</v>
      </c>
      <c r="R43" s="52">
        <v>188</v>
      </c>
      <c r="S43" s="3"/>
      <c r="T43" s="9">
        <v>0</v>
      </c>
      <c r="U43" s="9">
        <v>1.4389970978628009E-2</v>
      </c>
      <c r="V43" s="9">
        <v>0</v>
      </c>
      <c r="W43" s="9">
        <v>0</v>
      </c>
      <c r="X43" s="9">
        <v>0</v>
      </c>
      <c r="Y43" s="9">
        <f t="shared" si="11"/>
        <v>1.5109469527559408E-3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</row>
    <row r="44" spans="1:30" x14ac:dyDescent="0.2">
      <c r="A44" s="22" t="s">
        <v>18</v>
      </c>
      <c r="B44" s="47">
        <f>$T44*B$7+$U44*B$8+$V44*B$9+$W44*B$10+$X44*B$12+$Y44*B$13+$Z44*B$14+$AA44*B$15+$AB44*B$16+$AC44*B$17+$AD44*B$11-$O44</f>
        <v>9.1956079904004142E-3</v>
      </c>
      <c r="C44" s="47">
        <f>$T44*C$7+$U44*C$8+$V44*C$9+$W44*C$10+$X44*C$12+$Y44*C$13+$Z44*C$14+$AA44*C$15+$AB44*C$16+$AC44*C$17+$AD44*C$11-$O44</f>
        <v>2.3248944158587581E-2</v>
      </c>
      <c r="D44" s="47">
        <f>$T44*D$7+$U44*D$8+$V44*D$9+$W44*D$10+$X44*D$12+$Y44*D$13+$Z44*D$14+$AA44*D$15+$AB44*D$16+$AC44*D$17+$AD44*D$11-$P44</f>
        <v>-5.6020228655676088E-3</v>
      </c>
      <c r="E44" s="47">
        <f>$T44*E$7+$U44*E$8+$V44*E$9+$W44*E$10+$X44*E$12+$Y44*E$13+$Z44*E$14+$AA44*E$15+$AB44*E$16+$AC44*E$17+$AD44*E$11-$P44</f>
        <v>8.4513133026195598E-3</v>
      </c>
      <c r="F44" s="47">
        <f>$T44*F$7+$U44*F$8+$V44*F$9+$W44*F$10+$X44*F$12+$Y44*F$13+$Z44*F$14+$AA44*F$15+$AB44*F$16+$AC44*F$17+$AD44*F$11-$Q44</f>
        <v>-1.189172863314741E-2</v>
      </c>
      <c r="G44" s="47">
        <f>$T44*G$7+$U44*G$8+$V44*G$9+$W44*G$10+$X44*G$12+$Y44*G$13+$Z44*G$14+$AA44*G$15+$AB44*G$16+$AC44*G$17+$AD44*G$11-$Q44</f>
        <v>2.1616075350397584E-3</v>
      </c>
      <c r="I44" s="9">
        <f>$T44*I$7+$U44*I$8+$V44*I$9+$W44*I$10+$X44*I$12+$Y44*I$13+$Z44*I$14+$AA44*I$15+$AB44*I$16+$AC44*I$17+$AD44*I$11-$O44</f>
        <v>1.6438916537141447E-2</v>
      </c>
      <c r="J44" s="9">
        <f>$T44*J$7+$U44*J$8+$V44*J$9+$W44*J$10+$X44*J$12+$Y44*J$13+$Z44*J$14+$AA44*J$15+$AB44*J$16+$AC44*J$17+$AD44*J$11-$O44</f>
        <v>6.9838839499962117E-3</v>
      </c>
      <c r="K44" s="9">
        <f>$T44*K$7+$U44*K$8+$V44*K$9+$W44*K$10+$X44*K$12+$Y44*K$13+$Z44*K$14+$AA44*K$15+$AB44*K$16+$AC44*K$17+$AD44*K$11-$O44</f>
        <v>7.4725660306952952E-3</v>
      </c>
      <c r="L44" s="9">
        <f>$T44*L$7+$U44*L$8+$V44*L$9+$W44*L$10+$X44*L$12+$Y44*L$13+$Z44*L$14+$AA44*L$15+$AB44*L$16+$AC44*L$17+$AD44*L$11-$O44</f>
        <v>7.2210119968805515E-3</v>
      </c>
      <c r="M44" s="9">
        <f t="shared" si="10"/>
        <v>2.9630515327342025E-2</v>
      </c>
      <c r="N44" s="5"/>
      <c r="O44" s="10">
        <v>8.9126633764521745E-3</v>
      </c>
      <c r="P44" s="10">
        <f>R44/$R$72</f>
        <v>2.3710294232420197E-2</v>
      </c>
      <c r="Q44" s="51">
        <v>0.03</v>
      </c>
      <c r="R44" s="52">
        <v>1519</v>
      </c>
      <c r="S44" s="3"/>
      <c r="T44" s="9">
        <v>3.6216542733705177E-2</v>
      </c>
      <c r="U44" s="9">
        <v>0</v>
      </c>
      <c r="V44" s="9">
        <v>0</v>
      </c>
      <c r="W44" s="9">
        <v>0</v>
      </c>
      <c r="X44" s="9">
        <v>0</v>
      </c>
      <c r="Y44" s="9">
        <f t="shared" si="11"/>
        <v>3.2413805746666136E-2</v>
      </c>
      <c r="Z44" s="9">
        <v>0.14053336168187172</v>
      </c>
      <c r="AA44" s="9">
        <v>0</v>
      </c>
      <c r="AB44" s="9">
        <v>0</v>
      </c>
      <c r="AC44" s="9">
        <v>0</v>
      </c>
      <c r="AD44" s="9">
        <v>0</v>
      </c>
    </row>
    <row r="45" spans="1:30" x14ac:dyDescent="0.2">
      <c r="A45" s="22" t="s">
        <v>19</v>
      </c>
      <c r="B45" s="47">
        <f t="shared" ref="B45:B64" si="12">$T45*B$7+$U45*B$8+$V45*B$9+$W45*B$10+$X45*B$12+$Y45*B$13+$Z45*B$14+$AA45*B$15+$AB45*B$16+$AC45*B$17+$AD45*B$11-$O45</f>
        <v>-1.4908736466711066E-3</v>
      </c>
      <c r="C45" s="47">
        <f>$T45*C$7+$U45*C$8+$V45*C$9+$W45*C$10+$X45*C$12+$Y45*C$13+$Z45*C$14+$AA45*C$15+$AB45*C$16+$AC45*C$17+$AD45*C$11-$O45</f>
        <v>3.0932636747945776E-3</v>
      </c>
      <c r="D45" s="47">
        <f>$T45*D$7+$U45*D$8+$V45*D$9+$W45*D$10+$X45*D$12+$Y45*D$13+$Z45*D$14+$AA45*D$15+$AB45*D$16+$AC45*D$17+$AD45*D$11-$P45</f>
        <v>1.5030001254806875E-3</v>
      </c>
      <c r="E45" s="47">
        <f>$T45*E$7+$U45*E$8+$V45*E$9+$W45*E$10+$X45*E$12+$Y45*E$13+$Z45*E$14+$AA45*E$15+$AB45*E$16+$AC45*E$17+$AD45*E$11-$P45</f>
        <v>6.0871374469463717E-3</v>
      </c>
      <c r="F45" s="47">
        <f>$T45*F$7+$U45*F$8+$V45*F$9+$W45*F$10+$X45*F$12+$Y45*F$13+$Z45*F$14+$AA45*F$15+$AB45*F$16+$AC45*F$17+$AD45*F$11-$Q45</f>
        <v>-2.9859564030450276E-3</v>
      </c>
      <c r="G45" s="47">
        <f>$T45*G$7+$U45*G$8+$V45*G$9+$W45*G$10+$X45*G$12+$Y45*G$13+$Z45*G$14+$AA45*G$15+$AB45*G$16+$AC45*G$17+$AD45*G$11-$Q45</f>
        <v>1.5981809184206566E-3</v>
      </c>
      <c r="I45" s="9">
        <f>$T45*I$7+$U45*I$8+$V45*I$9+$W45*I$10+$X45*I$12+$Y45*I$13+$Z45*I$14+$AA45*I$15+$AB45*I$16+$AC45*I$17+$AD45*I$11-$O45</f>
        <v>9.1474379211088207E-4</v>
      </c>
      <c r="J45" s="9">
        <f>$T45*J$7+$U45*J$8+$V45*J$9+$W45*J$10+$X45*J$12+$Y45*J$13+$Z45*J$14+$AA45*J$15+$AB45*J$16+$AC45*J$17+$AD45*J$11-$O45</f>
        <v>-2.2254222147786431E-3</v>
      </c>
      <c r="K45" s="9">
        <f>$T45*K$7+$U45*K$8+$V45*K$9+$W45*K$10+$X45*K$12+$Y45*K$13+$Z45*K$14+$AA45*K$15+$AB45*K$16+$AC45*K$17+$AD45*K$11-$O45</f>
        <v>-2.0631231593450728E-3</v>
      </c>
      <c r="L45" s="9">
        <f>$T45*L$7+$U45*L$8+$V45*L$9+$W45*L$10+$X45*L$12+$Y45*L$13+$Z45*L$14+$AA45*L$15+$AB45*L$16+$AC45*L$17+$AD45*L$11-$O45</f>
        <v>-2.1466682363821361E-3</v>
      </c>
      <c r="M45" s="9">
        <f t="shared" si="10"/>
        <v>5.164703822253802E-3</v>
      </c>
      <c r="N45" s="5"/>
      <c r="O45" s="10">
        <v>7.5049172436260784E-3</v>
      </c>
      <c r="P45" s="10">
        <f>R45/$R$72</f>
        <v>4.5110434714742843E-3</v>
      </c>
      <c r="Q45" s="51">
        <v>8.9999999999999993E-3</v>
      </c>
      <c r="R45" s="52">
        <v>289</v>
      </c>
      <c r="S45" s="3"/>
      <c r="T45" s="9">
        <v>1.2028087193909943E-2</v>
      </c>
      <c r="U45" s="9">
        <v>0</v>
      </c>
      <c r="V45" s="9">
        <v>0</v>
      </c>
      <c r="W45" s="9">
        <v>0</v>
      </c>
      <c r="X45" s="9">
        <v>0</v>
      </c>
      <c r="Y45" s="9">
        <f t="shared" si="11"/>
        <v>1.07651380385494E-2</v>
      </c>
      <c r="Z45" s="9">
        <v>4.5841373214656839E-2</v>
      </c>
      <c r="AA45" s="9">
        <v>0</v>
      </c>
      <c r="AB45" s="9">
        <v>0</v>
      </c>
      <c r="AC45" s="9">
        <v>0</v>
      </c>
      <c r="AD45" s="9">
        <v>0</v>
      </c>
    </row>
    <row r="46" spans="1:30" x14ac:dyDescent="0.2">
      <c r="A46" s="23" t="s">
        <v>20</v>
      </c>
      <c r="B46" s="47">
        <f t="shared" si="12"/>
        <v>-3.3427201225012734E-3</v>
      </c>
      <c r="C46" s="47">
        <f>$T46*C$7+$U46*C$8+$V46*C$9+$W46*C$10+$X46*C$12+$Y46*C$13+$Z46*C$14+$AA46*C$15+$AB46*C$16+$AC46*C$17+$AD46*C$11-$O46</f>
        <v>-3.3427201225012734E-3</v>
      </c>
      <c r="D46" s="47">
        <f>$T46*D$7+$U46*D$8+$V46*D$9+$W46*D$10+$X46*D$12+$Y46*D$13+$Z46*D$14+$AA46*D$15+$AB46*D$16+$AC46*D$17+$AD46*D$11-$P46</f>
        <v>2.2998469010476175E-3</v>
      </c>
      <c r="E46" s="47">
        <f>$T46*E$7+$U46*E$8+$V46*E$9+$W46*E$10+$X46*E$12+$Y46*E$13+$Z46*E$14+$AA46*E$15+$AB46*E$16+$AC46*E$17+$AD46*E$11-$P46</f>
        <v>2.2998469010476175E-3</v>
      </c>
      <c r="F46" s="47">
        <f>$T46*F$7+$U46*F$8+$V46*F$9+$W46*F$10+$X46*F$12+$Y46*F$13+$Z46*F$14+$AA46*F$15+$AB46*F$16+$AC46*F$17+$AD46*F$11-$Q46</f>
        <v>3.4383000345838697E-3</v>
      </c>
      <c r="G46" s="47">
        <f>$T46*G$7+$U46*G$8+$V46*G$9+$W46*G$10+$X46*G$12+$Y46*G$13+$Z46*G$14+$AA46*G$15+$AB46*G$16+$AC46*G$17+$AD46*G$11-$Q46</f>
        <v>3.4383000345838697E-3</v>
      </c>
      <c r="I46" s="9">
        <f>$T46*I$7+$U46*I$8+$V46*I$9+$W46*I$10+$X46*I$12+$Y46*I$13+$Z46*I$14+$AA46*I$15+$AB46*I$16+$AC46*I$17+$AD46*I$11-$O46</f>
        <v>-3.3427201225012734E-3</v>
      </c>
      <c r="J46" s="9">
        <f>$T46*J$7+$U46*J$8+$V46*J$9+$W46*J$10+$X46*J$12+$Y46*J$13+$Z46*J$14+$AA46*J$15+$AB46*J$16+$AC46*J$17+$AD46*J$11-$O46</f>
        <v>-1.4813093363263896E-3</v>
      </c>
      <c r="K46" s="9">
        <f>$T46*K$7+$U46*K$8+$V46*K$9+$W46*K$10+$X46*K$12+$Y46*K$13+$Z46*K$14+$AA46*K$15+$AB46*K$16+$AC46*K$17+$AD46*K$11-$O46</f>
        <v>-3.3258182443679169E-3</v>
      </c>
      <c r="L46" s="9">
        <f>$T46*L$7+$U46*L$8+$V46*L$9+$W46*L$10+$X46*L$12+$Y46*L$13+$Z46*L$14+$AA46*L$15+$AB46*L$16+$AC46*L$17+$AD46*L$11-$O46</f>
        <v>-3.7799035811671312E-3</v>
      </c>
      <c r="M46" s="9">
        <f t="shared" si="10"/>
        <v>-3.3258182443679169E-3</v>
      </c>
      <c r="N46" s="5"/>
      <c r="O46" s="10">
        <v>7.7810201570851431E-3</v>
      </c>
      <c r="P46" s="10">
        <f>R46/$R$72</f>
        <v>2.1384531335362522E-3</v>
      </c>
      <c r="Q46" s="51">
        <v>1E-3</v>
      </c>
      <c r="R46" s="52">
        <v>137</v>
      </c>
      <c r="S46" s="3"/>
      <c r="T46" s="9">
        <v>0</v>
      </c>
      <c r="U46" s="9">
        <v>1.4794333448612898E-2</v>
      </c>
      <c r="V46" s="9">
        <v>0</v>
      </c>
      <c r="W46" s="9">
        <v>0</v>
      </c>
      <c r="X46" s="9">
        <v>0</v>
      </c>
      <c r="Y46" s="9">
        <f t="shared" si="11"/>
        <v>1.5534050121043543E-3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</row>
    <row r="47" spans="1:30" x14ac:dyDescent="0.2">
      <c r="A47" s="22" t="s">
        <v>22</v>
      </c>
      <c r="B47" s="47">
        <f t="shared" si="12"/>
        <v>4.1444981132985337E-3</v>
      </c>
      <c r="C47" s="47">
        <f>$T47*C$7+$U47*C$8+$V47*C$9+$W47*C$10+$X47*C$12+$Y47*C$13+$Z47*C$14+$AA47*C$15+$AB47*C$16+$AC47*C$17+$AD47*C$11-$O47</f>
        <v>-2.5015197032885366E-3</v>
      </c>
      <c r="D47" s="47">
        <f>$T47*D$7+$U47*D$8+$V47*D$9+$W47*D$10+$X47*D$12+$Y47*D$13+$Z47*D$14+$AA47*D$15+$AB47*D$16+$AC47*D$17+$AD47*D$11-$P47</f>
        <v>4.7082910633405549E-3</v>
      </c>
      <c r="E47" s="47">
        <f>$T47*E$7+$U47*E$8+$V47*E$9+$W47*E$10+$X47*E$12+$Y47*E$13+$Z47*E$14+$AA47*E$15+$AB47*E$16+$AC47*E$17+$AD47*E$11-$P47</f>
        <v>-1.9377267532465154E-3</v>
      </c>
      <c r="F47" s="47">
        <f>$T47*F$7+$U47*F$8+$V47*F$9+$W47*F$10+$X47*F$12+$Y47*F$13+$Z47*F$14+$AA47*F$15+$AB47*F$16+$AC47*F$17+$AD47*F$11-$Q47</f>
        <v>6.1704779048296675E-3</v>
      </c>
      <c r="G47" s="47">
        <f>$T47*G$7+$U47*G$8+$V47*G$9+$W47*G$10+$X47*G$12+$Y47*G$13+$Z47*G$14+$AA47*G$15+$AB47*G$16+$AC47*G$17+$AD47*G$11-$Q47</f>
        <v>-4.7553991175740273E-4</v>
      </c>
      <c r="I47" s="9">
        <f>$T47*I$7+$U47*I$8+$V47*I$9+$W47*I$10+$X47*I$12+$Y47*I$13+$Z47*I$14+$AA47*I$15+$AB47*I$16+$AC47*I$17+$AD47*I$11-$O47</f>
        <v>-3.3782190487775844E-3</v>
      </c>
      <c r="J47" s="9">
        <f>$T47*J$7+$U47*J$8+$V47*J$9+$W47*J$10+$X47*J$12+$Y47*J$13+$Z47*J$14+$AA47*J$15+$AB47*J$16+$AC47*J$17+$AD47*J$11-$O47</f>
        <v>1.053373944347312E-3</v>
      </c>
      <c r="K47" s="9">
        <f>$T47*K$7+$U47*K$8+$V47*K$9+$W47*K$10+$X47*K$12+$Y47*K$13+$Z47*K$14+$AA47*K$15+$AB47*K$16+$AC47*K$17+$AD47*K$11-$O47</f>
        <v>2.0838230269202788E-3</v>
      </c>
      <c r="L47" s="9">
        <f>$T47*L$7+$U47*L$8+$V47*L$9+$W47*L$10+$X47*L$12+$Y47*L$13+$Z47*L$14+$AA47*L$15+$AB47*L$16+$AC47*L$17+$AD47*L$11-$O47</f>
        <v>1.5533822581622822E-3</v>
      </c>
      <c r="M47" s="9">
        <f t="shared" si="10"/>
        <v>-1.6427962468051165E-3</v>
      </c>
      <c r="N47" s="5"/>
      <c r="O47" s="10">
        <v>7.0259797915311339E-3</v>
      </c>
      <c r="P47" s="10">
        <f>R47/$R$72</f>
        <v>6.4621868414891127E-3</v>
      </c>
      <c r="Q47" s="51">
        <v>5.0000000000000001E-3</v>
      </c>
      <c r="R47" s="52">
        <v>414</v>
      </c>
      <c r="S47" s="3"/>
      <c r="T47" s="9">
        <v>5.2110867753622139E-3</v>
      </c>
      <c r="U47" s="9">
        <v>0</v>
      </c>
      <c r="V47" s="9">
        <v>4.282467258574281E-2</v>
      </c>
      <c r="W47" s="9">
        <v>0</v>
      </c>
      <c r="X47" s="9">
        <v>0</v>
      </c>
      <c r="Y47" s="9">
        <f t="shared" si="11"/>
        <v>4.6639226639491813E-3</v>
      </c>
      <c r="Z47" s="9">
        <v>1.9189167005614901E-2</v>
      </c>
      <c r="AA47" s="9">
        <v>0</v>
      </c>
      <c r="AB47" s="9">
        <v>0</v>
      </c>
      <c r="AC47" s="9">
        <v>0</v>
      </c>
      <c r="AD47" s="9">
        <v>0</v>
      </c>
    </row>
    <row r="48" spans="1:30" x14ac:dyDescent="0.2">
      <c r="A48" s="22" t="s">
        <v>21</v>
      </c>
      <c r="B48" s="47">
        <f t="shared" si="12"/>
        <v>-5.6366324954262997E-3</v>
      </c>
      <c r="C48" s="47">
        <f>$T48*C$7+$U48*C$8+$V48*C$9+$W48*C$10+$X48*C$12+$Y48*C$13+$Z48*C$14+$AA48*C$15+$AB48*C$16+$AC48*C$17+$AD48*C$11-$O48</f>
        <v>-4.6320247293361342E-3</v>
      </c>
      <c r="D48" s="47">
        <f>$T48*D$7+$U48*D$8+$V48*D$9+$W48*D$10+$X48*D$12+$Y48*D$13+$Z48*D$14+$AA48*D$15+$AB48*D$16+$AC48*D$17+$AD48*D$11-$P48</f>
        <v>-1.7929763443326541E-3</v>
      </c>
      <c r="E48" s="47">
        <f>$T48*E$7+$U48*E$8+$V48*E$9+$W48*E$10+$X48*E$12+$Y48*E$13+$Z48*E$14+$AA48*E$15+$AB48*E$16+$AC48*E$17+$AD48*E$11-$P48</f>
        <v>-7.8836857824248884E-4</v>
      </c>
      <c r="F48" s="47">
        <f>$T48*F$7+$U48*F$8+$V48*F$9+$W48*F$10+$X48*F$12+$Y48*F$13+$Z48*F$14+$AA48*F$15+$AB48*F$16+$AC48*F$17+$AD48*F$11-$Q48</f>
        <v>-7.8041098102975856E-4</v>
      </c>
      <c r="G48" s="47">
        <f>$T48*G$7+$U48*G$8+$V48*G$9+$W48*G$10+$X48*G$12+$Y48*G$13+$Z48*G$14+$AA48*G$15+$AB48*G$16+$AC48*G$17+$AD48*G$11-$Q48</f>
        <v>2.2419678506040673E-4</v>
      </c>
      <c r="I48" s="9">
        <f>$T48*I$7+$U48*I$8+$V48*I$9+$W48*I$10+$X48*I$12+$Y48*I$13+$Z48*I$14+$AA48*I$15+$AB48*I$16+$AC48*I$17+$AD48*I$11-$O48</f>
        <v>-5.1487968878382029E-3</v>
      </c>
      <c r="J48" s="9">
        <f>$T48*J$7+$U48*J$8+$V48*J$9+$W48*J$10+$X48*J$12+$Y48*J$13+$Z48*J$14+$AA48*J$15+$AB48*J$16+$AC48*J$17+$AD48*J$11-$O48</f>
        <v>-5.7855917360972271E-3</v>
      </c>
      <c r="K48" s="9">
        <f>$T48*K$7+$U48*K$8+$V48*K$9+$W48*K$10+$X48*K$12+$Y48*K$13+$Z48*K$14+$AA48*K$15+$AB48*K$16+$AC48*K$17+$AD48*K$11-$O48</f>
        <v>-5.7526790804762664E-3</v>
      </c>
      <c r="L48" s="9">
        <f>$T48*L$7+$U48*L$8+$V48*L$9+$W48*L$10+$X48*L$12+$Y48*L$13+$Z48*L$14+$AA48*L$15+$AB48*L$16+$AC48*L$17+$AD48*L$11-$O48</f>
        <v>-5.7696212021787121E-3</v>
      </c>
      <c r="M48" s="9">
        <f t="shared" si="10"/>
        <v>-4.1687101440159007E-3</v>
      </c>
      <c r="N48" s="5"/>
      <c r="O48" s="10">
        <v>6.856221514396541E-3</v>
      </c>
      <c r="P48" s="10">
        <f>R48/$R$72</f>
        <v>3.0125653633028956E-3</v>
      </c>
      <c r="Q48" s="51">
        <v>2E-3</v>
      </c>
      <c r="R48" s="52">
        <v>193</v>
      </c>
      <c r="S48" s="3"/>
      <c r="T48" s="9">
        <v>2.439178037940483E-3</v>
      </c>
      <c r="U48" s="9">
        <v>0</v>
      </c>
      <c r="V48" s="9">
        <v>0</v>
      </c>
      <c r="W48" s="9">
        <v>0</v>
      </c>
      <c r="X48" s="9">
        <v>0</v>
      </c>
      <c r="Y48" s="9">
        <f t="shared" si="11"/>
        <v>2.1830643439567322E-3</v>
      </c>
      <c r="Z48" s="9">
        <v>1.0046077660901652E-2</v>
      </c>
      <c r="AA48" s="9">
        <v>0</v>
      </c>
      <c r="AB48" s="9">
        <v>0</v>
      </c>
      <c r="AC48" s="9">
        <v>0</v>
      </c>
      <c r="AD48" s="9">
        <v>0</v>
      </c>
    </row>
    <row r="49" spans="1:32" x14ac:dyDescent="0.2">
      <c r="A49" s="23" t="s">
        <v>23</v>
      </c>
      <c r="B49" s="47">
        <f t="shared" si="12"/>
        <v>3.7738613477587703E-2</v>
      </c>
      <c r="C49" s="47">
        <f>$T49*C$7+$U49*C$8+$V49*C$9+$W49*C$10+$X49*C$12+$Y49*C$13+$Z49*C$14+$AA49*C$15+$AB49*C$16+$AC49*C$17+$AD49*C$11-$O49</f>
        <v>3.7738613477587703E-2</v>
      </c>
      <c r="D49" s="47">
        <f>$T49*D$7+$U49*D$8+$V49*D$9+$W49*D$10+$X49*D$12+$Y49*D$13+$Z49*D$14+$AA49*D$15+$AB49*D$16+$AC49*D$17+$AD49*D$11-$P49</f>
        <v>3.2401704822638336E-2</v>
      </c>
      <c r="E49" s="47">
        <f>$T49*E$7+$U49*E$8+$V49*E$9+$W49*E$10+$X49*E$12+$Y49*E$13+$Z49*E$14+$AA49*E$15+$AB49*E$16+$AC49*E$17+$AD49*E$11-$P49</f>
        <v>3.2401704822638336E-2</v>
      </c>
      <c r="F49" s="47">
        <f>$T49*F$7+$U49*F$8+$V49*F$9+$W49*F$10+$X49*F$12+$Y49*F$13+$Z49*F$14+$AA49*F$15+$AB49*F$16+$AC49*F$17+$AD49*F$11-$Q49</f>
        <v>3.2889022390733241E-2</v>
      </c>
      <c r="G49" s="47">
        <f>$T49*G$7+$U49*G$8+$V49*G$9+$W49*G$10+$X49*G$12+$Y49*G$13+$Z49*G$14+$AA49*G$15+$AB49*G$16+$AC49*G$17+$AD49*G$11-$Q49</f>
        <v>3.2889022390733241E-2</v>
      </c>
      <c r="I49" s="9">
        <f>$T49*I$7+$U49*I$8+$V49*I$9+$W49*I$10+$X49*I$12+$Y49*I$13+$Z49*I$14+$AA49*I$15+$AB49*I$16+$AC49*I$17+$AD49*I$11-$O49</f>
        <v>3.7738613477587703E-2</v>
      </c>
      <c r="J49" s="9">
        <f>$T49*J$7+$U49*J$8+$V49*J$9+$W49*J$10+$X49*J$12+$Y49*J$13+$Z49*J$14+$AA49*J$15+$AB49*J$16+$AC49*J$17+$AD49*J$11-$O49</f>
        <v>5.6564945588501635E-2</v>
      </c>
      <c r="K49" s="9">
        <f>$T49*K$7+$U49*K$8+$V49*K$9+$W49*K$10+$X49*K$12+$Y49*K$13+$Z49*K$14+$AA49*K$15+$AB49*K$16+$AC49*K$17+$AD49*K$11-$O49</f>
        <v>3.790955928568128E-2</v>
      </c>
      <c r="L49" s="9">
        <f>$T49*L$7+$U49*L$8+$V49*L$9+$W49*L$10+$X49*L$12+$Y49*L$13+$Z49*L$14+$AA49*L$15+$AB49*L$16+$AC49*L$17+$AD49*L$11-$O49</f>
        <v>3.3316934476170242E-2</v>
      </c>
      <c r="M49" s="9">
        <f t="shared" si="10"/>
        <v>3.790955928568128E-2</v>
      </c>
      <c r="N49" s="5"/>
      <c r="O49" s="10">
        <v>7.1504089131455336E-3</v>
      </c>
      <c r="P49" s="10">
        <f>R49/$R$72</f>
        <v>1.2487317568094904E-2</v>
      </c>
      <c r="Q49" s="51">
        <v>1.2E-2</v>
      </c>
      <c r="R49" s="52">
        <v>800</v>
      </c>
      <c r="S49" s="3"/>
      <c r="T49" s="9">
        <v>0</v>
      </c>
      <c r="U49" s="9">
        <v>0.14963007463577746</v>
      </c>
      <c r="V49" s="9">
        <v>0</v>
      </c>
      <c r="W49" s="9">
        <v>0</v>
      </c>
      <c r="X49" s="9">
        <v>0</v>
      </c>
      <c r="Y49" s="9">
        <f t="shared" si="11"/>
        <v>1.5711157836756633E-2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</row>
    <row r="50" spans="1:32" x14ac:dyDescent="0.2">
      <c r="A50" s="22" t="s">
        <v>24</v>
      </c>
      <c r="B50" s="47">
        <f t="shared" si="12"/>
        <v>-4.3935049286397644E-3</v>
      </c>
      <c r="C50" s="47">
        <f>$T50*C$7+$U50*C$8+$V50*C$9+$W50*C$10+$X50*C$12+$Y50*C$13+$Z50*C$14+$AA50*C$15+$AB50*C$16+$AC50*C$17+$AD50*C$11-$O50</f>
        <v>-5.1916029347718979E-3</v>
      </c>
      <c r="D50" s="47">
        <f>$T50*D$7+$U50*D$8+$V50*D$9+$W50*D$10+$X50*D$12+$Y50*D$13+$Z50*D$14+$AA50*D$15+$AB50*D$16+$AC50*D$17+$AD50*D$11-$P50</f>
        <v>-1.9976872570268102E-5</v>
      </c>
      <c r="E50" s="47">
        <f>$T50*E$7+$U50*E$8+$V50*E$9+$W50*E$10+$X50*E$12+$Y50*E$13+$Z50*E$14+$AA50*E$15+$AB50*E$16+$AC50*E$17+$AD50*E$11-$P50</f>
        <v>-8.1807487870240144E-4</v>
      </c>
      <c r="F50" s="47">
        <f>$T50*F$7+$U50*F$8+$V50*F$9+$W50*F$10+$X50*F$12+$Y50*F$13+$Z50*F$14+$AA50*F$15+$AB50*F$16+$AC50*F$17+$AD50*F$11-$Q50</f>
        <v>4.7850123560112031E-4</v>
      </c>
      <c r="G50" s="47">
        <f>$T50*G$7+$U50*G$8+$V50*G$9+$W50*G$10+$X50*G$12+$Y50*G$13+$Z50*G$14+$AA50*G$15+$AB50*G$16+$AC50*G$17+$AD50*G$11-$Q50</f>
        <v>-3.1959677053101303E-4</v>
      </c>
      <c r="I50" s="9">
        <f>$T50*I$7+$U50*I$8+$V50*I$9+$W50*I$10+$X50*I$12+$Y50*I$13+$Z50*I$14+$AA50*I$15+$AB50*I$16+$AC50*I$17+$AD50*I$11-$O50</f>
        <v>-5.3206779466833795E-3</v>
      </c>
      <c r="J50" s="9">
        <f>$T50*J$7+$U50*J$8+$V50*J$9+$W50*J$10+$X50*J$12+$Y50*J$13+$Z50*J$14+$AA50*J$15+$AB50*J$16+$AC50*J$17+$AD50*J$11-$O50</f>
        <v>-4.7927726009435439E-3</v>
      </c>
      <c r="K50" s="9">
        <f>$T50*K$7+$U50*K$8+$V50*K$9+$W50*K$10+$X50*K$12+$Y50*K$13+$Z50*K$14+$AA50*K$15+$AB50*K$16+$AC50*K$17+$AD50*K$11-$O50</f>
        <v>-4.6605501097467857E-3</v>
      </c>
      <c r="L50" s="9">
        <f>$T50*L$7+$U50*L$8+$V50*L$9+$W50*L$10+$X50*L$12+$Y50*L$13+$Z50*L$14+$AA50*L$15+$AB50*L$16+$AC50*L$17+$AD50*L$11-$O50</f>
        <v>-4.7286138205296351E-3</v>
      </c>
      <c r="M50" s="9">
        <f t="shared" si="10"/>
        <v>-5.0637926299327458E-3</v>
      </c>
      <c r="N50" s="5"/>
      <c r="O50" s="10">
        <v>5.8720061642408847E-3</v>
      </c>
      <c r="P50" s="10">
        <f>R50/$R$72</f>
        <v>1.4984781081713884E-3</v>
      </c>
      <c r="Q50" s="51">
        <v>1E-3</v>
      </c>
      <c r="R50" s="52">
        <v>96</v>
      </c>
      <c r="S50" s="3"/>
      <c r="T50" s="9">
        <v>7.8761173936786502E-4</v>
      </c>
      <c r="U50" s="9">
        <v>0</v>
      </c>
      <c r="V50" s="9">
        <v>5.423476829585939E-3</v>
      </c>
      <c r="W50" s="9">
        <v>0</v>
      </c>
      <c r="X50" s="9">
        <v>0</v>
      </c>
      <c r="Y50" s="9">
        <f t="shared" si="11"/>
        <v>7.0491250673423923E-4</v>
      </c>
      <c r="Z50" s="9">
        <v>2.8659735978505446E-3</v>
      </c>
      <c r="AA50" s="9">
        <v>0</v>
      </c>
      <c r="AB50" s="9">
        <v>0</v>
      </c>
      <c r="AC50" s="9">
        <v>0</v>
      </c>
      <c r="AD50" s="9">
        <v>0</v>
      </c>
    </row>
    <row r="51" spans="1:32" x14ac:dyDescent="0.2">
      <c r="A51" s="23" t="s">
        <v>48</v>
      </c>
      <c r="B51" s="47">
        <f t="shared" si="12"/>
        <v>-4.1813169756788971E-3</v>
      </c>
      <c r="C51" s="47">
        <f>$T51*C$7+$U51*C$8+$V51*C$9+$W51*C$10+$X51*C$12+$Y51*C$13+$Z51*C$14+$AA51*C$15+$AB51*C$16+$AC51*C$17+$AD51*C$11-$O51</f>
        <v>-4.1813169756788971E-3</v>
      </c>
      <c r="D51" s="47">
        <f>$T51*D$7+$U51*D$8+$V51*D$9+$W51*D$10+$X51*D$12+$Y51*D$13+$Z51*D$14+$AA51*D$15+$AB51*D$16+$AC51*D$17+$AD51*D$11-$P51</f>
        <v>-1.4566609086947007E-3</v>
      </c>
      <c r="E51" s="47">
        <f>$T51*E$7+$U51*E$8+$V51*E$9+$W51*E$10+$X51*E$12+$Y51*E$13+$Z51*E$14+$AA51*E$15+$AB51*E$16+$AC51*E$17+$AD51*E$11-$P51</f>
        <v>-1.4566609086947007E-3</v>
      </c>
      <c r="F51" s="47">
        <f>$T51*F$7+$U51*F$8+$V51*F$9+$W51*F$10+$X51*F$12+$Y51*F$13+$Z51*F$14+$AA51*F$15+$AB51*F$16+$AC51*F$17+$AD51*F$11-$Q51</f>
        <v>5.8712274852843198E-4</v>
      </c>
      <c r="G51" s="47">
        <f>$T51*G$7+$U51*G$8+$V51*G$9+$W51*G$10+$X51*G$12+$Y51*G$13+$Z51*G$14+$AA51*G$15+$AB51*G$16+$AC51*G$17+$AD51*G$11-$Q51</f>
        <v>5.8712274852843198E-4</v>
      </c>
      <c r="I51" s="9">
        <f>$T51*I$7+$U51*I$8+$V51*I$9+$W51*I$10+$X51*I$12+$Y51*I$13+$Z51*I$14+$AA51*I$15+$AB51*I$16+$AC51*I$17+$AD51*I$11-$O51</f>
        <v>-4.1813169756788971E-3</v>
      </c>
      <c r="J51" s="9">
        <f>$T51*J$7+$U51*J$8+$V51*J$9+$W51*J$10+$X51*J$12+$Y51*J$13+$Z51*J$14+$AA51*J$15+$AB51*J$16+$AC51*J$17+$AD51*J$11-$O51</f>
        <v>-3.5156820749119091E-3</v>
      </c>
      <c r="K51" s="9">
        <f>$T51*K$7+$U51*K$8+$V51*K$9+$W51*K$10+$X51*K$12+$Y51*K$13+$Z51*K$14+$AA51*K$15+$AB51*K$16+$AC51*K$17+$AD51*K$11-$O51</f>
        <v>-4.1752729148742465E-3</v>
      </c>
      <c r="L51" s="9">
        <f>$T51*L$7+$U51*L$8+$V51*L$9+$W51*L$10+$X51*L$12+$Y51*L$13+$Z51*L$14+$AA51*L$15+$AB51*L$16+$AC51*L$17+$AD51*L$11-$O51</f>
        <v>-4.3376524660969033E-3</v>
      </c>
      <c r="M51" s="9">
        <f t="shared" si="10"/>
        <v>-4.1752729148742465E-3</v>
      </c>
      <c r="N51" s="5"/>
      <c r="O51" s="10">
        <v>5.7684397242073289E-3</v>
      </c>
      <c r="P51" s="10">
        <f>R51/$R$72</f>
        <v>3.0437836572231327E-3</v>
      </c>
      <c r="Q51" s="51">
        <v>1E-3</v>
      </c>
      <c r="R51" s="52">
        <v>195</v>
      </c>
      <c r="S51" s="3"/>
      <c r="T51" s="9">
        <v>0</v>
      </c>
      <c r="U51" s="9">
        <v>5.2904091617614404E-3</v>
      </c>
      <c r="V51" s="9">
        <v>0</v>
      </c>
      <c r="W51" s="9">
        <v>0</v>
      </c>
      <c r="X51" s="9">
        <v>0</v>
      </c>
      <c r="Y51" s="9">
        <f t="shared" si="11"/>
        <v>5.5549296198495121E-4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F51" s="27"/>
    </row>
    <row r="52" spans="1:32" x14ac:dyDescent="0.2">
      <c r="A52" s="23" t="s">
        <v>26</v>
      </c>
      <c r="B52" s="47">
        <f t="shared" si="12"/>
        <v>-3.869075882035655E-3</v>
      </c>
      <c r="C52" s="47">
        <f>$T52*C$7+$U52*C$8+$V52*C$9+$W52*C$10+$X52*C$12+$Y52*C$13+$Z52*C$14+$AA52*C$15+$AB52*C$16+$AC52*C$17+$AD52*C$11-$O52</f>
        <v>-3.869075882035655E-3</v>
      </c>
      <c r="D52" s="47">
        <f>$T52*D$7+$U52*D$8+$V52*D$9+$W52*D$10+$X52*D$12+$Y52*D$13+$Z52*D$14+$AA52*D$15+$AB52*D$16+$AC52*D$17+$AD52*D$11-$P52</f>
        <v>4.0167485987227893E-4</v>
      </c>
      <c r="E52" s="47">
        <f>$T52*E$7+$U52*E$8+$V52*E$9+$W52*E$10+$X52*E$12+$Y52*E$13+$Z52*E$14+$AA52*E$15+$AB52*E$16+$AC52*E$17+$AD52*E$11-$P52</f>
        <v>4.0167485987227893E-4</v>
      </c>
      <c r="F52" s="47">
        <f>$T52*F$7+$U52*F$8+$V52*F$9+$W52*F$10+$X52*F$12+$Y52*F$13+$Z52*F$14+$AA52*F$15+$AB52*F$16+$AC52*F$17+$AD52*F$11-$Q52</f>
        <v>1.7284523514823624E-3</v>
      </c>
      <c r="G52" s="47">
        <f>$T52*G$7+$U52*G$8+$V52*G$9+$W52*G$10+$X52*G$12+$Y52*G$13+$Z52*G$14+$AA52*G$15+$AB52*G$16+$AC52*G$17+$AD52*G$11-$Q52</f>
        <v>1.7284523514823624E-3</v>
      </c>
      <c r="I52" s="9">
        <f>$T52*I$7+$U52*I$8+$V52*I$9+$W52*I$10+$X52*I$12+$Y52*I$13+$Z52*I$14+$AA52*I$15+$AB52*I$16+$AC52*I$17+$AD52*I$11-$O52</f>
        <v>-3.869075882035655E-3</v>
      </c>
      <c r="J52" s="9">
        <f>$T52*J$7+$U52*J$8+$V52*J$9+$W52*J$10+$X52*J$12+$Y52*J$13+$Z52*J$14+$AA52*J$15+$AB52*J$16+$AC52*J$17+$AD52*J$11-$O52</f>
        <v>-3.144167735815597E-3</v>
      </c>
      <c r="K52" s="9">
        <f>$T52*K$7+$U52*K$8+$V52*K$9+$W52*K$10+$X52*K$12+$Y52*K$13+$Z52*K$14+$AA52*K$15+$AB52*K$16+$AC52*K$17+$AD52*K$11-$O52</f>
        <v>-3.8624936116221122E-3</v>
      </c>
      <c r="L52" s="9">
        <f>$T52*L$7+$U52*L$8+$V52*L$9+$W52*L$10+$X52*L$12+$Y52*L$13+$Z52*L$14+$AA52*L$15+$AB52*L$16+$AC52*L$17+$AD52*L$11-$O52</f>
        <v>-4.039332685602799E-3</v>
      </c>
      <c r="M52" s="9">
        <f t="shared" si="10"/>
        <v>-3.8624936116221122E-3</v>
      </c>
      <c r="N52" s="5"/>
      <c r="O52" s="10">
        <v>5.5975282335180175E-3</v>
      </c>
      <c r="P52" s="10">
        <f>R52/$R$72</f>
        <v>1.3267774916100835E-3</v>
      </c>
      <c r="Q52" s="51">
        <v>0</v>
      </c>
      <c r="R52" s="52">
        <v>85</v>
      </c>
      <c r="S52" s="3"/>
      <c r="T52" s="9">
        <v>0</v>
      </c>
      <c r="U52" s="9">
        <v>5.7615078382745417E-3</v>
      </c>
      <c r="V52" s="9">
        <v>0</v>
      </c>
      <c r="W52" s="9">
        <v>0</v>
      </c>
      <c r="X52" s="9">
        <v>0</v>
      </c>
      <c r="Y52" s="9">
        <f t="shared" si="11"/>
        <v>6.0495832301882681E-4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</row>
    <row r="53" spans="1:32" x14ac:dyDescent="0.2">
      <c r="A53" s="23" t="s">
        <v>25</v>
      </c>
      <c r="B53" s="47">
        <f t="shared" si="12"/>
        <v>3.1632334630873199E-3</v>
      </c>
      <c r="C53" s="47">
        <f>$T53*C$7+$U53*C$8+$V53*C$9+$W53*C$10+$X53*C$12+$Y53*C$13+$Z53*C$14+$AA53*C$15+$AB53*C$16+$AC53*C$17+$AD53*C$11-$O53</f>
        <v>3.1632334630873199E-3</v>
      </c>
      <c r="D53" s="47">
        <f>$T53*D$7+$U53*D$8+$V53*D$9+$W53*D$10+$X53*D$12+$Y53*D$13+$Z53*D$14+$AA53*D$15+$AB53*D$16+$AC53*D$17+$AD53*D$11-$P53</f>
        <v>2.9400407489474992E-3</v>
      </c>
      <c r="E53" s="47">
        <f>$T53*E$7+$U53*E$8+$V53*E$9+$W53*E$10+$X53*E$12+$Y53*E$13+$Z53*E$14+$AA53*E$15+$AB53*E$16+$AC53*E$17+$AD53*E$11-$P53</f>
        <v>2.9400407489474992E-3</v>
      </c>
      <c r="F53" s="47">
        <f>$T53*F$7+$U53*F$8+$V53*F$9+$W53*F$10+$X53*F$12+$Y53*F$13+$Z53*F$14+$AA53*F$15+$AB53*F$16+$AC53*F$17+$AD53*F$11-$Q53</f>
        <v>6.3720238910687822E-3</v>
      </c>
      <c r="G53" s="47">
        <f>$T53*G$7+$U53*G$8+$V53*G$9+$W53*G$10+$X53*G$12+$Y53*G$13+$Z53*G$14+$AA53*G$15+$AB53*G$16+$AC53*G$17+$AD53*G$11-$Q53</f>
        <v>6.3720238910687822E-3</v>
      </c>
      <c r="I53" s="9">
        <f>$T53*I$7+$U53*I$8+$V53*I$9+$W53*I$10+$X53*I$12+$Y53*I$13+$Z53*I$14+$AA53*I$15+$AB53*I$16+$AC53*I$17+$AD53*I$11-$O53</f>
        <v>3.1632334630873199E-3</v>
      </c>
      <c r="J53" s="9">
        <f>$T53*J$7+$U53*J$8+$V53*J$9+$W53*J$10+$X53*J$12+$Y53*J$13+$Z53*J$14+$AA53*J$15+$AB53*J$16+$AC53*J$17+$AD53*J$11-$O53</f>
        <v>6.6744371788159205E-3</v>
      </c>
      <c r="K53" s="9">
        <f>$T53*K$7+$U53*K$8+$V53*K$9+$W53*K$10+$X53*K$12+$Y53*K$13+$Z53*K$14+$AA53*K$15+$AB53*K$16+$AC53*K$17+$AD53*K$11-$O53</f>
        <v>3.1951156987256903E-3</v>
      </c>
      <c r="L53" s="9">
        <f>$T53*L$7+$U53*L$8+$V53*L$9+$W53*L$10+$X53*L$12+$Y53*L$13+$Z53*L$14+$AA53*L$15+$AB53*L$16+$AC53*L$17+$AD53*L$11-$O53</f>
        <v>2.3385685390825122E-3</v>
      </c>
      <c r="M53" s="9">
        <f t="shared" si="10"/>
        <v>3.1951156987256903E-3</v>
      </c>
      <c r="N53" s="5"/>
      <c r="O53" s="10">
        <v>5.2087904279814624E-3</v>
      </c>
      <c r="P53" s="10">
        <f>R53/$R$72</f>
        <v>5.4319831421212831E-3</v>
      </c>
      <c r="Q53" s="51">
        <v>2E-3</v>
      </c>
      <c r="R53" s="52">
        <v>348</v>
      </c>
      <c r="S53" s="3"/>
      <c r="T53" s="9">
        <v>0</v>
      </c>
      <c r="U53" s="9">
        <v>2.7906746303562609E-2</v>
      </c>
      <c r="V53" s="9">
        <v>0</v>
      </c>
      <c r="W53" s="9">
        <v>0</v>
      </c>
      <c r="X53" s="9">
        <v>0</v>
      </c>
      <c r="Y53" s="9">
        <f t="shared" si="11"/>
        <v>2.9302083618740738E-3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</row>
    <row r="54" spans="1:32" x14ac:dyDescent="0.2">
      <c r="A54" s="22" t="s">
        <v>28</v>
      </c>
      <c r="B54" s="47">
        <f t="shared" si="12"/>
        <v>-1.681553084931522E-3</v>
      </c>
      <c r="C54" s="47">
        <f>$T54*C$7+$U54*C$8+$V54*C$9+$W54*C$10+$X54*C$12+$Y54*C$13+$Z54*C$14+$AA54*C$15+$AB54*C$16+$AC54*C$17+$AD54*C$11-$O54</f>
        <v>7.5046901480745054E-4</v>
      </c>
      <c r="D54" s="47">
        <f>$T54*D$7+$U54*D$8+$V54*D$9+$W54*D$10+$X54*D$12+$Y54*D$13+$Z54*D$14+$AA54*D$15+$AB54*D$16+$AC54*D$17+$AD54*D$11-$P54</f>
        <v>6.9665231266766246E-4</v>
      </c>
      <c r="E54" s="47">
        <f>$T54*E$7+$U54*E$8+$V54*E$9+$W54*E$10+$X54*E$12+$Y54*E$13+$Z54*E$14+$AA54*E$15+$AB54*E$16+$AC54*E$17+$AD54*E$11-$P54</f>
        <v>3.128674412406635E-3</v>
      </c>
      <c r="F54" s="47">
        <f>$T54*F$7+$U54*F$8+$V54*F$9+$W54*F$10+$X54*F$12+$Y54*F$13+$Z54*F$14+$AA54*F$15+$AB54*F$16+$AC54*F$17+$AD54*F$11-$Q54</f>
        <v>-2.9463664963544248E-3</v>
      </c>
      <c r="G54" s="47">
        <f>$T54*G$7+$U54*G$8+$V54*G$9+$W54*G$10+$X54*G$12+$Y54*G$13+$Z54*G$14+$AA54*G$15+$AB54*G$16+$AC54*G$17+$AD54*G$11-$Q54</f>
        <v>-5.143443966154522E-4</v>
      </c>
      <c r="I54" s="9">
        <f>$T54*I$7+$U54*I$8+$V54*I$9+$W54*I$10+$X54*I$12+$Y54*I$13+$Z54*I$14+$AA54*I$15+$AB54*I$16+$AC54*I$17+$AD54*I$11-$O54</f>
        <v>-4.6009968347329212E-4</v>
      </c>
      <c r="J54" s="9">
        <f>$T54*J$7+$U54*J$8+$V54*J$9+$W54*J$10+$X54*J$12+$Y54*J$13+$Z54*J$14+$AA54*J$15+$AB54*J$16+$AC54*J$17+$AD54*J$11-$O54</f>
        <v>-2.0545204705959279E-3</v>
      </c>
      <c r="K54" s="9">
        <f>$T54*K$7+$U54*K$8+$V54*K$9+$W54*K$10+$X54*K$12+$Y54*K$13+$Z54*K$14+$AA54*K$15+$AB54*K$16+$AC54*K$17+$AD54*K$11-$O54</f>
        <v>-1.9721130478208564E-3</v>
      </c>
      <c r="L54" s="9">
        <f>$T54*L$7+$U54*L$8+$V54*L$9+$W54*L$10+$X54*L$12+$Y54*L$13+$Z54*L$14+$AA54*L$15+$AB54*L$16+$AC54*L$17+$AD54*L$11-$O54</f>
        <v>-2.0145331005178803E-3</v>
      </c>
      <c r="M54" s="9">
        <f t="shared" si="10"/>
        <v>1.8624655696272367E-3</v>
      </c>
      <c r="N54" s="5"/>
      <c r="O54" s="10">
        <v>4.7351865885770974E-3</v>
      </c>
      <c r="P54" s="10">
        <f>R54/$R$72</f>
        <v>2.3569811909779129E-3</v>
      </c>
      <c r="Q54" s="51">
        <v>6.0000000000000001E-3</v>
      </c>
      <c r="R54" s="52">
        <v>151</v>
      </c>
      <c r="S54" s="3"/>
      <c r="T54" s="9">
        <v>6.1072670072911507E-3</v>
      </c>
      <c r="U54" s="9">
        <v>0</v>
      </c>
      <c r="V54" s="9">
        <v>0</v>
      </c>
      <c r="W54" s="9">
        <v>0</v>
      </c>
      <c r="X54" s="9">
        <v>0</v>
      </c>
      <c r="Y54" s="9">
        <f t="shared" si="11"/>
        <v>5.4660039715255801E-3</v>
      </c>
      <c r="Z54" s="9">
        <v>2.4320220997389719E-2</v>
      </c>
      <c r="AA54" s="9">
        <v>0</v>
      </c>
      <c r="AB54" s="9">
        <v>0</v>
      </c>
      <c r="AC54" s="9">
        <v>0</v>
      </c>
      <c r="AD54" s="9">
        <v>0</v>
      </c>
    </row>
    <row r="55" spans="1:32" x14ac:dyDescent="0.2">
      <c r="A55" s="23" t="s">
        <v>27</v>
      </c>
      <c r="B55" s="47">
        <f t="shared" si="12"/>
        <v>2.0755086040583362E-2</v>
      </c>
      <c r="C55" s="47">
        <f>$T55*C$7+$U55*C$8+$V55*C$9+$W55*C$10+$X55*C$12+$Y55*C$13+$Z55*C$14+$AA55*C$15+$AB55*C$16+$AC55*C$17+$AD55*C$11-$O55</f>
        <v>2.0755086040583362E-2</v>
      </c>
      <c r="D55" s="47">
        <f>$T55*D$7+$U55*D$8+$V55*D$9+$W55*D$10+$X55*D$12+$Y55*D$13+$Z55*D$14+$AA55*D$15+$AB55*D$16+$AC55*D$17+$AD55*D$11-$P55</f>
        <v>1.390213652510486E-2</v>
      </c>
      <c r="E55" s="47">
        <f>$T55*E$7+$U55*E$8+$V55*E$9+$W55*E$10+$X55*E$12+$Y55*E$13+$Z55*E$14+$AA55*E$15+$AB55*E$16+$AC55*E$17+$AD55*E$11-$P55</f>
        <v>1.390213652510486E-2</v>
      </c>
      <c r="F55" s="47">
        <f>$T55*F$7+$U55*F$8+$V55*F$9+$W55*F$10+$X55*F$12+$Y55*F$13+$Z55*F$14+$AA55*F$15+$AB55*F$16+$AC55*F$17+$AD55*F$11-$Q55</f>
        <v>1.7374859540792053E-2</v>
      </c>
      <c r="G55" s="47">
        <f>$T55*G$7+$U55*G$8+$V55*G$9+$W55*G$10+$X55*G$12+$Y55*G$13+$Z55*G$14+$AA55*G$15+$AB55*G$16+$AC55*G$17+$AD55*G$11-$Q55</f>
        <v>1.7374859540792053E-2</v>
      </c>
      <c r="I55" s="9">
        <f>$T55*I$7+$U55*I$8+$V55*I$9+$W55*I$10+$X55*I$12+$Y55*I$13+$Z55*I$14+$AA55*I$15+$AB55*I$16+$AC55*I$17+$AD55*I$11-$O55</f>
        <v>2.0755086040583362E-2</v>
      </c>
      <c r="J55" s="9">
        <f>$T55*J$7+$U55*J$8+$V55*J$9+$W55*J$10+$X55*J$12+$Y55*J$13+$Z55*J$14+$AA55*J$15+$AB55*J$16+$AC55*J$17+$AD55*J$11-$O55</f>
        <v>3.1397232105260478E-2</v>
      </c>
      <c r="K55" s="9">
        <f>$T55*K$7+$U55*K$8+$V55*K$9+$W55*K$10+$X55*K$12+$Y55*K$13+$Z55*K$14+$AA55*K$15+$AB55*K$16+$AC55*K$17+$AD55*K$11-$O55</f>
        <v>2.0851718260187172E-2</v>
      </c>
      <c r="L55" s="9">
        <f>$T55*L$7+$U55*L$8+$V55*L$9+$W55*L$10+$X55*L$12+$Y55*L$13+$Z55*L$14+$AA55*L$15+$AB55*L$16+$AC55*L$17+$AD55*L$11-$O55</f>
        <v>1.8255600027749189E-2</v>
      </c>
      <c r="M55" s="9">
        <f t="shared" si="10"/>
        <v>2.0851718260187172E-2</v>
      </c>
      <c r="N55" s="5"/>
      <c r="O55" s="10">
        <v>4.6197735002086902E-3</v>
      </c>
      <c r="P55" s="10">
        <f>R55/$R$72</f>
        <v>1.1472723015687194E-2</v>
      </c>
      <c r="Q55" s="51">
        <v>8.0000000000000002E-3</v>
      </c>
      <c r="R55" s="52">
        <v>735</v>
      </c>
      <c r="S55" s="3"/>
      <c r="T55" s="9">
        <v>0</v>
      </c>
      <c r="U55" s="9">
        <v>8.4582865135973517E-2</v>
      </c>
      <c r="V55" s="9">
        <v>0</v>
      </c>
      <c r="W55" s="9">
        <v>0</v>
      </c>
      <c r="X55" s="9">
        <v>0</v>
      </c>
      <c r="Y55" s="9">
        <f t="shared" si="11"/>
        <v>8.8812008392772195E-3</v>
      </c>
      <c r="Z55" s="9">
        <v>0</v>
      </c>
      <c r="AA55" s="9">
        <v>0</v>
      </c>
      <c r="AB55" s="9">
        <v>0</v>
      </c>
      <c r="AC55" s="5">
        <v>0</v>
      </c>
      <c r="AD55" s="9">
        <v>0</v>
      </c>
    </row>
    <row r="56" spans="1:32" x14ac:dyDescent="0.2">
      <c r="A56" s="23" t="s">
        <v>29</v>
      </c>
      <c r="B56" s="47">
        <f t="shared" si="12"/>
        <v>6.169332014453085E-3</v>
      </c>
      <c r="C56" s="47">
        <f>$T56*C$7+$U56*C$8+$V56*C$9+$W56*C$10+$X56*C$12+$Y56*C$13+$Z56*C$14+$AA56*C$15+$AB56*C$16+$AC56*C$17+$AD56*C$11-$O56</f>
        <v>6.169332014453085E-3</v>
      </c>
      <c r="D56" s="47">
        <f>$T56*D$7+$U56*D$8+$V56*D$9+$W56*D$10+$X56*D$12+$Y56*D$13+$Z56*D$14+$AA56*D$15+$AB56*D$16+$AC56*D$17+$AD56*D$11-$P56</f>
        <v>5.1135863105477904E-3</v>
      </c>
      <c r="E56" s="47">
        <f>$T56*E$7+$U56*E$8+$V56*E$9+$W56*E$10+$X56*E$12+$Y56*E$13+$Z56*E$14+$AA56*E$15+$AB56*E$16+$AC56*E$17+$AD56*E$11-$P56</f>
        <v>5.1135863105477904E-3</v>
      </c>
      <c r="F56" s="47">
        <f>$T56*F$7+$U56*F$8+$V56*F$9+$W56*F$10+$X56*F$12+$Y56*F$13+$Z56*F$14+$AA56*F$15+$AB56*F$16+$AC56*F$17+$AD56*F$11-$Q56</f>
        <v>8.0918895962732267E-3</v>
      </c>
      <c r="G56" s="47">
        <f>$T56*G$7+$U56*G$8+$V56*G$9+$W56*G$10+$X56*G$12+$Y56*G$13+$Z56*G$14+$AA56*G$15+$AB56*G$16+$AC56*G$17+$AD56*G$11-$Q56</f>
        <v>8.0918895962732267E-3</v>
      </c>
      <c r="I56" s="9">
        <f>$T56*I$7+$U56*I$8+$V56*I$9+$W56*I$10+$X56*I$12+$Y56*I$13+$Z56*I$14+$AA56*I$15+$AB56*I$16+$AC56*I$17+$AD56*I$11-$O56</f>
        <v>6.169332014453085E-3</v>
      </c>
      <c r="J56" s="9">
        <f>$T56*J$7+$U56*J$8+$V56*J$9+$W56*J$10+$X56*J$12+$Y56*J$13+$Z56*J$14+$AA56*J$15+$AB56*J$16+$AC56*J$17+$AD56*J$11-$O56</f>
        <v>1.0821239900959852E-2</v>
      </c>
      <c r="K56" s="9">
        <f>$T56*K$7+$U56*K$8+$V56*K$9+$W56*K$10+$X56*K$12+$Y56*K$13+$Z56*K$14+$AA56*K$15+$AB56*K$16+$AC56*K$17+$AD56*K$11-$O56</f>
        <v>6.2115720083165083E-3</v>
      </c>
      <c r="L56" s="9">
        <f>$T56*L$7+$U56*L$8+$V56*L$9+$W56*L$10+$X56*L$12+$Y56*L$13+$Z56*L$14+$AA56*L$15+$AB56*L$16+$AC56*L$17+$AD56*L$11-$O56</f>
        <v>5.0767536355573401E-3</v>
      </c>
      <c r="M56" s="9">
        <f t="shared" si="10"/>
        <v>6.2115720083165083E-3</v>
      </c>
      <c r="N56" s="5"/>
      <c r="O56" s="10">
        <v>4.9225575818201408E-3</v>
      </c>
      <c r="P56" s="10">
        <f>R56/$R$72</f>
        <v>5.9783032857254354E-3</v>
      </c>
      <c r="Q56" s="51">
        <v>3.0000000000000001E-3</v>
      </c>
      <c r="R56" s="52">
        <v>383</v>
      </c>
      <c r="S56" s="3"/>
      <c r="T56" s="9">
        <v>0</v>
      </c>
      <c r="U56" s="9">
        <v>3.6972965320910753E-2</v>
      </c>
      <c r="V56" s="9">
        <v>0</v>
      </c>
      <c r="W56" s="9">
        <v>0</v>
      </c>
      <c r="X56" s="9">
        <v>0</v>
      </c>
      <c r="Y56" s="9">
        <f t="shared" si="11"/>
        <v>3.882161358695629E-3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</row>
    <row r="57" spans="1:32" x14ac:dyDescent="0.2">
      <c r="A57" s="22" t="s">
        <v>30</v>
      </c>
      <c r="B57" s="47">
        <f t="shared" si="12"/>
        <v>-1.5706307471450905E-3</v>
      </c>
      <c r="C57" s="47">
        <f>$T57*C$7+$U57*C$8+$V57*C$9+$W57*C$10+$X57*C$12+$Y57*C$13+$Z57*C$14+$AA57*C$15+$AB57*C$16+$AC57*C$17+$AD57*C$11-$O57</f>
        <v>-1.5706307471450905E-3</v>
      </c>
      <c r="D57" s="47">
        <f>$T57*D$7+$U57*D$8+$V57*D$9+$W57*D$10+$X57*D$12+$Y57*D$13+$Z57*D$14+$AA57*D$15+$AB57*D$16+$AC57*D$17+$AD57*D$11-$P57</f>
        <v>-7.3481611679411677E-3</v>
      </c>
      <c r="E57" s="47">
        <f>$T57*E$7+$U57*E$8+$V57*E$9+$W57*E$10+$X57*E$12+$Y57*E$13+$Z57*E$14+$AA57*E$15+$AB57*E$16+$AC57*E$17+$AD57*E$11-$P57</f>
        <v>-7.3481611679411677E-3</v>
      </c>
      <c r="F57" s="47">
        <f>$T57*F$7+$U57*F$8+$V57*F$9+$W57*F$10+$X57*F$12+$Y57*F$13+$Z57*F$14+$AA57*F$15+$AB57*F$16+$AC57*F$17+$AD57*F$11-$Q57</f>
        <v>-1.3739162604253638E-3</v>
      </c>
      <c r="G57" s="47">
        <f>$T57*G$7+$U57*G$8+$V57*G$9+$W57*G$10+$X57*G$12+$Y57*G$13+$Z57*G$14+$AA57*G$15+$AB57*G$16+$AC57*G$17+$AD57*G$11-$Q57</f>
        <v>-1.3739162604253638E-3</v>
      </c>
      <c r="I57" s="9">
        <f>$T57*I$7+$U57*I$8+$V57*I$9+$W57*I$10+$X57*I$12+$Y57*I$13+$Z57*I$14+$AA57*I$15+$AB57*I$16+$AC57*I$17+$AD57*I$11-$O57</f>
        <v>-5.2019725131523644E-4</v>
      </c>
      <c r="J57" s="9">
        <f>$T57*J$7+$U57*J$8+$V57*J$9+$W57*J$10+$X57*J$12+$Y57*J$13+$Z57*J$14+$AA57*J$15+$AB57*J$16+$AC57*J$17+$AD57*J$11-$O57</f>
        <v>-1.8913776821376663E-3</v>
      </c>
      <c r="K57" s="9">
        <f>$T57*K$7+$U57*K$8+$V57*K$9+$W57*K$10+$X57*K$12+$Y57*K$13+$Z57*K$14+$AA57*K$15+$AB57*K$16+$AC57*K$17+$AD57*K$11-$O57</f>
        <v>-1.8205084069900404E-3</v>
      </c>
      <c r="L57" s="9">
        <f>$T57*L$7+$U57*L$8+$V57*L$9+$W57*L$10+$X57*L$12+$Y57*L$13+$Z57*L$14+$AA57*L$15+$AB57*L$16+$AC57*L$17+$AD57*L$11-$O57</f>
        <v>-1.8569890817293501E-3</v>
      </c>
      <c r="M57" s="9">
        <f t="shared" si="10"/>
        <v>-1.8205084069900404E-3</v>
      </c>
      <c r="N57" s="5"/>
      <c r="O57" s="10">
        <v>4.1967144867197268E-3</v>
      </c>
      <c r="P57" s="10">
        <f>R57/$R$72</f>
        <v>9.974244907515804E-3</v>
      </c>
      <c r="Q57" s="51">
        <v>4.0000000000000001E-3</v>
      </c>
      <c r="R57" s="52">
        <v>639</v>
      </c>
      <c r="S57" s="3"/>
      <c r="T57" s="9">
        <v>5.2521674791492726E-3</v>
      </c>
      <c r="U57" s="9">
        <v>0</v>
      </c>
      <c r="V57" s="9">
        <v>0</v>
      </c>
      <c r="W57" s="9">
        <v>0</v>
      </c>
      <c r="X57" s="9">
        <v>0</v>
      </c>
      <c r="Y57" s="9">
        <f t="shared" si="11"/>
        <v>4.7006898938385987E-3</v>
      </c>
      <c r="Z57" s="9">
        <v>0</v>
      </c>
      <c r="AA57" s="9">
        <v>0</v>
      </c>
      <c r="AB57" s="9">
        <v>0</v>
      </c>
      <c r="AC57" s="10">
        <v>4.2700000000000002E-2</v>
      </c>
      <c r="AD57" s="9">
        <v>0</v>
      </c>
    </row>
    <row r="58" spans="1:32" x14ac:dyDescent="0.2">
      <c r="A58" s="22" t="s">
        <v>31</v>
      </c>
      <c r="B58" s="47">
        <f t="shared" si="12"/>
        <v>-2.9780838086242521E-3</v>
      </c>
      <c r="C58" s="47">
        <f>$T58*C$7+$U58*C$8+$V58*C$9+$W58*C$10+$X58*C$12+$Y58*C$13+$Z58*C$14+$AA58*C$15+$AB58*C$16+$AC58*C$17+$AD58*C$11-$O58</f>
        <v>-2.9780838086242521E-3</v>
      </c>
      <c r="D58" s="47">
        <f>$T58*D$7+$U58*D$8+$V58*D$9+$W58*D$10+$X58*D$12+$Y58*D$13+$Z58*D$14+$AA58*D$15+$AB58*D$16+$AC58*D$17+$AD58*D$11-$P58</f>
        <v>-2.5613790666242945E-3</v>
      </c>
      <c r="E58" s="47">
        <f>$T58*E$7+$U58*E$8+$V58*E$9+$W58*E$10+$X58*E$12+$Y58*E$13+$Z58*E$14+$AA58*E$15+$AB58*E$16+$AC58*E$17+$AD58*E$11-$P58</f>
        <v>-2.5613790666242945E-3</v>
      </c>
      <c r="F58" s="47">
        <f>$T58*F$7+$U58*F$8+$V58*F$9+$W58*F$10+$X58*F$12+$Y58*F$13+$Z58*F$14+$AA58*F$15+$AB58*F$16+$AC58*F$17+$AD58*F$11-$Q58</f>
        <v>-7.6835635531546779E-4</v>
      </c>
      <c r="G58" s="47">
        <f>$T58*G$7+$U58*G$8+$V58*G$9+$W58*G$10+$X58*G$12+$Y58*G$13+$Z58*G$14+$AA58*G$15+$AB58*G$16+$AC58*G$17+$AD58*G$11-$Q58</f>
        <v>-7.6835635531546779E-4</v>
      </c>
      <c r="I58" s="9">
        <f>$T58*I$7+$U58*I$8+$V58*I$9+$W58*I$10+$X58*I$12+$Y58*I$13+$Z58*I$14+$AA58*I$15+$AB58*I$16+$AC58*I$17+$AD58*I$11-$O58</f>
        <v>-2.4854263507504398E-3</v>
      </c>
      <c r="J58" s="9">
        <f>$T58*J$7+$U58*J$8+$V58*J$9+$W58*J$10+$X58*J$12+$Y58*J$13+$Z58*J$14+$AA58*J$15+$AB58*J$16+$AC58*J$17+$AD58*J$11-$O58</f>
        <v>-3.1285153878166344E-3</v>
      </c>
      <c r="K58" s="9">
        <f>$T58*K$7+$U58*K$8+$V58*K$9+$W58*K$10+$X58*K$12+$Y58*K$13+$Z58*K$14+$AA58*K$15+$AB58*K$16+$AC58*K$17+$AD58*K$11-$O58</f>
        <v>-3.0952774178983136E-3</v>
      </c>
      <c r="L58" s="9">
        <f>$T58*L$7+$U58*L$8+$V58*L$9+$W58*L$10+$X58*L$12+$Y58*L$13+$Z58*L$14+$AA58*L$15+$AB58*L$16+$AC58*L$17+$AD58*L$11-$O58</f>
        <v>-3.1123869984190596E-3</v>
      </c>
      <c r="M58" s="9">
        <f t="shared" si="10"/>
        <v>-3.0952774178983136E-3</v>
      </c>
      <c r="N58" s="5"/>
      <c r="O58" s="10">
        <v>4.2097274533087845E-3</v>
      </c>
      <c r="P58" s="10">
        <f>R58/$R$72</f>
        <v>3.793022711308827E-3</v>
      </c>
      <c r="Q58" s="51">
        <v>2E-3</v>
      </c>
      <c r="R58" s="52">
        <v>243</v>
      </c>
      <c r="S58" s="3"/>
      <c r="T58" s="9">
        <v>2.4632872893690645E-3</v>
      </c>
      <c r="U58" s="9">
        <v>0</v>
      </c>
      <c r="V58" s="9">
        <v>0</v>
      </c>
      <c r="W58" s="9">
        <v>0</v>
      </c>
      <c r="X58" s="9">
        <v>0</v>
      </c>
      <c r="Y58" s="9">
        <f t="shared" si="11"/>
        <v>2.2046421239853126E-3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</row>
    <row r="59" spans="1:32" x14ac:dyDescent="0.2">
      <c r="A59" s="22" t="s">
        <v>33</v>
      </c>
      <c r="B59" s="47">
        <f t="shared" si="12"/>
        <v>1.7561358748714234E-3</v>
      </c>
      <c r="C59" s="47">
        <f>$T59*C$7+$U59*C$8+$V59*C$9+$W59*C$10+$X59*C$12+$Y59*C$13+$Z59*C$14+$AA59*C$15+$AB59*C$16+$AC59*C$17+$AD59*C$11-$O59</f>
        <v>1.7561358748714234E-3</v>
      </c>
      <c r="D59" s="47">
        <f>$T59*D$7+$U59*D$8+$V59*D$9+$W59*D$10+$X59*D$12+$Y59*D$13+$Z59*D$14+$AA59*D$15+$AB59*D$16+$AC59*D$17+$AD59*D$11-$P59</f>
        <v>-4.3849558555086876E-2</v>
      </c>
      <c r="E59" s="47">
        <f>$T59*E$7+$U59*E$8+$V59*E$9+$W59*E$10+$X59*E$12+$Y59*E$13+$Z59*E$14+$AA59*E$15+$AB59*E$16+$AC59*E$17+$AD59*E$11-$P59</f>
        <v>-4.3849558555086876E-2</v>
      </c>
      <c r="F59" s="47">
        <f>$T59*F$7+$U59*F$8+$V59*F$9+$W59*F$10+$X59*F$12+$Y59*F$13+$Z59*F$14+$AA59*F$15+$AB59*F$16+$AC59*F$17+$AD59*F$11-$Q59</f>
        <v>-6.1500346340691622E-3</v>
      </c>
      <c r="G59" s="47">
        <f>$T59*G$7+$U59*G$8+$V59*G$9+$W59*G$10+$X59*G$12+$Y59*G$13+$Z59*G$14+$AA59*G$15+$AB59*G$16+$AC59*G$17+$AD59*G$11-$Q59</f>
        <v>-6.1500346340691622E-3</v>
      </c>
      <c r="I59" s="9">
        <f>$T59*I$7+$U59*I$8+$V59*I$9+$W59*I$10+$X59*I$12+$Y59*I$13+$Z59*I$14+$AA59*I$15+$AB59*I$16+$AC59*I$17+$AD59*I$11-$O59</f>
        <v>4.0961220212437583E-3</v>
      </c>
      <c r="J59" s="9">
        <f>$T59*J$7+$U59*J$8+$V59*J$9+$W59*J$10+$X59*J$12+$Y59*J$13+$Z59*J$14+$AA59*J$15+$AB59*J$16+$AC59*J$17+$AD59*J$11-$O59</f>
        <v>1.041627638649313E-3</v>
      </c>
      <c r="K59" s="9">
        <f>$T59*K$7+$U59*K$8+$V59*K$9+$W59*K$10+$X59*K$12+$Y59*K$13+$Z59*K$14+$AA59*K$15+$AB59*K$16+$AC59*K$17+$AD59*K$11-$O59</f>
        <v>1.1994987677662345E-3</v>
      </c>
      <c r="L59" s="9">
        <f>$T59*L$7+$U59*L$8+$V59*L$9+$W59*L$10+$X59*L$12+$Y59*L$13+$Z59*L$14+$AA59*L$15+$AB59*L$16+$AC59*L$17+$AD59*L$11-$O59</f>
        <v>1.1182330104963162E-3</v>
      </c>
      <c r="M59" s="9">
        <f t="shared" si="10"/>
        <v>1.1994987677662345E-3</v>
      </c>
      <c r="N59" s="5"/>
      <c r="O59" s="10">
        <v>4.0938294910594147E-3</v>
      </c>
      <c r="P59" s="10">
        <f>R59/$R$72</f>
        <v>4.9699523921017716E-2</v>
      </c>
      <c r="Q59" s="51">
        <v>1.2E-2</v>
      </c>
      <c r="R59" s="52">
        <v>3184</v>
      </c>
      <c r="S59" s="3"/>
      <c r="T59" s="9">
        <v>1.1699930731861676E-2</v>
      </c>
      <c r="U59" s="9">
        <v>0</v>
      </c>
      <c r="V59" s="9">
        <v>0</v>
      </c>
      <c r="W59" s="9">
        <v>0</v>
      </c>
      <c r="X59" s="9">
        <v>0</v>
      </c>
      <c r="Y59" s="9">
        <f t="shared" si="11"/>
        <v>1.0471438005016201E-2</v>
      </c>
      <c r="Z59" s="9">
        <v>0</v>
      </c>
      <c r="AA59" s="9">
        <v>0</v>
      </c>
      <c r="AB59" s="9">
        <v>0</v>
      </c>
      <c r="AC59" s="10">
        <v>9.11E-2</v>
      </c>
      <c r="AD59" s="9">
        <v>0</v>
      </c>
    </row>
    <row r="60" spans="1:32" x14ac:dyDescent="0.2">
      <c r="A60" s="23" t="s">
        <v>34</v>
      </c>
      <c r="B60" s="47">
        <f t="shared" si="12"/>
        <v>1.6792387897704257E-5</v>
      </c>
      <c r="C60" s="47">
        <f>$T60*C$7+$U60*C$8+$V60*C$9+$W60*C$10+$X60*C$12+$Y60*C$13+$Z60*C$14+$AA60*C$15+$AB60*C$16+$AC60*C$17+$AD60*C$11-$O60</f>
        <v>1.6792387897704257E-5</v>
      </c>
      <c r="D60" s="47">
        <f>$T60*D$7+$U60*D$8+$V60*D$9+$W60*D$10+$X60*D$12+$Y60*D$13+$Z60*D$14+$AA60*D$15+$AB60*D$16+$AC60*D$17+$AD60*D$11-$P60</f>
        <v>6.2976035875654968E-4</v>
      </c>
      <c r="E60" s="47">
        <f>$T60*E$7+$U60*E$8+$V60*E$9+$W60*E$10+$X60*E$12+$Y60*E$13+$Z60*E$14+$AA60*E$15+$AB60*E$16+$AC60*E$17+$AD60*E$11-$P60</f>
        <v>6.2976035875654968E-4</v>
      </c>
      <c r="F60" s="47">
        <f>$T60*F$7+$U60*F$8+$V60*F$9+$W60*F$10+$X60*F$12+$Y60*F$13+$Z60*F$14+$AA60*F$15+$AB60*F$16+$AC60*F$17+$AD60*F$11-$Q60</f>
        <v>3.3447373352647834E-3</v>
      </c>
      <c r="G60" s="47">
        <f>$T60*G$7+$U60*G$8+$V60*G$9+$W60*G$10+$X60*G$12+$Y60*G$13+$Z60*G$14+$AA60*G$15+$AB60*G$16+$AC60*G$17+$AD60*G$11-$Q60</f>
        <v>3.3447373352647834E-3</v>
      </c>
      <c r="I60" s="9">
        <f>$T60*I$7+$U60*I$8+$V60*I$9+$W60*I$10+$X60*I$12+$Y60*I$13+$Z60*I$14+$AA60*I$15+$AB60*I$16+$AC60*I$17+$AD60*I$11-$O60</f>
        <v>1.6792387897704257E-5</v>
      </c>
      <c r="J60" s="9">
        <f>$T60*J$7+$U60*J$8+$V60*J$9+$W60*J$10+$X60*J$12+$Y60*J$13+$Z60*J$14+$AA60*J$15+$AB60*J$16+$AC60*J$17+$AD60*J$11-$O60</f>
        <v>1.8389632361821544E-3</v>
      </c>
      <c r="K60" s="9">
        <f>$T60*K$7+$U60*K$8+$V60*K$9+$W60*K$10+$X60*K$12+$Y60*K$13+$Z60*K$14+$AA60*K$15+$AB60*K$16+$AC60*K$17+$AD60*K$11-$O60</f>
        <v>3.3337961741266089E-5</v>
      </c>
      <c r="L60" s="9">
        <f>$T60*L$7+$U60*L$8+$V60*L$9+$W60*L$10+$X60*L$12+$Y60*L$13+$Z60*L$14+$AA60*L$15+$AB60*L$16+$AC60*L$17+$AD60*L$11-$O60</f>
        <v>-4.1117491499416316E-4</v>
      </c>
      <c r="M60" s="9">
        <f t="shared" si="10"/>
        <v>3.3337961741266089E-5</v>
      </c>
      <c r="N60" s="5"/>
      <c r="O60" s="10">
        <v>4.3279449473670791E-3</v>
      </c>
      <c r="P60" s="10">
        <f>R60/$R$72</f>
        <v>3.7149769765082337E-3</v>
      </c>
      <c r="Q60" s="51">
        <v>1E-3</v>
      </c>
      <c r="R60" s="52">
        <v>238</v>
      </c>
      <c r="S60" s="3"/>
      <c r="T60" s="9">
        <v>0</v>
      </c>
      <c r="U60" s="9">
        <v>1.4482457784215946E-2</v>
      </c>
      <c r="V60" s="9">
        <v>0</v>
      </c>
      <c r="W60" s="9">
        <v>0</v>
      </c>
      <c r="X60" s="9">
        <v>0</v>
      </c>
      <c r="Y60" s="9">
        <f t="shared" si="11"/>
        <v>1.5206580673426742E-3</v>
      </c>
      <c r="Z60" s="9">
        <v>0</v>
      </c>
      <c r="AA60" s="9">
        <v>0</v>
      </c>
      <c r="AB60" s="9">
        <v>0</v>
      </c>
      <c r="AC60" s="9">
        <v>0</v>
      </c>
      <c r="AD60" s="9">
        <v>0</v>
      </c>
    </row>
    <row r="61" spans="1:32" x14ac:dyDescent="0.2">
      <c r="A61" s="23" t="s">
        <v>35</v>
      </c>
      <c r="B61" s="47">
        <f t="shared" si="12"/>
        <v>-3.2829423299688006E-3</v>
      </c>
      <c r="C61" s="47">
        <f>$T61*C$7+$U61*C$8+$V61*C$9+$W61*C$10+$X61*C$12+$Y61*C$13+$Z61*C$14+$AA61*C$15+$AB61*C$16+$AC61*C$17+$AD61*C$11-$O61</f>
        <v>-3.2829423299688006E-3</v>
      </c>
      <c r="D61" s="47">
        <f>$T61*D$7+$U61*D$8+$V61*D$9+$W61*D$10+$X61*D$12+$Y61*D$13+$Z61*D$14+$AA61*D$15+$AB61*D$16+$AC61*D$17+$AD61*D$11-$P61</f>
        <v>1.0797617527490383E-4</v>
      </c>
      <c r="E61" s="47">
        <f>$T61*E$7+$U61*E$8+$V61*E$9+$W61*E$10+$X61*E$12+$Y61*E$13+$Z61*E$14+$AA61*E$15+$AB61*E$16+$AC61*E$17+$AD61*E$11-$P61</f>
        <v>1.0797617527490383E-4</v>
      </c>
      <c r="F61" s="47">
        <f>$T61*F$7+$U61*F$8+$V61*F$9+$W61*F$10+$X61*F$12+$Y61*F$13+$Z61*F$14+$AA61*F$15+$AB61*F$16+$AC61*F$17+$AD61*F$11-$Q61</f>
        <v>9.6647925808142842E-4</v>
      </c>
      <c r="G61" s="47">
        <f>$T61*G$7+$U61*G$8+$V61*G$9+$W61*G$10+$X61*G$12+$Y61*G$13+$Z61*G$14+$AA61*G$15+$AB61*G$16+$AC61*G$17+$AD61*G$11-$Q61</f>
        <v>9.6647925808142842E-4</v>
      </c>
      <c r="I61" s="9">
        <f>$T61*I$7+$U61*I$8+$V61*I$9+$W61*I$10+$X61*I$12+$Y61*I$13+$Z61*I$14+$AA61*I$15+$AB61*I$16+$AC61*I$17+$AD61*I$11-$O61</f>
        <v>-3.2829423299688006E-3</v>
      </c>
      <c r="J61" s="9">
        <f>$T61*J$7+$U61*J$8+$V61*J$9+$W61*J$10+$X61*J$12+$Y61*J$13+$Z61*J$14+$AA61*J$15+$AB61*J$16+$AC61*J$17+$AD61*J$11-$O61</f>
        <v>-2.87760359631202E-3</v>
      </c>
      <c r="K61" s="9">
        <f>$T61*K$7+$U61*K$8+$V61*K$9+$W61*K$10+$X61*K$12+$Y61*K$13+$Z61*K$14+$AA61*K$15+$AB61*K$16+$AC61*K$17+$AD61*K$11-$O61</f>
        <v>-3.2792617958653774E-3</v>
      </c>
      <c r="L61" s="9">
        <f>$T61*L$7+$U61*L$8+$V61*L$9+$W61*L$10+$X61*L$12+$Y61*L$13+$Z61*L$14+$AA61*L$15+$AB61*L$16+$AC61*L$17+$AD61*L$11-$O61</f>
        <v>-3.3781429116069156E-3</v>
      </c>
      <c r="M61" s="9">
        <f t="shared" si="10"/>
        <v>-3.2792617958653774E-3</v>
      </c>
      <c r="N61" s="5"/>
      <c r="O61" s="10">
        <v>4.2494215880502289E-3</v>
      </c>
      <c r="P61" s="10">
        <f>R61/$R$72</f>
        <v>8.5850308280652459E-4</v>
      </c>
      <c r="Q61" s="51">
        <v>0</v>
      </c>
      <c r="R61" s="52">
        <v>55</v>
      </c>
      <c r="S61" s="3"/>
      <c r="T61" s="9">
        <v>0</v>
      </c>
      <c r="U61" s="9">
        <v>3.2215975269380948E-3</v>
      </c>
      <c r="V61" s="9">
        <v>0</v>
      </c>
      <c r="W61" s="9">
        <v>0</v>
      </c>
      <c r="X61" s="9">
        <v>0</v>
      </c>
      <c r="Y61" s="9">
        <f t="shared" si="11"/>
        <v>3.3826774032849995E-4</v>
      </c>
      <c r="Z61" s="9">
        <v>0</v>
      </c>
      <c r="AA61" s="9">
        <v>0</v>
      </c>
      <c r="AB61" s="9">
        <v>0</v>
      </c>
      <c r="AC61" s="9">
        <v>0</v>
      </c>
      <c r="AD61" s="9">
        <v>0</v>
      </c>
    </row>
    <row r="62" spans="1:32" x14ac:dyDescent="0.2">
      <c r="A62" s="22" t="s">
        <v>36</v>
      </c>
      <c r="B62" s="47">
        <f t="shared" si="12"/>
        <v>3.8450036869783449E-3</v>
      </c>
      <c r="C62" s="47">
        <f>$T62*C$7+$U62*C$8+$V62*C$9+$W62*C$10+$X62*C$12+$Y62*C$13+$Z62*C$14+$AA62*C$15+$AB62*C$16+$AC62*C$17+$AD62*C$11-$O62</f>
        <v>-5.2031440252745973E-4</v>
      </c>
      <c r="D62" s="47">
        <f>$T62*D$7+$U62*D$8+$V62*D$9+$W62*D$10+$X62*D$12+$Y62*D$13+$Z62*D$14+$AA62*D$15+$AB62*D$16+$AC62*D$17+$AD62*D$11-$P62</f>
        <v>4.6666126931599718E-3</v>
      </c>
      <c r="E62" s="47">
        <f>$T62*E$7+$U62*E$8+$V62*E$9+$W62*E$10+$X62*E$12+$Y62*E$13+$Z62*E$14+$AA62*E$15+$AB62*E$16+$AC62*E$17+$AD62*E$11-$P62</f>
        <v>3.0129460365416715E-4</v>
      </c>
      <c r="F62" s="47">
        <f>$T62*F$7+$U62*F$8+$V62*F$9+$W62*F$10+$X62*F$12+$Y62*F$13+$Z62*F$14+$AA62*F$15+$AB62*F$16+$AC62*F$17+$AD62*F$11-$Q62</f>
        <v>4.5230865868616807E-3</v>
      </c>
      <c r="G62" s="47">
        <f>$T62*G$7+$U62*G$8+$V62*G$9+$W62*G$10+$X62*G$12+$Y62*G$13+$Z62*G$14+$AA62*G$15+$AB62*G$16+$AC62*G$17+$AD62*G$11-$Q62</f>
        <v>1.5776849735587607E-4</v>
      </c>
      <c r="I62" s="9">
        <f>$T62*I$7+$U62*I$8+$V62*I$9+$W62*I$10+$X62*I$12+$Y62*I$13+$Z62*I$14+$AA62*I$15+$AB62*I$16+$AC62*I$17+$AD62*I$11-$O62</f>
        <v>-1.31737716374242E-3</v>
      </c>
      <c r="J62" s="9">
        <f>$T62*J$7+$U62*J$8+$V62*J$9+$W62*J$10+$X62*J$12+$Y62*J$13+$Z62*J$14+$AA62*J$15+$AB62*J$16+$AC62*J$17+$AD62*J$11-$O62</f>
        <v>1.7493726404866562E-3</v>
      </c>
      <c r="K62" s="9">
        <f>$T62*K$7+$U62*K$8+$V62*K$9+$W62*K$10+$X62*K$12+$Y62*K$13+$Z62*K$14+$AA62*K$15+$AB62*K$16+$AC62*K$17+$AD62*K$11-$O62</f>
        <v>2.4491943807794943E-3</v>
      </c>
      <c r="L62" s="9">
        <f>$T62*L$7+$U62*L$8+$V62*L$9+$W62*L$10+$X62*L$12+$Y62*L$13+$Z62*L$14+$AA62*L$15+$AB62*L$16+$AC62*L$17+$AD62*L$11-$O62</f>
        <v>2.0889495085529967E-3</v>
      </c>
      <c r="M62" s="9">
        <f t="shared" si="10"/>
        <v>1.6788682144540682E-4</v>
      </c>
      <c r="N62" s="5"/>
      <c r="O62" s="10">
        <v>3.6780828998833359E-3</v>
      </c>
      <c r="P62" s="10">
        <f>R62/$R$72</f>
        <v>2.856473893701709E-3</v>
      </c>
      <c r="Q62" s="51">
        <v>3.0000000000000001E-3</v>
      </c>
      <c r="R62" s="52">
        <v>183</v>
      </c>
      <c r="S62" s="3"/>
      <c r="T62" s="9">
        <v>3.3724367659155943E-3</v>
      </c>
      <c r="U62" s="9">
        <v>0</v>
      </c>
      <c r="V62" s="9">
        <v>2.9184341019519416E-2</v>
      </c>
      <c r="W62" s="9">
        <v>0</v>
      </c>
      <c r="X62" s="9">
        <v>0</v>
      </c>
      <c r="Y62" s="9">
        <f t="shared" si="11"/>
        <v>3.0183309054944568E-3</v>
      </c>
      <c r="Z62" s="9">
        <v>1.4715501143980786E-2</v>
      </c>
      <c r="AA62" s="9">
        <v>0</v>
      </c>
      <c r="AB62" s="9">
        <v>0</v>
      </c>
      <c r="AC62" s="9">
        <v>0</v>
      </c>
      <c r="AD62" s="9">
        <v>0</v>
      </c>
    </row>
    <row r="63" spans="1:32" x14ac:dyDescent="0.2">
      <c r="A63" s="23" t="s">
        <v>32</v>
      </c>
      <c r="B63" s="47">
        <f t="shared" si="12"/>
        <v>2.824593606681608E-4</v>
      </c>
      <c r="C63" s="47">
        <f>$T63*C$7+$U63*C$8+$V63*C$9+$W63*C$10+$X63*C$12+$Y63*C$13+$Z63*C$14+$AA63*C$15+$AB63*C$16+$AC63*C$17+$AD63*C$11-$O63</f>
        <v>2.824593606681608E-4</v>
      </c>
      <c r="D63" s="47">
        <f>$T63*D$7+$U63*D$8+$V63*D$9+$W63*D$10+$X63*D$12+$Y63*D$13+$Z63*D$14+$AA63*D$15+$AB63*D$16+$AC63*D$17+$AD63*D$11-$P63</f>
        <v>9.8145064935327778E-4</v>
      </c>
      <c r="E63" s="47">
        <f>$T63*E$7+$U63*E$8+$V63*E$9+$W63*E$10+$X63*E$12+$Y63*E$13+$Z63*E$14+$AA63*E$15+$AB63*E$16+$AC63*E$17+$AD63*E$11-$P63</f>
        <v>9.8145064935327778E-4</v>
      </c>
      <c r="F63" s="47">
        <f>$T63*F$7+$U63*F$8+$V63*F$9+$W63*F$10+$X63*F$12+$Y63*F$13+$Z63*F$14+$AA63*F$15+$AB63*F$16+$AC63*F$17+$AD63*F$11-$Q63</f>
        <v>2.9471885717758176E-3</v>
      </c>
      <c r="G63" s="47">
        <f>$T63*G$7+$U63*G$8+$V63*G$9+$W63*G$10+$X63*G$12+$Y63*G$13+$Z63*G$14+$AA63*G$15+$AB63*G$16+$AC63*G$17+$AD63*G$11-$Q63</f>
        <v>2.9471885717758176E-3</v>
      </c>
      <c r="I63" s="9">
        <f>$T63*I$7+$U63*I$8+$V63*I$9+$W63*I$10+$X63*I$12+$Y63*I$13+$Z63*I$14+$AA63*I$15+$AB63*I$16+$AC63*I$17+$AD63*I$11-$O63</f>
        <v>2.824593606681608E-4</v>
      </c>
      <c r="J63" s="9">
        <f>$T63*J$7+$U63*J$8+$V63*J$9+$W63*J$10+$X63*J$12+$Y63*J$13+$Z63*J$14+$AA63*J$15+$AB63*J$16+$AC63*J$17+$AD63*J$11-$O63</f>
        <v>1.937899354656449E-3</v>
      </c>
      <c r="K63" s="9">
        <f>$T63*K$7+$U63*K$8+$V63*K$9+$W63*K$10+$X63*K$12+$Y63*K$13+$Z63*K$14+$AA63*K$15+$AB63*K$16+$AC63*K$17+$AD63*K$11-$O63</f>
        <v>2.974909943318782E-4</v>
      </c>
      <c r="L63" s="9">
        <f>$T63*L$7+$U63*L$8+$V63*L$9+$W63*L$10+$X63*L$12+$Y63*L$13+$Z63*L$14+$AA63*L$15+$AB63*L$16+$AC63*L$17+$AD63*L$11-$O63</f>
        <v>-1.0634841221082974E-4</v>
      </c>
      <c r="M63" s="9">
        <f t="shared" si="10"/>
        <v>2.974909943318782E-4</v>
      </c>
      <c r="N63" s="5"/>
      <c r="O63" s="10">
        <v>3.6647292111076568E-3</v>
      </c>
      <c r="P63" s="10">
        <f>R63/$R$72</f>
        <v>2.9657379224225398E-3</v>
      </c>
      <c r="Q63" s="51">
        <v>1E-3</v>
      </c>
      <c r="R63" s="52">
        <v>190</v>
      </c>
      <c r="S63" s="3"/>
      <c r="T63" s="9">
        <v>0</v>
      </c>
      <c r="U63" s="9">
        <v>1.3157295239252725E-2</v>
      </c>
      <c r="V63" s="9">
        <v>0</v>
      </c>
      <c r="W63" s="9">
        <v>0</v>
      </c>
      <c r="X63" s="9">
        <v>0</v>
      </c>
      <c r="Y63" s="9">
        <f t="shared" si="11"/>
        <v>1.381516000121536E-3</v>
      </c>
      <c r="Z63" s="9">
        <v>0</v>
      </c>
      <c r="AA63" s="9">
        <v>0</v>
      </c>
      <c r="AB63" s="9">
        <v>0</v>
      </c>
      <c r="AC63" s="5">
        <v>0</v>
      </c>
      <c r="AD63" s="9">
        <v>0</v>
      </c>
    </row>
    <row r="64" spans="1:32" x14ac:dyDescent="0.2">
      <c r="A64" s="23" t="s">
        <v>37</v>
      </c>
      <c r="B64" s="47">
        <f t="shared" si="12"/>
        <v>-2.3399953776465209E-3</v>
      </c>
      <c r="C64" s="47">
        <f>$T64*C$7+$U64*C$8+$V64*C$9+$W64*C$10+$X64*C$12+$Y64*C$13+$Z64*C$14+$AA64*C$15+$AB64*C$16+$AC64*C$17+$AD64*C$11-$O64</f>
        <v>-2.2564575369813382E-3</v>
      </c>
      <c r="D64" s="47">
        <f>$T64*D$7+$U64*D$8+$V64*D$9+$W64*D$10+$X64*D$12+$Y64*D$13+$Z64*D$14+$AA64*D$15+$AB64*D$16+$AC64*D$17+$AD64*D$11-$P64</f>
        <v>3.122824847482269E-4</v>
      </c>
      <c r="E64" s="47">
        <f>$T64*E$7+$U64*E$8+$V64*E$9+$W64*E$10+$X64*E$12+$Y64*E$13+$Z64*E$14+$AA64*E$15+$AB64*E$16+$AC64*E$17+$AD64*E$11-$P64</f>
        <v>3.9582032541340983E-4</v>
      </c>
      <c r="F64" s="47">
        <f>$T64*F$7+$U64*F$8+$V64*F$9+$W64*F$10+$X64*F$12+$Y64*F$13+$Z64*F$14+$AA64*F$15+$AB64*F$16+$AC64*F$17+$AD64*F$11-$Q64</f>
        <v>9.6786665707320938E-4</v>
      </c>
      <c r="G64" s="47">
        <f>$T64*G$7+$U64*G$8+$V64*G$9+$W64*G$10+$X64*G$12+$Y64*G$13+$Z64*G$14+$AA64*G$15+$AB64*G$16+$AC64*G$17+$AD64*G$11-$Q64</f>
        <v>1.0514044977383923E-3</v>
      </c>
      <c r="I64" s="9">
        <f>$T64*I$7+$U64*I$8+$V64*I$9+$W64*I$10+$X64*I$12+$Y64*I$13+$Z64*I$14+$AA64*I$15+$AB64*I$16+$AC64*I$17+$AD64*I$11-$O64</f>
        <v>-2.3399953776465209E-3</v>
      </c>
      <c r="J64" s="9">
        <f>$T64*J$7+$U64*J$8+$V64*J$9+$W64*J$10+$X64*J$12+$Y64*J$13+$Z64*J$14+$AA64*J$15+$AB64*J$16+$AC64*J$17+$AD64*J$11-$O64</f>
        <v>-1.9340747726813781E-3</v>
      </c>
      <c r="K64" s="9">
        <f>$T64*K$7+$U64*K$8+$V64*K$9+$W64*K$10+$X64*K$12+$Y64*K$13+$Z64*K$14+$AA64*K$15+$AB64*K$16+$AC64*K$17+$AD64*K$11-$O64</f>
        <v>-2.3363095600677812E-3</v>
      </c>
      <c r="L64" s="9">
        <f>$T64*L$7+$U64*L$8+$V64*L$9+$W64*L$10+$X64*L$12+$Y64*L$13+$Z64*L$14+$AA64*L$15+$AB64*L$16+$AC64*L$17+$AD64*L$11-$O64</f>
        <v>-2.4353326214942772E-3</v>
      </c>
      <c r="M64" s="9">
        <f t="shared" si="10"/>
        <v>-2.204595124743827E-3</v>
      </c>
      <c r="N64" s="5"/>
      <c r="O64" s="10">
        <v>3.3078620347197305E-3</v>
      </c>
      <c r="P64" s="10">
        <f>R64/$R$72</f>
        <v>6.5558417232498248E-4</v>
      </c>
      <c r="Q64" s="51">
        <v>0</v>
      </c>
      <c r="R64" s="52">
        <v>42</v>
      </c>
      <c r="S64" s="3"/>
      <c r="T64" s="9">
        <v>0</v>
      </c>
      <c r="U64" s="9">
        <v>3.2262221902440314E-3</v>
      </c>
      <c r="V64" s="9">
        <v>0</v>
      </c>
      <c r="W64" s="9">
        <v>0</v>
      </c>
      <c r="X64" s="9">
        <v>0</v>
      </c>
      <c r="Y64" s="9">
        <f t="shared" si="11"/>
        <v>3.3875332997562328E-4</v>
      </c>
      <c r="Z64" s="9">
        <v>8.3537840665183017E-4</v>
      </c>
      <c r="AA64" s="9">
        <v>0</v>
      </c>
      <c r="AB64" s="9">
        <v>0</v>
      </c>
      <c r="AC64" s="9">
        <v>0</v>
      </c>
      <c r="AD64" s="9">
        <v>0</v>
      </c>
    </row>
    <row r="65" spans="1:30" x14ac:dyDescent="0.2">
      <c r="A65" s="22" t="s">
        <v>38</v>
      </c>
      <c r="B65" s="47">
        <f t="shared" ref="B65:B71" si="13">$T65*B$7+$U65*B$8+$V65*B$9+$W65*B$10+$X65*B$12+$Y65*B$13+$Z65*B$14+$AA65*B$15+$AB65*B$16+$AC65*B$17+$AD65*B$11-$O65</f>
        <v>-2.6734201952960009E-3</v>
      </c>
      <c r="C65" s="47">
        <f>$T65*C$7+$U65*C$8+$V65*C$9+$W65*C$10+$X65*C$12+$Y65*C$13+$Z65*C$14+$AA65*C$15+$AB65*C$16+$AC65*C$17+$AD65*C$11-$O65</f>
        <v>-1.8386355469809002E-3</v>
      </c>
      <c r="D65" s="47">
        <f>$T65*D$7+$U65*D$8+$V65*D$9+$W65*D$10+$X65*D$12+$Y65*D$13+$Z65*D$14+$AA65*D$15+$AB65*D$16+$AC65*D$17+$AD65*D$11-$P65</f>
        <v>-1.3606197281856847E-3</v>
      </c>
      <c r="E65" s="47">
        <f>$T65*E$7+$U65*E$8+$V65*E$9+$W65*E$10+$X65*E$12+$Y65*E$13+$Z65*E$14+$AA65*E$15+$AB65*E$16+$AC65*E$17+$AD65*E$11-$P65</f>
        <v>-5.2583507987058378E-4</v>
      </c>
      <c r="F65" s="47">
        <f>$T65*F$7+$U65*F$8+$V65*F$9+$W65*F$10+$X65*F$12+$Y65*F$13+$Z65*F$14+$AA65*F$15+$AB65*F$16+$AC65*F$17+$AD65*F$11-$Q65</f>
        <v>-1.3626489172905E-3</v>
      </c>
      <c r="G65" s="47">
        <f>$T65*G$7+$U65*G$8+$V65*G$9+$W65*G$10+$X65*G$12+$Y65*G$13+$Z65*G$14+$AA65*G$15+$AB65*G$16+$AC65*G$17+$AD65*G$11-$Q65</f>
        <v>-5.278642689753991E-4</v>
      </c>
      <c r="I65" s="9">
        <f>$T65*I$7+$U65*I$8+$V65*I$9+$W65*I$10+$X65*I$12+$Y65*I$13+$Z65*I$14+$AA65*I$15+$AB65*I$16+$AC65*I$17+$AD65*I$11-$O65</f>
        <v>-2.4184797622122012E-3</v>
      </c>
      <c r="J65" s="9">
        <f>$T65*J$7+$U65*J$8+$V65*J$9+$W65*J$10+$X65*J$12+$Y65*J$13+$Z65*J$14+$AA65*J$15+$AB65*J$16+$AC65*J$17+$AD65*J$11-$O65</f>
        <v>-2.7512655447083489E-3</v>
      </c>
      <c r="K65" s="9">
        <f>$T65*K$7+$U65*K$8+$V65*K$9+$W65*K$10+$X65*K$12+$Y65*K$13+$Z65*K$14+$AA65*K$15+$AB65*K$16+$AC65*K$17+$AD65*K$11-$O65</f>
        <v>-2.7340655565413706E-3</v>
      </c>
      <c r="L65" s="9">
        <f>$T65*L$7+$U65*L$8+$V65*L$9+$W65*L$10+$X65*L$12+$Y65*L$13+$Z65*L$14+$AA65*L$15+$AB65*L$16+$AC65*L$17+$AD65*L$11-$O65</f>
        <v>-2.7429194240676355E-3</v>
      </c>
      <c r="M65" s="9">
        <f t="shared" si="10"/>
        <v>-1.4178573843596379E-3</v>
      </c>
      <c r="N65" s="5"/>
      <c r="O65" s="10">
        <v>3.3107712780055011E-3</v>
      </c>
      <c r="P65" s="10">
        <f>R65/$R$72</f>
        <v>1.9979708108951847E-3</v>
      </c>
      <c r="Q65" s="51">
        <v>2E-3</v>
      </c>
      <c r="R65" s="52">
        <v>128</v>
      </c>
      <c r="S65" s="3"/>
      <c r="T65" s="9">
        <v>1.2747021654190001E-3</v>
      </c>
      <c r="U65" s="9">
        <v>0</v>
      </c>
      <c r="V65" s="9">
        <v>0</v>
      </c>
      <c r="W65" s="9">
        <v>0</v>
      </c>
      <c r="X65" s="9">
        <v>0</v>
      </c>
      <c r="Y65" s="9">
        <f t="shared" si="11"/>
        <v>1.1408584380500051E-3</v>
      </c>
      <c r="Z65" s="9">
        <v>8.3478464831510078E-3</v>
      </c>
      <c r="AA65" s="9">
        <v>0</v>
      </c>
      <c r="AB65" s="9">
        <v>0</v>
      </c>
      <c r="AC65" s="9">
        <v>0</v>
      </c>
      <c r="AD65" s="9">
        <v>0</v>
      </c>
    </row>
    <row r="66" spans="1:30" x14ac:dyDescent="0.2">
      <c r="A66" s="22" t="s">
        <v>39</v>
      </c>
      <c r="B66" s="47">
        <f t="shared" si="13"/>
        <v>-1.7828143498910235E-3</v>
      </c>
      <c r="C66" s="47">
        <f>$T66*C$7+$U66*C$8+$V66*C$9+$W66*C$10+$X66*C$12+$Y66*C$13+$Z66*C$14+$AA66*C$15+$AB66*C$16+$AC66*C$17+$AD66*C$11-$O66</f>
        <v>-2.5375826679362649E-3</v>
      </c>
      <c r="D66" s="47">
        <f>$T66*D$7+$U66*D$8+$V66*D$9+$W66*D$10+$X66*D$12+$Y66*D$13+$Z66*D$14+$AA66*D$15+$AB66*D$16+$AC66*D$17+$AD66*D$11-$P66</f>
        <v>3.3614311910311172E-4</v>
      </c>
      <c r="E66" s="47">
        <f>$T66*E$7+$U66*E$8+$V66*E$9+$W66*E$10+$X66*E$12+$Y66*E$13+$Z66*E$14+$AA66*E$15+$AB66*E$16+$AC66*E$17+$AD66*E$11-$P66</f>
        <v>-4.1862519894212986E-4</v>
      </c>
      <c r="F66" s="47">
        <f>$T66*F$7+$U66*F$8+$V66*F$9+$W66*F$10+$X66*F$12+$Y66*F$13+$Z66*F$14+$AA66*F$15+$AB66*F$16+$AC66*F$17+$AD66*F$11-$Q66</f>
        <v>1.2570827897501109E-3</v>
      </c>
      <c r="G66" s="47">
        <f>$T66*G$7+$U66*G$8+$V66*G$9+$W66*G$10+$X66*G$12+$Y66*G$13+$Z66*G$14+$AA66*G$15+$AB66*G$16+$AC66*G$17+$AD66*G$11-$Q66</f>
        <v>5.023144717048693E-4</v>
      </c>
      <c r="I66" s="9">
        <f>$T66*I$7+$U66*I$8+$V66*I$9+$W66*I$10+$X66*I$12+$Y66*I$13+$Z66*I$14+$AA66*I$15+$AB66*I$16+$AC66*I$17+$AD66*I$11-$O66</f>
        <v>-2.6744729717254603E-3</v>
      </c>
      <c r="J66" s="9">
        <f>$T66*J$7+$U66*J$8+$V66*J$9+$W66*J$10+$X66*J$12+$Y66*J$13+$Z66*J$14+$AA66*J$15+$AB66*J$16+$AC66*J$17+$AD66*J$11-$O66</f>
        <v>-2.1371695791100498E-3</v>
      </c>
      <c r="K66" s="9">
        <f>$T66*K$7+$U66*K$8+$V66*K$9+$W66*K$10+$X66*K$12+$Y66*K$13+$Z66*K$14+$AA66*K$15+$AB66*K$16+$AC66*K$17+$AD66*K$11-$O66</f>
        <v>-2.0184660675464233E-3</v>
      </c>
      <c r="L66" s="9">
        <f>$T66*L$7+$U66*L$8+$V66*L$9+$W66*L$10+$X66*L$12+$Y66*L$13+$Z66*L$14+$AA66*L$15+$AB66*L$16+$AC66*L$17+$AD66*L$11-$O66</f>
        <v>-2.0795706777486599E-3</v>
      </c>
      <c r="M66" s="9">
        <f t="shared" si="10"/>
        <v>-2.4232620058700317E-3</v>
      </c>
      <c r="N66" s="5"/>
      <c r="O66" s="10">
        <v>3.0398971396411343E-3</v>
      </c>
      <c r="P66" s="10">
        <f>R66/$R$72</f>
        <v>9.2093967064699916E-4</v>
      </c>
      <c r="Q66" s="51">
        <v>0</v>
      </c>
      <c r="R66" s="52">
        <v>59</v>
      </c>
      <c r="S66" s="3"/>
      <c r="T66" s="9">
        <v>5.2203452559381977E-4</v>
      </c>
      <c r="U66" s="9">
        <v>0</v>
      </c>
      <c r="V66" s="9">
        <v>4.9803276347660051E-3</v>
      </c>
      <c r="W66" s="9">
        <v>0</v>
      </c>
      <c r="X66" s="9">
        <v>0</v>
      </c>
      <c r="Y66" s="9">
        <f t="shared" si="11"/>
        <v>4.6722090040646869E-4</v>
      </c>
      <c r="Z66" s="9">
        <v>2.4129720890795942E-3</v>
      </c>
      <c r="AA66" s="9">
        <v>0</v>
      </c>
      <c r="AB66" s="9">
        <v>0</v>
      </c>
      <c r="AC66" s="9">
        <v>0</v>
      </c>
      <c r="AD66" s="9">
        <v>0</v>
      </c>
    </row>
    <row r="67" spans="1:30" x14ac:dyDescent="0.2">
      <c r="A67" s="23" t="s">
        <v>40</v>
      </c>
      <c r="B67" s="47">
        <f t="shared" si="13"/>
        <v>-5.985219875509454E-4</v>
      </c>
      <c r="C67" s="47">
        <f>$T67*C$7+$U67*C$8+$V67*C$9+$W67*C$10+$X67*C$12+$Y67*C$13+$Z67*C$14+$AA67*C$15+$AB67*C$16+$AC67*C$17+$AD67*C$11-$O67</f>
        <v>-5.985219875509454E-4</v>
      </c>
      <c r="D67" s="47">
        <f>$T67*D$7+$U67*D$8+$V67*D$9+$W67*D$10+$X67*D$12+$Y67*D$13+$Z67*D$14+$AA67*D$15+$AB67*D$16+$AC67*D$17+$AD67*D$11-$P67</f>
        <v>1.610695019586602E-4</v>
      </c>
      <c r="E67" s="47">
        <f>$T67*E$7+$U67*E$8+$V67*E$9+$W67*E$10+$X67*E$12+$Y67*E$13+$Z67*E$14+$AA67*E$15+$AB67*E$16+$AC67*E$17+$AD67*E$11-$P67</f>
        <v>1.610695019586602E-4</v>
      </c>
      <c r="F67" s="47">
        <f>$T67*F$7+$U67*F$8+$V67*F$9+$W67*F$10+$X67*F$12+$Y67*F$13+$Z67*F$14+$AA67*F$15+$AB67*F$16+$AC67*F$17+$AD67*F$11-$Q67</f>
        <v>1.3775683702955057E-3</v>
      </c>
      <c r="G67" s="47">
        <f>$T67*G$7+$U67*G$8+$V67*G$9+$W67*G$10+$X67*G$12+$Y67*G$13+$Z67*G$14+$AA67*G$15+$AB67*G$16+$AC67*G$17+$AD67*G$11-$Q67</f>
        <v>1.3775683702955057E-3</v>
      </c>
      <c r="I67" s="9">
        <f>$T67*I$7+$U67*I$8+$V67*I$9+$W67*I$10+$X67*I$12+$Y67*I$13+$Z67*I$14+$AA67*I$15+$AB67*I$16+$AC67*I$17+$AD67*I$11-$O67</f>
        <v>-5.985219875509454E-4</v>
      </c>
      <c r="J67" s="9">
        <f>$T67*J$7+$U67*J$8+$V67*J$9+$W67*J$10+$X67*J$12+$Y67*J$13+$Z67*J$14+$AA67*J$15+$AB67*J$16+$AC67*J$17+$AD67*J$11-$O67</f>
        <v>3.9862362560074381E-4</v>
      </c>
      <c r="K67" s="9">
        <f>$T67*K$7+$U67*K$8+$V67*K$9+$W67*K$10+$X67*K$12+$Y67*K$13+$Z67*K$14+$AA67*K$15+$AB67*K$16+$AC67*K$17+$AD67*K$11-$O67</f>
        <v>-5.8946776171327599E-4</v>
      </c>
      <c r="L67" s="9">
        <f>$T67*L$7+$U67*L$8+$V67*L$9+$W67*L$10+$X67*L$12+$Y67*L$13+$Z67*L$14+$AA67*L$15+$AB67*L$16+$AC67*L$17+$AD67*L$11-$O67</f>
        <v>-8.327183139013321E-4</v>
      </c>
      <c r="M67" s="9">
        <f t="shared" si="10"/>
        <v>-5.8946776171327599E-4</v>
      </c>
      <c r="N67" s="5"/>
      <c r="O67" s="10">
        <v>2.9760903578464511E-3</v>
      </c>
      <c r="P67" s="10">
        <f>R67/$R$72</f>
        <v>2.2164988683368455E-3</v>
      </c>
      <c r="Q67" s="51">
        <v>1E-3</v>
      </c>
      <c r="R67" s="52">
        <v>142</v>
      </c>
      <c r="S67" s="3"/>
      <c r="T67" s="9">
        <v>0</v>
      </c>
      <c r="U67" s="9">
        <v>7.9252279009850192E-3</v>
      </c>
      <c r="V67" s="9">
        <v>0</v>
      </c>
      <c r="W67" s="9">
        <v>0</v>
      </c>
      <c r="X67" s="9">
        <v>0</v>
      </c>
      <c r="Y67" s="9">
        <f t="shared" si="11"/>
        <v>8.3214892960342701E-4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</row>
    <row r="68" spans="1:30" x14ac:dyDescent="0.2">
      <c r="A68" s="23" t="s">
        <v>41</v>
      </c>
      <c r="B68" s="47">
        <f t="shared" si="13"/>
        <v>-1.5563246691268234E-3</v>
      </c>
      <c r="C68" s="47">
        <f>$T68*C$7+$U68*C$8+$V68*C$9+$W68*C$10+$X68*C$12+$Y68*C$13+$Z68*C$14+$AA68*C$15+$AB68*C$16+$AC68*C$17+$AD68*C$11-$O68</f>
        <v>-1.5563246691268234E-3</v>
      </c>
      <c r="D68" s="47">
        <f>$T68*D$7+$U68*D$8+$V68*D$9+$W68*D$10+$X68*D$12+$Y68*D$13+$Z68*D$14+$AA68*D$15+$AB68*D$16+$AC68*D$17+$AD68*D$11-$P68</f>
        <v>4.2123744203806878E-4</v>
      </c>
      <c r="E68" s="47">
        <f>$T68*E$7+$U68*E$8+$V68*E$9+$W68*E$10+$X68*E$12+$Y68*E$13+$Z68*E$14+$AA68*E$15+$AB68*E$16+$AC68*E$17+$AD68*E$11-$P68</f>
        <v>4.2123744203806878E-4</v>
      </c>
      <c r="F68" s="47">
        <f>$T68*F$7+$U68*F$8+$V68*F$9+$W68*F$10+$X68*F$12+$Y68*F$13+$Z68*F$14+$AA68*F$15+$AB68*F$16+$AC68*F$17+$AD68*F$11-$Q68</f>
        <v>1.295349671804712E-3</v>
      </c>
      <c r="G68" s="47">
        <f>$T68*G$7+$U68*G$8+$V68*G$9+$W68*G$10+$X68*G$12+$Y68*G$13+$Z68*G$14+$AA68*G$15+$AB68*G$16+$AC68*G$17+$AD68*G$11-$Q68</f>
        <v>1.295349671804712E-3</v>
      </c>
      <c r="I68" s="9">
        <f>$T68*I$7+$U68*I$8+$V68*I$9+$W68*I$10+$X68*I$12+$Y68*I$13+$Z68*I$14+$AA68*I$15+$AB68*I$16+$AC68*I$17+$AD68*I$11-$O68</f>
        <v>-1.5563246691268234E-3</v>
      </c>
      <c r="J68" s="9">
        <f>$T68*J$7+$U68*J$8+$V68*J$9+$W68*J$10+$X68*J$12+$Y68*J$13+$Z68*J$14+$AA68*J$15+$AB68*J$16+$AC68*J$17+$AD68*J$11-$O68</f>
        <v>-1.0130585915346948E-3</v>
      </c>
      <c r="K68" s="9">
        <f>$T68*K$7+$U68*K$8+$V68*K$9+$W68*K$10+$X68*K$12+$Y68*K$13+$Z68*K$14+$AA68*K$15+$AB68*K$16+$AC68*K$17+$AD68*K$11-$O68</f>
        <v>-1.5513917348676865E-3</v>
      </c>
      <c r="L68" s="9">
        <f>$T68*L$7+$U68*L$8+$V68*L$9+$W68*L$10+$X68*L$12+$Y68*L$13+$Z68*L$14+$AA68*L$15+$AB68*L$16+$AC68*L$17+$AD68*L$11-$O68</f>
        <v>-1.6839197945776793E-3</v>
      </c>
      <c r="M68" s="9">
        <f t="shared" si="10"/>
        <v>-1.5513917348676865E-3</v>
      </c>
      <c r="N68" s="5"/>
      <c r="O68" s="10">
        <v>2.8516743409315354E-3</v>
      </c>
      <c r="P68" s="10">
        <f>R68/$R$72</f>
        <v>8.7411222976664323E-4</v>
      </c>
      <c r="Q68" s="51">
        <v>0</v>
      </c>
      <c r="R68" s="52">
        <v>56</v>
      </c>
      <c r="S68" s="3"/>
      <c r="T68" s="9">
        <v>0</v>
      </c>
      <c r="U68" s="9">
        <v>4.3178322393490403E-3</v>
      </c>
      <c r="V68" s="9">
        <v>0</v>
      </c>
      <c r="W68" s="9">
        <v>0</v>
      </c>
      <c r="X68" s="9">
        <v>0</v>
      </c>
      <c r="Y68" s="9">
        <f t="shared" si="11"/>
        <v>4.5337238513164924E-4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</row>
    <row r="69" spans="1:30" x14ac:dyDescent="0.2">
      <c r="A69" s="22" t="s">
        <v>43</v>
      </c>
      <c r="B69" s="47">
        <f t="shared" si="13"/>
        <v>-2.5169911616787859E-3</v>
      </c>
      <c r="C69" s="47">
        <f>$T69*C$7+$U69*C$8+$V69*C$9+$W69*C$10+$X69*C$12+$Y69*C$13+$Z69*C$14+$AA69*C$15+$AB69*C$16+$AC69*C$17+$AD69*C$11-$O69</f>
        <v>-2.5169911616787859E-3</v>
      </c>
      <c r="D69" s="47">
        <f>$T69*D$7+$U69*D$8+$V69*D$9+$W69*D$10+$X69*D$12+$Y69*D$13+$Z69*D$14+$AA69*D$15+$AB69*D$16+$AC69*D$17+$AD69*D$11-$P69</f>
        <v>-9.0211460178732969E-4</v>
      </c>
      <c r="E69" s="47">
        <f>$T69*E$7+$U69*E$8+$V69*E$9+$W69*E$10+$X69*E$12+$Y69*E$13+$Z69*E$14+$AA69*E$15+$AB69*E$16+$AC69*E$17+$AD69*E$11-$P69</f>
        <v>-9.0211460178732969E-4</v>
      </c>
      <c r="F69" s="47">
        <f>$T69*F$7+$U69*F$8+$V69*F$9+$W69*F$10+$X69*F$12+$Y69*F$13+$Z69*F$14+$AA69*F$15+$AB69*F$16+$AC69*F$17+$AD69*F$11-$Q69</f>
        <v>-7.4703772673855116E-4</v>
      </c>
      <c r="G69" s="47">
        <f>$T69*G$7+$U69*G$8+$V69*G$9+$W69*G$10+$X69*G$12+$Y69*G$13+$Z69*G$14+$AA69*G$15+$AB69*G$16+$AC69*G$17+$AD69*G$11-$Q69</f>
        <v>-7.4703772673855116E-4</v>
      </c>
      <c r="I69" s="9">
        <f>$T69*I$7+$U69*I$8+$V69*I$9+$W69*I$10+$X69*I$12+$Y69*I$13+$Z69*I$14+$AA69*I$15+$AB69*I$16+$AC69*I$17+$AD69*I$11-$O69</f>
        <v>-2.4158062523742065E-3</v>
      </c>
      <c r="J69" s="9">
        <f>$T69*J$7+$U69*J$8+$V69*J$9+$W69*J$10+$X69*J$12+$Y69*J$13+$Z69*J$14+$AA69*J$15+$AB69*J$16+$AC69*J$17+$AD69*J$11-$O69</f>
        <v>-2.5478876912123439E-3</v>
      </c>
      <c r="K69" s="9">
        <f>$T69*K$7+$U69*K$8+$V69*K$9+$W69*K$10+$X69*K$12+$Y69*K$13+$Z69*K$14+$AA69*K$15+$AB69*K$16+$AC69*K$17+$AD69*K$11-$O69</f>
        <v>-2.5410610799068574E-3</v>
      </c>
      <c r="L69" s="9">
        <f>$T69*L$7+$U69*L$8+$V69*L$9+$W69*L$10+$X69*L$12+$Y69*L$13+$Z69*L$14+$AA69*L$15+$AB69*L$16+$AC69*L$17+$AD69*L$11-$O69</f>
        <v>-2.5445751469844223E-3</v>
      </c>
      <c r="M69" s="9">
        <f t="shared" si="10"/>
        <v>-2.5410610799068574E-3</v>
      </c>
      <c r="N69" s="5"/>
      <c r="O69" s="10">
        <v>2.7699534349402348E-3</v>
      </c>
      <c r="P69" s="10">
        <f>R69/$R$72</f>
        <v>1.1550768750487786E-3</v>
      </c>
      <c r="Q69" s="51">
        <v>1E-3</v>
      </c>
      <c r="R69" s="52">
        <v>74</v>
      </c>
      <c r="S69" s="3"/>
      <c r="T69" s="9">
        <v>5.0592454652289762E-4</v>
      </c>
      <c r="U69" s="9">
        <v>0</v>
      </c>
      <c r="V69" s="9">
        <v>0</v>
      </c>
      <c r="W69" s="9">
        <v>0</v>
      </c>
      <c r="X69" s="9">
        <v>0</v>
      </c>
      <c r="Y69" s="9">
        <f t="shared" si="11"/>
        <v>4.5280246913799335E-4</v>
      </c>
      <c r="Z69" s="9">
        <v>0</v>
      </c>
      <c r="AA69" s="9">
        <v>0</v>
      </c>
      <c r="AB69" s="9">
        <v>0</v>
      </c>
      <c r="AC69" s="10">
        <v>4.4999999999999997E-3</v>
      </c>
      <c r="AD69" s="9">
        <v>0</v>
      </c>
    </row>
    <row r="70" spans="1:30" x14ac:dyDescent="0.2">
      <c r="A70" s="23" t="s">
        <v>42</v>
      </c>
      <c r="B70" s="47">
        <f t="shared" si="13"/>
        <v>-2.0903102256324903E-3</v>
      </c>
      <c r="C70" s="47">
        <f>$T70*C$7+$U70*C$8+$V70*C$9+$W70*C$10+$X70*C$12+$Y70*C$13+$Z70*C$14+$AA70*C$15+$AB70*C$16+$AC70*C$17+$AD70*C$11-$O70</f>
        <v>-2.0082497682331864E-3</v>
      </c>
      <c r="D70" s="47">
        <f>$T70*D$7+$U70*D$8+$V70*D$9+$W70*D$10+$X70*D$12+$Y70*D$13+$Z70*D$14+$AA70*D$15+$AB70*D$16+$AC70*D$17+$AD70*D$11-$P70</f>
        <v>2.2528686888845565E-5</v>
      </c>
      <c r="E70" s="47">
        <f>$T70*E$7+$U70*E$8+$V70*E$9+$W70*E$10+$X70*E$12+$Y70*E$13+$Z70*E$14+$AA70*E$15+$AB70*E$16+$AC70*E$17+$AD70*E$11-$P70</f>
        <v>1.0458914428814955E-4</v>
      </c>
      <c r="F70" s="47">
        <f>$T70*F$7+$U70*F$8+$V70*F$9+$W70*F$10+$X70*F$12+$Y70*F$13+$Z70*F$14+$AA70*F$15+$AB70*F$16+$AC70*F$17+$AD70*F$11-$Q70</f>
        <v>6.4689456529359076E-4</v>
      </c>
      <c r="G70" s="47">
        <f>$T70*G$7+$U70*G$8+$V70*G$9+$W70*G$10+$X70*G$12+$Y70*G$13+$Z70*G$14+$AA70*G$15+$AB70*G$16+$AC70*G$17+$AD70*G$11-$Q70</f>
        <v>7.2895502269289475E-4</v>
      </c>
      <c r="I70" s="9">
        <f>$T70*I$7+$U70*I$8+$V70*I$9+$W70*I$10+$X70*I$12+$Y70*I$13+$Z70*I$14+$AA70*I$15+$AB70*I$16+$AC70*I$17+$AD70*I$11-$O70</f>
        <v>-2.0903102256324903E-3</v>
      </c>
      <c r="J70" s="9">
        <f>$T70*J$7+$U70*J$8+$V70*J$9+$W70*J$10+$X70*J$12+$Y70*J$13+$Z70*J$14+$AA70*J$15+$AB70*J$16+$AC70*J$17+$AD70*J$11-$O70</f>
        <v>-1.8190044301764378E-3</v>
      </c>
      <c r="K70" s="9">
        <f>$T70*K$7+$U70*K$8+$V70*K$9+$W70*K$10+$X70*K$12+$Y70*K$13+$Z70*K$14+$AA70*K$15+$AB70*K$16+$AC70*K$17+$AD70*K$11-$O70</f>
        <v>-2.0878467299195991E-3</v>
      </c>
      <c r="L70" s="9">
        <f>$T70*L$7+$U70*L$8+$V70*L$9+$W70*L$10+$X70*L$12+$Y70*L$13+$Z70*L$14+$AA70*L$15+$AB70*L$16+$AC70*L$17+$AD70*L$11-$O70</f>
        <v>-2.1540309297857678E-3</v>
      </c>
      <c r="M70" s="9">
        <f t="shared" si="10"/>
        <v>-1.9584616904846554E-3</v>
      </c>
      <c r="N70" s="5"/>
      <c r="O70" s="10">
        <v>2.7372047909260812E-3</v>
      </c>
      <c r="P70" s="10">
        <f>R70/$R$72</f>
        <v>6.243658784047452E-4</v>
      </c>
      <c r="Q70" s="51">
        <v>0</v>
      </c>
      <c r="R70" s="52">
        <v>40</v>
      </c>
      <c r="S70" s="3"/>
      <c r="T70" s="9">
        <v>0</v>
      </c>
      <c r="U70" s="9">
        <v>2.1563152176453026E-3</v>
      </c>
      <c r="V70" s="9">
        <v>0</v>
      </c>
      <c r="W70" s="9">
        <v>0</v>
      </c>
      <c r="X70" s="9">
        <v>0</v>
      </c>
      <c r="Y70" s="9">
        <f t="shared" si="11"/>
        <v>2.2641309785275676E-4</v>
      </c>
      <c r="Z70" s="9">
        <v>8.2060457399304012E-4</v>
      </c>
      <c r="AA70" s="9">
        <v>0</v>
      </c>
      <c r="AB70" s="9">
        <v>0</v>
      </c>
      <c r="AC70" s="9">
        <v>0</v>
      </c>
      <c r="AD70" s="9">
        <v>0</v>
      </c>
    </row>
    <row r="71" spans="1:30" x14ac:dyDescent="0.2">
      <c r="A71" s="23" t="s">
        <v>44</v>
      </c>
      <c r="B71" s="47">
        <f t="shared" si="13"/>
        <v>-1.1241963455227346E-3</v>
      </c>
      <c r="C71" s="47">
        <f>$T71*C$7+$U71*C$8+$V71*C$9+$W71*C$10+$X71*C$12+$Y71*C$13+$Z71*C$14+$AA71*C$15+$AB71*C$16+$AC71*C$17+$AD71*C$11-$O71</f>
        <v>-1.1241963455227346E-3</v>
      </c>
      <c r="D71" s="47">
        <f>$T71*D$7+$U71*D$8+$V71*D$9+$W71*D$10+$X71*D$12+$Y71*D$13+$Z71*D$14+$AA71*D$15+$AB71*D$16+$AC71*D$17+$AD71*D$11-$P71</f>
        <v>3.4260112474379829E-4</v>
      </c>
      <c r="E71" s="47">
        <f>$T71*E$7+$U71*E$8+$V71*E$9+$W71*E$10+$X71*E$12+$Y71*E$13+$Z71*E$14+$AA71*E$15+$AB71*E$16+$AC71*E$17+$AD71*E$11-$P71</f>
        <v>3.4260112474379829E-4</v>
      </c>
      <c r="F71" s="47">
        <f>$T71*F$7+$U71*F$8+$V71*F$9+$W71*F$10+$X71*F$12+$Y71*F$13+$Z71*F$14+$AA71*F$15+$AB71*F$16+$AC71*F$17+$AD71*F$11-$Q71</f>
        <v>6.0795662306581497E-4</v>
      </c>
      <c r="G71" s="47">
        <f>$T71*G$7+$U71*G$8+$V71*G$9+$W71*G$10+$X71*G$12+$Y71*G$13+$Z71*G$14+$AA71*G$15+$AB71*G$16+$AC71*G$17+$AD71*G$11-$Q71</f>
        <v>6.0795662306581497E-4</v>
      </c>
      <c r="I71" s="9">
        <f>$T71*I$7+$U71*I$8+$V71*I$9+$W71*I$10+$X71*I$12+$Y71*I$13+$Z71*I$14+$AA71*I$15+$AB71*I$16+$AC71*I$17+$AD71*I$11-$O71</f>
        <v>-1.1241963455227346E-3</v>
      </c>
      <c r="J71" s="9">
        <f>$T71*J$7+$U71*J$8+$V71*J$9+$W71*J$10+$X71*J$12+$Y71*J$13+$Z71*J$14+$AA71*J$15+$AB71*J$16+$AC71*J$17+$AD71*J$11-$O71</f>
        <v>-8.6922101558038441E-4</v>
      </c>
      <c r="K71" s="9">
        <f>$T71*K$7+$U71*K$8+$V71*K$9+$W71*K$10+$X71*K$12+$Y71*K$13+$Z71*K$14+$AA71*K$15+$AB71*K$16+$AC71*K$17+$AD71*K$11-$O71</f>
        <v>-1.121881132789626E-3</v>
      </c>
      <c r="L71" s="9">
        <f>$T71*L$7+$U71*L$8+$V71*L$9+$W71*L$10+$X71*L$12+$Y71*L$13+$Z71*L$14+$AA71*L$15+$AB71*L$16+$AC71*L$17+$AD71*L$11-$O71</f>
        <v>-1.184081566692927E-3</v>
      </c>
      <c r="M71" s="9">
        <f t="shared" si="10"/>
        <v>-1.121881132789626E-3</v>
      </c>
      <c r="N71" s="5"/>
      <c r="O71" s="10">
        <v>1.7321529685885495E-3</v>
      </c>
      <c r="P71" s="10">
        <f>R71/$R$72</f>
        <v>2.6535549832201668E-4</v>
      </c>
      <c r="Q71" s="51">
        <v>0</v>
      </c>
      <c r="R71" s="52">
        <v>17</v>
      </c>
      <c r="S71" s="3"/>
      <c r="T71" s="9">
        <v>0</v>
      </c>
      <c r="U71" s="9">
        <v>2.0265220768860498E-3</v>
      </c>
      <c r="V71" s="9">
        <v>0</v>
      </c>
      <c r="W71" s="9">
        <v>0</v>
      </c>
      <c r="X71" s="9">
        <v>0</v>
      </c>
      <c r="Y71" s="9">
        <f t="shared" si="11"/>
        <v>2.1278481807303522E-4</v>
      </c>
      <c r="Z71" s="9">
        <v>0</v>
      </c>
      <c r="AA71" s="9">
        <v>0</v>
      </c>
      <c r="AB71" s="9">
        <v>0</v>
      </c>
      <c r="AC71" s="9">
        <v>0</v>
      </c>
      <c r="AD71" s="9">
        <v>0</v>
      </c>
    </row>
    <row r="72" spans="1:30" x14ac:dyDescent="0.2">
      <c r="A72" s="1"/>
      <c r="O72" s="2"/>
      <c r="P72" s="2"/>
      <c r="Q72" s="2" t="s">
        <v>76</v>
      </c>
      <c r="R72" s="52">
        <f>SUM(R25:R71)</f>
        <v>64065</v>
      </c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ht="15" x14ac:dyDescent="0.25">
      <c r="A73" s="7" t="s">
        <v>74</v>
      </c>
      <c r="B73" s="50" t="s">
        <v>70</v>
      </c>
      <c r="Q73" s="48"/>
      <c r="R73" s="48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ht="13.5" customHeight="1" x14ac:dyDescent="0.2">
      <c r="A74" s="21" t="s">
        <v>75</v>
      </c>
      <c r="B74" s="49" t="s">
        <v>71</v>
      </c>
    </row>
    <row r="75" spans="1:30" x14ac:dyDescent="0.2">
      <c r="A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</sheetData>
  <conditionalFormatting sqref="B23">
    <cfRule type="colorScale" priority="1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25:B71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23:F23 N23 I22:M22">
    <cfRule type="colorScale" priority="6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25:N71 E25:F71">
    <cfRule type="colorScale" priority="7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2">
    <cfRule type="colorScale" priority="1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22:F22">
    <cfRule type="colorScale" priority="1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23:G23">
    <cfRule type="colorScale" priority="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25:G71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2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23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25:D71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2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22:M23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25:G71">
    <cfRule type="colorScale" priority="2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I25:M71">
    <cfRule type="colorScale" priority="1">
      <colorScale>
        <cfvo type="min"/>
        <cfvo type="percentile" val="50"/>
        <cfvo type="max"/>
        <color rgb="FF63BE7B"/>
        <color rgb="FFFCFCFF"/>
        <color rgb="FFF8696B"/>
      </colorScale>
    </cfRule>
  </conditionalFormatting>
  <hyperlinks>
    <hyperlink ref="B74" r:id="rId1"/>
    <hyperlink ref="B73" r:id="rId2"/>
  </hyperlinks>
  <pageMargins left="0.7" right="0.7" top="0.78740157499999996" bottom="0.78740157499999996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2015-03-23T09:14:48Z</dcterms:created>
  <dcterms:modified xsi:type="dcterms:W3CDTF">2017-01-03T16:09:49Z</dcterms:modified>
</cp:coreProperties>
</file>