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M62" i="1" l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C64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14" i="1"/>
  <c r="G14" i="1"/>
  <c r="L57" i="1"/>
  <c r="L58" i="1"/>
  <c r="L59" i="1"/>
  <c r="L60" i="1"/>
  <c r="L61" i="1"/>
  <c r="L62" i="1"/>
  <c r="I57" i="1"/>
  <c r="I58" i="1"/>
  <c r="I59" i="1"/>
  <c r="I60" i="1"/>
  <c r="I61" i="1"/>
  <c r="I62" i="1"/>
  <c r="F57" i="1"/>
  <c r="F58" i="1"/>
  <c r="F59" i="1"/>
  <c r="F60" i="1"/>
  <c r="F61" i="1"/>
  <c r="F62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15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4" i="1"/>
  <c r="I14" i="1"/>
  <c r="L14" i="1"/>
  <c r="D64" i="1" l="1"/>
  <c r="F64" i="1"/>
  <c r="L64" i="1"/>
  <c r="I64" i="1"/>
  <c r="J64" i="1"/>
  <c r="G64" i="1"/>
  <c r="M64" i="1"/>
</calcChain>
</file>

<file path=xl/sharedStrings.xml><?xml version="1.0" encoding="utf-8"?>
<sst xmlns="http://schemas.openxmlformats.org/spreadsheetml/2006/main" count="157" uniqueCount="128">
  <si>
    <t>Fondsname</t>
  </si>
  <si>
    <t>ISIN</t>
  </si>
  <si>
    <t>M&amp;G Optimal Income Fund A-H EUR acc</t>
  </si>
  <si>
    <t>GB00B1VMCY93</t>
  </si>
  <si>
    <t>DJE Concept PA (EUR)</t>
  </si>
  <si>
    <t>LU0858224032</t>
  </si>
  <si>
    <t>hausInvest</t>
  </si>
  <si>
    <t>DE0009807016</t>
  </si>
  <si>
    <t>grundbesitz europa RC</t>
  </si>
  <si>
    <t>DE0009807008</t>
  </si>
  <si>
    <t>Nordea-1 Stable Return Fund AP-EUR</t>
  </si>
  <si>
    <t>LU0255639139</t>
  </si>
  <si>
    <t>DNCA Invest EUROSE AD</t>
  </si>
  <si>
    <t>LU0641748271</t>
  </si>
  <si>
    <t>First Private Wealth B</t>
  </si>
  <si>
    <t>DE000A0KFTH1</t>
  </si>
  <si>
    <t>StarCapital Bondvalue UI A</t>
  </si>
  <si>
    <t>DE0009781872</t>
  </si>
  <si>
    <t>FMM-Fonds</t>
  </si>
  <si>
    <t>DE0008478116</t>
  </si>
  <si>
    <t>Ethna-AKTIV A</t>
  </si>
  <si>
    <t>LU0136412771</t>
  </si>
  <si>
    <t>Veri ETF-DACHFONDS P</t>
  </si>
  <si>
    <t>DE0005561674</t>
  </si>
  <si>
    <t>Global Advantage Funds - Emerging Markets High Value</t>
  </si>
  <si>
    <t>LU0047906267</t>
  </si>
  <si>
    <t>M&amp;G Global Basics Fund A</t>
  </si>
  <si>
    <t>GB0030932676</t>
  </si>
  <si>
    <t>Magellan C</t>
  </si>
  <si>
    <t>FR0000292278</t>
  </si>
  <si>
    <t>Carmignac Investissement A EUR acc</t>
  </si>
  <si>
    <t>FR0010148981</t>
  </si>
  <si>
    <t>Carmignac Patrimoine A EUR acc</t>
  </si>
  <si>
    <t>FR0010135103</t>
  </si>
  <si>
    <t>smart-invest - HELIOS AR B</t>
  </si>
  <si>
    <t>LU0146463616</t>
  </si>
  <si>
    <t>SEB Asset Selection Fund EUR C</t>
  </si>
  <si>
    <t>LU0256624742</t>
  </si>
  <si>
    <t>C-QUADRAT ARTS Total Return Global AMI A</t>
  </si>
  <si>
    <t>DE000A0F5G98</t>
  </si>
  <si>
    <t>Templeton Global Total Return Fund A (Ydis) EUR</t>
  </si>
  <si>
    <t>LU0300745725</t>
  </si>
  <si>
    <t>Invesco Balanced-Risk Allocation Fund A auss.</t>
  </si>
  <si>
    <t>LU0482498176</t>
  </si>
  <si>
    <t>AC - Risk Parity 12 Fund EUR B</t>
  </si>
  <si>
    <t>LU0430218775</t>
  </si>
  <si>
    <t>Bantleon Opportunities L PA</t>
  </si>
  <si>
    <t>LU0337414485</t>
  </si>
  <si>
    <t>ACATIS - GANÉ VALUE EVENT FONDS UI A</t>
  </si>
  <si>
    <t>DE000A0X7541</t>
  </si>
  <si>
    <t>Flossbach von Storch SICAV - Multiple Opportunities R</t>
  </si>
  <si>
    <t>LU0323578657</t>
  </si>
  <si>
    <t>AGIF - Allianz Dynamic Multi Asset Strategy 50 - A - EUR</t>
  </si>
  <si>
    <t>LU1019989323</t>
  </si>
  <si>
    <t>Aramea Rendite Plus A</t>
  </si>
  <si>
    <t>DE000A0NEKQ8</t>
  </si>
  <si>
    <t>ARIQON Konservativ (T)</t>
  </si>
  <si>
    <t>AT0000615836</t>
  </si>
  <si>
    <t>BHF Flexible Allocation FT</t>
  </si>
  <si>
    <t>LU0319572730</t>
  </si>
  <si>
    <t>Deutsche Concept Kaldemorgen LD</t>
  </si>
  <si>
    <t>LU0599946976</t>
  </si>
  <si>
    <t>DWS Concept ARTS Balanced</t>
  </si>
  <si>
    <t>LU0093746120</t>
  </si>
  <si>
    <t>DWS Concept ARTS Conservative</t>
  </si>
  <si>
    <t>LU0093745825</t>
  </si>
  <si>
    <t>DWS Concept ARTS Dynamic</t>
  </si>
  <si>
    <t>LU0093746393</t>
  </si>
  <si>
    <t>Frankfurter Aktienfonds für Stiftungen T</t>
  </si>
  <si>
    <t>DE000A0M8HD2</t>
  </si>
  <si>
    <t>JPM Global Income A (div) - EUR</t>
  </si>
  <si>
    <t>LU0395794307</t>
  </si>
  <si>
    <t>Jyske Invest Balanced Strategy</t>
  </si>
  <si>
    <t>DK0016262132</t>
  </si>
  <si>
    <t>Jyske Invest Stable Strategy</t>
  </si>
  <si>
    <t>DK0016262058</t>
  </si>
  <si>
    <t>Kapital Plus - A - (EUR)</t>
  </si>
  <si>
    <t>DE0008476250</t>
  </si>
  <si>
    <t>KEPLER Vorsorge Mixfonds (A)</t>
  </si>
  <si>
    <t>AT0000969787</t>
  </si>
  <si>
    <t>Quint:Essence Strategy Defensive B</t>
  </si>
  <si>
    <t>LU0063042062</t>
  </si>
  <si>
    <t>StarCapital Winbonds plus A</t>
  </si>
  <si>
    <t>LU0256567925</t>
  </si>
  <si>
    <t>Templeton Global Income Fund Class A (acc) EUR</t>
  </si>
  <si>
    <t>LU0211332563</t>
  </si>
  <si>
    <t>Alpha Tarif</t>
  </si>
  <si>
    <t>fondsexperte</t>
  </si>
  <si>
    <t>fonds for less</t>
  </si>
  <si>
    <t>50% Kickack</t>
  </si>
  <si>
    <t>50% Kickback</t>
  </si>
  <si>
    <t>100% Kickback</t>
  </si>
  <si>
    <t>Datenbank</t>
  </si>
  <si>
    <t>email</t>
  </si>
  <si>
    <t>60% Kickback</t>
  </si>
  <si>
    <t>Flossbach von Storch - Multi Asset-Defensive R</t>
  </si>
  <si>
    <t>LU0323577923</t>
  </si>
  <si>
    <t>GANADOR - Spirit Invest A</t>
  </si>
  <si>
    <t>LU0326961637</t>
  </si>
  <si>
    <t>MEAG EuroErtrag</t>
  </si>
  <si>
    <t>DE0009782730</t>
  </si>
  <si>
    <t>Persönlicher</t>
  </si>
  <si>
    <t>Satz</t>
  </si>
  <si>
    <t>profinance-direkt</t>
  </si>
  <si>
    <t>Anfrage</t>
  </si>
  <si>
    <t xml:space="preserve"> 50% Kickback</t>
  </si>
  <si>
    <t xml:space="preserve">ab 25.000€ </t>
  </si>
  <si>
    <t>ab 250.000€</t>
  </si>
  <si>
    <t xml:space="preserve">ab 500.000€ </t>
  </si>
  <si>
    <t xml:space="preserve">ab 1.000.000€ </t>
  </si>
  <si>
    <t xml:space="preserve"> 60% Kickback</t>
  </si>
  <si>
    <t xml:space="preserve"> 70% Kickback</t>
  </si>
  <si>
    <t xml:space="preserve"> 80% Kickback</t>
  </si>
  <si>
    <t xml:space="preserve"> 90% Kickback</t>
  </si>
  <si>
    <t xml:space="preserve"> 66% Kickback</t>
  </si>
  <si>
    <t xml:space="preserve"> 72% Kickback</t>
  </si>
  <si>
    <t xml:space="preserve"> 78% Kickback</t>
  </si>
  <si>
    <t xml:space="preserve"> 84% Kickback</t>
  </si>
  <si>
    <t>ab 10.000€</t>
  </si>
  <si>
    <t>ab 50.000€</t>
  </si>
  <si>
    <t xml:space="preserve">ab 100.000€ </t>
  </si>
  <si>
    <t>ab 500.000€</t>
  </si>
  <si>
    <t>immer</t>
  </si>
  <si>
    <t>http://www.fondsxperte.de/</t>
  </si>
  <si>
    <t>http://fonds-for-less.de/</t>
  </si>
  <si>
    <t>http://www.profinance-direkt.de</t>
  </si>
  <si>
    <t>http://www.alpha-tarif.de/</t>
  </si>
  <si>
    <t>Durschschnitt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</si>
</sst>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46D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2" fontId="0" fillId="3" borderId="0" xfId="0" applyNumberForma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0" fillId="4" borderId="9" xfId="0" applyNumberFormat="1" applyFill="1" applyBorder="1"/>
    <xf numFmtId="2" fontId="3" fillId="3" borderId="11" xfId="0" applyNumberFormat="1" applyFont="1" applyFill="1" applyBorder="1" applyAlignment="1">
      <alignment horizontal="center" vertical="center"/>
    </xf>
    <xf numFmtId="2" fontId="0" fillId="0" borderId="8" xfId="0" applyNumberFormat="1" applyBorder="1"/>
    <xf numFmtId="2" fontId="1" fillId="0" borderId="0" xfId="0" applyNumberFormat="1" applyFont="1"/>
    <xf numFmtId="2" fontId="0" fillId="0" borderId="0" xfId="0" applyNumberFormat="1"/>
    <xf numFmtId="0" fontId="3" fillId="0" borderId="0" xfId="0" applyFont="1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8" xfId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1" applyBorder="1" applyAlignment="1">
      <alignment horizontal="center"/>
    </xf>
    <xf numFmtId="0" fontId="4" fillId="0" borderId="9" xfId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colors>
    <mruColors>
      <color rgb="FFFFC46D"/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3</xdr:row>
      <xdr:rowOff>47625</xdr:rowOff>
    </xdr:from>
    <xdr:to>
      <xdr:col>5</xdr:col>
      <xdr:colOff>762000</xdr:colOff>
      <xdr:row>3</xdr:row>
      <xdr:rowOff>142875</xdr:rowOff>
    </xdr:to>
    <xdr:sp macro="" textlink="">
      <xdr:nvSpPr>
        <xdr:cNvPr id="2" name="Pfeil nach rechts 1"/>
        <xdr:cNvSpPr/>
      </xdr:nvSpPr>
      <xdr:spPr>
        <a:xfrm>
          <a:off x="7467600" y="447675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123825</xdr:colOff>
      <xdr:row>4</xdr:row>
      <xdr:rowOff>57150</xdr:rowOff>
    </xdr:from>
    <xdr:to>
      <xdr:col>5</xdr:col>
      <xdr:colOff>752475</xdr:colOff>
      <xdr:row>4</xdr:row>
      <xdr:rowOff>152400</xdr:rowOff>
    </xdr:to>
    <xdr:sp macro="" textlink="">
      <xdr:nvSpPr>
        <xdr:cNvPr id="5" name="Pfeil nach rechts 4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123825</xdr:colOff>
      <xdr:row>5</xdr:row>
      <xdr:rowOff>57150</xdr:rowOff>
    </xdr:from>
    <xdr:to>
      <xdr:col>5</xdr:col>
      <xdr:colOff>752475</xdr:colOff>
      <xdr:row>5</xdr:row>
      <xdr:rowOff>152400</xdr:rowOff>
    </xdr:to>
    <xdr:sp macro="" textlink="">
      <xdr:nvSpPr>
        <xdr:cNvPr id="8" name="Pfeil nach rechts 7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123825</xdr:colOff>
      <xdr:row>6</xdr:row>
      <xdr:rowOff>57150</xdr:rowOff>
    </xdr:from>
    <xdr:to>
      <xdr:col>5</xdr:col>
      <xdr:colOff>752475</xdr:colOff>
      <xdr:row>6</xdr:row>
      <xdr:rowOff>152400</xdr:rowOff>
    </xdr:to>
    <xdr:sp macro="" textlink="">
      <xdr:nvSpPr>
        <xdr:cNvPr id="9" name="Pfeil nach rechts 8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6</xdr:row>
      <xdr:rowOff>57150</xdr:rowOff>
    </xdr:from>
    <xdr:to>
      <xdr:col>8</xdr:col>
      <xdr:colOff>752475</xdr:colOff>
      <xdr:row>6</xdr:row>
      <xdr:rowOff>152400</xdr:rowOff>
    </xdr:to>
    <xdr:sp macro="" textlink="">
      <xdr:nvSpPr>
        <xdr:cNvPr id="10" name="Pfeil nach rechts 9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5</xdr:row>
      <xdr:rowOff>57150</xdr:rowOff>
    </xdr:from>
    <xdr:to>
      <xdr:col>8</xdr:col>
      <xdr:colOff>752475</xdr:colOff>
      <xdr:row>5</xdr:row>
      <xdr:rowOff>152400</xdr:rowOff>
    </xdr:to>
    <xdr:sp macro="" textlink="">
      <xdr:nvSpPr>
        <xdr:cNvPr id="11" name="Pfeil nach rechts 10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4</xdr:row>
      <xdr:rowOff>57150</xdr:rowOff>
    </xdr:from>
    <xdr:to>
      <xdr:col>8</xdr:col>
      <xdr:colOff>752475</xdr:colOff>
      <xdr:row>4</xdr:row>
      <xdr:rowOff>152400</xdr:rowOff>
    </xdr:to>
    <xdr:sp macro="" textlink="">
      <xdr:nvSpPr>
        <xdr:cNvPr id="12" name="Pfeil nach rechts 11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3</xdr:row>
      <xdr:rowOff>57150</xdr:rowOff>
    </xdr:from>
    <xdr:to>
      <xdr:col>8</xdr:col>
      <xdr:colOff>752475</xdr:colOff>
      <xdr:row>3</xdr:row>
      <xdr:rowOff>152400</xdr:rowOff>
    </xdr:to>
    <xdr:sp macro="" textlink="">
      <xdr:nvSpPr>
        <xdr:cNvPr id="13" name="Pfeil nach rechts 12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3</xdr:row>
      <xdr:rowOff>57150</xdr:rowOff>
    </xdr:from>
    <xdr:to>
      <xdr:col>11</xdr:col>
      <xdr:colOff>752475</xdr:colOff>
      <xdr:row>3</xdr:row>
      <xdr:rowOff>152400</xdr:rowOff>
    </xdr:to>
    <xdr:sp macro="" textlink="">
      <xdr:nvSpPr>
        <xdr:cNvPr id="14" name="Pfeil nach rechts 13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4</xdr:row>
      <xdr:rowOff>57150</xdr:rowOff>
    </xdr:from>
    <xdr:to>
      <xdr:col>11</xdr:col>
      <xdr:colOff>752475</xdr:colOff>
      <xdr:row>4</xdr:row>
      <xdr:rowOff>152400</xdr:rowOff>
    </xdr:to>
    <xdr:sp macro="" textlink="">
      <xdr:nvSpPr>
        <xdr:cNvPr id="15" name="Pfeil nach rechts 14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5</xdr:row>
      <xdr:rowOff>57150</xdr:rowOff>
    </xdr:from>
    <xdr:to>
      <xdr:col>11</xdr:col>
      <xdr:colOff>752475</xdr:colOff>
      <xdr:row>5</xdr:row>
      <xdr:rowOff>152400</xdr:rowOff>
    </xdr:to>
    <xdr:sp macro="" textlink="">
      <xdr:nvSpPr>
        <xdr:cNvPr id="16" name="Pfeil nach rechts 15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6</xdr:row>
      <xdr:rowOff>57150</xdr:rowOff>
    </xdr:from>
    <xdr:to>
      <xdr:col>11</xdr:col>
      <xdr:colOff>752475</xdr:colOff>
      <xdr:row>6</xdr:row>
      <xdr:rowOff>152400</xdr:rowOff>
    </xdr:to>
    <xdr:sp macro="" textlink="">
      <xdr:nvSpPr>
        <xdr:cNvPr id="17" name="Pfeil nach rechts 16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7</xdr:row>
      <xdr:rowOff>57150</xdr:rowOff>
    </xdr:from>
    <xdr:to>
      <xdr:col>11</xdr:col>
      <xdr:colOff>752475</xdr:colOff>
      <xdr:row>7</xdr:row>
      <xdr:rowOff>152400</xdr:rowOff>
    </xdr:to>
    <xdr:sp macro="" textlink="">
      <xdr:nvSpPr>
        <xdr:cNvPr id="18" name="Pfeil nach rechts 17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8</xdr:row>
      <xdr:rowOff>57150</xdr:rowOff>
    </xdr:from>
    <xdr:to>
      <xdr:col>11</xdr:col>
      <xdr:colOff>752475</xdr:colOff>
      <xdr:row>8</xdr:row>
      <xdr:rowOff>152400</xdr:rowOff>
    </xdr:to>
    <xdr:sp macro="" textlink="">
      <xdr:nvSpPr>
        <xdr:cNvPr id="19" name="Pfeil nach rechts 18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finance-direkt.de/" TargetMode="External"/><Relationship Id="rId2" Type="http://schemas.openxmlformats.org/officeDocument/2006/relationships/hyperlink" Target="http://fonds-for-less.de/" TargetMode="External"/><Relationship Id="rId1" Type="http://schemas.openxmlformats.org/officeDocument/2006/relationships/hyperlink" Target="http://www.fondsxperte.d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lpha-tarif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M14" sqref="M14"/>
    </sheetView>
  </sheetViews>
  <sheetFormatPr baseColWidth="10" defaultColWidth="9.140625" defaultRowHeight="15" x14ac:dyDescent="0.25"/>
  <cols>
    <col min="1" max="1" width="15.42578125" bestFit="1" customWidth="1"/>
    <col min="2" max="2" width="50.140625" bestFit="1" customWidth="1"/>
    <col min="3" max="4" width="15.7109375" customWidth="1"/>
    <col min="5" max="5" width="13" bestFit="1" customWidth="1"/>
    <col min="6" max="6" width="14.140625" bestFit="1" customWidth="1"/>
    <col min="7" max="7" width="14.140625" customWidth="1"/>
    <col min="8" max="8" width="12.85546875" bestFit="1" customWidth="1"/>
    <col min="9" max="9" width="14.140625" bestFit="1" customWidth="1"/>
    <col min="10" max="10" width="14.140625" customWidth="1"/>
    <col min="11" max="11" width="13.140625" bestFit="1" customWidth="1"/>
    <col min="12" max="12" width="14.140625" bestFit="1" customWidth="1"/>
    <col min="13" max="13" width="12.140625" bestFit="1" customWidth="1"/>
    <col min="17" max="17" width="5" bestFit="1" customWidth="1"/>
    <col min="19" max="19" width="5" bestFit="1" customWidth="1"/>
    <col min="20" max="20" width="41" bestFit="1" customWidth="1"/>
    <col min="21" max="21" width="15" bestFit="1" customWidth="1"/>
  </cols>
  <sheetData>
    <row r="1" spans="1:13" ht="15.75" thickBot="1" x14ac:dyDescent="0.3"/>
    <row r="2" spans="1:13" ht="15.75" thickTop="1" x14ac:dyDescent="0.25">
      <c r="C2" s="25" t="s">
        <v>86</v>
      </c>
      <c r="D2" s="27"/>
      <c r="E2" s="25" t="s">
        <v>87</v>
      </c>
      <c r="F2" s="26"/>
      <c r="G2" s="27"/>
      <c r="H2" s="25" t="s">
        <v>88</v>
      </c>
      <c r="I2" s="26"/>
      <c r="J2" s="27"/>
      <c r="K2" s="25" t="s">
        <v>103</v>
      </c>
      <c r="L2" s="26"/>
      <c r="M2" s="27"/>
    </row>
    <row r="3" spans="1:13" x14ac:dyDescent="0.25">
      <c r="C3" s="28" t="s">
        <v>126</v>
      </c>
      <c r="D3" s="30"/>
      <c r="E3" s="28" t="s">
        <v>123</v>
      </c>
      <c r="F3" s="29"/>
      <c r="G3" s="30"/>
      <c r="H3" s="28" t="s">
        <v>124</v>
      </c>
      <c r="I3" s="31"/>
      <c r="J3" s="32"/>
      <c r="K3" s="28" t="s">
        <v>125</v>
      </c>
      <c r="L3" s="29"/>
      <c r="M3" s="30"/>
    </row>
    <row r="4" spans="1:13" x14ac:dyDescent="0.25">
      <c r="C4" s="8"/>
      <c r="D4" s="9"/>
      <c r="E4" t="s">
        <v>106</v>
      </c>
      <c r="F4" s="13"/>
      <c r="G4" s="9" t="s">
        <v>105</v>
      </c>
      <c r="H4" t="s">
        <v>106</v>
      </c>
      <c r="I4" s="13"/>
      <c r="J4" s="9" t="s">
        <v>105</v>
      </c>
      <c r="K4" t="s">
        <v>118</v>
      </c>
      <c r="L4" s="13"/>
      <c r="M4" s="9" t="s">
        <v>110</v>
      </c>
    </row>
    <row r="5" spans="1:13" x14ac:dyDescent="0.25">
      <c r="C5" s="8"/>
      <c r="D5" s="9"/>
      <c r="E5" t="s">
        <v>107</v>
      </c>
      <c r="F5" s="13"/>
      <c r="G5" s="9" t="s">
        <v>110</v>
      </c>
      <c r="H5" t="s">
        <v>107</v>
      </c>
      <c r="I5" s="13"/>
      <c r="J5" s="9" t="s">
        <v>110</v>
      </c>
      <c r="K5" t="s">
        <v>119</v>
      </c>
      <c r="L5" s="13"/>
      <c r="M5" s="9" t="s">
        <v>114</v>
      </c>
    </row>
    <row r="6" spans="1:13" x14ac:dyDescent="0.25">
      <c r="C6" s="8"/>
      <c r="D6" s="9"/>
      <c r="E6" t="s">
        <v>108</v>
      </c>
      <c r="F6" s="13"/>
      <c r="G6" s="9" t="s">
        <v>111</v>
      </c>
      <c r="H6" t="s">
        <v>108</v>
      </c>
      <c r="I6" s="13"/>
      <c r="J6" s="9" t="s">
        <v>111</v>
      </c>
      <c r="K6" t="s">
        <v>120</v>
      </c>
      <c r="L6" s="13"/>
      <c r="M6" s="9" t="s">
        <v>115</v>
      </c>
    </row>
    <row r="7" spans="1:13" x14ac:dyDescent="0.25">
      <c r="C7" s="8" t="s">
        <v>122</v>
      </c>
      <c r="D7" s="9" t="s">
        <v>112</v>
      </c>
      <c r="E7" t="s">
        <v>109</v>
      </c>
      <c r="F7" s="13"/>
      <c r="G7" s="9" t="s">
        <v>112</v>
      </c>
      <c r="H7" t="s">
        <v>109</v>
      </c>
      <c r="I7" s="13"/>
      <c r="J7" s="9" t="s">
        <v>112</v>
      </c>
      <c r="K7" t="s">
        <v>107</v>
      </c>
      <c r="L7" s="13"/>
      <c r="M7" s="9" t="s">
        <v>116</v>
      </c>
    </row>
    <row r="8" spans="1:13" x14ac:dyDescent="0.25">
      <c r="C8" s="8"/>
      <c r="D8" s="9"/>
      <c r="E8" s="8"/>
      <c r="F8" s="13"/>
      <c r="G8" s="9"/>
      <c r="H8" s="8"/>
      <c r="I8" s="13"/>
      <c r="J8" s="9"/>
      <c r="K8" t="s">
        <v>121</v>
      </c>
      <c r="L8" s="13"/>
      <c r="M8" s="9" t="s">
        <v>117</v>
      </c>
    </row>
    <row r="9" spans="1:13" x14ac:dyDescent="0.25">
      <c r="C9" s="6"/>
      <c r="D9" s="7"/>
      <c r="E9" s="6"/>
      <c r="F9" s="12"/>
      <c r="G9" s="7"/>
      <c r="H9" s="6"/>
      <c r="I9" s="12"/>
      <c r="J9" s="7"/>
      <c r="K9" t="s">
        <v>109</v>
      </c>
      <c r="L9" s="13"/>
      <c r="M9" s="9" t="s">
        <v>113</v>
      </c>
    </row>
    <row r="10" spans="1:13" x14ac:dyDescent="0.25">
      <c r="C10" s="6"/>
      <c r="D10" s="7"/>
      <c r="E10" s="6"/>
      <c r="F10" s="12"/>
      <c r="G10" s="7"/>
      <c r="H10" s="6"/>
      <c r="I10" s="12"/>
      <c r="J10" s="7"/>
      <c r="L10" s="13"/>
      <c r="M10" s="9"/>
    </row>
    <row r="11" spans="1:13" x14ac:dyDescent="0.25">
      <c r="C11" s="8" t="s">
        <v>93</v>
      </c>
      <c r="D11" s="9"/>
      <c r="E11" s="8"/>
      <c r="F11" s="13"/>
      <c r="G11" s="9" t="s">
        <v>101</v>
      </c>
      <c r="H11" s="8"/>
      <c r="I11" s="13"/>
      <c r="J11" s="9" t="s">
        <v>101</v>
      </c>
      <c r="K11" s="8"/>
      <c r="L11" s="13"/>
      <c r="M11" s="9" t="s">
        <v>101</v>
      </c>
    </row>
    <row r="12" spans="1:13" ht="15.75" thickBot="1" x14ac:dyDescent="0.3">
      <c r="C12" s="8" t="s">
        <v>104</v>
      </c>
      <c r="D12" s="9"/>
      <c r="E12" s="8" t="s">
        <v>92</v>
      </c>
      <c r="F12" s="13"/>
      <c r="G12" s="9" t="s">
        <v>102</v>
      </c>
      <c r="H12" s="8" t="s">
        <v>92</v>
      </c>
      <c r="I12" s="13"/>
      <c r="J12" s="9" t="s">
        <v>102</v>
      </c>
      <c r="K12" s="8" t="s">
        <v>92</v>
      </c>
      <c r="L12" s="13"/>
      <c r="M12" s="9" t="s">
        <v>102</v>
      </c>
    </row>
    <row r="13" spans="1:13" ht="15.75" thickBot="1" x14ac:dyDescent="0.3">
      <c r="A13" s="1" t="s">
        <v>1</v>
      </c>
      <c r="B13" s="4" t="s">
        <v>0</v>
      </c>
      <c r="C13" s="10" t="s">
        <v>91</v>
      </c>
      <c r="D13" s="11">
        <v>0.8</v>
      </c>
      <c r="E13" s="10" t="s">
        <v>89</v>
      </c>
      <c r="F13" s="3" t="s">
        <v>91</v>
      </c>
      <c r="G13" s="14">
        <v>50</v>
      </c>
      <c r="H13" s="16" t="s">
        <v>90</v>
      </c>
      <c r="I13" s="3" t="s">
        <v>91</v>
      </c>
      <c r="J13" s="17">
        <v>50</v>
      </c>
      <c r="K13" s="16" t="s">
        <v>94</v>
      </c>
      <c r="L13" s="3" t="s">
        <v>91</v>
      </c>
      <c r="M13" s="17">
        <v>66</v>
      </c>
    </row>
    <row r="14" spans="1:13" ht="15.75" thickBot="1" x14ac:dyDescent="0.3">
      <c r="A14" s="2" t="s">
        <v>3</v>
      </c>
      <c r="B14" s="5" t="s">
        <v>2</v>
      </c>
      <c r="C14" s="20">
        <v>0.43</v>
      </c>
      <c r="D14" s="18">
        <f>C14/100*80</f>
        <v>0.34399999999999997</v>
      </c>
      <c r="E14" s="21">
        <v>0.25</v>
      </c>
      <c r="F14" s="15">
        <f>E14/50*100</f>
        <v>0.5</v>
      </c>
      <c r="G14" s="19">
        <f>E14/50*G13</f>
        <v>0.25</v>
      </c>
      <c r="H14" s="21">
        <v>0.20300000000000001</v>
      </c>
      <c r="I14" s="15">
        <f t="shared" ref="I14:I43" si="0">H14/50*100</f>
        <v>0.40600000000000003</v>
      </c>
      <c r="J14" s="19">
        <f>H14/50*J13</f>
        <v>0.20300000000000001</v>
      </c>
      <c r="K14" s="21">
        <v>0.28000000000000003</v>
      </c>
      <c r="L14" s="15">
        <f>K14/60*100</f>
        <v>0.46666666666666673</v>
      </c>
      <c r="M14" s="19">
        <f>K14/60*M13</f>
        <v>0.30800000000000005</v>
      </c>
    </row>
    <row r="15" spans="1:13" ht="15.75" thickBot="1" x14ac:dyDescent="0.3">
      <c r="A15" s="2" t="s">
        <v>5</v>
      </c>
      <c r="B15" s="5" t="s">
        <v>4</v>
      </c>
      <c r="C15" s="20">
        <v>0.42</v>
      </c>
      <c r="D15" s="18">
        <f t="shared" ref="D15:D62" si="1">C15/100*80</f>
        <v>0.33599999999999997</v>
      </c>
      <c r="E15" s="21">
        <v>0.25</v>
      </c>
      <c r="F15" s="15">
        <f t="shared" ref="F15:F62" si="2">E15/50*100</f>
        <v>0.5</v>
      </c>
      <c r="G15" s="19">
        <f>E15/50*G13</f>
        <v>0.25</v>
      </c>
      <c r="H15" s="21">
        <v>0.20300000000000001</v>
      </c>
      <c r="I15" s="15">
        <f t="shared" si="0"/>
        <v>0.40600000000000003</v>
      </c>
      <c r="J15" s="19">
        <f>H15/50*J13</f>
        <v>0.20300000000000001</v>
      </c>
      <c r="K15" s="21">
        <v>0.27</v>
      </c>
      <c r="L15" s="15">
        <f>K15/60*100</f>
        <v>0.45000000000000007</v>
      </c>
      <c r="M15" s="19">
        <f>K15/60*M13</f>
        <v>0.29700000000000004</v>
      </c>
    </row>
    <row r="16" spans="1:13" ht="15.75" thickBot="1" x14ac:dyDescent="0.3">
      <c r="A16" s="2" t="s">
        <v>7</v>
      </c>
      <c r="B16" s="5" t="s">
        <v>6</v>
      </c>
      <c r="C16" s="20">
        <v>0.16</v>
      </c>
      <c r="D16" s="18">
        <f t="shared" si="1"/>
        <v>0.128</v>
      </c>
      <c r="E16" s="21">
        <v>0.15</v>
      </c>
      <c r="F16" s="15">
        <f t="shared" si="2"/>
        <v>0.3</v>
      </c>
      <c r="G16" s="19">
        <f>E16/50*G13</f>
        <v>0.15</v>
      </c>
      <c r="H16" s="21">
        <v>7.6999999999999999E-2</v>
      </c>
      <c r="I16" s="15">
        <f t="shared" si="0"/>
        <v>0.154</v>
      </c>
      <c r="J16" s="19">
        <f>H16/50*J13</f>
        <v>7.6999999999999999E-2</v>
      </c>
      <c r="K16" s="21">
        <v>0.16</v>
      </c>
      <c r="L16" s="15">
        <f t="shared" ref="L16:L62" si="3">K16/60*100</f>
        <v>0.26666666666666666</v>
      </c>
      <c r="M16" s="19">
        <f>K16/60*M13</f>
        <v>0.17599999999999999</v>
      </c>
    </row>
    <row r="17" spans="1:13" ht="15.75" thickBot="1" x14ac:dyDescent="0.3">
      <c r="A17" s="2" t="s">
        <v>9</v>
      </c>
      <c r="B17" s="5" t="s">
        <v>8</v>
      </c>
      <c r="C17" s="20">
        <v>0.15</v>
      </c>
      <c r="D17" s="18">
        <f t="shared" si="1"/>
        <v>0.12</v>
      </c>
      <c r="E17" s="21">
        <v>0.11</v>
      </c>
      <c r="F17" s="15">
        <f t="shared" si="2"/>
        <v>0.22</v>
      </c>
      <c r="G17" s="19">
        <f>E17/50*G13</f>
        <v>0.11</v>
      </c>
      <c r="H17" s="21">
        <v>6.0999999999999999E-2</v>
      </c>
      <c r="I17" s="15">
        <f t="shared" si="0"/>
        <v>0.122</v>
      </c>
      <c r="J17" s="19">
        <f>H17/50*J13</f>
        <v>6.0999999999999999E-2</v>
      </c>
      <c r="K17" s="21">
        <v>0.12</v>
      </c>
      <c r="L17" s="15">
        <f t="shared" si="3"/>
        <v>0.2</v>
      </c>
      <c r="M17" s="19">
        <f>K17/60*M13</f>
        <v>0.13200000000000001</v>
      </c>
    </row>
    <row r="18" spans="1:13" ht="15.75" thickBot="1" x14ac:dyDescent="0.3">
      <c r="A18" s="2" t="s">
        <v>11</v>
      </c>
      <c r="B18" s="5" t="s">
        <v>10</v>
      </c>
      <c r="C18" s="20">
        <v>0.52</v>
      </c>
      <c r="D18" s="18">
        <f t="shared" si="1"/>
        <v>0.41599999999999998</v>
      </c>
      <c r="E18" s="21">
        <v>0.31</v>
      </c>
      <c r="F18" s="15">
        <f t="shared" si="2"/>
        <v>0.62</v>
      </c>
      <c r="G18" s="19">
        <f>E18/50*G13</f>
        <v>0.31</v>
      </c>
      <c r="H18" s="21">
        <v>0.28699999999999998</v>
      </c>
      <c r="I18" s="15">
        <f t="shared" si="0"/>
        <v>0.57399999999999995</v>
      </c>
      <c r="J18" s="19">
        <f>H18/50*J13</f>
        <v>0.28699999999999998</v>
      </c>
      <c r="K18" s="21">
        <v>0.33</v>
      </c>
      <c r="L18" s="15">
        <f t="shared" si="3"/>
        <v>0.55000000000000004</v>
      </c>
      <c r="M18" s="19">
        <f>K18/60*M13</f>
        <v>0.36300000000000004</v>
      </c>
    </row>
    <row r="19" spans="1:13" ht="15.75" thickBot="1" x14ac:dyDescent="0.3">
      <c r="A19" s="2" t="s">
        <v>13</v>
      </c>
      <c r="B19" s="5" t="s">
        <v>12</v>
      </c>
      <c r="C19" s="20">
        <v>0.42</v>
      </c>
      <c r="D19" s="18">
        <f t="shared" si="1"/>
        <v>0.33599999999999997</v>
      </c>
      <c r="E19" s="21">
        <v>0.28000000000000003</v>
      </c>
      <c r="F19" s="15">
        <f t="shared" si="2"/>
        <v>0.56000000000000005</v>
      </c>
      <c r="G19" s="19">
        <f>E19/50*G13</f>
        <v>0.28000000000000003</v>
      </c>
      <c r="H19" s="21">
        <v>0.20399999999999999</v>
      </c>
      <c r="I19" s="15">
        <f t="shared" si="0"/>
        <v>0.40799999999999992</v>
      </c>
      <c r="J19" s="19">
        <f>H19/50*J13</f>
        <v>0.20399999999999996</v>
      </c>
      <c r="K19" s="21">
        <v>0.31</v>
      </c>
      <c r="L19" s="15">
        <f t="shared" si="3"/>
        <v>0.51666666666666661</v>
      </c>
      <c r="M19" s="19">
        <f>K19/60*M13</f>
        <v>0.34099999999999997</v>
      </c>
    </row>
    <row r="20" spans="1:13" ht="15.75" thickBot="1" x14ac:dyDescent="0.3">
      <c r="A20" s="2" t="s">
        <v>15</v>
      </c>
      <c r="B20" s="5" t="s">
        <v>14</v>
      </c>
      <c r="C20" s="20">
        <v>0.47</v>
      </c>
      <c r="D20" s="18">
        <f t="shared" si="1"/>
        <v>0.37599999999999995</v>
      </c>
      <c r="E20" s="21">
        <v>0.3</v>
      </c>
      <c r="F20" s="15">
        <f t="shared" si="2"/>
        <v>0.6</v>
      </c>
      <c r="G20" s="19">
        <f>E20/50*G13</f>
        <v>0.3</v>
      </c>
      <c r="H20" s="21">
        <v>0.22500000000000001</v>
      </c>
      <c r="I20" s="15">
        <f t="shared" si="0"/>
        <v>0.45000000000000007</v>
      </c>
      <c r="J20" s="19">
        <f>H20/50*J13</f>
        <v>0.22500000000000003</v>
      </c>
      <c r="K20" s="21">
        <v>0.25</v>
      </c>
      <c r="L20" s="15">
        <f t="shared" si="3"/>
        <v>0.41666666666666669</v>
      </c>
      <c r="M20" s="19">
        <f>K20/60*M13</f>
        <v>0.27500000000000002</v>
      </c>
    </row>
    <row r="21" spans="1:13" ht="15.75" thickBot="1" x14ac:dyDescent="0.3">
      <c r="A21" s="2" t="s">
        <v>17</v>
      </c>
      <c r="B21" s="5" t="s">
        <v>16</v>
      </c>
      <c r="C21" s="20">
        <v>0.21</v>
      </c>
      <c r="D21" s="18">
        <f t="shared" si="1"/>
        <v>0.16799999999999998</v>
      </c>
      <c r="E21" s="21">
        <v>0.06</v>
      </c>
      <c r="F21" s="15">
        <f t="shared" si="2"/>
        <v>0.12</v>
      </c>
      <c r="G21" s="19">
        <f>E21/50*G13</f>
        <v>0.06</v>
      </c>
      <c r="H21" s="21">
        <v>0.10100000000000001</v>
      </c>
      <c r="I21" s="15">
        <f t="shared" si="0"/>
        <v>0.20200000000000001</v>
      </c>
      <c r="J21" s="19">
        <f>H21/50*J13</f>
        <v>0.10100000000000001</v>
      </c>
      <c r="K21" s="21">
        <v>0.1</v>
      </c>
      <c r="L21" s="15">
        <f t="shared" si="3"/>
        <v>0.16666666666666669</v>
      </c>
      <c r="M21" s="19">
        <f>K21/60*M13</f>
        <v>0.11</v>
      </c>
    </row>
    <row r="22" spans="1:13" ht="15.75" thickBot="1" x14ac:dyDescent="0.3">
      <c r="A22" s="2" t="s">
        <v>19</v>
      </c>
      <c r="B22" s="5" t="s">
        <v>18</v>
      </c>
      <c r="C22" s="20">
        <v>0.38</v>
      </c>
      <c r="D22" s="18">
        <f t="shared" si="1"/>
        <v>0.30399999999999999</v>
      </c>
      <c r="E22" s="21">
        <v>0.2</v>
      </c>
      <c r="F22" s="15">
        <f t="shared" si="2"/>
        <v>0.4</v>
      </c>
      <c r="G22" s="19">
        <f>E22/50*G13</f>
        <v>0.2</v>
      </c>
      <c r="H22" s="21">
        <v>0.16200000000000001</v>
      </c>
      <c r="I22" s="15">
        <f t="shared" si="0"/>
        <v>0.32400000000000001</v>
      </c>
      <c r="J22" s="19">
        <f>H22/50*J13</f>
        <v>0.16200000000000001</v>
      </c>
      <c r="K22" s="21">
        <v>0.22</v>
      </c>
      <c r="L22" s="15">
        <f t="shared" si="3"/>
        <v>0.36666666666666664</v>
      </c>
      <c r="M22" s="19">
        <f>K22/60*M13</f>
        <v>0.24199999999999999</v>
      </c>
    </row>
    <row r="23" spans="1:13" ht="15.75" thickBot="1" x14ac:dyDescent="0.3">
      <c r="A23" s="2" t="s">
        <v>21</v>
      </c>
      <c r="B23" s="5" t="s">
        <v>20</v>
      </c>
      <c r="C23" s="20">
        <v>0.5</v>
      </c>
      <c r="D23" s="18">
        <f t="shared" si="1"/>
        <v>0.4</v>
      </c>
      <c r="E23" s="21">
        <v>0.23</v>
      </c>
      <c r="F23" s="15">
        <f t="shared" si="2"/>
        <v>0.45999999999999996</v>
      </c>
      <c r="G23" s="19">
        <f>E23/50*G13</f>
        <v>0.22999999999999998</v>
      </c>
      <c r="H23" s="21">
        <v>0.22500000000000001</v>
      </c>
      <c r="I23" s="15">
        <f t="shared" si="0"/>
        <v>0.45000000000000007</v>
      </c>
      <c r="J23" s="19">
        <f>H23/50*J13</f>
        <v>0.22500000000000003</v>
      </c>
      <c r="K23" s="21">
        <v>0.27</v>
      </c>
      <c r="L23" s="15">
        <f t="shared" si="3"/>
        <v>0.45000000000000007</v>
      </c>
      <c r="M23" s="19">
        <f>K23/60*M13</f>
        <v>0.29700000000000004</v>
      </c>
    </row>
    <row r="24" spans="1:13" ht="15.75" thickBot="1" x14ac:dyDescent="0.3">
      <c r="A24" s="2" t="s">
        <v>23</v>
      </c>
      <c r="B24" s="5" t="s">
        <v>22</v>
      </c>
      <c r="C24" s="20">
        <v>0.56999999999999995</v>
      </c>
      <c r="D24" s="18">
        <f t="shared" si="1"/>
        <v>0.45599999999999996</v>
      </c>
      <c r="E24" s="21">
        <v>0.33</v>
      </c>
      <c r="F24" s="15">
        <f t="shared" si="2"/>
        <v>0.66</v>
      </c>
      <c r="G24" s="19">
        <f>E24/50*G13</f>
        <v>0.33</v>
      </c>
      <c r="H24" s="21">
        <v>0.27400000000000002</v>
      </c>
      <c r="I24" s="15">
        <f t="shared" si="0"/>
        <v>0.54800000000000004</v>
      </c>
      <c r="J24" s="19">
        <f>H24/50*J13</f>
        <v>0.27400000000000002</v>
      </c>
      <c r="K24" s="21">
        <v>0.32</v>
      </c>
      <c r="L24" s="15">
        <f t="shared" si="3"/>
        <v>0.53333333333333333</v>
      </c>
      <c r="M24" s="19">
        <f>K24/60*M13</f>
        <v>0.35199999999999998</v>
      </c>
    </row>
    <row r="25" spans="1:13" ht="15.75" thickBot="1" x14ac:dyDescent="0.3">
      <c r="A25" s="2" t="s">
        <v>25</v>
      </c>
      <c r="B25" s="5" t="s">
        <v>24</v>
      </c>
      <c r="C25" s="20">
        <v>0.21</v>
      </c>
      <c r="D25" s="18">
        <f t="shared" si="1"/>
        <v>0.16799999999999998</v>
      </c>
      <c r="E25" s="21">
        <v>0.09</v>
      </c>
      <c r="F25" s="15">
        <f t="shared" si="2"/>
        <v>0.18</v>
      </c>
      <c r="G25" s="19">
        <f>E25/50*G13</f>
        <v>0.09</v>
      </c>
      <c r="H25" s="21">
        <v>0.14599999999999999</v>
      </c>
      <c r="I25" s="15">
        <f t="shared" si="0"/>
        <v>0.29199999999999998</v>
      </c>
      <c r="J25" s="19">
        <f>H25/50*J13</f>
        <v>0.14599999999999999</v>
      </c>
      <c r="K25" s="21">
        <v>0</v>
      </c>
      <c r="L25" s="15">
        <f t="shared" si="3"/>
        <v>0</v>
      </c>
      <c r="M25" s="19">
        <f>K25/60*M13</f>
        <v>0</v>
      </c>
    </row>
    <row r="26" spans="1:13" ht="15.75" thickBot="1" x14ac:dyDescent="0.3">
      <c r="A26" s="2" t="s">
        <v>27</v>
      </c>
      <c r="B26" s="5" t="s">
        <v>26</v>
      </c>
      <c r="C26" s="20">
        <v>0.77</v>
      </c>
      <c r="D26" s="18">
        <f t="shared" si="1"/>
        <v>0.61599999999999999</v>
      </c>
      <c r="E26" s="21">
        <v>0.35</v>
      </c>
      <c r="F26" s="15">
        <f t="shared" si="2"/>
        <v>0.7</v>
      </c>
      <c r="G26" s="19">
        <f>E26/50*G13</f>
        <v>0.35</v>
      </c>
      <c r="H26" s="21">
        <v>0.33300000000000002</v>
      </c>
      <c r="I26" s="15">
        <f t="shared" si="0"/>
        <v>0.66600000000000004</v>
      </c>
      <c r="J26" s="19">
        <f>H26/50*J13</f>
        <v>0.33300000000000002</v>
      </c>
      <c r="K26" s="21">
        <v>0.39</v>
      </c>
      <c r="L26" s="15">
        <f t="shared" si="3"/>
        <v>0.65</v>
      </c>
      <c r="M26" s="19">
        <f>K26/60*M13</f>
        <v>0.42900000000000005</v>
      </c>
    </row>
    <row r="27" spans="1:13" ht="15.75" thickBot="1" x14ac:dyDescent="0.3">
      <c r="A27" s="2" t="s">
        <v>29</v>
      </c>
      <c r="B27" s="5" t="s">
        <v>28</v>
      </c>
      <c r="C27" s="20">
        <v>0.42</v>
      </c>
      <c r="D27" s="18">
        <f t="shared" si="1"/>
        <v>0.33599999999999997</v>
      </c>
      <c r="E27" s="21">
        <v>0.3</v>
      </c>
      <c r="F27" s="15">
        <f t="shared" si="2"/>
        <v>0.6</v>
      </c>
      <c r="G27" s="19">
        <f>E27/50*G13</f>
        <v>0.3</v>
      </c>
      <c r="H27" s="21">
        <v>0.20300000000000001</v>
      </c>
      <c r="I27" s="15">
        <f t="shared" si="0"/>
        <v>0.40600000000000003</v>
      </c>
      <c r="J27" s="19">
        <f>H27/50*J13</f>
        <v>0.20300000000000001</v>
      </c>
      <c r="K27" s="21">
        <v>0.33</v>
      </c>
      <c r="L27" s="15">
        <f t="shared" si="3"/>
        <v>0.55000000000000004</v>
      </c>
      <c r="M27" s="19">
        <f>K27/60*M13</f>
        <v>0.36300000000000004</v>
      </c>
    </row>
    <row r="28" spans="1:13" ht="15.75" thickBot="1" x14ac:dyDescent="0.3">
      <c r="A28" s="2" t="s">
        <v>31</v>
      </c>
      <c r="B28" s="5" t="s">
        <v>30</v>
      </c>
      <c r="C28" s="20">
        <v>0.67</v>
      </c>
      <c r="D28" s="18">
        <f t="shared" si="1"/>
        <v>0.53600000000000003</v>
      </c>
      <c r="E28" s="21">
        <v>0.26</v>
      </c>
      <c r="F28" s="15">
        <f t="shared" si="2"/>
        <v>0.52</v>
      </c>
      <c r="G28" s="19">
        <f>E28/50*G13</f>
        <v>0.26</v>
      </c>
      <c r="H28" s="21">
        <v>0.30399999999999999</v>
      </c>
      <c r="I28" s="15">
        <f t="shared" si="0"/>
        <v>0.60799999999999998</v>
      </c>
      <c r="J28" s="19">
        <f>H28/50*J13</f>
        <v>0.30399999999999999</v>
      </c>
      <c r="K28" s="21">
        <v>0.32</v>
      </c>
      <c r="L28" s="15">
        <f t="shared" si="3"/>
        <v>0.53333333333333333</v>
      </c>
      <c r="M28" s="19">
        <f>K28/60*M13</f>
        <v>0.35199999999999998</v>
      </c>
    </row>
    <row r="29" spans="1:13" ht="15.75" thickBot="1" x14ac:dyDescent="0.3">
      <c r="A29" s="2" t="s">
        <v>33</v>
      </c>
      <c r="B29" s="5" t="s">
        <v>32</v>
      </c>
      <c r="C29" s="20">
        <v>0.67</v>
      </c>
      <c r="D29" s="18">
        <f t="shared" si="1"/>
        <v>0.53600000000000003</v>
      </c>
      <c r="E29" s="21">
        <v>0.26</v>
      </c>
      <c r="F29" s="15">
        <f t="shared" si="2"/>
        <v>0.52</v>
      </c>
      <c r="G29" s="19">
        <f>E29/50*G13</f>
        <v>0.26</v>
      </c>
      <c r="H29" s="21">
        <v>0.30399999999999999</v>
      </c>
      <c r="I29" s="15">
        <f t="shared" si="0"/>
        <v>0.60799999999999998</v>
      </c>
      <c r="J29" s="19">
        <f>H29/50*J13</f>
        <v>0.30399999999999999</v>
      </c>
      <c r="K29" s="21">
        <v>0.32</v>
      </c>
      <c r="L29" s="15">
        <f t="shared" si="3"/>
        <v>0.53333333333333333</v>
      </c>
      <c r="M29" s="19">
        <f>K29/60*M13</f>
        <v>0.35199999999999998</v>
      </c>
    </row>
    <row r="30" spans="1:13" ht="15.75" thickBot="1" x14ac:dyDescent="0.3">
      <c r="A30" s="2" t="s">
        <v>35</v>
      </c>
      <c r="B30" s="5" t="s">
        <v>34</v>
      </c>
      <c r="C30" s="20">
        <v>0.34</v>
      </c>
      <c r="D30" s="18">
        <f t="shared" si="1"/>
        <v>0.27200000000000002</v>
      </c>
      <c r="E30" s="21">
        <v>0.2</v>
      </c>
      <c r="F30" s="15">
        <f t="shared" si="2"/>
        <v>0.4</v>
      </c>
      <c r="G30" s="19">
        <f>E30/50*G13</f>
        <v>0.2</v>
      </c>
      <c r="H30" s="21">
        <v>0.20300000000000001</v>
      </c>
      <c r="I30" s="15">
        <f t="shared" si="0"/>
        <v>0.40600000000000003</v>
      </c>
      <c r="J30" s="19">
        <f>H30/50*J13</f>
        <v>0.20300000000000001</v>
      </c>
      <c r="K30" s="21">
        <v>0.22</v>
      </c>
      <c r="L30" s="15">
        <f t="shared" si="3"/>
        <v>0.36666666666666664</v>
      </c>
      <c r="M30" s="19">
        <f>K30/60*M13</f>
        <v>0.24199999999999999</v>
      </c>
    </row>
    <row r="31" spans="1:13" ht="15.75" thickBot="1" x14ac:dyDescent="0.3">
      <c r="A31" s="2" t="s">
        <v>37</v>
      </c>
      <c r="B31" s="5" t="s">
        <v>36</v>
      </c>
      <c r="C31" s="20">
        <v>0.46</v>
      </c>
      <c r="D31" s="18">
        <f t="shared" si="1"/>
        <v>0.36799999999999999</v>
      </c>
      <c r="E31" s="21">
        <v>0.22</v>
      </c>
      <c r="F31" s="15">
        <f t="shared" si="2"/>
        <v>0.44</v>
      </c>
      <c r="G31" s="19">
        <f>E31/50*G13</f>
        <v>0.22</v>
      </c>
      <c r="H31" s="21">
        <v>0.223</v>
      </c>
      <c r="I31" s="15">
        <f t="shared" si="0"/>
        <v>0.44600000000000006</v>
      </c>
      <c r="J31" s="19">
        <f>H31/50*J13</f>
        <v>0.22300000000000003</v>
      </c>
      <c r="K31" s="21">
        <v>0.25</v>
      </c>
      <c r="L31" s="15">
        <f t="shared" si="3"/>
        <v>0.41666666666666669</v>
      </c>
      <c r="M31" s="19">
        <f>K31/60*M13</f>
        <v>0.27500000000000002</v>
      </c>
    </row>
    <row r="32" spans="1:13" ht="15.75" thickBot="1" x14ac:dyDescent="0.3">
      <c r="A32" s="2" t="s">
        <v>39</v>
      </c>
      <c r="B32" s="5" t="s">
        <v>38</v>
      </c>
      <c r="C32" s="20">
        <v>0.68</v>
      </c>
      <c r="D32" s="18">
        <f t="shared" si="1"/>
        <v>0.54400000000000004</v>
      </c>
      <c r="E32" s="21">
        <v>0.34</v>
      </c>
      <c r="F32" s="15">
        <f t="shared" si="2"/>
        <v>0.68</v>
      </c>
      <c r="G32" s="19">
        <f>E32/50*G13</f>
        <v>0.34</v>
      </c>
      <c r="H32" s="21">
        <v>0.32400000000000001</v>
      </c>
      <c r="I32" s="15">
        <f t="shared" si="0"/>
        <v>0.64800000000000002</v>
      </c>
      <c r="J32" s="19">
        <f>H32/50*J13</f>
        <v>0.32400000000000001</v>
      </c>
      <c r="K32" s="21">
        <v>0.35</v>
      </c>
      <c r="L32" s="15">
        <f t="shared" si="3"/>
        <v>0.58333333333333326</v>
      </c>
      <c r="M32" s="19">
        <f>K32/60*M13</f>
        <v>0.38499999999999995</v>
      </c>
    </row>
    <row r="33" spans="1:13" ht="15.75" thickBot="1" x14ac:dyDescent="0.3">
      <c r="A33" s="2" t="s">
        <v>41</v>
      </c>
      <c r="B33" s="5" t="s">
        <v>40</v>
      </c>
      <c r="C33" s="20">
        <v>0.38</v>
      </c>
      <c r="D33" s="18">
        <f t="shared" si="1"/>
        <v>0.30399999999999999</v>
      </c>
      <c r="E33" s="21">
        <v>0.21</v>
      </c>
      <c r="F33" s="15">
        <f t="shared" si="2"/>
        <v>0.42</v>
      </c>
      <c r="G33" s="19">
        <f>E33/50*G13</f>
        <v>0.21</v>
      </c>
      <c r="H33" s="21">
        <v>0.20300000000000001</v>
      </c>
      <c r="I33" s="15">
        <f t="shared" si="0"/>
        <v>0.40600000000000003</v>
      </c>
      <c r="J33" s="19">
        <f>H33/50*J13</f>
        <v>0.20300000000000001</v>
      </c>
      <c r="K33" s="21">
        <v>0.26</v>
      </c>
      <c r="L33" s="15">
        <f t="shared" si="3"/>
        <v>0.43333333333333329</v>
      </c>
      <c r="M33" s="19">
        <f>K33/60*M13</f>
        <v>0.28599999999999998</v>
      </c>
    </row>
    <row r="34" spans="1:13" ht="15.75" thickBot="1" x14ac:dyDescent="0.3">
      <c r="A34" s="2" t="s">
        <v>43</v>
      </c>
      <c r="B34" s="5" t="s">
        <v>42</v>
      </c>
      <c r="C34" s="20">
        <v>0.59</v>
      </c>
      <c r="D34" s="18">
        <f t="shared" si="1"/>
        <v>0.47199999999999998</v>
      </c>
      <c r="E34" s="21">
        <v>0.25</v>
      </c>
      <c r="F34" s="15">
        <f t="shared" si="2"/>
        <v>0.5</v>
      </c>
      <c r="G34" s="19">
        <f>E34/50*G13</f>
        <v>0.25</v>
      </c>
      <c r="H34" s="21">
        <v>0.26900000000000002</v>
      </c>
      <c r="I34" s="15">
        <f t="shared" si="0"/>
        <v>0.53800000000000003</v>
      </c>
      <c r="J34" s="19">
        <f>H34/50*J13</f>
        <v>0.26900000000000002</v>
      </c>
      <c r="K34" s="21">
        <v>0.27</v>
      </c>
      <c r="L34" s="15">
        <f t="shared" si="3"/>
        <v>0.45000000000000007</v>
      </c>
      <c r="M34" s="19">
        <f>K34/60*M13</f>
        <v>0.29700000000000004</v>
      </c>
    </row>
    <row r="35" spans="1:13" ht="15.75" thickBot="1" x14ac:dyDescent="0.3">
      <c r="A35" s="2" t="s">
        <v>45</v>
      </c>
      <c r="B35" s="5" t="s">
        <v>44</v>
      </c>
      <c r="C35" s="20">
        <v>0.38</v>
      </c>
      <c r="D35" s="18">
        <f t="shared" si="1"/>
        <v>0.30399999999999999</v>
      </c>
      <c r="E35" s="21">
        <v>0.28000000000000003</v>
      </c>
      <c r="F35" s="15">
        <f t="shared" si="2"/>
        <v>0.56000000000000005</v>
      </c>
      <c r="G35" s="19">
        <f>E35/50*G13</f>
        <v>0.28000000000000003</v>
      </c>
      <c r="H35" s="21">
        <v>0.182</v>
      </c>
      <c r="I35" s="15">
        <f t="shared" si="0"/>
        <v>0.36399999999999999</v>
      </c>
      <c r="J35" s="19">
        <f>H35/50*J13</f>
        <v>0.182</v>
      </c>
      <c r="K35" s="21">
        <v>0.31</v>
      </c>
      <c r="L35" s="15">
        <f t="shared" si="3"/>
        <v>0.51666666666666661</v>
      </c>
      <c r="M35" s="19">
        <f>K35/60*M13</f>
        <v>0.34099999999999997</v>
      </c>
    </row>
    <row r="36" spans="1:13" ht="15.75" thickBot="1" x14ac:dyDescent="0.3">
      <c r="A36" s="2" t="s">
        <v>47</v>
      </c>
      <c r="B36" s="5" t="s">
        <v>46</v>
      </c>
      <c r="C36" s="20">
        <v>0.8</v>
      </c>
      <c r="D36" s="18">
        <f t="shared" si="1"/>
        <v>0.64</v>
      </c>
      <c r="E36" s="21">
        <v>0.38</v>
      </c>
      <c r="F36" s="15">
        <f t="shared" si="2"/>
        <v>0.76</v>
      </c>
      <c r="G36" s="19">
        <f>E36/50*G13</f>
        <v>0.38</v>
      </c>
      <c r="H36" s="21">
        <v>0.38500000000000001</v>
      </c>
      <c r="I36" s="15">
        <f t="shared" si="0"/>
        <v>0.77</v>
      </c>
      <c r="J36" s="19">
        <f>H36/50*J13</f>
        <v>0.38500000000000001</v>
      </c>
      <c r="K36" s="21">
        <v>0.44</v>
      </c>
      <c r="L36" s="15">
        <f t="shared" si="3"/>
        <v>0.73333333333333328</v>
      </c>
      <c r="M36" s="19">
        <f>K36/60*M13</f>
        <v>0.48399999999999999</v>
      </c>
    </row>
    <row r="37" spans="1:13" ht="15.75" thickBot="1" x14ac:dyDescent="0.3">
      <c r="A37" s="2" t="s">
        <v>49</v>
      </c>
      <c r="B37" s="5" t="s">
        <v>48</v>
      </c>
      <c r="C37" s="20">
        <v>0.34</v>
      </c>
      <c r="D37" s="18">
        <f t="shared" si="1"/>
        <v>0.27200000000000002</v>
      </c>
      <c r="E37" s="21">
        <v>0.16</v>
      </c>
      <c r="F37" s="15">
        <f t="shared" si="2"/>
        <v>0.32</v>
      </c>
      <c r="G37" s="19">
        <f>E37/50*G13</f>
        <v>0.16</v>
      </c>
      <c r="H37" s="21">
        <v>0.16200000000000001</v>
      </c>
      <c r="I37" s="15">
        <f t="shared" si="0"/>
        <v>0.32400000000000001</v>
      </c>
      <c r="J37" s="19">
        <f>H37/50*J13</f>
        <v>0.16200000000000001</v>
      </c>
      <c r="K37" s="21">
        <v>0.17</v>
      </c>
      <c r="L37" s="15">
        <f t="shared" si="3"/>
        <v>0.28333333333333333</v>
      </c>
      <c r="M37" s="19">
        <f>K37/60*M13</f>
        <v>0.187</v>
      </c>
    </row>
    <row r="38" spans="1:13" ht="15.75" thickBot="1" x14ac:dyDescent="0.3">
      <c r="A38" s="2" t="s">
        <v>51</v>
      </c>
      <c r="B38" s="5" t="s">
        <v>50</v>
      </c>
      <c r="C38" s="20">
        <v>0.5</v>
      </c>
      <c r="D38" s="18">
        <f t="shared" si="1"/>
        <v>0.4</v>
      </c>
      <c r="E38" s="21">
        <v>0.23</v>
      </c>
      <c r="F38" s="15">
        <f t="shared" si="2"/>
        <v>0.45999999999999996</v>
      </c>
      <c r="G38" s="19">
        <f>E38/50*G13</f>
        <v>0.22999999999999998</v>
      </c>
      <c r="H38" s="21">
        <v>0.22500000000000001</v>
      </c>
      <c r="I38" s="15">
        <f t="shared" si="0"/>
        <v>0.45000000000000007</v>
      </c>
      <c r="J38" s="19">
        <f>H38/50*J13</f>
        <v>0.22500000000000003</v>
      </c>
      <c r="K38" s="21">
        <v>0.25</v>
      </c>
      <c r="L38" s="15">
        <f t="shared" si="3"/>
        <v>0.41666666666666669</v>
      </c>
      <c r="M38" s="19">
        <f>K38/60*M13</f>
        <v>0.27500000000000002</v>
      </c>
    </row>
    <row r="39" spans="1:13" ht="15.75" thickBot="1" x14ac:dyDescent="0.3">
      <c r="A39" s="2" t="s">
        <v>53</v>
      </c>
      <c r="B39" s="5" t="s">
        <v>52</v>
      </c>
      <c r="C39" s="20">
        <v>0.56000000000000005</v>
      </c>
      <c r="D39" s="18">
        <f t="shared" si="1"/>
        <v>0.44800000000000006</v>
      </c>
      <c r="E39" s="21">
        <v>0.25</v>
      </c>
      <c r="F39" s="15">
        <f t="shared" si="2"/>
        <v>0.5</v>
      </c>
      <c r="G39" s="19">
        <f>E39/50*G13</f>
        <v>0.25</v>
      </c>
      <c r="H39" s="21">
        <v>0.252</v>
      </c>
      <c r="I39" s="15">
        <f t="shared" si="0"/>
        <v>0.504</v>
      </c>
      <c r="J39" s="19">
        <f>H39/50*J13</f>
        <v>0.252</v>
      </c>
      <c r="K39" s="21">
        <v>0.24</v>
      </c>
      <c r="L39" s="15">
        <f t="shared" si="3"/>
        <v>0.4</v>
      </c>
      <c r="M39" s="19">
        <f>K39/60*M13</f>
        <v>0.26400000000000001</v>
      </c>
    </row>
    <row r="40" spans="1:13" ht="15.75" thickBot="1" x14ac:dyDescent="0.3">
      <c r="A40" s="2" t="s">
        <v>55</v>
      </c>
      <c r="B40" s="5" t="s">
        <v>54</v>
      </c>
      <c r="C40" s="20">
        <v>0.25</v>
      </c>
      <c r="D40" s="18">
        <f t="shared" si="1"/>
        <v>0.2</v>
      </c>
      <c r="E40" s="21">
        <v>0.09</v>
      </c>
      <c r="F40" s="15">
        <f t="shared" si="2"/>
        <v>0.18</v>
      </c>
      <c r="G40" s="19">
        <f>E40/50*G13</f>
        <v>0.09</v>
      </c>
      <c r="H40" s="21">
        <v>0.122</v>
      </c>
      <c r="I40" s="15">
        <f t="shared" si="0"/>
        <v>0.24399999999999999</v>
      </c>
      <c r="J40" s="19">
        <f>H40/50*J13</f>
        <v>0.122</v>
      </c>
      <c r="K40" s="21">
        <v>0.11</v>
      </c>
      <c r="L40" s="15">
        <f t="shared" si="3"/>
        <v>0.18333333333333332</v>
      </c>
      <c r="M40" s="19">
        <f>K40/60*M13</f>
        <v>0.121</v>
      </c>
    </row>
    <row r="41" spans="1:13" ht="15.75" thickBot="1" x14ac:dyDescent="0.3">
      <c r="A41" s="2" t="s">
        <v>57</v>
      </c>
      <c r="B41" s="5" t="s">
        <v>56</v>
      </c>
      <c r="C41" s="20">
        <v>0.34</v>
      </c>
      <c r="D41" s="18">
        <f t="shared" si="1"/>
        <v>0.27200000000000002</v>
      </c>
      <c r="E41" s="21">
        <v>0.18</v>
      </c>
      <c r="F41" s="15">
        <f t="shared" si="2"/>
        <v>0.36</v>
      </c>
      <c r="G41" s="19">
        <f>E41/50*G13</f>
        <v>0.18</v>
      </c>
      <c r="H41" s="21">
        <v>0.16200000000000001</v>
      </c>
      <c r="I41" s="15">
        <f t="shared" si="0"/>
        <v>0.32400000000000001</v>
      </c>
      <c r="J41" s="19">
        <f>H41/50*J13</f>
        <v>0.16200000000000001</v>
      </c>
      <c r="K41" s="21">
        <v>0.2</v>
      </c>
      <c r="L41" s="15">
        <f t="shared" si="3"/>
        <v>0.33333333333333337</v>
      </c>
      <c r="M41" s="19">
        <f>K41/60*M13</f>
        <v>0.22</v>
      </c>
    </row>
    <row r="42" spans="1:13" ht="15.75" thickBot="1" x14ac:dyDescent="0.3">
      <c r="A42" s="2" t="s">
        <v>59</v>
      </c>
      <c r="B42" s="5" t="s">
        <v>58</v>
      </c>
      <c r="C42" s="20">
        <v>0.55000000000000004</v>
      </c>
      <c r="D42" s="18">
        <f t="shared" si="1"/>
        <v>0.44000000000000006</v>
      </c>
      <c r="E42" s="21">
        <v>0.33</v>
      </c>
      <c r="F42" s="15">
        <f t="shared" si="2"/>
        <v>0.66</v>
      </c>
      <c r="G42" s="19">
        <f>E42/50*G13</f>
        <v>0.33</v>
      </c>
      <c r="H42" s="21">
        <v>0.26300000000000001</v>
      </c>
      <c r="I42" s="15">
        <f t="shared" si="0"/>
        <v>0.52600000000000002</v>
      </c>
      <c r="J42" s="19">
        <f>H42/50*J13</f>
        <v>0.26300000000000001</v>
      </c>
      <c r="K42" s="21">
        <v>0.37</v>
      </c>
      <c r="L42" s="15">
        <f t="shared" si="3"/>
        <v>0.6166666666666667</v>
      </c>
      <c r="M42" s="19">
        <f>K42/60*M13</f>
        <v>0.40699999999999997</v>
      </c>
    </row>
    <row r="43" spans="1:13" ht="15.75" thickBot="1" x14ac:dyDescent="0.3">
      <c r="A43" s="2" t="s">
        <v>61</v>
      </c>
      <c r="B43" s="5" t="s">
        <v>60</v>
      </c>
      <c r="C43" s="20">
        <v>0.63</v>
      </c>
      <c r="D43" s="18">
        <f t="shared" si="1"/>
        <v>0.504</v>
      </c>
      <c r="E43" s="21">
        <v>0.24</v>
      </c>
      <c r="F43" s="15">
        <f t="shared" si="2"/>
        <v>0.48</v>
      </c>
      <c r="G43" s="19">
        <f>E43/50*G13</f>
        <v>0.24</v>
      </c>
      <c r="H43" s="21">
        <v>0.30399999999999999</v>
      </c>
      <c r="I43" s="15">
        <f t="shared" si="0"/>
        <v>0.60799999999999998</v>
      </c>
      <c r="J43" s="19">
        <f>H43/50*J13</f>
        <v>0.30399999999999999</v>
      </c>
      <c r="K43" s="21">
        <v>0.35</v>
      </c>
      <c r="L43" s="15">
        <f t="shared" si="3"/>
        <v>0.58333333333333326</v>
      </c>
      <c r="M43" s="19">
        <f>K43/60*M13</f>
        <v>0.38499999999999995</v>
      </c>
    </row>
    <row r="44" spans="1:13" ht="15.75" thickBot="1" x14ac:dyDescent="0.3">
      <c r="A44" s="2" t="s">
        <v>63</v>
      </c>
      <c r="B44" s="5" t="s">
        <v>62</v>
      </c>
      <c r="C44" s="20">
        <v>0.28000000000000003</v>
      </c>
      <c r="D44" s="18">
        <f t="shared" si="1"/>
        <v>0.22400000000000003</v>
      </c>
      <c r="E44" s="21">
        <v>0.23</v>
      </c>
      <c r="F44" s="15">
        <f t="shared" si="2"/>
        <v>0.45999999999999996</v>
      </c>
      <c r="G44" s="19">
        <f>E44/50*G13</f>
        <v>0.22999999999999998</v>
      </c>
      <c r="H44" s="21">
        <v>0.13400000000000001</v>
      </c>
      <c r="I44" s="15">
        <f t="shared" ref="I44:I62" si="4">H44/50*100</f>
        <v>0.26800000000000002</v>
      </c>
      <c r="J44" s="19">
        <f>H44/50*J13</f>
        <v>0.13400000000000001</v>
      </c>
      <c r="K44" s="21">
        <v>0.19</v>
      </c>
      <c r="L44" s="15">
        <f t="shared" si="3"/>
        <v>0.31666666666666665</v>
      </c>
      <c r="M44" s="19">
        <f>K44/60*M13</f>
        <v>0.20899999999999999</v>
      </c>
    </row>
    <row r="45" spans="1:13" ht="15.75" thickBot="1" x14ac:dyDescent="0.3">
      <c r="A45" s="2" t="s">
        <v>65</v>
      </c>
      <c r="B45" s="5" t="s">
        <v>64</v>
      </c>
      <c r="C45" s="20">
        <v>0.23</v>
      </c>
      <c r="D45" s="18">
        <f t="shared" si="1"/>
        <v>0.184</v>
      </c>
      <c r="E45" s="21">
        <v>0.18</v>
      </c>
      <c r="F45" s="15">
        <f t="shared" si="2"/>
        <v>0.36</v>
      </c>
      <c r="G45" s="19">
        <f>E45/50*G13</f>
        <v>0.18</v>
      </c>
      <c r="H45" s="21">
        <v>0.111</v>
      </c>
      <c r="I45" s="15">
        <f t="shared" si="4"/>
        <v>0.22200000000000003</v>
      </c>
      <c r="J45" s="19">
        <f>H45/50*J13</f>
        <v>0.11100000000000002</v>
      </c>
      <c r="K45" s="21">
        <v>0.15</v>
      </c>
      <c r="L45" s="15">
        <f t="shared" si="3"/>
        <v>0.25</v>
      </c>
      <c r="M45" s="19">
        <f>K45/60*M13</f>
        <v>0.16500000000000001</v>
      </c>
    </row>
    <row r="46" spans="1:13" ht="15.75" thickBot="1" x14ac:dyDescent="0.3">
      <c r="A46" s="2" t="s">
        <v>67</v>
      </c>
      <c r="B46" s="5" t="s">
        <v>66</v>
      </c>
      <c r="C46" s="20">
        <v>0.3</v>
      </c>
      <c r="D46" s="18">
        <f t="shared" si="1"/>
        <v>0.24</v>
      </c>
      <c r="E46" s="21">
        <v>0</v>
      </c>
      <c r="F46" s="15">
        <f t="shared" si="2"/>
        <v>0</v>
      </c>
      <c r="G46" s="19">
        <f>E46/50*G13</f>
        <v>0</v>
      </c>
      <c r="H46" s="21">
        <v>0.14599999999999999</v>
      </c>
      <c r="I46" s="15">
        <f t="shared" si="4"/>
        <v>0.29199999999999998</v>
      </c>
      <c r="J46" s="19">
        <f>H46/50*J13</f>
        <v>0.14599999999999999</v>
      </c>
      <c r="K46" s="21">
        <v>0.21</v>
      </c>
      <c r="L46" s="15">
        <f t="shared" si="3"/>
        <v>0.35000000000000003</v>
      </c>
      <c r="M46" s="19">
        <f>K46/60*M13</f>
        <v>0.23100000000000001</v>
      </c>
    </row>
    <row r="47" spans="1:13" ht="15.75" thickBot="1" x14ac:dyDescent="0.3">
      <c r="A47" s="2" t="s">
        <v>69</v>
      </c>
      <c r="B47" s="5" t="s">
        <v>68</v>
      </c>
      <c r="C47" s="20">
        <v>0.3</v>
      </c>
      <c r="D47" s="18">
        <f t="shared" si="1"/>
        <v>0.24</v>
      </c>
      <c r="E47" s="21">
        <v>0.15</v>
      </c>
      <c r="F47" s="15">
        <f t="shared" si="2"/>
        <v>0.3</v>
      </c>
      <c r="G47" s="19">
        <f>E47/50*G13</f>
        <v>0.15</v>
      </c>
      <c r="H47" s="21">
        <v>0.13400000000000001</v>
      </c>
      <c r="I47" s="15">
        <f t="shared" si="4"/>
        <v>0.26800000000000002</v>
      </c>
      <c r="J47" s="19">
        <f>H47/50*J13</f>
        <v>0.13400000000000001</v>
      </c>
      <c r="K47" s="21">
        <v>0.16</v>
      </c>
      <c r="L47" s="15">
        <f t="shared" si="3"/>
        <v>0.26666666666666666</v>
      </c>
      <c r="M47" s="19">
        <f>K47/60*M13</f>
        <v>0.17599999999999999</v>
      </c>
    </row>
    <row r="48" spans="1:13" ht="15.75" thickBot="1" x14ac:dyDescent="0.3">
      <c r="A48" s="2" t="s">
        <v>43</v>
      </c>
      <c r="B48" s="5" t="s">
        <v>42</v>
      </c>
      <c r="C48" s="20">
        <v>0.59</v>
      </c>
      <c r="D48" s="18">
        <f t="shared" si="1"/>
        <v>0.47199999999999998</v>
      </c>
      <c r="E48" s="21">
        <v>0.25</v>
      </c>
      <c r="F48" s="15">
        <f t="shared" si="2"/>
        <v>0.5</v>
      </c>
      <c r="G48" s="19">
        <f>E48/50*G13</f>
        <v>0.25</v>
      </c>
      <c r="H48" s="21">
        <v>0.26900000000000002</v>
      </c>
      <c r="I48" s="15">
        <f t="shared" si="4"/>
        <v>0.53800000000000003</v>
      </c>
      <c r="J48" s="19">
        <f>H48/50*J13</f>
        <v>0.26900000000000002</v>
      </c>
      <c r="K48" s="21">
        <v>0.27</v>
      </c>
      <c r="L48" s="15">
        <f t="shared" si="3"/>
        <v>0.45000000000000007</v>
      </c>
      <c r="M48" s="19">
        <f>K48/60*M13</f>
        <v>0.29700000000000004</v>
      </c>
    </row>
    <row r="49" spans="1:13" ht="15.75" thickBot="1" x14ac:dyDescent="0.3">
      <c r="A49" s="2" t="s">
        <v>71</v>
      </c>
      <c r="B49" s="5" t="s">
        <v>70</v>
      </c>
      <c r="C49" s="20">
        <v>0.47</v>
      </c>
      <c r="D49" s="18">
        <f t="shared" si="1"/>
        <v>0.37599999999999995</v>
      </c>
      <c r="E49" s="21">
        <v>0.25</v>
      </c>
      <c r="F49" s="15">
        <f t="shared" si="2"/>
        <v>0.5</v>
      </c>
      <c r="G49" s="19">
        <f>E49/50*G13</f>
        <v>0.25</v>
      </c>
      <c r="H49" s="21">
        <v>0.253</v>
      </c>
      <c r="I49" s="15">
        <f t="shared" si="4"/>
        <v>0.50600000000000001</v>
      </c>
      <c r="J49" s="19">
        <f>H49/50*J13</f>
        <v>0.253</v>
      </c>
      <c r="K49" s="21">
        <v>0.28000000000000003</v>
      </c>
      <c r="L49" s="15">
        <f t="shared" si="3"/>
        <v>0.46666666666666673</v>
      </c>
      <c r="M49" s="19">
        <f>K49/60*M13</f>
        <v>0.30800000000000005</v>
      </c>
    </row>
    <row r="50" spans="1:13" ht="15.75" thickBot="1" x14ac:dyDescent="0.3">
      <c r="A50" s="2" t="s">
        <v>73</v>
      </c>
      <c r="B50" s="5" t="s">
        <v>72</v>
      </c>
      <c r="C50" s="20">
        <v>0.52</v>
      </c>
      <c r="D50" s="18">
        <f t="shared" si="1"/>
        <v>0.41599999999999998</v>
      </c>
      <c r="E50" s="21">
        <v>0.26</v>
      </c>
      <c r="F50" s="15">
        <f t="shared" si="2"/>
        <v>0.52</v>
      </c>
      <c r="G50" s="19">
        <f>E50/50*G13</f>
        <v>0.26</v>
      </c>
      <c r="H50" s="21">
        <v>0.252</v>
      </c>
      <c r="I50" s="15">
        <f t="shared" si="4"/>
        <v>0.504</v>
      </c>
      <c r="J50" s="19">
        <f>H50/50*J13</f>
        <v>0.252</v>
      </c>
      <c r="K50" s="21">
        <v>0.27</v>
      </c>
      <c r="L50" s="15">
        <f t="shared" si="3"/>
        <v>0.45000000000000007</v>
      </c>
      <c r="M50" s="19">
        <f>K50/60*M13</f>
        <v>0.29700000000000004</v>
      </c>
    </row>
    <row r="51" spans="1:13" ht="15.75" thickBot="1" x14ac:dyDescent="0.3">
      <c r="A51" s="2" t="s">
        <v>75</v>
      </c>
      <c r="B51" s="5" t="s">
        <v>74</v>
      </c>
      <c r="C51" s="20">
        <v>0.41</v>
      </c>
      <c r="D51" s="18">
        <f t="shared" si="1"/>
        <v>0.32799999999999996</v>
      </c>
      <c r="E51" s="21">
        <v>0.21</v>
      </c>
      <c r="F51" s="15">
        <f t="shared" si="2"/>
        <v>0.42</v>
      </c>
      <c r="G51" s="19">
        <f>E51/50*G13</f>
        <v>0.21</v>
      </c>
      <c r="H51" s="21">
        <v>0.19700000000000001</v>
      </c>
      <c r="I51" s="15">
        <f t="shared" si="4"/>
        <v>0.39400000000000002</v>
      </c>
      <c r="J51" s="19">
        <f>H51/50*J13</f>
        <v>0.19700000000000001</v>
      </c>
      <c r="K51" s="21">
        <v>0.22</v>
      </c>
      <c r="L51" s="15">
        <f t="shared" si="3"/>
        <v>0.36666666666666664</v>
      </c>
      <c r="M51" s="19">
        <f>K51/60*M13</f>
        <v>0.24199999999999999</v>
      </c>
    </row>
    <row r="52" spans="1:13" ht="15.75" thickBot="1" x14ac:dyDescent="0.3">
      <c r="A52" s="2" t="s">
        <v>77</v>
      </c>
      <c r="B52" s="5" t="s">
        <v>76</v>
      </c>
      <c r="C52" s="20">
        <v>0.26</v>
      </c>
      <c r="D52" s="18">
        <f t="shared" si="1"/>
        <v>0.20799999999999999</v>
      </c>
      <c r="E52" s="21">
        <v>0.14000000000000001</v>
      </c>
      <c r="F52" s="15">
        <f t="shared" si="2"/>
        <v>0.28000000000000003</v>
      </c>
      <c r="G52" s="19">
        <f>E52/50*G13</f>
        <v>0.14000000000000001</v>
      </c>
      <c r="H52" s="21">
        <v>0.17</v>
      </c>
      <c r="I52" s="15">
        <f t="shared" si="4"/>
        <v>0.34</v>
      </c>
      <c r="J52" s="19">
        <f>H52/50*J13</f>
        <v>0.17</v>
      </c>
      <c r="K52" s="21">
        <v>0.18</v>
      </c>
      <c r="L52" s="15">
        <f t="shared" si="3"/>
        <v>0.3</v>
      </c>
      <c r="M52" s="19">
        <f>K52/60*M13</f>
        <v>0.19800000000000001</v>
      </c>
    </row>
    <row r="53" spans="1:13" ht="15.75" thickBot="1" x14ac:dyDescent="0.3">
      <c r="A53" s="2" t="s">
        <v>79</v>
      </c>
      <c r="B53" s="5" t="s">
        <v>78</v>
      </c>
      <c r="C53" s="20">
        <v>0.28999999999999998</v>
      </c>
      <c r="D53" s="18">
        <f t="shared" si="1"/>
        <v>0.23199999999999998</v>
      </c>
      <c r="E53" s="21">
        <v>0.17</v>
      </c>
      <c r="F53" s="15">
        <f t="shared" si="2"/>
        <v>0.34</v>
      </c>
      <c r="G53" s="19">
        <f>E53/50*G13</f>
        <v>0.17</v>
      </c>
      <c r="H53" s="21">
        <v>0.14199999999999999</v>
      </c>
      <c r="I53" s="15">
        <f t="shared" si="4"/>
        <v>0.28399999999999997</v>
      </c>
      <c r="J53" s="19">
        <f>H53/50*J13</f>
        <v>0.14199999999999999</v>
      </c>
      <c r="K53" s="21">
        <v>0.12</v>
      </c>
      <c r="L53" s="15">
        <f t="shared" si="3"/>
        <v>0.2</v>
      </c>
      <c r="M53" s="19">
        <f>K53/60*M13</f>
        <v>0.13200000000000001</v>
      </c>
    </row>
    <row r="54" spans="1:13" ht="15.75" thickBot="1" x14ac:dyDescent="0.3">
      <c r="A54" s="2" t="s">
        <v>81</v>
      </c>
      <c r="B54" s="5" t="s">
        <v>80</v>
      </c>
      <c r="C54" s="20">
        <v>0.08</v>
      </c>
      <c r="D54" s="18">
        <f t="shared" si="1"/>
        <v>6.4000000000000001E-2</v>
      </c>
      <c r="E54" s="21">
        <v>0.03</v>
      </c>
      <c r="F54" s="15">
        <f t="shared" si="2"/>
        <v>0.06</v>
      </c>
      <c r="G54" s="19">
        <f>E54/50*G13</f>
        <v>0.03</v>
      </c>
      <c r="H54" s="21">
        <v>4.1000000000000002E-2</v>
      </c>
      <c r="I54" s="15">
        <f t="shared" si="4"/>
        <v>8.2000000000000003E-2</v>
      </c>
      <c r="J54" s="19">
        <f>H54/50*J13</f>
        <v>4.1000000000000002E-2</v>
      </c>
      <c r="K54" s="21">
        <v>0.03</v>
      </c>
      <c r="L54" s="15">
        <f t="shared" si="3"/>
        <v>0.05</v>
      </c>
      <c r="M54" s="19">
        <f>K54/60*M13</f>
        <v>3.3000000000000002E-2</v>
      </c>
    </row>
    <row r="55" spans="1:13" ht="15.75" thickBot="1" x14ac:dyDescent="0.3">
      <c r="A55" s="2" t="s">
        <v>83</v>
      </c>
      <c r="B55" s="5" t="s">
        <v>82</v>
      </c>
      <c r="C55" s="20">
        <v>0.25</v>
      </c>
      <c r="D55" s="18">
        <f t="shared" si="1"/>
        <v>0.2</v>
      </c>
      <c r="E55" s="21">
        <v>0.11</v>
      </c>
      <c r="F55" s="15">
        <f t="shared" si="2"/>
        <v>0.22</v>
      </c>
      <c r="G55" s="19">
        <f>E55/50*G13</f>
        <v>0.11</v>
      </c>
      <c r="H55" s="21">
        <v>0.122</v>
      </c>
      <c r="I55" s="15">
        <f t="shared" si="4"/>
        <v>0.24399999999999999</v>
      </c>
      <c r="J55" s="19">
        <f>H55/50*J13</f>
        <v>0.122</v>
      </c>
      <c r="K55" s="21">
        <v>0.12</v>
      </c>
      <c r="L55" s="15">
        <f t="shared" si="3"/>
        <v>0.2</v>
      </c>
      <c r="M55" s="19">
        <f>K55/60*M13</f>
        <v>0.13200000000000001</v>
      </c>
    </row>
    <row r="56" spans="1:13" ht="15.75" thickBot="1" x14ac:dyDescent="0.3">
      <c r="A56" s="2" t="s">
        <v>85</v>
      </c>
      <c r="B56" s="5" t="s">
        <v>84</v>
      </c>
      <c r="C56" s="20">
        <v>0.59</v>
      </c>
      <c r="D56" s="18">
        <f t="shared" si="1"/>
        <v>0.47199999999999998</v>
      </c>
      <c r="E56" s="21">
        <v>0.31</v>
      </c>
      <c r="F56" s="15">
        <f t="shared" si="2"/>
        <v>0.62</v>
      </c>
      <c r="G56" s="19">
        <f>E56/50*G13</f>
        <v>0.31</v>
      </c>
      <c r="H56" s="21">
        <v>0.28399999999999997</v>
      </c>
      <c r="I56" s="15">
        <f t="shared" si="4"/>
        <v>0.56799999999999995</v>
      </c>
      <c r="J56" s="19">
        <f>H56/50*J13</f>
        <v>0.28399999999999997</v>
      </c>
      <c r="K56" s="21">
        <v>0.37</v>
      </c>
      <c r="L56" s="15">
        <f t="shared" si="3"/>
        <v>0.6166666666666667</v>
      </c>
      <c r="M56" s="19">
        <f>K56/60*M13</f>
        <v>0.40699999999999997</v>
      </c>
    </row>
    <row r="57" spans="1:13" ht="15.75" thickBot="1" x14ac:dyDescent="0.3">
      <c r="A57" s="2" t="s">
        <v>69</v>
      </c>
      <c r="B57" s="5" t="s">
        <v>68</v>
      </c>
      <c r="C57" s="20">
        <v>0.3</v>
      </c>
      <c r="D57" s="18">
        <f t="shared" si="1"/>
        <v>0.24</v>
      </c>
      <c r="E57" s="21">
        <v>0.15</v>
      </c>
      <c r="F57" s="15">
        <f t="shared" si="2"/>
        <v>0.3</v>
      </c>
      <c r="G57" s="19">
        <f>E57/50*G13</f>
        <v>0.15</v>
      </c>
      <c r="H57" s="21">
        <v>0.13400000000000001</v>
      </c>
      <c r="I57" s="15">
        <f t="shared" si="4"/>
        <v>0.26800000000000002</v>
      </c>
      <c r="J57" s="19">
        <f>H57/50*J13</f>
        <v>0.13400000000000001</v>
      </c>
      <c r="K57" s="21">
        <v>0.15</v>
      </c>
      <c r="L57" s="15">
        <f t="shared" si="3"/>
        <v>0.25</v>
      </c>
      <c r="M57" s="19">
        <f>K57/60*M13</f>
        <v>0.16500000000000001</v>
      </c>
    </row>
    <row r="58" spans="1:13" ht="15.75" thickBot="1" x14ac:dyDescent="0.3">
      <c r="A58" s="2" t="s">
        <v>96</v>
      </c>
      <c r="B58" s="5" t="s">
        <v>95</v>
      </c>
      <c r="C58" s="20">
        <v>0.48</v>
      </c>
      <c r="D58" s="18">
        <f t="shared" si="1"/>
        <v>0.38399999999999995</v>
      </c>
      <c r="E58" s="21">
        <v>0.25</v>
      </c>
      <c r="F58" s="15">
        <f t="shared" si="2"/>
        <v>0.5</v>
      </c>
      <c r="G58" s="19">
        <f>E58/50*G13</f>
        <v>0.25</v>
      </c>
      <c r="H58" s="21">
        <v>0.27</v>
      </c>
      <c r="I58" s="15">
        <f t="shared" si="4"/>
        <v>0.54</v>
      </c>
      <c r="J58" s="19">
        <f>H58/50*J13</f>
        <v>0.27</v>
      </c>
      <c r="K58" s="21">
        <v>0.27</v>
      </c>
      <c r="L58" s="15">
        <f t="shared" si="3"/>
        <v>0.45000000000000007</v>
      </c>
      <c r="M58" s="19">
        <f>K58/60*M13</f>
        <v>0.29700000000000004</v>
      </c>
    </row>
    <row r="59" spans="1:13" ht="15.75" thickBot="1" x14ac:dyDescent="0.3">
      <c r="A59" s="2" t="s">
        <v>75</v>
      </c>
      <c r="B59" s="5" t="s">
        <v>74</v>
      </c>
      <c r="C59" s="20">
        <v>0.41</v>
      </c>
      <c r="D59" s="18">
        <f t="shared" si="1"/>
        <v>0.32799999999999996</v>
      </c>
      <c r="E59" s="21">
        <v>0.21</v>
      </c>
      <c r="F59" s="15">
        <f t="shared" si="2"/>
        <v>0.42</v>
      </c>
      <c r="G59" s="19">
        <f>E59/50*G13</f>
        <v>0.21</v>
      </c>
      <c r="H59" s="21">
        <v>0.19700000000000001</v>
      </c>
      <c r="I59" s="15">
        <f t="shared" si="4"/>
        <v>0.39400000000000002</v>
      </c>
      <c r="J59" s="19">
        <f>H59/50*J13</f>
        <v>0.19700000000000001</v>
      </c>
      <c r="K59" s="21">
        <v>0.22</v>
      </c>
      <c r="L59" s="15">
        <f t="shared" si="3"/>
        <v>0.36666666666666664</v>
      </c>
      <c r="M59" s="19">
        <f>K59/60*M13</f>
        <v>0.24199999999999999</v>
      </c>
    </row>
    <row r="60" spans="1:13" ht="15.75" thickBot="1" x14ac:dyDescent="0.3">
      <c r="A60" s="2" t="s">
        <v>73</v>
      </c>
      <c r="B60" s="5" t="s">
        <v>72</v>
      </c>
      <c r="C60" s="20">
        <v>0.52</v>
      </c>
      <c r="D60" s="18">
        <f t="shared" si="1"/>
        <v>0.41599999999999998</v>
      </c>
      <c r="E60" s="21">
        <v>0.26</v>
      </c>
      <c r="F60" s="15">
        <f t="shared" si="2"/>
        <v>0.52</v>
      </c>
      <c r="G60" s="19">
        <f>E60/50*G13</f>
        <v>0.26</v>
      </c>
      <c r="H60" s="21">
        <v>0.252</v>
      </c>
      <c r="I60" s="15">
        <f t="shared" si="4"/>
        <v>0.504</v>
      </c>
      <c r="J60" s="19">
        <f>H60/50*J13</f>
        <v>0.252</v>
      </c>
      <c r="K60" s="21">
        <v>0.27</v>
      </c>
      <c r="L60" s="15">
        <f t="shared" si="3"/>
        <v>0.45000000000000007</v>
      </c>
      <c r="M60" s="19">
        <f>K60/60*M13</f>
        <v>0.29700000000000004</v>
      </c>
    </row>
    <row r="61" spans="1:13" ht="15.75" thickBot="1" x14ac:dyDescent="0.3">
      <c r="A61" s="2" t="s">
        <v>98</v>
      </c>
      <c r="B61" s="5" t="s">
        <v>97</v>
      </c>
      <c r="C61" s="20">
        <v>0.21</v>
      </c>
      <c r="D61" s="18">
        <f t="shared" si="1"/>
        <v>0.16799999999999998</v>
      </c>
      <c r="E61" s="21">
        <v>0.14000000000000001</v>
      </c>
      <c r="F61" s="15">
        <f t="shared" si="2"/>
        <v>0.28000000000000003</v>
      </c>
      <c r="G61" s="19">
        <f>E61/50*G13</f>
        <v>0.14000000000000001</v>
      </c>
      <c r="H61" s="21">
        <v>0.10100000000000001</v>
      </c>
      <c r="I61" s="15">
        <f t="shared" si="4"/>
        <v>0.20200000000000001</v>
      </c>
      <c r="J61" s="19">
        <f>H61/50*J13</f>
        <v>0.10100000000000001</v>
      </c>
      <c r="K61" s="21">
        <v>0.15</v>
      </c>
      <c r="L61" s="15">
        <f t="shared" si="3"/>
        <v>0.25</v>
      </c>
      <c r="M61" s="19">
        <f>K61/60*M13</f>
        <v>0.16500000000000001</v>
      </c>
    </row>
    <row r="62" spans="1:13" ht="15.75" thickBot="1" x14ac:dyDescent="0.3">
      <c r="A62" s="2" t="s">
        <v>100</v>
      </c>
      <c r="B62" s="5" t="s">
        <v>99</v>
      </c>
      <c r="C62" s="20">
        <v>0.34</v>
      </c>
      <c r="D62" s="18">
        <f t="shared" si="1"/>
        <v>0.27200000000000002</v>
      </c>
      <c r="E62" s="21">
        <v>0.2</v>
      </c>
      <c r="F62" s="15">
        <f t="shared" si="2"/>
        <v>0.4</v>
      </c>
      <c r="G62" s="19">
        <f>E62/50*G13</f>
        <v>0.2</v>
      </c>
      <c r="H62" s="21">
        <v>0.16200000000000001</v>
      </c>
      <c r="I62" s="15">
        <f t="shared" si="4"/>
        <v>0.32400000000000001</v>
      </c>
      <c r="J62" s="19">
        <f>H62/50*J13</f>
        <v>0.16200000000000001</v>
      </c>
      <c r="K62" s="21">
        <v>0.22</v>
      </c>
      <c r="L62" s="15">
        <f t="shared" si="3"/>
        <v>0.36666666666666664</v>
      </c>
      <c r="M62" s="19">
        <f>K62/60*M13</f>
        <v>0.24199999999999999</v>
      </c>
    </row>
    <row r="64" spans="1:13" x14ac:dyDescent="0.25">
      <c r="B64" s="24" t="s">
        <v>127</v>
      </c>
      <c r="C64" s="22">
        <f>AVERAGE(C14:C62)</f>
        <v>0.42040816326530628</v>
      </c>
      <c r="D64" s="22">
        <f>AVERAGE(D14:D62)</f>
        <v>0.33632653061224477</v>
      </c>
      <c r="E64" s="23"/>
      <c r="F64" s="22">
        <f>AVERAGE(F14:F62)</f>
        <v>0.43224489795918375</v>
      </c>
      <c r="G64" s="22">
        <f>AVERAGE(G14:G62)</f>
        <v>0.21612244897959187</v>
      </c>
      <c r="H64" s="23"/>
      <c r="I64" s="22">
        <f>AVERAGE(I14:I62)</f>
        <v>0.40661224489795922</v>
      </c>
      <c r="J64" s="22">
        <f>AVERAGE(J14:J62)</f>
        <v>0.20330612244897961</v>
      </c>
      <c r="K64" s="23"/>
      <c r="L64" s="22">
        <f>AVERAGE(L14:L62)</f>
        <v>0.39557823129251701</v>
      </c>
      <c r="M64" s="22">
        <f>AVERAGE(M14:M62)</f>
        <v>0.26108163265306122</v>
      </c>
    </row>
  </sheetData>
  <mergeCells count="8">
    <mergeCell ref="H2:J2"/>
    <mergeCell ref="K2:M2"/>
    <mergeCell ref="E2:G2"/>
    <mergeCell ref="C2:D2"/>
    <mergeCell ref="E3:G3"/>
    <mergeCell ref="H3:J3"/>
    <mergeCell ref="K3:M3"/>
    <mergeCell ref="C3:D3"/>
  </mergeCells>
  <hyperlinks>
    <hyperlink ref="E3" r:id="rId1"/>
    <hyperlink ref="H3" r:id="rId2"/>
    <hyperlink ref="K3" r:id="rId3"/>
    <hyperlink ref="C3" r:id="rId4"/>
  </hyperlinks>
  <pageMargins left="0.7" right="0.7" top="0.75" bottom="0.75" header="0.3" footer="0.3"/>
  <pageSetup paperSize="9" orientation="portrait" horizontalDpi="4294967293" vertic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2017-01-19T09:31:11Z</dcterms:modified>
</cp:coreProperties>
</file>