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10" windowWidth="24915" windowHeight="1201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G7" i="1" l="1"/>
  <c r="C18" i="1"/>
  <c r="C32" i="1"/>
  <c r="C34" i="1"/>
  <c r="C23" i="1"/>
  <c r="C25" i="1" s="1"/>
  <c r="C20" i="1"/>
  <c r="G12" i="1" l="1"/>
  <c r="C26" i="1"/>
  <c r="C27" i="1" l="1"/>
  <c r="G10" i="1" l="1"/>
  <c r="C19" i="1" l="1"/>
  <c r="C24" i="1" l="1"/>
  <c r="C29" i="1" l="1"/>
  <c r="C36" i="1" s="1"/>
  <c r="C30" i="1" l="1"/>
  <c r="C38" i="1"/>
</calcChain>
</file>

<file path=xl/sharedStrings.xml><?xml version="1.0" encoding="utf-8"?>
<sst xmlns="http://schemas.openxmlformats.org/spreadsheetml/2006/main" count="31" uniqueCount="29">
  <si>
    <t>Preis/Liter</t>
  </si>
  <si>
    <t>Verbrauch l/100km</t>
  </si>
  <si>
    <t>Inspektion, Wartung</t>
  </si>
  <si>
    <t>Anschaffungspreis</t>
  </si>
  <si>
    <t>Berufliches Pendeln</t>
  </si>
  <si>
    <t>Privatfahrten</t>
  </si>
  <si>
    <t xml:space="preserve">Vorraussichtliche berufliche Fahrleistung pro Jahr </t>
  </si>
  <si>
    <t>Gesamtkosten über die Lebensdauer</t>
  </si>
  <si>
    <t>Vorraussichtliche Erstattung</t>
  </si>
  <si>
    <t>Eigene Kosten</t>
  </si>
  <si>
    <t>Eigene Kosten pro Jahr</t>
  </si>
  <si>
    <t>Kalkulation Autokosten</t>
  </si>
  <si>
    <t>Preisannahmen</t>
  </si>
  <si>
    <t>Individueller Ansatz</t>
  </si>
  <si>
    <t>Nutzungsdauer in Jahren</t>
  </si>
  <si>
    <t>Fahrleistung gesamt</t>
  </si>
  <si>
    <t>Benzinkosten gesamt</t>
  </si>
  <si>
    <t>Wartungkosten gesamt</t>
  </si>
  <si>
    <t>Erstattung EUR/km</t>
  </si>
  <si>
    <t>Pendlerpauschale</t>
  </si>
  <si>
    <t>Effektiver Einkommensteuersatz</t>
  </si>
  <si>
    <t>Vergleichsrechnung ADAC</t>
  </si>
  <si>
    <t>Gesamtkosten</t>
  </si>
  <si>
    <t>Mittlere Kosten pro km</t>
  </si>
  <si>
    <t>Kosten  pro km über die Lebensdauer</t>
  </si>
  <si>
    <t>Steuer</t>
  </si>
  <si>
    <t>Versicherung</t>
  </si>
  <si>
    <t>Steuer gesamt</t>
  </si>
  <si>
    <t>Versicherung gesamt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</si>
</sst>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&quot;€&quot;"/>
    <numFmt numFmtId="165" formatCode="0.0\ &quot;km&quot;"/>
    <numFmt numFmtId="166" formatCode="#,##0\ &quot;€&quot;"/>
    <numFmt numFmtId="167" formatCode="#,##0.0000\ &quot;€&quot;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0"/>
      <name val="Arial"/>
      <family val="2"/>
    </font>
    <font>
      <sz val="10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4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165" fontId="1" fillId="0" borderId="0" xfId="0" applyNumberFormat="1" applyFont="1"/>
    <xf numFmtId="0" fontId="1" fillId="0" borderId="0" xfId="0" applyNumberFormat="1" applyFont="1" applyAlignment="1">
      <alignment horizontal="right"/>
    </xf>
    <xf numFmtId="0" fontId="2" fillId="0" borderId="0" xfId="0" applyFont="1"/>
    <xf numFmtId="0" fontId="3" fillId="0" borderId="0" xfId="0" applyFont="1"/>
    <xf numFmtId="164" fontId="3" fillId="0" borderId="0" xfId="0" applyNumberFormat="1" applyFont="1"/>
    <xf numFmtId="2" fontId="3" fillId="0" borderId="0" xfId="0" applyNumberFormat="1" applyFont="1"/>
    <xf numFmtId="165" fontId="3" fillId="0" borderId="0" xfId="0" applyNumberFormat="1" applyFont="1"/>
    <xf numFmtId="166" fontId="3" fillId="0" borderId="0" xfId="0" applyNumberFormat="1" applyFont="1"/>
    <xf numFmtId="0" fontId="4" fillId="0" borderId="0" xfId="0" applyFont="1"/>
    <xf numFmtId="0" fontId="5" fillId="0" borderId="0" xfId="0" applyFont="1"/>
    <xf numFmtId="10" fontId="3" fillId="0" borderId="0" xfId="0" applyNumberFormat="1" applyFont="1"/>
    <xf numFmtId="164" fontId="1" fillId="0" borderId="0" xfId="0" applyNumberFormat="1" applyFont="1" applyBorder="1" applyAlignment="1">
      <alignment wrapText="1"/>
    </xf>
    <xf numFmtId="166" fontId="3" fillId="0" borderId="0" xfId="0" applyNumberFormat="1" applyFont="1" applyBorder="1"/>
    <xf numFmtId="164" fontId="1" fillId="0" borderId="1" xfId="0" applyNumberFormat="1" applyFont="1" applyBorder="1" applyAlignment="1">
      <alignment wrapText="1"/>
    </xf>
    <xf numFmtId="167" fontId="3" fillId="0" borderId="1" xfId="0" applyNumberFormat="1" applyFon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abSelected="1" workbookViewId="0">
      <selection activeCell="J18" sqref="J18"/>
    </sheetView>
  </sheetViews>
  <sheetFormatPr baseColWidth="10" defaultRowHeight="12.75" x14ac:dyDescent="0.2"/>
  <cols>
    <col min="1" max="1" width="20.7109375" style="6" customWidth="1"/>
    <col min="2" max="2" width="2.7109375" style="6" customWidth="1"/>
    <col min="3" max="3" width="13" style="6" bestFit="1" customWidth="1"/>
    <col min="4" max="4" width="11.42578125" style="6"/>
    <col min="5" max="5" width="20.7109375" style="6" customWidth="1"/>
    <col min="6" max="6" width="11.42578125" style="6"/>
    <col min="7" max="7" width="11.7109375" style="6" bestFit="1" customWidth="1"/>
    <col min="8" max="16384" width="11.42578125" style="6"/>
  </cols>
  <sheetData>
    <row r="1" spans="1:7" ht="18" x14ac:dyDescent="0.25">
      <c r="A1" s="12" t="s">
        <v>11</v>
      </c>
      <c r="E1" s="11" t="s">
        <v>21</v>
      </c>
    </row>
    <row r="2" spans="1:7" x14ac:dyDescent="0.2">
      <c r="A2" s="5"/>
    </row>
    <row r="3" spans="1:7" ht="15.75" x14ac:dyDescent="0.25">
      <c r="A3" s="11" t="s">
        <v>12</v>
      </c>
    </row>
    <row r="5" spans="1:7" x14ac:dyDescent="0.2">
      <c r="A5" s="6" t="s">
        <v>0</v>
      </c>
      <c r="C5" s="7">
        <v>1.35</v>
      </c>
      <c r="E5" s="6" t="s">
        <v>23</v>
      </c>
      <c r="G5" s="7">
        <v>0.35</v>
      </c>
    </row>
    <row r="6" spans="1:7" x14ac:dyDescent="0.2">
      <c r="A6" s="1" t="s">
        <v>1</v>
      </c>
      <c r="B6" s="1"/>
      <c r="C6" s="8">
        <v>6</v>
      </c>
    </row>
    <row r="7" spans="1:7" x14ac:dyDescent="0.2">
      <c r="A7" s="1" t="s">
        <v>2</v>
      </c>
      <c r="B7" s="1"/>
      <c r="C7" s="7">
        <v>500</v>
      </c>
      <c r="E7" s="6" t="s">
        <v>22</v>
      </c>
      <c r="G7" s="7">
        <f>G5*C23</f>
        <v>91350</v>
      </c>
    </row>
    <row r="8" spans="1:7" x14ac:dyDescent="0.2">
      <c r="A8" s="2" t="s">
        <v>18</v>
      </c>
      <c r="B8" s="2"/>
      <c r="C8" s="7">
        <v>0.3</v>
      </c>
    </row>
    <row r="9" spans="1:7" x14ac:dyDescent="0.2">
      <c r="A9" s="2" t="s">
        <v>25</v>
      </c>
      <c r="B9" s="2"/>
      <c r="C9" s="7">
        <v>64</v>
      </c>
    </row>
    <row r="10" spans="1:7" x14ac:dyDescent="0.2">
      <c r="A10" s="2" t="s">
        <v>26</v>
      </c>
      <c r="B10" s="2"/>
      <c r="C10" s="7">
        <v>300</v>
      </c>
      <c r="E10" s="1" t="s">
        <v>19</v>
      </c>
      <c r="F10" s="1"/>
      <c r="G10" s="10">
        <f>C18*C21/2*C8*C11</f>
        <v>4276.8</v>
      </c>
    </row>
    <row r="11" spans="1:7" ht="25.5" x14ac:dyDescent="0.2">
      <c r="A11" s="1" t="s">
        <v>20</v>
      </c>
      <c r="B11" s="2"/>
      <c r="C11" s="13">
        <v>0.18</v>
      </c>
    </row>
    <row r="12" spans="1:7" ht="25.5" x14ac:dyDescent="0.2">
      <c r="E12" s="1" t="s">
        <v>8</v>
      </c>
      <c r="F12" s="1"/>
      <c r="G12" s="10">
        <f>C8*C20*C21</f>
        <v>25920</v>
      </c>
    </row>
    <row r="13" spans="1:7" x14ac:dyDescent="0.2">
      <c r="A13" s="2"/>
      <c r="B13" s="2"/>
      <c r="C13" s="7"/>
    </row>
    <row r="14" spans="1:7" x14ac:dyDescent="0.2">
      <c r="C14" s="9"/>
    </row>
    <row r="15" spans="1:7" x14ac:dyDescent="0.2">
      <c r="A15" s="5" t="s">
        <v>13</v>
      </c>
      <c r="B15" s="5"/>
      <c r="C15" s="9"/>
    </row>
    <row r="16" spans="1:7" x14ac:dyDescent="0.2">
      <c r="A16" s="2"/>
      <c r="B16" s="2"/>
      <c r="C16" s="3"/>
    </row>
    <row r="17" spans="1:4" x14ac:dyDescent="0.2">
      <c r="A17" s="6" t="s">
        <v>3</v>
      </c>
      <c r="C17" s="10">
        <v>15400</v>
      </c>
    </row>
    <row r="18" spans="1:4" x14ac:dyDescent="0.2">
      <c r="A18" s="1" t="s">
        <v>4</v>
      </c>
      <c r="B18" s="1"/>
      <c r="C18" s="9">
        <f>220*80</f>
        <v>17600</v>
      </c>
      <c r="D18" s="7"/>
    </row>
    <row r="19" spans="1:4" x14ac:dyDescent="0.2">
      <c r="A19" s="1" t="s">
        <v>5</v>
      </c>
      <c r="B19" s="1"/>
      <c r="C19" s="9">
        <f>150*12</f>
        <v>1800</v>
      </c>
    </row>
    <row r="20" spans="1:4" ht="38.25" x14ac:dyDescent="0.2">
      <c r="A20" s="1" t="s">
        <v>6</v>
      </c>
      <c r="B20" s="1"/>
      <c r="C20" s="9">
        <f>800*12</f>
        <v>9600</v>
      </c>
    </row>
    <row r="21" spans="1:4" x14ac:dyDescent="0.2">
      <c r="A21" s="2" t="s">
        <v>14</v>
      </c>
      <c r="B21" s="2"/>
      <c r="C21" s="4">
        <v>9</v>
      </c>
    </row>
    <row r="22" spans="1:4" x14ac:dyDescent="0.2">
      <c r="A22" s="2"/>
      <c r="B22" s="2"/>
      <c r="C22" s="4"/>
    </row>
    <row r="23" spans="1:4" x14ac:dyDescent="0.2">
      <c r="A23" s="2" t="s">
        <v>15</v>
      </c>
      <c r="B23" s="2"/>
      <c r="C23" s="9">
        <f>(C18+C20+C19)*C21</f>
        <v>261000</v>
      </c>
    </row>
    <row r="24" spans="1:4" x14ac:dyDescent="0.2">
      <c r="A24" s="2" t="s">
        <v>16</v>
      </c>
      <c r="B24" s="2"/>
      <c r="C24" s="10">
        <f>C23/100*C6*C5</f>
        <v>21141</v>
      </c>
    </row>
    <row r="25" spans="1:4" x14ac:dyDescent="0.2">
      <c r="A25" s="2" t="s">
        <v>17</v>
      </c>
      <c r="B25" s="2"/>
      <c r="C25" s="10">
        <f>C23/25000*C7</f>
        <v>5220</v>
      </c>
    </row>
    <row r="26" spans="1:4" x14ac:dyDescent="0.2">
      <c r="A26" s="2" t="s">
        <v>27</v>
      </c>
      <c r="B26" s="2"/>
      <c r="C26" s="10">
        <f>C9*C21</f>
        <v>576</v>
      </c>
    </row>
    <row r="27" spans="1:4" x14ac:dyDescent="0.2">
      <c r="A27" s="2" t="s">
        <v>28</v>
      </c>
      <c r="B27" s="2"/>
      <c r="C27" s="10">
        <f>C10*C21</f>
        <v>2700</v>
      </c>
    </row>
    <row r="28" spans="1:4" x14ac:dyDescent="0.2">
      <c r="C28" s="9"/>
    </row>
    <row r="29" spans="1:4" ht="25.5" x14ac:dyDescent="0.2">
      <c r="A29" s="14" t="s">
        <v>7</v>
      </c>
      <c r="B29" s="14"/>
      <c r="C29" s="15">
        <f>C17+C24+C25+C26+C27</f>
        <v>45037</v>
      </c>
    </row>
    <row r="30" spans="1:4" ht="26.25" thickBot="1" x14ac:dyDescent="0.25">
      <c r="A30" s="16" t="s">
        <v>24</v>
      </c>
      <c r="B30" s="16"/>
      <c r="C30" s="17">
        <f>C29/C23</f>
        <v>0.17255555555555555</v>
      </c>
    </row>
    <row r="31" spans="1:4" ht="13.5" thickTop="1" x14ac:dyDescent="0.2">
      <c r="C31" s="9"/>
    </row>
    <row r="32" spans="1:4" x14ac:dyDescent="0.2">
      <c r="A32" s="1" t="s">
        <v>19</v>
      </c>
      <c r="B32" s="1"/>
      <c r="C32" s="10">
        <f>C18*C21/2*C8*C11</f>
        <v>4276.8</v>
      </c>
    </row>
    <row r="33" spans="1:3" x14ac:dyDescent="0.2">
      <c r="C33" s="9"/>
    </row>
    <row r="34" spans="1:3" ht="25.5" x14ac:dyDescent="0.2">
      <c r="A34" s="1" t="s">
        <v>8</v>
      </c>
      <c r="B34" s="1"/>
      <c r="C34" s="10">
        <f>C20*C8*C21</f>
        <v>25920</v>
      </c>
    </row>
    <row r="35" spans="1:3" x14ac:dyDescent="0.2">
      <c r="A35" s="1"/>
      <c r="B35" s="1"/>
      <c r="C35" s="10"/>
    </row>
    <row r="36" spans="1:3" x14ac:dyDescent="0.2">
      <c r="A36" s="2" t="s">
        <v>9</v>
      </c>
      <c r="B36" s="2"/>
      <c r="C36" s="10">
        <f>C29-C34-C32</f>
        <v>14840.2</v>
      </c>
    </row>
    <row r="37" spans="1:3" x14ac:dyDescent="0.2">
      <c r="C37" s="9"/>
    </row>
    <row r="38" spans="1:3" x14ac:dyDescent="0.2">
      <c r="A38" s="2" t="s">
        <v>10</v>
      </c>
      <c r="B38" s="2"/>
      <c r="C38" s="7">
        <f>C36/C21</f>
        <v>1648.9111111111113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Albrecht</dc:creator>
  <cp:lastModifiedBy>Daniel Albrecht</cp:lastModifiedBy>
  <dcterms:created xsi:type="dcterms:W3CDTF">2016-10-18T09:28:05Z</dcterms:created>
  <dcterms:modified xsi:type="dcterms:W3CDTF">2017-02-21T15:48:41Z</dcterms:modified>
</cp:coreProperties>
</file>