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19992" windowHeight="8832"/>
  </bookViews>
  <sheets>
    <sheet name="Tabelle1" sheetId="1" r:id="rId1"/>
  </sheets>
  <definedNames>
    <definedName name="_xlnm.Print_Area" localSheetId="0">Tabelle1!$B$1:$K$20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2" i="1" l="1"/>
  <c r="L71" i="1"/>
  <c r="L68" i="1"/>
  <c r="L67" i="1"/>
  <c r="L42" i="1"/>
  <c r="L53" i="1" l="1"/>
  <c r="L52" i="1"/>
  <c r="L56" i="1"/>
  <c r="L57" i="1"/>
  <c r="L55" i="1"/>
  <c r="L61" i="1" l="1"/>
  <c r="L63" i="1" s="1"/>
  <c r="L65" i="1" s="1"/>
  <c r="L69" i="1" s="1"/>
</calcChain>
</file>

<file path=xl/sharedStrings.xml><?xml version="1.0" encoding="utf-8"?>
<sst xmlns="http://schemas.openxmlformats.org/spreadsheetml/2006/main" count="126" uniqueCount="71">
  <si>
    <t xml:space="preserve">Symbol </t>
  </si>
  <si>
    <t xml:space="preserve">Datum/Zeit </t>
  </si>
  <si>
    <t xml:space="preserve">Börse </t>
  </si>
  <si>
    <t xml:space="preserve">Quantität </t>
  </si>
  <si>
    <t xml:space="preserve">T. Kurs </t>
  </si>
  <si>
    <t xml:space="preserve">Notional Value </t>
  </si>
  <si>
    <t>Prov./</t>
  </si>
  <si>
    <t xml:space="preserve">Gebühr </t>
  </si>
  <si>
    <t>EUR</t>
  </si>
  <si>
    <t xml:space="preserve">2017-01-03, 03:23:44 </t>
  </si>
  <si>
    <t xml:space="preserve">DTB </t>
  </si>
  <si>
    <t>USD</t>
  </si>
  <si>
    <t xml:space="preserve">2017-01-05, 14:47:39 </t>
  </si>
  <si>
    <t>GLOBEX</t>
  </si>
  <si>
    <t xml:space="preserve">2017-01-05, 14:47:35 </t>
  </si>
  <si>
    <t xml:space="preserve">NYSELIFFE </t>
  </si>
  <si>
    <t>Stand</t>
  </si>
  <si>
    <t>Futures-Position</t>
  </si>
  <si>
    <t>Kosten-Basis</t>
  </si>
  <si>
    <t>Aktueller</t>
  </si>
  <si>
    <t>Multipli
kator</t>
  </si>
  <si>
    <t xml:space="preserve">F2MX MAR 17
(MDAX) </t>
  </si>
  <si>
    <t xml:space="preserve">FESX MAR 17
(EURSTOXX50) </t>
  </si>
  <si>
    <t>EMDH7 
(S&amp;PMC400)</t>
  </si>
  <si>
    <t>MMEH7 
(MSCIEM)</t>
  </si>
  <si>
    <t xml:space="preserve">2017-03-03, 11:24:55 </t>
  </si>
  <si>
    <t>EUR/USD</t>
  </si>
  <si>
    <t>2017-03-03 Close</t>
  </si>
  <si>
    <t>Order</t>
  </si>
  <si>
    <t>F2MX JUN 17</t>
  </si>
  <si>
    <t>2017-03-16, 09:37:55</t>
  </si>
  <si>
    <t>DTB</t>
  </si>
  <si>
    <t>+F2MX JUN 17</t>
  </si>
  <si>
    <t>2017-03-16, 09:48:57</t>
  </si>
  <si>
    <t>-</t>
  </si>
  <si>
    <t>2017-03-16, 09:52:56</t>
  </si>
  <si>
    <t>+F2MX MAR 17</t>
  </si>
  <si>
    <t>+FESX MAR 17</t>
  </si>
  <si>
    <t>2017-03-15, 15:07:37</t>
  </si>
  <si>
    <t>FESX JUN 17</t>
  </si>
  <si>
    <t>+EMDH7</t>
  </si>
  <si>
    <t>2017-03-15, 15:13:30</t>
  </si>
  <si>
    <t>+MMEH7</t>
  </si>
  <si>
    <t>2017-03-15, 15:16:45</t>
  </si>
  <si>
    <t>NYSELIFFE</t>
  </si>
  <si>
    <t>+MMEM7</t>
  </si>
  <si>
    <t>MMEM7</t>
  </si>
  <si>
    <t>EMDM7</t>
  </si>
  <si>
    <t>+EMDM7</t>
  </si>
  <si>
    <t>Total</t>
  </si>
  <si>
    <t>Total in EUR</t>
  </si>
  <si>
    <t>Total Futures in EUR</t>
  </si>
  <si>
    <t>Symbol</t>
  </si>
  <si>
    <t>Offen</t>
  </si>
  <si>
    <t>Quantität</t>
  </si>
  <si>
    <t>Multipl.</t>
  </si>
  <si>
    <t>Einstands Kurs</t>
  </si>
  <si>
    <t>Kostenbasis</t>
  </si>
  <si>
    <t>Schluss Kurs</t>
  </si>
  <si>
    <t>Wert</t>
  </si>
  <si>
    <t>Unrealisiertes P/L</t>
  </si>
  <si>
    <t>2017-03-15. 15:07:37</t>
  </si>
  <si>
    <t>Realisiertes 
P/L</t>
  </si>
  <si>
    <t>17.03.2017
Close</t>
  </si>
  <si>
    <t>Total in EUR</t>
  </si>
  <si>
    <t>Total Futures in EUR</t>
  </si>
  <si>
    <t>ESTX50/
MDAX</t>
  </si>
  <si>
    <t>EM/USA</t>
  </si>
  <si>
    <t>Net Exposure in EUR</t>
  </si>
  <si>
    <t>Gross Exposure in EUR</t>
  </si>
  <si>
    <t>All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</si>
</sst>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;[Red]\-0\ "/>
    <numFmt numFmtId="170" formatCode="0.00_ ;[Red]\-0.00\ 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B05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170" fontId="1" fillId="0" borderId="1" xfId="0" applyNumberFormat="1" applyFont="1" applyBorder="1"/>
    <xf numFmtId="170" fontId="3" fillId="0" borderId="1" xfId="0" applyNumberFormat="1" applyFont="1" applyBorder="1"/>
    <xf numFmtId="170" fontId="3" fillId="0" borderId="0" xfId="0" applyNumberFormat="1" applyFont="1"/>
    <xf numFmtId="170" fontId="3" fillId="0" borderId="1" xfId="0" applyNumberFormat="1" applyFont="1" applyBorder="1" applyAlignment="1">
      <alignment vertical="center" wrapText="1"/>
    </xf>
    <xf numFmtId="170" fontId="1" fillId="0" borderId="1" xfId="0" applyNumberFormat="1" applyFont="1" applyBorder="1" applyAlignment="1">
      <alignment vertical="center" wrapText="1"/>
    </xf>
    <xf numFmtId="170" fontId="2" fillId="0" borderId="1" xfId="0" applyNumberFormat="1" applyFont="1" applyBorder="1" applyAlignment="1">
      <alignment vertical="center" wrapText="1"/>
    </xf>
    <xf numFmtId="170" fontId="3" fillId="0" borderId="0" xfId="0" applyNumberFormat="1" applyFont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170" fontId="1" fillId="2" borderId="1" xfId="0" applyNumberFormat="1" applyFont="1" applyFill="1" applyBorder="1" applyAlignment="1">
      <alignment vertical="center" wrapText="1"/>
    </xf>
    <xf numFmtId="170" fontId="1" fillId="2" borderId="1" xfId="0" applyNumberFormat="1" applyFont="1" applyFill="1" applyBorder="1" applyAlignment="1">
      <alignment vertical="center" wrapText="1"/>
    </xf>
    <xf numFmtId="170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0" fontId="3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170" fontId="1" fillId="0" borderId="3" xfId="0" applyNumberFormat="1" applyFont="1" applyBorder="1"/>
    <xf numFmtId="0" fontId="1" fillId="0" borderId="5" xfId="0" applyFont="1" applyBorder="1"/>
    <xf numFmtId="0" fontId="3" fillId="0" borderId="6" xfId="0" applyFont="1" applyBorder="1"/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14" fontId="1" fillId="0" borderId="5" xfId="0" applyNumberFormat="1" applyFont="1" applyBorder="1" applyAlignment="1">
      <alignment vertical="center" wrapText="1"/>
    </xf>
    <xf numFmtId="0" fontId="1" fillId="0" borderId="6" xfId="0" applyFont="1" applyBorder="1"/>
    <xf numFmtId="170" fontId="3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170" fontId="3" fillId="0" borderId="6" xfId="0" applyNumberFormat="1" applyFont="1" applyBorder="1"/>
    <xf numFmtId="170" fontId="3" fillId="0" borderId="8" xfId="0" applyNumberFormat="1" applyFont="1" applyBorder="1"/>
    <xf numFmtId="0" fontId="1" fillId="0" borderId="0" xfId="0" applyFont="1" applyBorder="1"/>
    <xf numFmtId="170" fontId="1" fillId="0" borderId="4" xfId="0" applyNumberFormat="1" applyFont="1" applyBorder="1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70" fontId="1" fillId="2" borderId="6" xfId="0" applyNumberFormat="1" applyFont="1" applyFill="1" applyBorder="1" applyAlignment="1">
      <alignment horizontal="center" wrapText="1"/>
    </xf>
    <xf numFmtId="170" fontId="1" fillId="0" borderId="6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70" fontId="1" fillId="0" borderId="9" xfId="0" applyNumberFormat="1" applyFont="1" applyBorder="1"/>
    <xf numFmtId="170" fontId="3" fillId="2" borderId="6" xfId="0" applyNumberFormat="1" applyFont="1" applyFill="1" applyBorder="1"/>
    <xf numFmtId="170" fontId="1" fillId="0" borderId="6" xfId="0" applyNumberFormat="1" applyFont="1" applyBorder="1"/>
    <xf numFmtId="0" fontId="3" fillId="0" borderId="5" xfId="0" applyFont="1" applyBorder="1"/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170" fontId="3" fillId="0" borderId="8" xfId="0" applyNumberFormat="1" applyFont="1" applyBorder="1" applyAlignment="1">
      <alignment horizontal="right" vertical="center" wrapText="1"/>
    </xf>
    <xf numFmtId="170" fontId="3" fillId="0" borderId="9" xfId="0" applyNumberFormat="1" applyFont="1" applyBorder="1"/>
    <xf numFmtId="0" fontId="1" fillId="0" borderId="8" xfId="0" applyFont="1" applyBorder="1" applyAlignment="1">
      <alignment horizontal="right" vertical="center" wrapText="1"/>
    </xf>
    <xf numFmtId="170" fontId="1" fillId="0" borderId="8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170" fontId="1" fillId="0" borderId="11" xfId="0" applyNumberFormat="1" applyFont="1" applyBorder="1" applyAlignment="1">
      <alignment horizontal="right" vertical="center" wrapText="1"/>
    </xf>
    <xf numFmtId="170" fontId="1" fillId="0" borderId="12" xfId="0" applyNumberFormat="1" applyFont="1" applyBorder="1"/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70" fontId="3" fillId="0" borderId="3" xfId="0" applyNumberFormat="1" applyFont="1" applyBorder="1" applyAlignment="1">
      <alignment horizontal="right" vertical="center" wrapText="1"/>
    </xf>
    <xf numFmtId="170" fontId="3" fillId="0" borderId="4" xfId="0" applyNumberFormat="1" applyFont="1" applyBorder="1"/>
    <xf numFmtId="3" fontId="3" fillId="0" borderId="8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abSelected="1" topLeftCell="A54" workbookViewId="0">
      <selection activeCell="L71" sqref="L71:L72"/>
    </sheetView>
  </sheetViews>
  <sheetFormatPr defaultColWidth="11.5546875" defaultRowHeight="12" x14ac:dyDescent="0.25"/>
  <cols>
    <col min="1" max="1" width="12.77734375" style="5" customWidth="1"/>
    <col min="2" max="2" width="9.77734375" style="7" customWidth="1"/>
    <col min="3" max="3" width="13.88671875" style="5" customWidth="1"/>
    <col min="4" max="4" width="9.44140625" style="7" customWidth="1"/>
    <col min="5" max="5" width="9.33203125" style="7" customWidth="1"/>
    <col min="6" max="6" width="4.77734375" style="7" customWidth="1"/>
    <col min="7" max="7" width="9.44140625" style="16" customWidth="1"/>
    <col min="8" max="8" width="12.6640625" style="16" customWidth="1"/>
    <col min="9" max="9" width="10.6640625" style="16" customWidth="1"/>
    <col min="10" max="10" width="12.88671875" style="16" customWidth="1"/>
    <col min="11" max="11" width="15.44140625" style="16" customWidth="1"/>
    <col min="12" max="12" width="11.5546875" style="16"/>
    <col min="13" max="16384" width="11.5546875" style="7"/>
  </cols>
  <sheetData>
    <row r="1" spans="2:19" s="5" customFormat="1" x14ac:dyDescent="0.25">
      <c r="B1" s="40" t="s">
        <v>17</v>
      </c>
      <c r="C1" s="41"/>
      <c r="D1" s="41"/>
      <c r="E1" s="41"/>
      <c r="F1" s="41"/>
      <c r="G1" s="42"/>
      <c r="H1" s="42"/>
      <c r="I1" s="42"/>
      <c r="J1" s="42"/>
      <c r="K1" s="42"/>
      <c r="L1" s="54"/>
    </row>
    <row r="2" spans="2:19" x14ac:dyDescent="0.25">
      <c r="B2" s="43" t="s">
        <v>27</v>
      </c>
      <c r="C2" s="1"/>
      <c r="D2" s="6"/>
      <c r="E2" s="6"/>
      <c r="F2" s="6"/>
      <c r="G2" s="15"/>
      <c r="H2" s="15"/>
      <c r="I2" s="15"/>
      <c r="J2" s="15"/>
      <c r="K2" s="15"/>
      <c r="L2" s="51"/>
    </row>
    <row r="3" spans="2:19" x14ac:dyDescent="0.25">
      <c r="B3" s="45"/>
      <c r="C3" s="2"/>
      <c r="D3" s="8"/>
      <c r="E3" s="8"/>
      <c r="F3" s="9"/>
      <c r="G3" s="17"/>
      <c r="H3" s="18"/>
      <c r="I3" s="17"/>
      <c r="J3" s="17"/>
      <c r="K3" s="17"/>
      <c r="L3" s="51"/>
    </row>
    <row r="4" spans="2:19" ht="12" customHeight="1" x14ac:dyDescent="0.25">
      <c r="B4" s="46" t="s">
        <v>19</v>
      </c>
      <c r="C4" s="27" t="s">
        <v>52</v>
      </c>
      <c r="D4" s="27" t="s">
        <v>53</v>
      </c>
      <c r="E4" s="28" t="s">
        <v>54</v>
      </c>
      <c r="F4" s="28" t="s">
        <v>55</v>
      </c>
      <c r="G4" s="28" t="s">
        <v>56</v>
      </c>
      <c r="H4" s="28" t="s">
        <v>57</v>
      </c>
      <c r="I4" s="28" t="s">
        <v>58</v>
      </c>
      <c r="J4" s="28" t="s">
        <v>59</v>
      </c>
      <c r="K4" s="28" t="s">
        <v>60</v>
      </c>
      <c r="L4" s="62"/>
    </row>
    <row r="5" spans="2:19" ht="24" customHeight="1" x14ac:dyDescent="0.25">
      <c r="B5" s="45" t="s">
        <v>16</v>
      </c>
      <c r="C5" s="29"/>
      <c r="D5" s="29"/>
      <c r="E5" s="30"/>
      <c r="F5" s="30"/>
      <c r="G5" s="30"/>
      <c r="H5" s="30"/>
      <c r="I5" s="30"/>
      <c r="J5" s="30"/>
      <c r="K5" s="30"/>
      <c r="L5" s="51"/>
    </row>
    <row r="6" spans="2:19" ht="24" x14ac:dyDescent="0.25">
      <c r="B6" s="47" t="s">
        <v>63</v>
      </c>
      <c r="C6" s="2"/>
      <c r="D6" s="2"/>
      <c r="E6" s="2"/>
      <c r="F6" s="2"/>
      <c r="G6" s="18"/>
      <c r="H6" s="18"/>
      <c r="I6" s="18"/>
      <c r="J6" s="18"/>
      <c r="K6" s="18"/>
      <c r="L6" s="51"/>
      <c r="M6" s="31"/>
      <c r="N6" s="11"/>
      <c r="O6" s="11"/>
      <c r="P6" s="11"/>
      <c r="Q6" s="11"/>
      <c r="R6" s="11"/>
      <c r="S6" s="11"/>
    </row>
    <row r="7" spans="2:19" ht="14.4" customHeight="1" x14ac:dyDescent="0.25">
      <c r="B7" s="47"/>
      <c r="C7" s="3" t="s">
        <v>8</v>
      </c>
      <c r="D7" s="3"/>
      <c r="E7" s="3"/>
      <c r="F7" s="3"/>
      <c r="G7" s="3"/>
      <c r="H7" s="3"/>
      <c r="I7" s="3"/>
      <c r="J7" s="3"/>
      <c r="K7" s="3"/>
      <c r="L7" s="55"/>
      <c r="M7" s="31"/>
      <c r="N7" s="11"/>
      <c r="O7" s="11"/>
      <c r="P7" s="11"/>
      <c r="Q7" s="11"/>
      <c r="R7" s="11"/>
      <c r="S7" s="11"/>
    </row>
    <row r="8" spans="2:19" x14ac:dyDescent="0.25">
      <c r="B8" s="47"/>
      <c r="C8" s="2" t="s">
        <v>32</v>
      </c>
      <c r="D8" s="8" t="s">
        <v>34</v>
      </c>
      <c r="E8" s="25">
        <v>-4</v>
      </c>
      <c r="F8" s="25">
        <v>5</v>
      </c>
      <c r="G8" s="33">
        <v>23673.85</v>
      </c>
      <c r="H8" s="33">
        <v>-473477</v>
      </c>
      <c r="I8" s="33">
        <v>23710</v>
      </c>
      <c r="J8" s="33">
        <v>-474200</v>
      </c>
      <c r="K8" s="25">
        <v>-723</v>
      </c>
      <c r="L8" s="50"/>
      <c r="M8" s="31"/>
      <c r="N8" s="11"/>
      <c r="O8" s="11"/>
      <c r="P8" s="11"/>
      <c r="Q8" s="11"/>
      <c r="R8" s="11"/>
      <c r="S8" s="11"/>
    </row>
    <row r="9" spans="2:19" ht="22.8" x14ac:dyDescent="0.25">
      <c r="B9" s="47"/>
      <c r="C9" s="2" t="s">
        <v>39</v>
      </c>
      <c r="D9" s="8" t="s">
        <v>61</v>
      </c>
      <c r="E9" s="25">
        <v>14</v>
      </c>
      <c r="F9" s="25"/>
      <c r="G9" s="33">
        <v>3337.2</v>
      </c>
      <c r="H9" s="33">
        <v>467208</v>
      </c>
      <c r="I9" s="33">
        <v>3365</v>
      </c>
      <c r="J9" s="33">
        <v>471100</v>
      </c>
      <c r="K9" s="33">
        <v>3892</v>
      </c>
      <c r="L9" s="50"/>
      <c r="M9" s="31"/>
      <c r="N9" s="11"/>
      <c r="O9" s="11"/>
      <c r="P9" s="11"/>
      <c r="Q9" s="11"/>
      <c r="R9" s="11"/>
      <c r="S9" s="11"/>
    </row>
    <row r="10" spans="2:19" s="5" customFormat="1" x14ac:dyDescent="0.25">
      <c r="B10" s="47"/>
      <c r="C10" s="3" t="s">
        <v>49</v>
      </c>
      <c r="D10" s="3"/>
      <c r="E10" s="3"/>
      <c r="F10" s="30"/>
      <c r="G10" s="2"/>
      <c r="H10" s="35">
        <v>-6269</v>
      </c>
      <c r="I10" s="2"/>
      <c r="J10" s="35">
        <v>-3100</v>
      </c>
      <c r="K10" s="35">
        <v>3169</v>
      </c>
      <c r="L10" s="56"/>
      <c r="M10" s="36"/>
      <c r="N10" s="37"/>
      <c r="O10" s="37"/>
      <c r="P10" s="37"/>
      <c r="Q10" s="37"/>
      <c r="R10" s="37"/>
      <c r="S10" s="37"/>
    </row>
    <row r="11" spans="2:19" s="5" customFormat="1" x14ac:dyDescent="0.25">
      <c r="B11" s="47"/>
      <c r="C11" s="2"/>
      <c r="D11" s="2"/>
      <c r="E11" s="2"/>
      <c r="F11" s="30"/>
      <c r="G11" s="2"/>
      <c r="H11" s="35"/>
      <c r="I11" s="2"/>
      <c r="J11" s="35"/>
      <c r="K11" s="35"/>
      <c r="L11" s="56"/>
      <c r="M11" s="36"/>
      <c r="N11" s="37"/>
      <c r="O11" s="37"/>
      <c r="P11" s="37"/>
      <c r="Q11" s="37"/>
      <c r="R11" s="37"/>
      <c r="S11" s="37"/>
    </row>
    <row r="12" spans="2:19" x14ac:dyDescent="0.25">
      <c r="B12" s="47"/>
      <c r="C12" s="3" t="s">
        <v>11</v>
      </c>
      <c r="D12" s="3"/>
      <c r="E12" s="3"/>
      <c r="F12" s="3"/>
      <c r="G12" s="3"/>
      <c r="H12" s="3"/>
      <c r="I12" s="3"/>
      <c r="J12" s="3"/>
      <c r="K12" s="3"/>
      <c r="L12" s="55"/>
      <c r="M12" s="31"/>
      <c r="N12" s="11"/>
      <c r="O12" s="11"/>
      <c r="P12" s="11"/>
      <c r="Q12" s="11"/>
      <c r="R12" s="11"/>
      <c r="S12" s="11"/>
    </row>
    <row r="13" spans="2:19" x14ac:dyDescent="0.25">
      <c r="B13" s="47"/>
      <c r="C13" s="2" t="s">
        <v>48</v>
      </c>
      <c r="D13" s="8" t="s">
        <v>34</v>
      </c>
      <c r="E13" s="25">
        <v>-3</v>
      </c>
      <c r="F13" s="25">
        <v>100</v>
      </c>
      <c r="G13" s="33">
        <v>1728.5983332999999</v>
      </c>
      <c r="H13" s="33">
        <v>-518579.5</v>
      </c>
      <c r="I13" s="33">
        <v>1728.6</v>
      </c>
      <c r="J13" s="33">
        <v>-518580</v>
      </c>
      <c r="K13" s="25">
        <v>-0.5</v>
      </c>
      <c r="L13" s="50"/>
      <c r="M13" s="31"/>
      <c r="N13" s="11"/>
      <c r="O13" s="11"/>
      <c r="P13" s="11"/>
      <c r="Q13" s="11"/>
      <c r="R13" s="11"/>
      <c r="S13" s="11"/>
    </row>
    <row r="14" spans="2:19" x14ac:dyDescent="0.25">
      <c r="B14" s="47"/>
      <c r="C14" s="2" t="s">
        <v>45</v>
      </c>
      <c r="D14" s="8" t="s">
        <v>34</v>
      </c>
      <c r="E14" s="25">
        <v>12</v>
      </c>
      <c r="F14" s="25">
        <v>50</v>
      </c>
      <c r="G14" s="34">
        <v>9601700</v>
      </c>
      <c r="H14" s="33">
        <v>576102</v>
      </c>
      <c r="I14" s="34">
        <v>9640000</v>
      </c>
      <c r="J14" s="33">
        <v>578400</v>
      </c>
      <c r="K14" s="33">
        <v>2298</v>
      </c>
      <c r="L14" s="50"/>
      <c r="M14" s="31"/>
      <c r="N14" s="11"/>
      <c r="O14" s="11"/>
      <c r="P14" s="11"/>
      <c r="Q14" s="11"/>
      <c r="R14" s="11"/>
      <c r="S14" s="11"/>
    </row>
    <row r="15" spans="2:19" s="5" customFormat="1" x14ac:dyDescent="0.25">
      <c r="B15" s="47"/>
      <c r="C15" s="3" t="s">
        <v>49</v>
      </c>
      <c r="D15" s="3"/>
      <c r="E15" s="3"/>
      <c r="F15" s="30"/>
      <c r="G15" s="2"/>
      <c r="H15" s="35">
        <v>57522.5</v>
      </c>
      <c r="I15" s="2"/>
      <c r="J15" s="35">
        <v>59820</v>
      </c>
      <c r="K15" s="35">
        <v>2297.5</v>
      </c>
      <c r="L15" s="56"/>
      <c r="M15" s="36"/>
      <c r="N15" s="37"/>
      <c r="O15" s="37"/>
      <c r="P15" s="38"/>
      <c r="Q15" s="37"/>
      <c r="R15" s="37"/>
      <c r="S15" s="37"/>
    </row>
    <row r="16" spans="2:19" x14ac:dyDescent="0.25">
      <c r="B16" s="47"/>
      <c r="C16" s="32"/>
      <c r="D16" s="32"/>
      <c r="E16" s="32"/>
      <c r="F16" s="32"/>
      <c r="G16" s="32"/>
      <c r="H16" s="32"/>
      <c r="I16" s="32"/>
      <c r="J16" s="32"/>
      <c r="K16" s="32"/>
      <c r="L16" s="57"/>
      <c r="M16" s="31"/>
      <c r="N16" s="11"/>
      <c r="O16" s="11"/>
      <c r="P16" s="13"/>
      <c r="Q16" s="11"/>
      <c r="R16" s="11"/>
      <c r="S16" s="11"/>
    </row>
    <row r="17" spans="2:19" x14ac:dyDescent="0.25">
      <c r="B17" s="47"/>
      <c r="C17" s="3" t="s">
        <v>50</v>
      </c>
      <c r="D17" s="3"/>
      <c r="E17" s="3"/>
      <c r="F17" s="30"/>
      <c r="G17" s="2"/>
      <c r="H17" s="35">
        <v>53568.98</v>
      </c>
      <c r="I17" s="2"/>
      <c r="J17" s="35">
        <v>55708.57</v>
      </c>
      <c r="K17" s="35">
        <v>2139.59</v>
      </c>
      <c r="L17" s="56"/>
      <c r="M17" s="31"/>
      <c r="N17" s="11"/>
      <c r="O17" s="11"/>
      <c r="P17" s="13"/>
      <c r="Q17" s="11"/>
      <c r="R17" s="11"/>
      <c r="S17" s="11"/>
    </row>
    <row r="18" spans="2:19" x14ac:dyDescent="0.25">
      <c r="B18" s="47"/>
      <c r="C18" s="3"/>
      <c r="D18" s="3"/>
      <c r="E18" s="3"/>
      <c r="F18" s="3"/>
      <c r="G18" s="3"/>
      <c r="H18" s="3"/>
      <c r="I18" s="3"/>
      <c r="J18" s="3"/>
      <c r="K18" s="3"/>
      <c r="L18" s="55"/>
    </row>
    <row r="19" spans="2:19" x14ac:dyDescent="0.25">
      <c r="B19" s="47"/>
      <c r="C19" s="3" t="s">
        <v>51</v>
      </c>
      <c r="D19" s="3"/>
      <c r="E19" s="3"/>
      <c r="F19" s="30"/>
      <c r="G19" s="2"/>
      <c r="H19" s="35">
        <v>47299.98</v>
      </c>
      <c r="I19" s="2"/>
      <c r="J19" s="35">
        <v>52608.57</v>
      </c>
      <c r="K19" s="35">
        <v>5308.59</v>
      </c>
      <c r="L19" s="56"/>
    </row>
    <row r="20" spans="2:19" x14ac:dyDescent="0.25">
      <c r="B20" s="47"/>
      <c r="C20" s="2"/>
      <c r="D20" s="8"/>
      <c r="E20" s="25"/>
      <c r="F20" s="25"/>
      <c r="G20" s="25"/>
      <c r="H20" s="25"/>
      <c r="I20" s="25"/>
      <c r="J20" s="25"/>
      <c r="K20" s="25"/>
      <c r="L20" s="50"/>
    </row>
    <row r="21" spans="2:19" x14ac:dyDescent="0.25">
      <c r="B21" s="45"/>
      <c r="C21" s="2"/>
      <c r="D21" s="2"/>
      <c r="E21" s="2"/>
      <c r="F21" s="10"/>
      <c r="G21" s="18"/>
      <c r="H21" s="18"/>
      <c r="I21" s="18"/>
      <c r="J21" s="14"/>
      <c r="K21" s="19"/>
      <c r="L21" s="51"/>
    </row>
    <row r="22" spans="2:19" s="5" customFormat="1" ht="24" customHeight="1" x14ac:dyDescent="0.25">
      <c r="B22" s="46" t="s">
        <v>28</v>
      </c>
      <c r="C22" s="21" t="s">
        <v>0</v>
      </c>
      <c r="D22" s="21" t="s">
        <v>1</v>
      </c>
      <c r="E22" s="21" t="s">
        <v>2</v>
      </c>
      <c r="F22" s="21" t="s">
        <v>3</v>
      </c>
      <c r="G22" s="22" t="s">
        <v>4</v>
      </c>
      <c r="H22" s="22" t="s">
        <v>20</v>
      </c>
      <c r="I22" s="22" t="s">
        <v>5</v>
      </c>
      <c r="J22" s="23" t="s">
        <v>6</v>
      </c>
      <c r="K22" s="22" t="s">
        <v>18</v>
      </c>
      <c r="L22" s="58" t="s">
        <v>62</v>
      </c>
    </row>
    <row r="23" spans="2:19" s="5" customFormat="1" x14ac:dyDescent="0.25">
      <c r="B23" s="46"/>
      <c r="C23" s="21"/>
      <c r="D23" s="21"/>
      <c r="E23" s="21"/>
      <c r="F23" s="21"/>
      <c r="G23" s="22"/>
      <c r="H23" s="26"/>
      <c r="I23" s="22"/>
      <c r="J23" s="23" t="s">
        <v>7</v>
      </c>
      <c r="K23" s="22"/>
      <c r="L23" s="58"/>
    </row>
    <row r="24" spans="2:19" x14ac:dyDescent="0.25">
      <c r="B24" s="45"/>
      <c r="C24" s="2"/>
      <c r="D24" s="2"/>
      <c r="E24" s="2"/>
      <c r="F24" s="10"/>
      <c r="G24" s="18" t="s">
        <v>8</v>
      </c>
      <c r="H24" s="18"/>
      <c r="I24" s="18"/>
      <c r="J24" s="14"/>
      <c r="K24" s="19"/>
      <c r="L24" s="51"/>
    </row>
    <row r="25" spans="2:19" ht="34.200000000000003" x14ac:dyDescent="0.25">
      <c r="B25" s="45"/>
      <c r="C25" s="2" t="s">
        <v>29</v>
      </c>
      <c r="D25" s="8" t="s">
        <v>30</v>
      </c>
      <c r="E25" s="8" t="s">
        <v>31</v>
      </c>
      <c r="F25" s="25">
        <v>-1</v>
      </c>
      <c r="G25" s="24">
        <v>23659</v>
      </c>
      <c r="H25" s="24">
        <v>5</v>
      </c>
      <c r="I25" s="17">
        <v>118295</v>
      </c>
      <c r="J25" s="24">
        <v>-2</v>
      </c>
      <c r="K25" s="24">
        <v>-118293</v>
      </c>
      <c r="L25" s="51"/>
    </row>
    <row r="26" spans="2:19" ht="34.200000000000003" x14ac:dyDescent="0.25">
      <c r="B26" s="45"/>
      <c r="C26" s="2" t="s">
        <v>32</v>
      </c>
      <c r="D26" s="8" t="s">
        <v>33</v>
      </c>
      <c r="E26" s="8" t="s">
        <v>34</v>
      </c>
      <c r="F26" s="25">
        <v>-2</v>
      </c>
      <c r="G26" s="24">
        <v>23677</v>
      </c>
      <c r="H26" s="24">
        <v>5</v>
      </c>
      <c r="I26" s="24">
        <v>236770</v>
      </c>
      <c r="J26" s="24">
        <v>-4</v>
      </c>
      <c r="K26" s="24">
        <v>-236766</v>
      </c>
      <c r="L26" s="51"/>
    </row>
    <row r="27" spans="2:19" ht="34.200000000000003" x14ac:dyDescent="0.25">
      <c r="B27" s="45"/>
      <c r="C27" s="2" t="s">
        <v>29</v>
      </c>
      <c r="D27" s="8" t="s">
        <v>35</v>
      </c>
      <c r="E27" s="8" t="s">
        <v>31</v>
      </c>
      <c r="F27" s="25">
        <v>-1</v>
      </c>
      <c r="G27" s="24">
        <v>23684</v>
      </c>
      <c r="H27" s="24">
        <v>5</v>
      </c>
      <c r="I27" s="17">
        <v>118420</v>
      </c>
      <c r="J27" s="24">
        <v>-2</v>
      </c>
      <c r="K27" s="24">
        <v>-118418</v>
      </c>
      <c r="L27" s="51"/>
    </row>
    <row r="28" spans="2:19" x14ac:dyDescent="0.25">
      <c r="B28" s="45"/>
      <c r="C28" s="2"/>
      <c r="D28" s="8"/>
      <c r="E28" s="8"/>
      <c r="F28" s="25"/>
      <c r="G28" s="24"/>
      <c r="H28" s="24"/>
      <c r="I28" s="17"/>
      <c r="J28" s="24"/>
      <c r="K28" s="24"/>
      <c r="L28" s="51"/>
    </row>
    <row r="29" spans="2:19" ht="34.200000000000003" x14ac:dyDescent="0.25">
      <c r="B29" s="45"/>
      <c r="C29" s="2" t="s">
        <v>36</v>
      </c>
      <c r="D29" s="8" t="s">
        <v>30</v>
      </c>
      <c r="E29" s="8" t="s">
        <v>31</v>
      </c>
      <c r="F29" s="25">
        <v>1</v>
      </c>
      <c r="G29" s="24">
        <v>23627</v>
      </c>
      <c r="H29" s="24">
        <v>5</v>
      </c>
      <c r="I29" s="17">
        <v>-118135</v>
      </c>
      <c r="J29" s="24">
        <v>-2</v>
      </c>
      <c r="K29" s="24">
        <v>112503</v>
      </c>
      <c r="L29" s="49">
        <v>-5634</v>
      </c>
      <c r="M29" s="11"/>
    </row>
    <row r="30" spans="2:19" ht="34.200000000000003" x14ac:dyDescent="0.25">
      <c r="B30" s="45"/>
      <c r="C30" s="2" t="s">
        <v>36</v>
      </c>
      <c r="D30" s="8" t="s">
        <v>33</v>
      </c>
      <c r="E30" s="8" t="s">
        <v>31</v>
      </c>
      <c r="F30" s="25">
        <v>2</v>
      </c>
      <c r="G30" s="24">
        <v>23643</v>
      </c>
      <c r="H30" s="24">
        <v>5</v>
      </c>
      <c r="I30" s="17">
        <v>-236430</v>
      </c>
      <c r="J30" s="24">
        <v>-4</v>
      </c>
      <c r="K30" s="24">
        <v>229651</v>
      </c>
      <c r="L30" s="49">
        <v>-6783</v>
      </c>
      <c r="M30" s="11"/>
    </row>
    <row r="31" spans="2:19" ht="34.200000000000003" x14ac:dyDescent="0.25">
      <c r="B31" s="43"/>
      <c r="C31" s="2" t="s">
        <v>36</v>
      </c>
      <c r="D31" s="8" t="s">
        <v>35</v>
      </c>
      <c r="E31" s="8" t="s">
        <v>31</v>
      </c>
      <c r="F31" s="25">
        <v>1</v>
      </c>
      <c r="G31" s="24">
        <v>23647</v>
      </c>
      <c r="H31" s="24">
        <v>5</v>
      </c>
      <c r="I31" s="17">
        <v>-118235</v>
      </c>
      <c r="J31" s="24">
        <v>-2</v>
      </c>
      <c r="K31" s="24">
        <v>117148</v>
      </c>
      <c r="L31" s="49">
        <v>-1089</v>
      </c>
      <c r="M31" s="11"/>
    </row>
    <row r="32" spans="2:19" x14ac:dyDescent="0.25">
      <c r="B32" s="43"/>
      <c r="C32" s="2"/>
      <c r="D32" s="8"/>
      <c r="E32" s="8"/>
      <c r="F32" s="25"/>
      <c r="G32" s="24"/>
      <c r="H32" s="24"/>
      <c r="I32" s="17"/>
      <c r="J32" s="24"/>
      <c r="K32" s="24"/>
      <c r="L32" s="49"/>
      <c r="M32" s="11"/>
    </row>
    <row r="33" spans="2:13" ht="34.200000000000003" x14ac:dyDescent="0.25">
      <c r="B33" s="45"/>
      <c r="C33" s="2" t="s">
        <v>39</v>
      </c>
      <c r="D33" s="8" t="s">
        <v>38</v>
      </c>
      <c r="E33" s="8" t="s">
        <v>31</v>
      </c>
      <c r="F33" s="25">
        <v>14</v>
      </c>
      <c r="G33" s="24">
        <v>3337</v>
      </c>
      <c r="H33" s="24">
        <v>10</v>
      </c>
      <c r="I33" s="17">
        <v>-467180</v>
      </c>
      <c r="J33" s="24">
        <v>-28</v>
      </c>
      <c r="K33" s="24">
        <v>467208</v>
      </c>
      <c r="L33" s="49"/>
    </row>
    <row r="34" spans="2:13" x14ac:dyDescent="0.25">
      <c r="B34" s="45"/>
      <c r="C34" s="2"/>
      <c r="D34" s="8"/>
      <c r="E34" s="8"/>
      <c r="F34" s="25"/>
      <c r="G34" s="24"/>
      <c r="H34" s="24"/>
      <c r="I34" s="17"/>
      <c r="J34" s="24"/>
      <c r="K34" s="24"/>
      <c r="L34" s="49"/>
    </row>
    <row r="35" spans="2:13" ht="34.200000000000003" x14ac:dyDescent="0.25">
      <c r="B35" s="43"/>
      <c r="C35" s="2" t="s">
        <v>37</v>
      </c>
      <c r="D35" s="8" t="s">
        <v>38</v>
      </c>
      <c r="E35" s="8" t="s">
        <v>31</v>
      </c>
      <c r="F35" s="25">
        <v>-14</v>
      </c>
      <c r="G35" s="24">
        <v>3413</v>
      </c>
      <c r="H35" s="24">
        <v>10</v>
      </c>
      <c r="I35" s="17">
        <v>477820</v>
      </c>
      <c r="J35" s="24">
        <v>-28</v>
      </c>
      <c r="K35" s="24">
        <v>-469868</v>
      </c>
      <c r="L35" s="49">
        <v>7924</v>
      </c>
      <c r="M35" s="11"/>
    </row>
    <row r="36" spans="2:13" x14ac:dyDescent="0.25">
      <c r="B36" s="45"/>
      <c r="C36" s="2"/>
      <c r="D36" s="2"/>
      <c r="E36" s="2"/>
      <c r="F36" s="2"/>
      <c r="G36" s="18"/>
      <c r="H36" s="18"/>
      <c r="I36" s="18"/>
      <c r="J36" s="18"/>
      <c r="K36" s="18"/>
      <c r="L36" s="51"/>
    </row>
    <row r="37" spans="2:13" ht="34.200000000000003" x14ac:dyDescent="0.25">
      <c r="B37" s="45"/>
      <c r="C37" s="2" t="s">
        <v>21</v>
      </c>
      <c r="D37" s="8" t="s">
        <v>25</v>
      </c>
      <c r="E37" s="8" t="s">
        <v>10</v>
      </c>
      <c r="F37" s="9">
        <v>-2</v>
      </c>
      <c r="G37" s="17">
        <v>23430</v>
      </c>
      <c r="H37" s="17">
        <v>5</v>
      </c>
      <c r="I37" s="17">
        <v>-234300</v>
      </c>
      <c r="J37" s="17">
        <v>-4</v>
      </c>
      <c r="K37" s="17">
        <v>-234296</v>
      </c>
      <c r="L37" s="51"/>
    </row>
    <row r="38" spans="2:13" ht="34.200000000000003" x14ac:dyDescent="0.25">
      <c r="B38" s="45"/>
      <c r="C38" s="2" t="s">
        <v>22</v>
      </c>
      <c r="D38" s="8" t="s">
        <v>25</v>
      </c>
      <c r="E38" s="8" t="s">
        <v>10</v>
      </c>
      <c r="F38" s="9">
        <v>7</v>
      </c>
      <c r="G38" s="17">
        <v>3402</v>
      </c>
      <c r="H38" s="17">
        <v>10</v>
      </c>
      <c r="I38" s="17">
        <v>238140</v>
      </c>
      <c r="J38" s="17">
        <v>-14</v>
      </c>
      <c r="K38" s="17">
        <v>238154</v>
      </c>
      <c r="L38" s="51"/>
    </row>
    <row r="39" spans="2:13" x14ac:dyDescent="0.25">
      <c r="B39" s="45"/>
      <c r="C39" s="2"/>
      <c r="D39" s="2"/>
      <c r="E39" s="2"/>
      <c r="F39" s="10"/>
      <c r="G39" s="18"/>
      <c r="H39" s="18"/>
      <c r="I39" s="18"/>
      <c r="J39" s="18"/>
      <c r="K39" s="18"/>
      <c r="L39" s="51"/>
    </row>
    <row r="40" spans="2:13" ht="34.200000000000003" x14ac:dyDescent="0.25">
      <c r="B40" s="45"/>
      <c r="C40" s="2" t="s">
        <v>21</v>
      </c>
      <c r="D40" s="8" t="s">
        <v>9</v>
      </c>
      <c r="E40" s="8" t="s">
        <v>10</v>
      </c>
      <c r="F40" s="9">
        <v>-2</v>
      </c>
      <c r="G40" s="17">
        <v>22501</v>
      </c>
      <c r="H40" s="17">
        <v>5</v>
      </c>
      <c r="I40" s="17">
        <v>-225010</v>
      </c>
      <c r="J40" s="17">
        <v>-4</v>
      </c>
      <c r="K40" s="17">
        <v>-225006</v>
      </c>
      <c r="L40" s="49"/>
      <c r="M40" s="11"/>
    </row>
    <row r="41" spans="2:13" ht="34.200000000000003" x14ac:dyDescent="0.25">
      <c r="B41" s="45"/>
      <c r="C41" s="2" t="s">
        <v>22</v>
      </c>
      <c r="D41" s="8" t="s">
        <v>9</v>
      </c>
      <c r="E41" s="8" t="s">
        <v>10</v>
      </c>
      <c r="F41" s="9">
        <v>7</v>
      </c>
      <c r="G41" s="17">
        <v>3310</v>
      </c>
      <c r="H41" s="17">
        <v>10</v>
      </c>
      <c r="I41" s="17">
        <v>231700</v>
      </c>
      <c r="J41" s="17">
        <v>-14</v>
      </c>
      <c r="K41" s="17">
        <v>231714</v>
      </c>
      <c r="L41" s="49"/>
      <c r="M41" s="11"/>
    </row>
    <row r="42" spans="2:13" x14ac:dyDescent="0.25">
      <c r="B42" s="45"/>
      <c r="C42" s="2" t="s">
        <v>49</v>
      </c>
      <c r="D42" s="2"/>
      <c r="E42" s="2"/>
      <c r="F42" s="10"/>
      <c r="G42" s="18"/>
      <c r="H42" s="18"/>
      <c r="I42" s="18"/>
      <c r="J42" s="18"/>
      <c r="K42" s="18"/>
      <c r="L42" s="59">
        <f>SUM(L25:L41)</f>
        <v>-5582</v>
      </c>
      <c r="M42" s="11"/>
    </row>
    <row r="43" spans="2:13" x14ac:dyDescent="0.25">
      <c r="B43" s="45"/>
      <c r="C43" s="2"/>
      <c r="D43" s="8"/>
      <c r="E43" s="8"/>
      <c r="F43" s="9"/>
      <c r="G43" s="17"/>
      <c r="H43" s="18"/>
      <c r="I43" s="17"/>
      <c r="J43" s="17"/>
      <c r="K43" s="17"/>
      <c r="L43" s="49"/>
      <c r="M43" s="11"/>
    </row>
    <row r="44" spans="2:13" x14ac:dyDescent="0.25">
      <c r="B44" s="45"/>
      <c r="C44" s="2"/>
      <c r="D44" s="8"/>
      <c r="E44" s="8"/>
      <c r="F44" s="9"/>
      <c r="G44" s="18" t="s">
        <v>11</v>
      </c>
      <c r="H44" s="17"/>
      <c r="I44" s="17"/>
      <c r="J44" s="17"/>
      <c r="K44" s="17"/>
      <c r="L44" s="49"/>
      <c r="M44" s="11"/>
    </row>
    <row r="45" spans="2:13" ht="34.200000000000003" x14ac:dyDescent="0.25">
      <c r="B45" s="45"/>
      <c r="C45" s="2" t="s">
        <v>47</v>
      </c>
      <c r="D45" s="8" t="s">
        <v>38</v>
      </c>
      <c r="E45" s="8" t="s">
        <v>13</v>
      </c>
      <c r="F45" s="25">
        <v>-1</v>
      </c>
      <c r="G45" s="24">
        <v>1728.5</v>
      </c>
      <c r="H45" s="24">
        <v>100</v>
      </c>
      <c r="I45" s="17">
        <v>172850</v>
      </c>
      <c r="J45" s="24">
        <v>-3.5</v>
      </c>
      <c r="K45" s="24">
        <v>-172846.5</v>
      </c>
      <c r="L45" s="49">
        <v>0</v>
      </c>
    </row>
    <row r="46" spans="2:13" ht="34.200000000000003" x14ac:dyDescent="0.25">
      <c r="B46" s="45"/>
      <c r="C46" s="2" t="s">
        <v>48</v>
      </c>
      <c r="D46" s="8" t="s">
        <v>41</v>
      </c>
      <c r="E46" s="8" t="s">
        <v>34</v>
      </c>
      <c r="F46" s="25">
        <v>-2</v>
      </c>
      <c r="G46" s="24">
        <v>1728.7</v>
      </c>
      <c r="H46" s="24">
        <v>100</v>
      </c>
      <c r="I46" s="24">
        <v>345740</v>
      </c>
      <c r="J46" s="24">
        <v>-7</v>
      </c>
      <c r="K46" s="24">
        <v>-345733</v>
      </c>
      <c r="L46" s="49">
        <v>0</v>
      </c>
    </row>
    <row r="47" spans="2:13" x14ac:dyDescent="0.25">
      <c r="B47" s="45"/>
      <c r="C47" s="2"/>
      <c r="D47" s="8"/>
      <c r="E47" s="8"/>
      <c r="F47" s="25"/>
      <c r="G47" s="24"/>
      <c r="H47" s="24"/>
      <c r="I47" s="24"/>
      <c r="J47" s="24"/>
      <c r="K47" s="24"/>
      <c r="L47" s="49"/>
    </row>
    <row r="48" spans="2:13" ht="34.200000000000003" x14ac:dyDescent="0.25">
      <c r="B48" s="45"/>
      <c r="C48" s="2" t="s">
        <v>45</v>
      </c>
      <c r="D48" s="8" t="s">
        <v>38</v>
      </c>
      <c r="E48" s="8" t="s">
        <v>34</v>
      </c>
      <c r="F48" s="25">
        <v>3</v>
      </c>
      <c r="G48" s="24">
        <v>960.1</v>
      </c>
      <c r="H48" s="24">
        <v>50</v>
      </c>
      <c r="I48" s="24">
        <v>-144015</v>
      </c>
      <c r="J48" s="24">
        <v>-10.5</v>
      </c>
      <c r="K48" s="24">
        <v>144025.5</v>
      </c>
      <c r="L48" s="49">
        <v>0</v>
      </c>
    </row>
    <row r="49" spans="1:12" ht="34.200000000000003" x14ac:dyDescent="0.25">
      <c r="B49" s="45"/>
      <c r="C49" s="2" t="s">
        <v>45</v>
      </c>
      <c r="D49" s="8" t="s">
        <v>41</v>
      </c>
      <c r="E49" s="8" t="s">
        <v>34</v>
      </c>
      <c r="F49" s="25">
        <v>6</v>
      </c>
      <c r="G49" s="24">
        <v>959.8</v>
      </c>
      <c r="H49" s="24">
        <v>50</v>
      </c>
      <c r="I49" s="24">
        <v>-287940</v>
      </c>
      <c r="J49" s="24">
        <v>-21</v>
      </c>
      <c r="K49" s="24">
        <v>287961</v>
      </c>
      <c r="L49" s="49">
        <v>0</v>
      </c>
    </row>
    <row r="50" spans="1:12" ht="34.200000000000003" x14ac:dyDescent="0.25">
      <c r="B50" s="45"/>
      <c r="C50" s="2" t="s">
        <v>46</v>
      </c>
      <c r="D50" s="8" t="s">
        <v>43</v>
      </c>
      <c r="E50" s="8" t="s">
        <v>44</v>
      </c>
      <c r="F50" s="25">
        <v>3</v>
      </c>
      <c r="G50" s="24">
        <v>960.7</v>
      </c>
      <c r="H50" s="24">
        <v>50</v>
      </c>
      <c r="I50" s="17">
        <v>-144105</v>
      </c>
      <c r="J50" s="24">
        <v>-10.5</v>
      </c>
      <c r="K50" s="24">
        <v>144115.5</v>
      </c>
      <c r="L50" s="49">
        <v>0</v>
      </c>
    </row>
    <row r="51" spans="1:12" x14ac:dyDescent="0.25">
      <c r="B51" s="45"/>
      <c r="C51" s="2"/>
      <c r="D51" s="8"/>
      <c r="E51" s="8"/>
      <c r="F51" s="25"/>
      <c r="G51" s="24"/>
      <c r="H51" s="24"/>
      <c r="I51" s="17"/>
      <c r="J51" s="24"/>
      <c r="K51" s="24"/>
      <c r="L51" s="49"/>
    </row>
    <row r="52" spans="1:12" ht="34.200000000000003" x14ac:dyDescent="0.25">
      <c r="B52" s="45"/>
      <c r="C52" s="2" t="s">
        <v>40</v>
      </c>
      <c r="D52" s="8" t="s">
        <v>38</v>
      </c>
      <c r="E52" s="8" t="s">
        <v>13</v>
      </c>
      <c r="F52" s="25">
        <v>1</v>
      </c>
      <c r="G52" s="24">
        <v>1729.1</v>
      </c>
      <c r="H52" s="6">
        <v>100</v>
      </c>
      <c r="I52" s="17">
        <v>-172910</v>
      </c>
      <c r="J52" s="24">
        <v>-3.5</v>
      </c>
      <c r="K52" s="24">
        <v>175346.5</v>
      </c>
      <c r="L52" s="44">
        <f>-F52*H52*(G52-G59)+2*J52</f>
        <v>-4886.9999999999955</v>
      </c>
    </row>
    <row r="53" spans="1:12" ht="34.200000000000003" x14ac:dyDescent="0.25">
      <c r="B53" s="45"/>
      <c r="C53" s="2" t="s">
        <v>40</v>
      </c>
      <c r="D53" s="8" t="s">
        <v>41</v>
      </c>
      <c r="E53" s="8" t="s">
        <v>34</v>
      </c>
      <c r="F53" s="25">
        <v>2</v>
      </c>
      <c r="G53" s="24">
        <v>1729.3</v>
      </c>
      <c r="H53" s="6">
        <v>100</v>
      </c>
      <c r="I53" s="24">
        <v>-345860</v>
      </c>
      <c r="J53" s="24">
        <v>-7</v>
      </c>
      <c r="K53" s="24">
        <v>350693</v>
      </c>
      <c r="L53" s="44">
        <f>-F53*H53*(G53-G59)+2*J53</f>
        <v>-9814</v>
      </c>
    </row>
    <row r="54" spans="1:12" x14ac:dyDescent="0.25">
      <c r="B54" s="45"/>
      <c r="C54" s="2"/>
      <c r="D54" s="8"/>
      <c r="E54" s="8"/>
      <c r="F54" s="25"/>
      <c r="G54" s="24"/>
      <c r="H54" s="24"/>
      <c r="I54" s="24"/>
      <c r="J54" s="24"/>
      <c r="K54" s="24"/>
      <c r="L54" s="44"/>
    </row>
    <row r="55" spans="1:12" ht="34.200000000000003" x14ac:dyDescent="0.25">
      <c r="B55" s="45"/>
      <c r="C55" s="2" t="s">
        <v>42</v>
      </c>
      <c r="D55" s="8" t="s">
        <v>38</v>
      </c>
      <c r="E55" s="8" t="s">
        <v>34</v>
      </c>
      <c r="F55" s="25">
        <v>-3</v>
      </c>
      <c r="G55" s="24">
        <v>961</v>
      </c>
      <c r="H55" s="24">
        <v>50</v>
      </c>
      <c r="I55" s="24">
        <v>144150</v>
      </c>
      <c r="J55" s="24">
        <v>-10.5</v>
      </c>
      <c r="K55" s="24">
        <v>-140650.5</v>
      </c>
      <c r="L55" s="44">
        <f>-F55*H55*(G55-G60)+J55*2</f>
        <v>11063.999999999996</v>
      </c>
    </row>
    <row r="56" spans="1:12" ht="34.200000000000003" x14ac:dyDescent="0.25">
      <c r="B56" s="45"/>
      <c r="C56" s="2" t="s">
        <v>42</v>
      </c>
      <c r="D56" s="8" t="s">
        <v>41</v>
      </c>
      <c r="E56" s="8" t="s">
        <v>34</v>
      </c>
      <c r="F56" s="25">
        <v>-6</v>
      </c>
      <c r="G56" s="24">
        <v>960.7</v>
      </c>
      <c r="H56" s="24">
        <v>50</v>
      </c>
      <c r="I56" s="24">
        <v>288210</v>
      </c>
      <c r="J56" s="24">
        <v>-21</v>
      </c>
      <c r="K56" s="24">
        <v>-281316</v>
      </c>
      <c r="L56" s="44">
        <f>-F56*H56*(G56-G60)+2*J56</f>
        <v>22038.000000000007</v>
      </c>
    </row>
    <row r="57" spans="1:12" ht="34.200000000000003" x14ac:dyDescent="0.25">
      <c r="B57" s="45"/>
      <c r="C57" s="2" t="s">
        <v>42</v>
      </c>
      <c r="D57" s="8" t="s">
        <v>43</v>
      </c>
      <c r="E57" s="8" t="s">
        <v>44</v>
      </c>
      <c r="F57" s="25">
        <v>-3</v>
      </c>
      <c r="G57" s="24">
        <v>961.5</v>
      </c>
      <c r="H57" s="24">
        <v>50</v>
      </c>
      <c r="I57" s="17">
        <v>144225</v>
      </c>
      <c r="J57" s="24">
        <v>-10.5</v>
      </c>
      <c r="K57" s="24">
        <v>-140665.5</v>
      </c>
      <c r="L57" s="44">
        <f>-F57*H57*(G57-G60)+2*J57</f>
        <v>11138.999999999996</v>
      </c>
    </row>
    <row r="58" spans="1:12" x14ac:dyDescent="0.25">
      <c r="B58" s="45"/>
      <c r="C58" s="2"/>
      <c r="D58" s="8"/>
      <c r="E58" s="8"/>
      <c r="F58" s="25"/>
      <c r="G58" s="24"/>
      <c r="H58" s="24"/>
      <c r="I58" s="17"/>
      <c r="J58" s="24"/>
      <c r="K58" s="24"/>
      <c r="L58" s="48"/>
    </row>
    <row r="59" spans="1:12" ht="34.200000000000003" x14ac:dyDescent="0.25">
      <c r="B59" s="45"/>
      <c r="C59" s="2" t="s">
        <v>23</v>
      </c>
      <c r="D59" s="8" t="s">
        <v>12</v>
      </c>
      <c r="E59" s="8" t="s">
        <v>13</v>
      </c>
      <c r="F59" s="9">
        <v>-3</v>
      </c>
      <c r="G59" s="17">
        <v>1680.3</v>
      </c>
      <c r="H59" s="17">
        <v>100</v>
      </c>
      <c r="I59" s="17">
        <v>-504090</v>
      </c>
      <c r="J59" s="17">
        <v>-10.5</v>
      </c>
      <c r="K59" s="17">
        <v>-504079.5</v>
      </c>
      <c r="L59" s="49"/>
    </row>
    <row r="60" spans="1:12" ht="34.200000000000003" x14ac:dyDescent="0.25">
      <c r="B60" s="45"/>
      <c r="C60" s="2" t="s">
        <v>24</v>
      </c>
      <c r="D60" s="8" t="s">
        <v>14</v>
      </c>
      <c r="E60" s="8" t="s">
        <v>15</v>
      </c>
      <c r="F60" s="9">
        <v>12</v>
      </c>
      <c r="G60" s="17">
        <v>887.1</v>
      </c>
      <c r="H60" s="17">
        <v>50</v>
      </c>
      <c r="I60" s="17">
        <v>532260</v>
      </c>
      <c r="J60" s="17">
        <v>-42</v>
      </c>
      <c r="K60" s="17">
        <v>532302</v>
      </c>
      <c r="L60" s="51"/>
    </row>
    <row r="61" spans="1:12" s="5" customFormat="1" x14ac:dyDescent="0.25">
      <c r="B61" s="45"/>
      <c r="C61" s="2" t="s">
        <v>49</v>
      </c>
      <c r="D61" s="2"/>
      <c r="E61" s="2"/>
      <c r="F61" s="10"/>
      <c r="G61" s="18"/>
      <c r="H61" s="18"/>
      <c r="I61" s="18"/>
      <c r="J61" s="18"/>
      <c r="K61" s="18"/>
      <c r="L61" s="63">
        <f>SUM(L45:L60)</f>
        <v>29540.000000000004</v>
      </c>
    </row>
    <row r="62" spans="1:12" x14ac:dyDescent="0.25">
      <c r="B62" s="45"/>
      <c r="C62" s="2"/>
      <c r="D62" s="8"/>
      <c r="E62" s="8"/>
      <c r="F62" s="9"/>
      <c r="G62" s="17"/>
      <c r="H62" s="17"/>
      <c r="I62" s="17"/>
      <c r="J62" s="17"/>
      <c r="K62" s="17"/>
      <c r="L62" s="51"/>
    </row>
    <row r="63" spans="1:12" ht="14.4" x14ac:dyDescent="0.3">
      <c r="B63" s="45"/>
      <c r="C63" s="2" t="s">
        <v>64</v>
      </c>
      <c r="D63" s="2"/>
      <c r="E63" s="2"/>
      <c r="F63" s="10"/>
      <c r="G63" s="18"/>
      <c r="H63" s="17"/>
      <c r="I63" s="18"/>
      <c r="J63" s="17" t="s">
        <v>26</v>
      </c>
      <c r="K63" s="39">
        <v>1.0737000000000001</v>
      </c>
      <c r="L63" s="63">
        <f>L61/K63</f>
        <v>27512.340504796499</v>
      </c>
    </row>
    <row r="64" spans="1:12" x14ac:dyDescent="0.25">
      <c r="A64" s="53"/>
      <c r="B64" s="64"/>
      <c r="C64" s="1"/>
      <c r="D64" s="6"/>
      <c r="E64" s="6"/>
      <c r="F64" s="6"/>
      <c r="G64" s="15"/>
      <c r="H64" s="15"/>
      <c r="I64" s="15"/>
      <c r="J64" s="15"/>
      <c r="K64" s="15"/>
      <c r="L64" s="51"/>
    </row>
    <row r="65" spans="2:13" ht="24.6" thickBot="1" x14ac:dyDescent="0.3">
      <c r="B65" s="65"/>
      <c r="C65" s="60" t="s">
        <v>65</v>
      </c>
      <c r="D65" s="69"/>
      <c r="E65" s="69"/>
      <c r="F65" s="69"/>
      <c r="G65" s="70"/>
      <c r="H65" s="70"/>
      <c r="I65" s="70"/>
      <c r="J65" s="70"/>
      <c r="K65" s="70"/>
      <c r="L65" s="61">
        <f>L63+L42</f>
        <v>21930.340504796499</v>
      </c>
    </row>
    <row r="66" spans="2:13" ht="12.6" thickBot="1" x14ac:dyDescent="0.3">
      <c r="B66" s="12"/>
      <c r="C66" s="4"/>
      <c r="D66" s="11"/>
      <c r="E66" s="11"/>
      <c r="F66" s="11"/>
      <c r="G66" s="20"/>
      <c r="H66" s="20"/>
      <c r="I66" s="20"/>
      <c r="J66" s="20"/>
      <c r="K66" s="20"/>
    </row>
    <row r="67" spans="2:13" ht="24" x14ac:dyDescent="0.25">
      <c r="B67" s="76"/>
      <c r="C67" s="77" t="s">
        <v>65</v>
      </c>
      <c r="D67" s="78" t="s">
        <v>66</v>
      </c>
      <c r="E67" s="79"/>
      <c r="F67" s="79"/>
      <c r="G67" s="80"/>
      <c r="H67" s="80"/>
      <c r="I67" s="80"/>
      <c r="J67" s="80"/>
      <c r="K67" s="80"/>
      <c r="L67" s="54">
        <f>L42+K10</f>
        <v>-2413</v>
      </c>
    </row>
    <row r="68" spans="2:13" ht="12.6" thickBot="1" x14ac:dyDescent="0.3">
      <c r="B68" s="65"/>
      <c r="C68" s="60"/>
      <c r="D68" s="69" t="s">
        <v>67</v>
      </c>
      <c r="E68" s="66"/>
      <c r="F68" s="66"/>
      <c r="G68" s="67"/>
      <c r="H68" s="67"/>
      <c r="I68" s="67"/>
      <c r="J68" s="67"/>
      <c r="K68" s="67"/>
      <c r="L68" s="61">
        <f>L63+K17</f>
        <v>29651.930504796499</v>
      </c>
      <c r="M68" s="16"/>
    </row>
    <row r="69" spans="2:13" ht="24.6" thickBot="1" x14ac:dyDescent="0.3">
      <c r="B69" s="71"/>
      <c r="C69" s="72" t="s">
        <v>65</v>
      </c>
      <c r="D69" s="73" t="s">
        <v>70</v>
      </c>
      <c r="E69" s="73"/>
      <c r="F69" s="73"/>
      <c r="G69" s="74"/>
      <c r="H69" s="74"/>
      <c r="I69" s="74"/>
      <c r="J69" s="74"/>
      <c r="K69" s="74"/>
      <c r="L69" s="75">
        <f>L65+K19</f>
        <v>27238.930504796499</v>
      </c>
    </row>
    <row r="70" spans="2:13" ht="12.6" thickBot="1" x14ac:dyDescent="0.3">
      <c r="B70" s="12"/>
      <c r="C70" s="4"/>
      <c r="D70" s="11"/>
      <c r="E70" s="11"/>
      <c r="F70" s="11"/>
      <c r="G70" s="20"/>
      <c r="H70" s="20"/>
      <c r="I70" s="20"/>
      <c r="J70" s="20"/>
      <c r="K70" s="20"/>
    </row>
    <row r="71" spans="2:13" ht="24" x14ac:dyDescent="0.25">
      <c r="B71" s="76"/>
      <c r="C71" s="77" t="s">
        <v>68</v>
      </c>
      <c r="D71" s="79"/>
      <c r="E71" s="79"/>
      <c r="F71" s="79"/>
      <c r="G71" s="80"/>
      <c r="H71" s="80"/>
      <c r="I71" s="80"/>
      <c r="J71" s="80"/>
      <c r="K71" s="80"/>
      <c r="L71" s="81">
        <f>J19</f>
        <v>52608.57</v>
      </c>
    </row>
    <row r="72" spans="2:13" ht="24.6" thickBot="1" x14ac:dyDescent="0.3">
      <c r="B72" s="65"/>
      <c r="C72" s="60" t="s">
        <v>69</v>
      </c>
      <c r="D72" s="66"/>
      <c r="E72" s="66"/>
      <c r="F72" s="82"/>
      <c r="G72" s="67"/>
      <c r="H72" s="67"/>
      <c r="I72" s="52"/>
      <c r="J72" s="52"/>
      <c r="K72" s="52"/>
      <c r="L72" s="68">
        <f>J9-J8+(J14-J13)/K63</f>
        <v>1966982.0340877338</v>
      </c>
    </row>
  </sheetData>
  <mergeCells count="17">
    <mergeCell ref="C17:E17"/>
    <mergeCell ref="C18:L18"/>
    <mergeCell ref="C19:E19"/>
    <mergeCell ref="L22:L23"/>
    <mergeCell ref="C7:L7"/>
    <mergeCell ref="C10:E10"/>
    <mergeCell ref="C12:L12"/>
    <mergeCell ref="C15:E15"/>
    <mergeCell ref="C16:L16"/>
    <mergeCell ref="K22:K23"/>
    <mergeCell ref="C22:C23"/>
    <mergeCell ref="D22:D23"/>
    <mergeCell ref="E22:E23"/>
    <mergeCell ref="F22:F23"/>
    <mergeCell ref="G22:G23"/>
    <mergeCell ref="H22:H23"/>
    <mergeCell ref="I22:I23"/>
  </mergeCells>
  <pageMargins left="0.7" right="0.7" top="0.78740157499999996" bottom="0.78740157499999996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Internet</cp:lastModifiedBy>
  <cp:lastPrinted>2017-03-19T22:10:07Z</cp:lastPrinted>
  <dcterms:created xsi:type="dcterms:W3CDTF">2017-01-08T13:24:43Z</dcterms:created>
  <dcterms:modified xsi:type="dcterms:W3CDTF">2017-03-19T22:46:57Z</dcterms:modified>
</cp:coreProperties>
</file>