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263\Desktop\"/>
    </mc:Choice>
  </mc:AlternateContent>
  <bookViews>
    <workbookView xWindow="0" yWindow="0" windowWidth="28800" windowHeight="1221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H8" i="1"/>
  <c r="J8" i="1"/>
  <c r="J5" i="1"/>
  <c r="I10" i="1"/>
  <c r="C10" i="1"/>
  <c r="I8" i="1"/>
  <c r="I7" i="1"/>
  <c r="H7" i="1"/>
  <c r="I6" i="1"/>
  <c r="B6" i="1"/>
  <c r="B7" i="1" s="1"/>
  <c r="B8" i="1" s="1"/>
  <c r="I5" i="1"/>
  <c r="H5" i="1"/>
  <c r="H10" i="1" l="1"/>
  <c r="H6" i="1" l="1"/>
</calcChain>
</file>

<file path=xl/sharedStrings.xml><?xml version="1.0" encoding="utf-8"?>
<sst xmlns="http://schemas.openxmlformats.org/spreadsheetml/2006/main" count="11" uniqueCount="9">
  <si>
    <t>Nr.</t>
  </si>
  <si>
    <t>Datum</t>
  </si>
  <si>
    <t>Anteilspreis</t>
  </si>
  <si>
    <t>Anteile</t>
  </si>
  <si>
    <t>Gebühren</t>
  </si>
  <si>
    <t>Stückzahl</t>
  </si>
  <si>
    <t>Gesamt</t>
  </si>
  <si>
    <t>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</si>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</sst>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6" formatCode="#,##0\ &quot;€&quot;"/>
    <numFmt numFmtId="169" formatCode="#,##0.000\ &quot;€&quot;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166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169" fontId="2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/>
    </xf>
  </cellXfs>
  <cellStyles count="1">
    <cellStyle name="Standard" xfId="0" builtinId="0"/>
  </cellStyles>
  <dxfs count="8">
    <dxf>
      <font>
        <b/>
        <i val="0"/>
        <color rgb="FF52BA54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52BA54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52BA54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52BA54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st263%20Dateien\Depot%20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t"/>
      <sheetName val="Realtime"/>
      <sheetName val="Auswertung"/>
      <sheetName val="Proz.Aufteilung"/>
      <sheetName val="Übersicht"/>
      <sheetName val="AnteileCash"/>
      <sheetName val="mit Altlasten"/>
      <sheetName val="Sparplan"/>
      <sheetName val="Quellensteuer"/>
      <sheetName val="Divid.  Auss."/>
      <sheetName val="Fonds Intern."/>
      <sheetName val="Europa"/>
      <sheetName val="USA"/>
      <sheetName val="EM - Asien"/>
      <sheetName val="Income"/>
      <sheetName val="Aktien"/>
      <sheetName val="Rohstoffe"/>
      <sheetName val="Charts alte"/>
      <sheetName val="Charts neue"/>
    </sheetNames>
    <sheetDataSet>
      <sheetData sheetId="0"/>
      <sheetData sheetId="1"/>
      <sheetData sheetId="2"/>
      <sheetData sheetId="3"/>
      <sheetData sheetId="4">
        <row r="15">
          <cell r="A15">
            <v>43024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tabSelected="1" workbookViewId="0">
      <selection activeCell="J8" sqref="J8"/>
    </sheetView>
  </sheetViews>
  <sheetFormatPr baseColWidth="10" defaultRowHeight="15" x14ac:dyDescent="0.25"/>
  <cols>
    <col min="2" max="2" width="4.140625" bestFit="1" customWidth="1"/>
    <col min="3" max="3" width="12.7109375" bestFit="1" customWidth="1"/>
    <col min="4" max="4" width="2.85546875" bestFit="1" customWidth="1"/>
    <col min="5" max="5" width="13" bestFit="1" customWidth="1"/>
    <col min="6" max="6" width="8.140625" bestFit="1" customWidth="1"/>
    <col min="8" max="8" width="10.7109375" bestFit="1" customWidth="1"/>
  </cols>
  <sheetData>
    <row r="3" spans="2:10" ht="15.75" x14ac:dyDescent="0.25">
      <c r="B3" s="1" t="s">
        <v>0</v>
      </c>
      <c r="C3" s="2" t="s">
        <v>1</v>
      </c>
      <c r="D3" s="2"/>
      <c r="E3" s="3" t="s">
        <v>2</v>
      </c>
      <c r="F3" s="4" t="s">
        <v>3</v>
      </c>
      <c r="G3" s="5" t="s">
        <v>4</v>
      </c>
      <c r="H3" s="6" t="s">
        <v>5</v>
      </c>
      <c r="I3" s="7" t="s">
        <v>6</v>
      </c>
      <c r="J3" s="7"/>
    </row>
    <row r="4" spans="2:10" ht="15.75" x14ac:dyDescent="0.25">
      <c r="B4" s="1"/>
      <c r="C4" s="8"/>
      <c r="D4" s="8"/>
      <c r="E4" s="3"/>
      <c r="F4" s="4"/>
      <c r="G4" s="3"/>
      <c r="H4" s="3"/>
      <c r="I4" s="5"/>
      <c r="J4" s="5"/>
    </row>
    <row r="5" spans="2:10" ht="15.75" x14ac:dyDescent="0.25">
      <c r="B5" s="1">
        <v>1</v>
      </c>
      <c r="C5" s="9">
        <v>42541</v>
      </c>
      <c r="D5" s="9" t="s">
        <v>7</v>
      </c>
      <c r="E5" s="13">
        <v>5.1390000000000002</v>
      </c>
      <c r="F5" s="15">
        <v>300</v>
      </c>
      <c r="G5" s="3">
        <v>9.9</v>
      </c>
      <c r="H5" s="15">
        <f>+F5</f>
        <v>300</v>
      </c>
      <c r="I5" s="10">
        <f>+-E5*F5</f>
        <v>-1541.7</v>
      </c>
      <c r="J5" s="11">
        <f>+(E$10-$E5)/$E5</f>
        <v>0.67834208990075884</v>
      </c>
    </row>
    <row r="6" spans="2:10" ht="15.75" x14ac:dyDescent="0.25">
      <c r="B6" s="1">
        <f>+B5+1</f>
        <v>2</v>
      </c>
      <c r="C6" s="9">
        <v>42887</v>
      </c>
      <c r="D6" s="9" t="s">
        <v>7</v>
      </c>
      <c r="E6" s="13">
        <v>5.34</v>
      </c>
      <c r="F6" s="15">
        <v>299</v>
      </c>
      <c r="G6" s="3">
        <v>9.9499999999999993</v>
      </c>
      <c r="H6" s="15">
        <f ca="1">SUM(F6:$U$55)</f>
        <v>599</v>
      </c>
      <c r="I6" s="10">
        <f>+-E6*F6</f>
        <v>-1596.6599999999999</v>
      </c>
      <c r="J6" s="11">
        <f>+(E$7-$E6)/$E6</f>
        <v>0.3786516853932585</v>
      </c>
    </row>
    <row r="7" spans="2:10" ht="15.75" x14ac:dyDescent="0.25">
      <c r="B7" s="1">
        <f t="shared" ref="B7:B8" si="0">+B6+1</f>
        <v>3</v>
      </c>
      <c r="C7" s="9">
        <v>42998</v>
      </c>
      <c r="D7" s="9" t="s">
        <v>8</v>
      </c>
      <c r="E7" s="13">
        <v>7.3620000000000001</v>
      </c>
      <c r="F7" s="15">
        <v>299</v>
      </c>
      <c r="G7" s="3">
        <v>9.9499999999999993</v>
      </c>
      <c r="H7" s="15">
        <f>+F7</f>
        <v>299</v>
      </c>
      <c r="I7" s="10">
        <f>++E7*F7</f>
        <v>2201.2379999999998</v>
      </c>
      <c r="J7" s="11">
        <f>+(E$7-$E6)/$E6</f>
        <v>0.3786516853932585</v>
      </c>
    </row>
    <row r="8" spans="2:10" ht="15.75" x14ac:dyDescent="0.25">
      <c r="B8" s="1">
        <f t="shared" si="0"/>
        <v>4</v>
      </c>
      <c r="C8" s="9">
        <v>43004</v>
      </c>
      <c r="D8" s="9" t="s">
        <v>7</v>
      </c>
      <c r="E8" s="13">
        <v>7.8920000000000003</v>
      </c>
      <c r="F8" s="15">
        <v>200</v>
      </c>
      <c r="G8" s="3">
        <v>9.9499999999999993</v>
      </c>
      <c r="H8" s="15">
        <f>+F5+F8</f>
        <v>500</v>
      </c>
      <c r="I8" s="10">
        <f>+-E8*F8</f>
        <v>-1578.4</v>
      </c>
      <c r="J8" s="11">
        <f t="shared" ref="J6:J8" si="1">+(E$10-$E8)/$E8</f>
        <v>9.287886467308662E-2</v>
      </c>
    </row>
    <row r="9" spans="2:10" ht="15.75" x14ac:dyDescent="0.25">
      <c r="B9" s="1"/>
      <c r="C9" s="9"/>
      <c r="D9" s="9"/>
      <c r="E9" s="13"/>
      <c r="F9" s="4"/>
      <c r="G9" s="3"/>
      <c r="H9" s="3"/>
      <c r="I9" s="10"/>
      <c r="J9" s="11"/>
    </row>
    <row r="10" spans="2:10" ht="19.5" x14ac:dyDescent="0.25">
      <c r="B10" s="1"/>
      <c r="C10" s="9">
        <f>+[1]Übersicht!$A$15</f>
        <v>43024</v>
      </c>
      <c r="D10" s="9"/>
      <c r="E10" s="14">
        <v>8.625</v>
      </c>
      <c r="F10" s="4"/>
      <c r="G10" s="3"/>
      <c r="H10" s="12">
        <f>+XIRR(I5:I10,C5:C10,)</f>
        <v>0.6692069590091706</v>
      </c>
      <c r="I10" s="10">
        <f>+H8*E10</f>
        <v>4312.5</v>
      </c>
      <c r="J10" s="11"/>
    </row>
  </sheetData>
  <conditionalFormatting sqref="J9:J10">
    <cfRule type="cellIs" dxfId="7" priority="7" operator="lessThanOrEqual">
      <formula>0</formula>
    </cfRule>
    <cfRule type="cellIs" dxfId="6" priority="8" operator="greaterThanOrEqual">
      <formula>0</formula>
    </cfRule>
  </conditionalFormatting>
  <conditionalFormatting sqref="J5:J8">
    <cfRule type="cellIs" dxfId="5" priority="5" operator="lessThanOrEqual">
      <formula>0</formula>
    </cfRule>
    <cfRule type="cellIs" dxfId="4" priority="6" operator="greaterThanOrEqual">
      <formula>0</formula>
    </cfRule>
  </conditionalFormatting>
  <conditionalFormatting sqref="H10">
    <cfRule type="cellIs" dxfId="3" priority="3" operator="lessThanOrEqual">
      <formula>0</formula>
    </cfRule>
    <cfRule type="cellIs" dxfId="2" priority="4" operator="greaterThanOr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west263</dc:creator>
  <cp:lastModifiedBy>west263</cp:lastModifiedBy>
  <dcterms:created xsi:type="dcterms:W3CDTF">2017-10-17T12:00:35Z</dcterms:created>
  <dcterms:modified xsi:type="dcterms:W3CDTF">2017-10-17T12:10:39Z</dcterms:modified>
</cp:coreProperties>
</file>