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Vergleichsrechnung" sheetId="1" r:id="rId1"/>
  </sheets>
  <calcPr calcId="124519"/>
</workbook>
</file>

<file path=xl/calcChain.xml><?xml version="1.0" encoding="utf-8"?>
<calcChain xmlns="http://schemas.openxmlformats.org/spreadsheetml/2006/main">
  <c r="K2" i="1"/>
  <c r="L2"/>
  <c r="J3" s="1"/>
  <c r="G2"/>
  <c r="H2" s="1"/>
  <c r="C2"/>
  <c r="D2" s="1"/>
  <c r="E2"/>
  <c r="B3" l="1"/>
  <c r="L3"/>
  <c r="K3"/>
  <c r="M3"/>
  <c r="F3"/>
  <c r="E3"/>
  <c r="C3" l="1"/>
  <c r="D3" s="1"/>
  <c r="G3"/>
  <c r="H3" s="1"/>
  <c r="I3"/>
  <c r="J4"/>
  <c r="L4" s="1"/>
  <c r="M4" l="1"/>
  <c r="K4"/>
  <c r="J5" s="1"/>
  <c r="M5" s="1"/>
  <c r="B4"/>
  <c r="F4"/>
  <c r="E4" l="1"/>
  <c r="B5"/>
  <c r="C4"/>
  <c r="D4" s="1"/>
  <c r="G4"/>
  <c r="I4"/>
  <c r="K5"/>
  <c r="L5"/>
  <c r="H4"/>
  <c r="E5" l="1"/>
  <c r="C5"/>
  <c r="D5" s="1"/>
  <c r="B6" s="1"/>
  <c r="J6"/>
  <c r="M6" s="1"/>
  <c r="F5"/>
  <c r="L6" l="1"/>
  <c r="E6"/>
  <c r="C6"/>
  <c r="D6" s="1"/>
  <c r="G5"/>
  <c r="I5"/>
  <c r="K6"/>
  <c r="J7" s="1"/>
  <c r="H5"/>
  <c r="B7" l="1"/>
  <c r="M7"/>
  <c r="K7"/>
  <c r="L7"/>
  <c r="F6"/>
  <c r="C7" l="1"/>
  <c r="D7" s="1"/>
  <c r="E7"/>
  <c r="G6"/>
  <c r="H6" s="1"/>
  <c r="I6"/>
  <c r="J8"/>
  <c r="B8" l="1"/>
  <c r="M8"/>
  <c r="K8"/>
  <c r="J9" s="1"/>
  <c r="L8"/>
  <c r="F7"/>
  <c r="C8" l="1"/>
  <c r="D8" s="1"/>
  <c r="E8"/>
  <c r="G7"/>
  <c r="H7" s="1"/>
  <c r="I7"/>
  <c r="M9"/>
  <c r="K9"/>
  <c r="J10" s="1"/>
  <c r="L9"/>
  <c r="B9" l="1"/>
  <c r="M10"/>
  <c r="K10"/>
  <c r="J11" s="1"/>
  <c r="L10"/>
  <c r="F8"/>
  <c r="E9" l="1"/>
  <c r="C9"/>
  <c r="D9" s="1"/>
  <c r="G8"/>
  <c r="H8" s="1"/>
  <c r="I8"/>
  <c r="M11"/>
  <c r="K11"/>
  <c r="J12" s="1"/>
  <c r="L11"/>
  <c r="B10" l="1"/>
  <c r="M12"/>
  <c r="K12"/>
  <c r="J13" s="1"/>
  <c r="L12"/>
  <c r="F9"/>
  <c r="E10" l="1"/>
  <c r="C10"/>
  <c r="D10" s="1"/>
  <c r="G9"/>
  <c r="I9"/>
  <c r="M13"/>
  <c r="L13"/>
  <c r="K13"/>
  <c r="H9"/>
  <c r="B11" l="1"/>
  <c r="C11"/>
  <c r="D11" s="1"/>
  <c r="E11"/>
  <c r="J14"/>
  <c r="L14" s="1"/>
  <c r="F10"/>
  <c r="G10" l="1"/>
  <c r="H10" s="1"/>
  <c r="I10"/>
  <c r="B12"/>
  <c r="M14"/>
  <c r="K14"/>
  <c r="J15" s="1"/>
  <c r="L15" s="1"/>
  <c r="E12" l="1"/>
  <c r="B13"/>
  <c r="C12"/>
  <c r="D12" s="1"/>
  <c r="M15"/>
  <c r="K15"/>
  <c r="J16" s="1"/>
  <c r="K16" s="1"/>
  <c r="F11"/>
  <c r="J17" l="1"/>
  <c r="M17" s="1"/>
  <c r="G11"/>
  <c r="H11" s="1"/>
  <c r="I11"/>
  <c r="L16"/>
  <c r="C13"/>
  <c r="D13" s="1"/>
  <c r="B14" s="1"/>
  <c r="E13"/>
  <c r="M16"/>
  <c r="L17" l="1"/>
  <c r="K17"/>
  <c r="E14"/>
  <c r="B15"/>
  <c r="C14"/>
  <c r="D14" s="1"/>
  <c r="F12"/>
  <c r="G12" l="1"/>
  <c r="H12" s="1"/>
  <c r="I12"/>
  <c r="C15"/>
  <c r="D15" s="1"/>
  <c r="E15"/>
  <c r="J18"/>
  <c r="L18" l="1"/>
  <c r="K18"/>
  <c r="M18"/>
  <c r="B16"/>
  <c r="F13"/>
  <c r="C16" l="1"/>
  <c r="D16" s="1"/>
  <c r="E16"/>
  <c r="B17"/>
  <c r="G13"/>
  <c r="I13"/>
  <c r="J19"/>
  <c r="H13"/>
  <c r="C17" l="1"/>
  <c r="D17" s="1"/>
  <c r="E17"/>
  <c r="K19"/>
  <c r="J20" s="1"/>
  <c r="M19"/>
  <c r="L19"/>
  <c r="F14"/>
  <c r="G14" l="1"/>
  <c r="H14" s="1"/>
  <c r="I14"/>
  <c r="L20"/>
  <c r="K20"/>
  <c r="M20"/>
  <c r="B18"/>
  <c r="E18" l="1"/>
  <c r="C18"/>
  <c r="D18" s="1"/>
  <c r="J21"/>
  <c r="F15"/>
  <c r="B19" l="1"/>
  <c r="K21"/>
  <c r="J22" s="1"/>
  <c r="M21"/>
  <c r="L21"/>
  <c r="G15"/>
  <c r="H15" s="1"/>
  <c r="I15"/>
  <c r="E19" l="1"/>
  <c r="C19"/>
  <c r="D19" s="1"/>
  <c r="K22"/>
  <c r="M22"/>
  <c r="L22"/>
  <c r="F16"/>
  <c r="I16" s="1"/>
  <c r="J23" l="1"/>
  <c r="K23" s="1"/>
  <c r="B20"/>
  <c r="G16"/>
  <c r="H16" s="1"/>
  <c r="F17" s="1"/>
  <c r="I17" s="1"/>
  <c r="L23" l="1"/>
  <c r="M23"/>
  <c r="J24"/>
  <c r="M24" s="1"/>
  <c r="E20"/>
  <c r="C20"/>
  <c r="D20" s="1"/>
  <c r="H17"/>
  <c r="F18" s="1"/>
  <c r="I18" s="1"/>
  <c r="G17"/>
  <c r="L24" l="1"/>
  <c r="K24"/>
  <c r="J25" s="1"/>
  <c r="B21"/>
  <c r="G18"/>
  <c r="H18" s="1"/>
  <c r="F19" s="1"/>
  <c r="I19" s="1"/>
  <c r="K25" l="1"/>
  <c r="M25"/>
  <c r="L25"/>
  <c r="E21"/>
  <c r="C21"/>
  <c r="D21" s="1"/>
  <c r="G19"/>
  <c r="H19" s="1"/>
  <c r="J26" l="1"/>
  <c r="L26" s="1"/>
  <c r="B22"/>
  <c r="F20"/>
  <c r="I20" s="1"/>
  <c r="K26" l="1"/>
  <c r="M26"/>
  <c r="J27"/>
  <c r="M27" s="1"/>
  <c r="K27"/>
  <c r="E22"/>
  <c r="C22"/>
  <c r="D22" s="1"/>
  <c r="H20"/>
  <c r="F21" s="1"/>
  <c r="I21" s="1"/>
  <c r="G20"/>
  <c r="L27" l="1"/>
  <c r="J28"/>
  <c r="L28" s="1"/>
  <c r="B23"/>
  <c r="G21"/>
  <c r="H21" s="1"/>
  <c r="K28" l="1"/>
  <c r="M28"/>
  <c r="J29"/>
  <c r="L29" s="1"/>
  <c r="C23"/>
  <c r="D23" s="1"/>
  <c r="E23"/>
  <c r="F22"/>
  <c r="I22" s="1"/>
  <c r="K29" l="1"/>
  <c r="J30"/>
  <c r="M30" s="1"/>
  <c r="M29"/>
  <c r="B24"/>
  <c r="G22"/>
  <c r="H22" s="1"/>
  <c r="L30" l="1"/>
  <c r="K30"/>
  <c r="J31" s="1"/>
  <c r="E24"/>
  <c r="C24"/>
  <c r="D24" s="1"/>
  <c r="F23"/>
  <c r="I23" s="1"/>
  <c r="L31" l="1"/>
  <c r="K31"/>
  <c r="J32" s="1"/>
  <c r="M31"/>
  <c r="B25"/>
  <c r="G23"/>
  <c r="H23" s="1"/>
  <c r="M32" l="1"/>
  <c r="L32"/>
  <c r="K32"/>
  <c r="C25"/>
  <c r="D25" s="1"/>
  <c r="E25"/>
  <c r="J33"/>
  <c r="F24"/>
  <c r="I24" s="1"/>
  <c r="B26" l="1"/>
  <c r="L33"/>
  <c r="M33"/>
  <c r="K33"/>
  <c r="G24"/>
  <c r="H24" s="1"/>
  <c r="F25" s="1"/>
  <c r="I25" s="1"/>
  <c r="C26" l="1"/>
  <c r="D26" s="1"/>
  <c r="E26"/>
  <c r="J34"/>
  <c r="G25"/>
  <c r="H25" s="1"/>
  <c r="K34" l="1"/>
  <c r="M34"/>
  <c r="L34"/>
  <c r="B27"/>
  <c r="F26"/>
  <c r="I26" s="1"/>
  <c r="J35" l="1"/>
  <c r="K35" s="1"/>
  <c r="E27"/>
  <c r="C27"/>
  <c r="D27" s="1"/>
  <c r="G26"/>
  <c r="H26" s="1"/>
  <c r="M35" l="1"/>
  <c r="L35"/>
  <c r="J36" s="1"/>
  <c r="B28"/>
  <c r="F27"/>
  <c r="I27" s="1"/>
  <c r="K36" l="1"/>
  <c r="J37" s="1"/>
  <c r="M36"/>
  <c r="L36"/>
  <c r="E28"/>
  <c r="C28"/>
  <c r="D28" s="1"/>
  <c r="G27"/>
  <c r="H27" s="1"/>
  <c r="L37" l="1"/>
  <c r="M37"/>
  <c r="K37"/>
  <c r="B29"/>
  <c r="F28"/>
  <c r="I28" s="1"/>
  <c r="E29" l="1"/>
  <c r="C29"/>
  <c r="D29" s="1"/>
  <c r="J38"/>
  <c r="G28"/>
  <c r="H28" s="1"/>
  <c r="B30" l="1"/>
  <c r="K38"/>
  <c r="J39" s="1"/>
  <c r="M38"/>
  <c r="L38"/>
  <c r="F29"/>
  <c r="I29" s="1"/>
  <c r="E30" l="1"/>
  <c r="C30"/>
  <c r="D30" s="1"/>
  <c r="L39"/>
  <c r="K39"/>
  <c r="M39"/>
  <c r="G29"/>
  <c r="H29" s="1"/>
  <c r="B31" l="1"/>
  <c r="J40"/>
  <c r="F30"/>
  <c r="I30" s="1"/>
  <c r="C31" l="1"/>
  <c r="D31" s="1"/>
  <c r="E31"/>
  <c r="L40"/>
  <c r="K40"/>
  <c r="M40"/>
  <c r="G30"/>
  <c r="H30" s="1"/>
  <c r="B32" l="1"/>
  <c r="J41"/>
  <c r="F31"/>
  <c r="I31" s="1"/>
  <c r="E32" l="1"/>
  <c r="C32"/>
  <c r="D32" s="1"/>
  <c r="B33" s="1"/>
  <c r="L41"/>
  <c r="K41"/>
  <c r="M41"/>
  <c r="G31"/>
  <c r="H31" s="1"/>
  <c r="C33" l="1"/>
  <c r="D33" s="1"/>
  <c r="E33"/>
  <c r="F32"/>
  <c r="I32" s="1"/>
  <c r="B34" l="1"/>
  <c r="G32"/>
  <c r="H32" s="1"/>
  <c r="F33" s="1"/>
  <c r="I33" s="1"/>
  <c r="C34" l="1"/>
  <c r="D34" s="1"/>
  <c r="E34"/>
  <c r="G33"/>
  <c r="H33" s="1"/>
  <c r="B35" l="1"/>
  <c r="F34"/>
  <c r="I34" s="1"/>
  <c r="C35" l="1"/>
  <c r="D35" s="1"/>
  <c r="E35"/>
  <c r="H34"/>
  <c r="F35" s="1"/>
  <c r="I35" s="1"/>
  <c r="G34"/>
  <c r="B36" l="1"/>
  <c r="G35"/>
  <c r="H35" s="1"/>
  <c r="E36" l="1"/>
  <c r="C36"/>
  <c r="D36" s="1"/>
  <c r="F36"/>
  <c r="I36" s="1"/>
  <c r="B37" l="1"/>
  <c r="H36"/>
  <c r="F37" s="1"/>
  <c r="I37" s="1"/>
  <c r="G36"/>
  <c r="C37" l="1"/>
  <c r="D37" s="1"/>
  <c r="E37"/>
  <c r="G37"/>
  <c r="H37" s="1"/>
  <c r="B38" l="1"/>
  <c r="F38"/>
  <c r="I38" s="1"/>
  <c r="C38" l="1"/>
  <c r="D38" s="1"/>
  <c r="E38"/>
  <c r="G38"/>
  <c r="H38" s="1"/>
  <c r="B39" l="1"/>
  <c r="F39"/>
  <c r="I39" s="1"/>
  <c r="C39" l="1"/>
  <c r="D39" s="1"/>
  <c r="E39"/>
  <c r="G39"/>
  <c r="H39" s="1"/>
  <c r="B40" l="1"/>
  <c r="F40"/>
  <c r="I40" s="1"/>
  <c r="C40" l="1"/>
  <c r="D40" s="1"/>
  <c r="E40"/>
  <c r="G40"/>
  <c r="H40" s="1"/>
  <c r="B41" l="1"/>
  <c r="F41"/>
  <c r="I41" s="1"/>
  <c r="C41" l="1"/>
  <c r="D41" s="1"/>
  <c r="E41"/>
  <c r="G41"/>
  <c r="H41" s="1"/>
</calcChain>
</file>

<file path=xl/sharedStrings.xml><?xml version="1.0" encoding="utf-8"?>
<sst xmlns="http://schemas.openxmlformats.org/spreadsheetml/2006/main" count="20" uniqueCount="15">
  <si>
    <t>Jahr</t>
  </si>
  <si>
    <t>Einzelaktie</t>
  </si>
  <si>
    <t>Dividende</t>
  </si>
  <si>
    <t>Steuer</t>
  </si>
  <si>
    <t>Netto Gesamt</t>
  </si>
  <si>
    <t>ETF ausschüttend</t>
  </si>
  <si>
    <t>ETF Thesaurierend</t>
  </si>
  <si>
    <t>Vorabpauschale</t>
  </si>
  <si>
    <t>Basiszins</t>
  </si>
  <si>
    <t>Steuersatz</t>
  </si>
  <si>
    <t>Quellensteuer</t>
  </si>
  <si>
    <t>Rendite</t>
  </si>
  <si>
    <t>Teilfreistellung</t>
  </si>
  <si>
    <t>Kostenauschale</t>
  </si>
  <si>
    <t>Dividende (im Fondvermögen)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</si>
</sst>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4" fillId="5" borderId="2" applyNumberFormat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8" fontId="1" fillId="2" borderId="1" xfId="0" applyNumberFormat="1" applyFont="1" applyFill="1" applyBorder="1" applyAlignment="1">
      <alignment horizontal="right" wrapText="1"/>
    </xf>
    <xf numFmtId="8" fontId="2" fillId="2" borderId="1" xfId="0" applyNumberFormat="1" applyFont="1" applyFill="1" applyBorder="1" applyAlignment="1">
      <alignment horizontal="right" wrapText="1"/>
    </xf>
    <xf numFmtId="8" fontId="1" fillId="3" borderId="1" xfId="0" applyNumberFormat="1" applyFont="1" applyFill="1" applyBorder="1" applyAlignment="1">
      <alignment horizontal="right" wrapText="1"/>
    </xf>
    <xf numFmtId="8" fontId="2" fillId="3" borderId="1" xfId="0" applyNumberFormat="1" applyFont="1" applyFill="1" applyBorder="1" applyAlignment="1">
      <alignment horizontal="right" wrapText="1"/>
    </xf>
    <xf numFmtId="0" fontId="3" fillId="4" borderId="0" xfId="1"/>
    <xf numFmtId="10" fontId="3" fillId="4" borderId="0" xfId="1" applyNumberFormat="1"/>
    <xf numFmtId="0" fontId="4" fillId="5" borderId="2" xfId="2" applyAlignment="1">
      <alignment horizontal="right" wrapText="1"/>
    </xf>
    <xf numFmtId="8" fontId="4" fillId="5" borderId="2" xfId="2" applyNumberFormat="1" applyAlignment="1">
      <alignment horizontal="right" wrapText="1"/>
    </xf>
    <xf numFmtId="0" fontId="5" fillId="5" borderId="2" xfId="2" applyFont="1" applyAlignment="1">
      <alignment horizontal="right" wrapText="1"/>
    </xf>
    <xf numFmtId="8" fontId="5" fillId="5" borderId="2" xfId="2" applyNumberFormat="1" applyFont="1" applyAlignment="1">
      <alignment horizontal="right" wrapText="1"/>
    </xf>
  </cellXfs>
  <cellStyles count="3">
    <cellStyle name="Eingabe" xfId="2" builtinId="20"/>
    <cellStyle name="Gut" xfId="1" builtinId="26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"/>
  <sheetViews>
    <sheetView tabSelected="1" workbookViewId="0">
      <selection activeCell="P3" sqref="P3"/>
    </sheetView>
  </sheetViews>
  <sheetFormatPr baseColWidth="10" defaultRowHeight="14.4"/>
  <cols>
    <col min="1" max="1" width="6.109375" customWidth="1"/>
    <col min="10" max="10" width="13" customWidth="1"/>
    <col min="11" max="11" width="13.77734375" customWidth="1"/>
    <col min="12" max="12" width="13.88671875" customWidth="1"/>
    <col min="15" max="15" width="13.6640625" bestFit="1" customWidth="1"/>
  </cols>
  <sheetData>
    <row r="1" spans="1:16" ht="40.799999999999997" thickBot="1">
      <c r="A1" s="5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2</v>
      </c>
      <c r="H1" s="3" t="s">
        <v>3</v>
      </c>
      <c r="I1" s="4" t="s">
        <v>4</v>
      </c>
      <c r="J1" s="12" t="s">
        <v>6</v>
      </c>
      <c r="K1" s="12" t="s">
        <v>14</v>
      </c>
      <c r="L1" s="12" t="s">
        <v>7</v>
      </c>
      <c r="M1" s="14" t="s">
        <v>4</v>
      </c>
    </row>
    <row r="2" spans="1:16" ht="15" thickBot="1">
      <c r="A2" s="5">
        <v>1</v>
      </c>
      <c r="B2" s="6">
        <v>100</v>
      </c>
      <c r="C2" s="6">
        <f>B2*$P$2</f>
        <v>3</v>
      </c>
      <c r="D2" s="6">
        <f>C2*$P$4</f>
        <v>0.75</v>
      </c>
      <c r="E2" s="7">
        <f>$B$2+(B2-$B$2)*(1-$P$4)</f>
        <v>100</v>
      </c>
      <c r="F2" s="8">
        <v>100</v>
      </c>
      <c r="G2" s="8">
        <f>F2*$P$2*(1-$P$5)</f>
        <v>2.25</v>
      </c>
      <c r="H2" s="8">
        <f>G2*$P$4*$P$8</f>
        <v>0.39374999999999999</v>
      </c>
      <c r="I2" s="9">
        <v>100</v>
      </c>
      <c r="J2" s="13">
        <v>100</v>
      </c>
      <c r="K2" s="13">
        <f>J2*$P$2*(1-$P$5)</f>
        <v>2.25</v>
      </c>
      <c r="L2" s="13">
        <f>J2*$P$3*$P$8*$P$7*$P$4</f>
        <v>0.24499999999999997</v>
      </c>
      <c r="M2" s="15">
        <v>100</v>
      </c>
      <c r="O2" s="10" t="s">
        <v>2</v>
      </c>
      <c r="P2" s="11">
        <v>0.03</v>
      </c>
    </row>
    <row r="3" spans="1:16" ht="15" thickBot="1">
      <c r="A3" s="5">
        <v>2</v>
      </c>
      <c r="B3" s="6">
        <f>B2*(1+$P$6-$P$2)+C2-D2</f>
        <v>106.25</v>
      </c>
      <c r="C3" s="6">
        <f t="shared" ref="C3:C41" si="0">B3*$P$2</f>
        <v>3.1875</v>
      </c>
      <c r="D3" s="6">
        <f t="shared" ref="D3:D41" si="1">C3*$P$4</f>
        <v>0.796875</v>
      </c>
      <c r="E3" s="7">
        <f t="shared" ref="E3:E41" si="2">$B$2+(B3-$B$2)*(1-$P$4)</f>
        <v>104.6875</v>
      </c>
      <c r="F3" s="8">
        <f>F2*(1+$P$6-$P$2)+G2-H2</f>
        <v>105.85625</v>
      </c>
      <c r="G3" s="8">
        <f t="shared" ref="G3:G41" si="3">F3*$P$2*(1-$P$5)</f>
        <v>2.3817656249999999</v>
      </c>
      <c r="H3" s="8">
        <f t="shared" ref="H3:H41" si="4">G3*$P$4*$P$8</f>
        <v>0.41680898437499997</v>
      </c>
      <c r="I3" s="9">
        <f>$F$2+(F3-$F$2)*(1-$P$4*0.7)</f>
        <v>104.83140625</v>
      </c>
      <c r="J3" s="13">
        <f>J2*(1+$P$6-$P$2)+K2-L2</f>
        <v>106.005</v>
      </c>
      <c r="K3" s="13">
        <f t="shared" ref="K3:K41" si="5">J3*$P$2*(1-$P$5)</f>
        <v>2.3851125</v>
      </c>
      <c r="L3" s="13">
        <f t="shared" ref="L3:L41" si="6">J3*$P$3*$P$8*$P$7*$P$4</f>
        <v>0.25971224999999992</v>
      </c>
      <c r="M3" s="15">
        <f>$J$2+(J3-$J$2)*(1-$P$4*$P$7)</f>
        <v>104.95412499999999</v>
      </c>
      <c r="O3" s="10" t="s">
        <v>8</v>
      </c>
      <c r="P3" s="11">
        <v>0.02</v>
      </c>
    </row>
    <row r="4" spans="1:16" ht="15" thickBot="1">
      <c r="A4" s="5">
        <v>3</v>
      </c>
      <c r="B4" s="6">
        <f>B3*(1+$P$6-$P$2)+C3-D3</f>
        <v>112.890625</v>
      </c>
      <c r="C4" s="6">
        <f t="shared" si="0"/>
        <v>3.38671875</v>
      </c>
      <c r="D4" s="6">
        <f t="shared" si="1"/>
        <v>0.8466796875</v>
      </c>
      <c r="E4" s="7">
        <f t="shared" si="2"/>
        <v>109.66796875</v>
      </c>
      <c r="F4" s="8">
        <f t="shared" ref="F4:F41" si="7">F3*(1+$P$6-$P$2)+G3-H3</f>
        <v>112.05545664062501</v>
      </c>
      <c r="G4" s="8">
        <f t="shared" si="3"/>
        <v>2.5212477744140624</v>
      </c>
      <c r="H4" s="8">
        <f t="shared" si="4"/>
        <v>0.44121836052246088</v>
      </c>
      <c r="I4" s="9">
        <f t="shared" ref="I4:I41" si="8">$F$2+(F4-$F$2)*(1-$P$4*0.7)</f>
        <v>109.94575172851563</v>
      </c>
      <c r="J4" s="13">
        <f t="shared" ref="J4:J41" si="9">J3*(1+$P$6-$P$2)+K3-L3</f>
        <v>112.37060025</v>
      </c>
      <c r="K4" s="13">
        <f t="shared" si="5"/>
        <v>2.5283385056249998</v>
      </c>
      <c r="L4" s="13">
        <f t="shared" si="6"/>
        <v>0.27530797061250001</v>
      </c>
      <c r="M4" s="15">
        <f t="shared" ref="M4:M41" si="10">$J$2+(J4-$J$2)*(1-$P$4*$P$7)</f>
        <v>110.20574520625</v>
      </c>
      <c r="O4" s="10" t="s">
        <v>9</v>
      </c>
      <c r="P4" s="11">
        <v>0.25</v>
      </c>
    </row>
    <row r="5" spans="1:16" ht="15" thickBot="1">
      <c r="A5" s="5">
        <v>4</v>
      </c>
      <c r="B5" s="6">
        <f t="shared" ref="B5:B41" si="11">B4*(1+$P$6-$P$2)+C4-D4</f>
        <v>119.9462890625</v>
      </c>
      <c r="C5" s="6">
        <f t="shared" si="0"/>
        <v>3.598388671875</v>
      </c>
      <c r="D5" s="6">
        <f t="shared" si="1"/>
        <v>0.89959716796875</v>
      </c>
      <c r="E5" s="7">
        <f t="shared" si="2"/>
        <v>114.959716796875</v>
      </c>
      <c r="F5" s="8">
        <f t="shared" si="7"/>
        <v>118.61770432014163</v>
      </c>
      <c r="G5" s="8">
        <f t="shared" si="3"/>
        <v>2.6688983472031866</v>
      </c>
      <c r="H5" s="8">
        <f t="shared" si="4"/>
        <v>0.46705721076055762</v>
      </c>
      <c r="I5" s="9">
        <f t="shared" si="8"/>
        <v>115.35960606411685</v>
      </c>
      <c r="J5" s="13">
        <f t="shared" si="9"/>
        <v>119.1184547950125</v>
      </c>
      <c r="K5" s="13">
        <f t="shared" si="5"/>
        <v>2.6801652328877812</v>
      </c>
      <c r="L5" s="13">
        <f t="shared" si="6"/>
        <v>0.29184021424778062</v>
      </c>
      <c r="M5" s="15">
        <f t="shared" si="10"/>
        <v>115.77272520588531</v>
      </c>
      <c r="O5" s="10" t="s">
        <v>10</v>
      </c>
      <c r="P5" s="11">
        <v>0.25</v>
      </c>
    </row>
    <row r="6" spans="1:16" ht="15" thickBot="1">
      <c r="A6" s="5">
        <v>5</v>
      </c>
      <c r="B6" s="6">
        <f t="shared" si="11"/>
        <v>127.44293212890625</v>
      </c>
      <c r="C6" s="6">
        <f t="shared" si="0"/>
        <v>3.8232879638671875</v>
      </c>
      <c r="D6" s="6">
        <f t="shared" si="1"/>
        <v>0.95582199096679688</v>
      </c>
      <c r="E6" s="7">
        <f t="shared" si="2"/>
        <v>120.58219909667969</v>
      </c>
      <c r="F6" s="8">
        <f t="shared" si="7"/>
        <v>125.56425362938992</v>
      </c>
      <c r="G6" s="8">
        <f t="shared" si="3"/>
        <v>2.825195706661273</v>
      </c>
      <c r="H6" s="8">
        <f t="shared" si="4"/>
        <v>0.49440924866572272</v>
      </c>
      <c r="I6" s="9">
        <f t="shared" si="8"/>
        <v>121.09050924424669</v>
      </c>
      <c r="J6" s="13">
        <f t="shared" si="9"/>
        <v>126.271518005453</v>
      </c>
      <c r="K6" s="13">
        <f t="shared" si="5"/>
        <v>2.8411091551226924</v>
      </c>
      <c r="L6" s="13">
        <f t="shared" si="6"/>
        <v>0.30936521911335979</v>
      </c>
      <c r="M6" s="15">
        <f t="shared" si="10"/>
        <v>121.67400235449873</v>
      </c>
      <c r="O6" s="10" t="s">
        <v>11</v>
      </c>
      <c r="P6" s="11">
        <v>7.0000000000000007E-2</v>
      </c>
    </row>
    <row r="7" spans="1:16" ht="15" thickBot="1">
      <c r="A7" s="5">
        <v>6</v>
      </c>
      <c r="B7" s="6">
        <f t="shared" si="11"/>
        <v>135.40811538696289</v>
      </c>
      <c r="C7" s="6">
        <f t="shared" si="0"/>
        <v>4.0622434616088867</v>
      </c>
      <c r="D7" s="6">
        <f t="shared" si="1"/>
        <v>1.0155608654022217</v>
      </c>
      <c r="E7" s="7">
        <f t="shared" si="2"/>
        <v>126.55608654022217</v>
      </c>
      <c r="F7" s="8">
        <f t="shared" si="7"/>
        <v>132.91761023256106</v>
      </c>
      <c r="G7" s="8">
        <f t="shared" si="3"/>
        <v>2.990646230232624</v>
      </c>
      <c r="H7" s="8">
        <f t="shared" si="4"/>
        <v>0.52336309029070915</v>
      </c>
      <c r="I7" s="9">
        <f t="shared" si="8"/>
        <v>127.15702844186288</v>
      </c>
      <c r="J7" s="13">
        <f t="shared" si="9"/>
        <v>133.85412266168046</v>
      </c>
      <c r="K7" s="13">
        <f t="shared" si="5"/>
        <v>3.0117177598878104</v>
      </c>
      <c r="L7" s="13">
        <f t="shared" si="6"/>
        <v>0.32794260052111712</v>
      </c>
      <c r="M7" s="15">
        <f t="shared" si="10"/>
        <v>127.92965119588638</v>
      </c>
      <c r="O7" s="10" t="s">
        <v>12</v>
      </c>
      <c r="P7" s="11">
        <v>0.7</v>
      </c>
    </row>
    <row r="8" spans="1:16" ht="15" thickBot="1">
      <c r="A8" s="5">
        <v>7</v>
      </c>
      <c r="B8" s="6">
        <f t="shared" si="11"/>
        <v>143.87112259864807</v>
      </c>
      <c r="C8" s="6">
        <f t="shared" si="0"/>
        <v>4.3161336779594421</v>
      </c>
      <c r="D8" s="6">
        <f t="shared" si="1"/>
        <v>1.0790334194898605</v>
      </c>
      <c r="E8" s="7">
        <f t="shared" si="2"/>
        <v>132.90334194898605</v>
      </c>
      <c r="F8" s="8">
        <f t="shared" si="7"/>
        <v>140.70159778180542</v>
      </c>
      <c r="G8" s="8">
        <f t="shared" si="3"/>
        <v>3.1657859500906218</v>
      </c>
      <c r="H8" s="8">
        <f t="shared" si="4"/>
        <v>0.55401254126585875</v>
      </c>
      <c r="I8" s="9">
        <f t="shared" si="8"/>
        <v>133.57881816998946</v>
      </c>
      <c r="J8" s="13">
        <f t="shared" si="9"/>
        <v>141.89206272751437</v>
      </c>
      <c r="K8" s="13">
        <f t="shared" si="5"/>
        <v>3.1925714113690735</v>
      </c>
      <c r="L8" s="13">
        <f t="shared" si="6"/>
        <v>0.34763555368241023</v>
      </c>
      <c r="M8" s="15">
        <f t="shared" si="10"/>
        <v>134.56095175019937</v>
      </c>
      <c r="O8" s="10" t="s">
        <v>13</v>
      </c>
      <c r="P8" s="11">
        <v>0.7</v>
      </c>
    </row>
    <row r="9" spans="1:16" ht="15" thickBot="1">
      <c r="A9" s="5">
        <v>8</v>
      </c>
      <c r="B9" s="6">
        <f t="shared" si="11"/>
        <v>152.86306776106358</v>
      </c>
      <c r="C9" s="6">
        <f t="shared" si="0"/>
        <v>4.5858920328319073</v>
      </c>
      <c r="D9" s="6">
        <f t="shared" si="1"/>
        <v>1.1464730082079768</v>
      </c>
      <c r="E9" s="7">
        <f t="shared" si="2"/>
        <v>139.64730082079768</v>
      </c>
      <c r="F9" s="8">
        <f t="shared" si="7"/>
        <v>148.94143510190241</v>
      </c>
      <c r="G9" s="8">
        <f t="shared" si="3"/>
        <v>3.3511822897928036</v>
      </c>
      <c r="H9" s="8">
        <f t="shared" si="4"/>
        <v>0.58645690071374057</v>
      </c>
      <c r="I9" s="9">
        <f t="shared" si="8"/>
        <v>140.37668395906948</v>
      </c>
      <c r="J9" s="13">
        <f t="shared" si="9"/>
        <v>150.4126810943016</v>
      </c>
      <c r="K9" s="13">
        <f t="shared" si="5"/>
        <v>3.3842853246217857</v>
      </c>
      <c r="L9" s="13">
        <f t="shared" si="6"/>
        <v>0.36851106868103894</v>
      </c>
      <c r="M9" s="15">
        <f t="shared" si="10"/>
        <v>141.59046190279884</v>
      </c>
    </row>
    <row r="10" spans="1:16" ht="15" thickBot="1">
      <c r="A10" s="5">
        <v>9</v>
      </c>
      <c r="B10" s="6">
        <f t="shared" si="11"/>
        <v>162.41700949613005</v>
      </c>
      <c r="C10" s="6">
        <f t="shared" si="0"/>
        <v>4.8725102848839015</v>
      </c>
      <c r="D10" s="6">
        <f t="shared" si="1"/>
        <v>1.2181275712209754</v>
      </c>
      <c r="E10" s="7">
        <f t="shared" si="2"/>
        <v>146.81275712209754</v>
      </c>
      <c r="F10" s="8">
        <f t="shared" si="7"/>
        <v>157.6638178950576</v>
      </c>
      <c r="G10" s="8">
        <f t="shared" si="3"/>
        <v>3.5474359026387963</v>
      </c>
      <c r="H10" s="8">
        <f t="shared" si="4"/>
        <v>0.62080128296178927</v>
      </c>
      <c r="I10" s="9">
        <f t="shared" si="8"/>
        <v>147.57264976342253</v>
      </c>
      <c r="J10" s="13">
        <f t="shared" si="9"/>
        <v>159.44496259401441</v>
      </c>
      <c r="K10" s="13">
        <f t="shared" si="5"/>
        <v>3.5875116583653242</v>
      </c>
      <c r="L10" s="13">
        <f t="shared" si="6"/>
        <v>0.39064015835533528</v>
      </c>
      <c r="M10" s="15">
        <f t="shared" si="10"/>
        <v>149.04209414006189</v>
      </c>
    </row>
    <row r="11" spans="1:16" ht="15" thickBot="1">
      <c r="A11" s="5">
        <v>10</v>
      </c>
      <c r="B11" s="6">
        <f t="shared" si="11"/>
        <v>172.56807258963818</v>
      </c>
      <c r="C11" s="6">
        <f t="shared" si="0"/>
        <v>5.1770421776891453</v>
      </c>
      <c r="D11" s="6">
        <f t="shared" si="1"/>
        <v>1.2942605444222863</v>
      </c>
      <c r="E11" s="7">
        <f t="shared" si="2"/>
        <v>154.42605444222863</v>
      </c>
      <c r="F11" s="8">
        <f t="shared" si="7"/>
        <v>166.89700523053691</v>
      </c>
      <c r="G11" s="8">
        <f t="shared" si="3"/>
        <v>3.7551826176870806</v>
      </c>
      <c r="H11" s="8">
        <f t="shared" si="4"/>
        <v>0.65715695809523911</v>
      </c>
      <c r="I11" s="9">
        <f t="shared" si="8"/>
        <v>155.19002931519293</v>
      </c>
      <c r="J11" s="13">
        <f t="shared" si="9"/>
        <v>169.01963259778498</v>
      </c>
      <c r="K11" s="13">
        <f t="shared" si="5"/>
        <v>3.8029417334501616</v>
      </c>
      <c r="L11" s="13">
        <f t="shared" si="6"/>
        <v>0.41409809986457319</v>
      </c>
      <c r="M11" s="15">
        <f t="shared" si="10"/>
        <v>156.94119689317262</v>
      </c>
    </row>
    <row r="12" spans="1:16" ht="15" thickBot="1">
      <c r="A12" s="5">
        <v>11</v>
      </c>
      <c r="B12" s="6">
        <f t="shared" si="11"/>
        <v>183.35357712649056</v>
      </c>
      <c r="C12" s="6">
        <f t="shared" si="0"/>
        <v>5.5006073137947169</v>
      </c>
      <c r="D12" s="6">
        <f t="shared" si="1"/>
        <v>1.3751518284486792</v>
      </c>
      <c r="E12" s="7">
        <f t="shared" si="2"/>
        <v>162.51518284486792</v>
      </c>
      <c r="F12" s="8">
        <f t="shared" si="7"/>
        <v>176.67091109935021</v>
      </c>
      <c r="G12" s="8">
        <f t="shared" si="3"/>
        <v>3.9750954997353798</v>
      </c>
      <c r="H12" s="8">
        <f t="shared" si="4"/>
        <v>0.69564171245369144</v>
      </c>
      <c r="I12" s="9">
        <f t="shared" si="8"/>
        <v>163.25350165696392</v>
      </c>
      <c r="J12" s="13">
        <f t="shared" si="9"/>
        <v>179.16926153528198</v>
      </c>
      <c r="K12" s="13">
        <f t="shared" si="5"/>
        <v>4.031308384543844</v>
      </c>
      <c r="L12" s="13">
        <f t="shared" si="6"/>
        <v>0.43896469076144079</v>
      </c>
      <c r="M12" s="15">
        <f t="shared" si="10"/>
        <v>165.31464076660762</v>
      </c>
    </row>
    <row r="13" spans="1:16" ht="15" thickBot="1">
      <c r="A13" s="5">
        <v>12</v>
      </c>
      <c r="B13" s="6">
        <f t="shared" si="11"/>
        <v>194.81317569689622</v>
      </c>
      <c r="C13" s="6">
        <f t="shared" si="0"/>
        <v>5.8443952709068867</v>
      </c>
      <c r="D13" s="6">
        <f t="shared" si="1"/>
        <v>1.4610988177267217</v>
      </c>
      <c r="E13" s="7">
        <f t="shared" si="2"/>
        <v>171.10988177267217</v>
      </c>
      <c r="F13" s="8">
        <f t="shared" si="7"/>
        <v>187.0172013306059</v>
      </c>
      <c r="G13" s="8">
        <f t="shared" si="3"/>
        <v>4.2078870299386324</v>
      </c>
      <c r="H13" s="8">
        <f t="shared" si="4"/>
        <v>0.73638023023926058</v>
      </c>
      <c r="I13" s="9">
        <f t="shared" si="8"/>
        <v>171.78919109774986</v>
      </c>
      <c r="J13" s="13">
        <f t="shared" si="9"/>
        <v>189.92837569047566</v>
      </c>
      <c r="K13" s="13">
        <f t="shared" si="5"/>
        <v>4.273388453035702</v>
      </c>
      <c r="L13" s="13">
        <f t="shared" si="6"/>
        <v>0.46532452044166533</v>
      </c>
      <c r="M13" s="15">
        <f t="shared" si="10"/>
        <v>174.19090994464241</v>
      </c>
    </row>
    <row r="14" spans="1:16" ht="15" thickBot="1">
      <c r="A14" s="5">
        <v>13</v>
      </c>
      <c r="B14" s="6">
        <f t="shared" si="11"/>
        <v>206.98899917795222</v>
      </c>
      <c r="C14" s="6">
        <f t="shared" si="0"/>
        <v>6.2096699753385662</v>
      </c>
      <c r="D14" s="6">
        <f t="shared" si="1"/>
        <v>1.5524174938346416</v>
      </c>
      <c r="E14" s="7">
        <f t="shared" si="2"/>
        <v>180.24174938346417</v>
      </c>
      <c r="F14" s="8">
        <f t="shared" si="7"/>
        <v>197.96939618352951</v>
      </c>
      <c r="G14" s="8">
        <f t="shared" si="3"/>
        <v>4.454311414129414</v>
      </c>
      <c r="H14" s="8">
        <f t="shared" si="4"/>
        <v>0.77950449747264738</v>
      </c>
      <c r="I14" s="9">
        <f t="shared" si="8"/>
        <v>180.82475185141186</v>
      </c>
      <c r="J14" s="13">
        <f t="shared" si="9"/>
        <v>201.33357465068872</v>
      </c>
      <c r="K14" s="13">
        <f t="shared" si="5"/>
        <v>4.5300054296404957</v>
      </c>
      <c r="L14" s="13">
        <f t="shared" si="6"/>
        <v>0.49326725789418729</v>
      </c>
      <c r="M14" s="15">
        <f t="shared" si="10"/>
        <v>183.60019908681818</v>
      </c>
    </row>
    <row r="15" spans="1:16" ht="15" thickBot="1">
      <c r="A15" s="5">
        <v>14</v>
      </c>
      <c r="B15" s="6">
        <f t="shared" si="11"/>
        <v>219.92581162657424</v>
      </c>
      <c r="C15" s="6">
        <f t="shared" si="0"/>
        <v>6.5977743487972269</v>
      </c>
      <c r="D15" s="6">
        <f t="shared" si="1"/>
        <v>1.6494435871993067</v>
      </c>
      <c r="E15" s="7">
        <f t="shared" si="2"/>
        <v>189.94435871993068</v>
      </c>
      <c r="F15" s="8">
        <f t="shared" si="7"/>
        <v>209.56297894752745</v>
      </c>
      <c r="G15" s="8">
        <f t="shared" si="3"/>
        <v>4.7151670263193672</v>
      </c>
      <c r="H15" s="8">
        <f t="shared" si="4"/>
        <v>0.82515422960588924</v>
      </c>
      <c r="I15" s="9">
        <f t="shared" si="8"/>
        <v>190.38945763171014</v>
      </c>
      <c r="J15" s="13">
        <f t="shared" si="9"/>
        <v>213.42365580846257</v>
      </c>
      <c r="K15" s="13">
        <f t="shared" si="5"/>
        <v>4.8020322556904071</v>
      </c>
      <c r="L15" s="13">
        <f t="shared" si="6"/>
        <v>0.52288795673073329</v>
      </c>
      <c r="M15" s="15">
        <f t="shared" si="10"/>
        <v>193.57451604198161</v>
      </c>
    </row>
    <row r="16" spans="1:16" ht="15" thickBot="1">
      <c r="A16" s="5">
        <v>15</v>
      </c>
      <c r="B16" s="6">
        <f t="shared" si="11"/>
        <v>233.67117485323516</v>
      </c>
      <c r="C16" s="6">
        <f t="shared" si="0"/>
        <v>7.0101352455970547</v>
      </c>
      <c r="D16" s="6">
        <f t="shared" si="1"/>
        <v>1.7525338113992637</v>
      </c>
      <c r="E16" s="7">
        <f t="shared" si="2"/>
        <v>200.25338113992638</v>
      </c>
      <c r="F16" s="8">
        <f t="shared" si="7"/>
        <v>221.83551090214203</v>
      </c>
      <c r="G16" s="8">
        <f t="shared" si="3"/>
        <v>4.9912989952981954</v>
      </c>
      <c r="H16" s="8">
        <f t="shared" si="4"/>
        <v>0.87347732417718416</v>
      </c>
      <c r="I16" s="9">
        <f t="shared" si="8"/>
        <v>200.51429649426717</v>
      </c>
      <c r="J16" s="13">
        <f t="shared" si="9"/>
        <v>226.23974633976079</v>
      </c>
      <c r="K16" s="13">
        <f t="shared" si="5"/>
        <v>5.0903942926446177</v>
      </c>
      <c r="L16" s="13">
        <f t="shared" si="6"/>
        <v>0.55428737853241383</v>
      </c>
      <c r="M16" s="15">
        <f t="shared" si="10"/>
        <v>204.14779073030263</v>
      </c>
    </row>
    <row r="17" spans="1:13" ht="15" thickBot="1">
      <c r="A17" s="5">
        <v>16</v>
      </c>
      <c r="B17" s="6">
        <f t="shared" si="11"/>
        <v>248.27562328156233</v>
      </c>
      <c r="C17" s="6">
        <f t="shared" si="0"/>
        <v>7.4482686984468698</v>
      </c>
      <c r="D17" s="6">
        <f t="shared" si="1"/>
        <v>1.8620671746117174</v>
      </c>
      <c r="E17" s="7">
        <f t="shared" si="2"/>
        <v>211.20671746117176</v>
      </c>
      <c r="F17" s="8">
        <f t="shared" si="7"/>
        <v>234.82675300934875</v>
      </c>
      <c r="G17" s="8">
        <f t="shared" si="3"/>
        <v>5.2836019427103471</v>
      </c>
      <c r="H17" s="8">
        <f t="shared" si="4"/>
        <v>0.92463033997431066</v>
      </c>
      <c r="I17" s="9">
        <f t="shared" si="8"/>
        <v>211.23207123271271</v>
      </c>
      <c r="J17" s="13">
        <f t="shared" si="9"/>
        <v>239.82544310746343</v>
      </c>
      <c r="K17" s="13">
        <f t="shared" si="5"/>
        <v>5.396072469917927</v>
      </c>
      <c r="L17" s="13">
        <f t="shared" si="6"/>
        <v>0.58757233561328526</v>
      </c>
      <c r="M17" s="15">
        <f t="shared" si="10"/>
        <v>215.35599056365731</v>
      </c>
    </row>
    <row r="18" spans="1:13" ht="15" thickBot="1">
      <c r="A18" s="5">
        <v>17</v>
      </c>
      <c r="B18" s="6">
        <f t="shared" si="11"/>
        <v>263.79284973666006</v>
      </c>
      <c r="C18" s="6">
        <f t="shared" si="0"/>
        <v>7.9137854920998016</v>
      </c>
      <c r="D18" s="6">
        <f t="shared" si="1"/>
        <v>1.9784463730249504</v>
      </c>
      <c r="E18" s="7">
        <f t="shared" si="2"/>
        <v>222.84463730249504</v>
      </c>
      <c r="F18" s="8">
        <f t="shared" si="7"/>
        <v>248.57879473245873</v>
      </c>
      <c r="G18" s="8">
        <f t="shared" si="3"/>
        <v>5.5930228814803211</v>
      </c>
      <c r="H18" s="8">
        <f t="shared" si="4"/>
        <v>0.97877900425905617</v>
      </c>
      <c r="I18" s="9">
        <f t="shared" si="8"/>
        <v>222.57750565427847</v>
      </c>
      <c r="J18" s="13">
        <f t="shared" si="9"/>
        <v>254.2269609660666</v>
      </c>
      <c r="K18" s="13">
        <f t="shared" si="5"/>
        <v>5.7201066217364982</v>
      </c>
      <c r="L18" s="13">
        <f t="shared" si="6"/>
        <v>0.62285605436686309</v>
      </c>
      <c r="M18" s="15">
        <f t="shared" si="10"/>
        <v>227.23724279700494</v>
      </c>
    </row>
    <row r="19" spans="1:13" ht="15" thickBot="1">
      <c r="A19" s="5">
        <v>18</v>
      </c>
      <c r="B19" s="6">
        <f t="shared" si="11"/>
        <v>280.27990284520132</v>
      </c>
      <c r="C19" s="6">
        <f t="shared" si="0"/>
        <v>8.4083970853560395</v>
      </c>
      <c r="D19" s="6">
        <f t="shared" si="1"/>
        <v>2.1020992713390099</v>
      </c>
      <c r="E19" s="7">
        <f t="shared" si="2"/>
        <v>235.20992713390098</v>
      </c>
      <c r="F19" s="8">
        <f t="shared" si="7"/>
        <v>263.13619039897833</v>
      </c>
      <c r="G19" s="8">
        <f t="shared" si="3"/>
        <v>5.9205642839770123</v>
      </c>
      <c r="H19" s="8">
        <f t="shared" si="4"/>
        <v>1.036098749695977</v>
      </c>
      <c r="I19" s="9">
        <f t="shared" si="8"/>
        <v>234.5873570791571</v>
      </c>
      <c r="J19" s="13">
        <f t="shared" si="9"/>
        <v>269.49328997207886</v>
      </c>
      <c r="K19" s="13">
        <f t="shared" si="5"/>
        <v>6.0635990243717739</v>
      </c>
      <c r="L19" s="13">
        <f t="shared" si="6"/>
        <v>0.66025856043159314</v>
      </c>
      <c r="M19" s="15">
        <f t="shared" si="10"/>
        <v>239.83196422696506</v>
      </c>
    </row>
    <row r="20" spans="1:13" ht="15" thickBot="1">
      <c r="A20" s="5">
        <v>19</v>
      </c>
      <c r="B20" s="6">
        <f t="shared" si="11"/>
        <v>297.79739677302643</v>
      </c>
      <c r="C20" s="6">
        <f t="shared" si="0"/>
        <v>8.933921903190793</v>
      </c>
      <c r="D20" s="6">
        <f t="shared" si="1"/>
        <v>2.2334804757976983</v>
      </c>
      <c r="E20" s="7">
        <f t="shared" si="2"/>
        <v>248.34804757976983</v>
      </c>
      <c r="F20" s="8">
        <f t="shared" si="7"/>
        <v>278.54610354921851</v>
      </c>
      <c r="G20" s="8">
        <f t="shared" si="3"/>
        <v>6.2672873298574157</v>
      </c>
      <c r="H20" s="8">
        <f t="shared" si="4"/>
        <v>1.0967752827250477</v>
      </c>
      <c r="I20" s="9">
        <f t="shared" si="8"/>
        <v>247.30053542810526</v>
      </c>
      <c r="J20" s="13">
        <f t="shared" si="9"/>
        <v>285.67636203490224</v>
      </c>
      <c r="K20" s="13">
        <f t="shared" si="5"/>
        <v>6.4277181457852999</v>
      </c>
      <c r="L20" s="13">
        <f t="shared" si="6"/>
        <v>0.69990708698551041</v>
      </c>
      <c r="M20" s="15">
        <f t="shared" si="10"/>
        <v>253.18299867879435</v>
      </c>
    </row>
    <row r="21" spans="1:13" ht="15" thickBot="1">
      <c r="A21" s="5">
        <v>20</v>
      </c>
      <c r="B21" s="6">
        <f t="shared" si="11"/>
        <v>316.40973407134061</v>
      </c>
      <c r="C21" s="6">
        <f t="shared" si="0"/>
        <v>9.4922920221402176</v>
      </c>
      <c r="D21" s="6">
        <f t="shared" si="1"/>
        <v>2.3730730055350544</v>
      </c>
      <c r="E21" s="7">
        <f t="shared" si="2"/>
        <v>262.30730055350546</v>
      </c>
      <c r="F21" s="8">
        <f t="shared" si="7"/>
        <v>294.85845973831965</v>
      </c>
      <c r="G21" s="8">
        <f t="shared" si="3"/>
        <v>6.634315344112192</v>
      </c>
      <c r="H21" s="8">
        <f t="shared" si="4"/>
        <v>1.1610051852196335</v>
      </c>
      <c r="I21" s="9">
        <f t="shared" si="8"/>
        <v>260.75822928411367</v>
      </c>
      <c r="J21" s="13">
        <f t="shared" si="9"/>
        <v>302.83122757509818</v>
      </c>
      <c r="K21" s="13">
        <f t="shared" si="5"/>
        <v>6.8137026204397078</v>
      </c>
      <c r="L21" s="13">
        <f t="shared" si="6"/>
        <v>0.74193650755899043</v>
      </c>
      <c r="M21" s="15">
        <f t="shared" si="10"/>
        <v>267.33576274945597</v>
      </c>
    </row>
    <row r="22" spans="1:13" ht="15" thickBot="1">
      <c r="A22" s="5">
        <v>21</v>
      </c>
      <c r="B22" s="6">
        <f t="shared" si="11"/>
        <v>336.1853424507994</v>
      </c>
      <c r="C22" s="6">
        <f t="shared" si="0"/>
        <v>10.085560273523981</v>
      </c>
      <c r="D22" s="6">
        <f t="shared" si="1"/>
        <v>2.5213900683809953</v>
      </c>
      <c r="E22" s="7">
        <f t="shared" si="2"/>
        <v>277.13900683809953</v>
      </c>
      <c r="F22" s="8">
        <f t="shared" si="7"/>
        <v>312.12610828674502</v>
      </c>
      <c r="G22" s="8">
        <f t="shared" si="3"/>
        <v>7.0228374364517627</v>
      </c>
      <c r="H22" s="8">
        <f t="shared" si="4"/>
        <v>1.2289965513790584</v>
      </c>
      <c r="I22" s="9">
        <f t="shared" si="8"/>
        <v>275.00403933656463</v>
      </c>
      <c r="J22" s="13">
        <f t="shared" si="9"/>
        <v>321.01624279098286</v>
      </c>
      <c r="K22" s="13">
        <f t="shared" si="5"/>
        <v>7.2228654627971132</v>
      </c>
      <c r="L22" s="13">
        <f t="shared" si="6"/>
        <v>0.78648979483790804</v>
      </c>
      <c r="M22" s="15">
        <f t="shared" si="10"/>
        <v>282.33840030256084</v>
      </c>
    </row>
    <row r="23" spans="1:13" ht="15" thickBot="1">
      <c r="A23" s="5">
        <v>22</v>
      </c>
      <c r="B23" s="6">
        <f t="shared" si="11"/>
        <v>357.19692635397439</v>
      </c>
      <c r="C23" s="6">
        <f t="shared" si="0"/>
        <v>10.715907790619232</v>
      </c>
      <c r="D23" s="6">
        <f t="shared" si="1"/>
        <v>2.678976947654808</v>
      </c>
      <c r="E23" s="7">
        <f t="shared" si="2"/>
        <v>292.89769476548076</v>
      </c>
      <c r="F23" s="8">
        <f t="shared" si="7"/>
        <v>330.40499350328753</v>
      </c>
      <c r="G23" s="8">
        <f t="shared" si="3"/>
        <v>7.4341123538239691</v>
      </c>
      <c r="H23" s="8">
        <f t="shared" si="4"/>
        <v>1.3009696619191946</v>
      </c>
      <c r="I23" s="9">
        <f t="shared" si="8"/>
        <v>290.08411964021218</v>
      </c>
      <c r="J23" s="13">
        <f t="shared" si="9"/>
        <v>340.29326817058143</v>
      </c>
      <c r="K23" s="13">
        <f t="shared" si="5"/>
        <v>7.656598533838082</v>
      </c>
      <c r="L23" s="13">
        <f t="shared" si="6"/>
        <v>0.83371850701792438</v>
      </c>
      <c r="M23" s="15">
        <f t="shared" si="10"/>
        <v>298.2419462407297</v>
      </c>
    </row>
    <row r="24" spans="1:13" ht="15" thickBot="1">
      <c r="A24" s="5">
        <v>23</v>
      </c>
      <c r="B24" s="6">
        <f t="shared" si="11"/>
        <v>379.52173425109777</v>
      </c>
      <c r="C24" s="6">
        <f t="shared" si="0"/>
        <v>11.385652027532933</v>
      </c>
      <c r="D24" s="6">
        <f t="shared" si="1"/>
        <v>2.8464130068832332</v>
      </c>
      <c r="E24" s="7">
        <f t="shared" si="2"/>
        <v>309.64130068832333</v>
      </c>
      <c r="F24" s="8">
        <f t="shared" si="7"/>
        <v>349.75433593532387</v>
      </c>
      <c r="G24" s="8">
        <f t="shared" si="3"/>
        <v>7.8694725585447864</v>
      </c>
      <c r="H24" s="8">
        <f t="shared" si="4"/>
        <v>1.3771576977453375</v>
      </c>
      <c r="I24" s="9">
        <f t="shared" si="8"/>
        <v>306.04732714664215</v>
      </c>
      <c r="J24" s="13">
        <f t="shared" si="9"/>
        <v>360.72787892422485</v>
      </c>
      <c r="K24" s="13">
        <f t="shared" si="5"/>
        <v>8.1163772757950579</v>
      </c>
      <c r="L24" s="13">
        <f t="shared" si="6"/>
        <v>0.88378330336435074</v>
      </c>
      <c r="M24" s="15">
        <f t="shared" si="10"/>
        <v>315.10050011248552</v>
      </c>
    </row>
    <row r="25" spans="1:13" ht="15" thickBot="1">
      <c r="A25" s="5">
        <v>24</v>
      </c>
      <c r="B25" s="6">
        <f t="shared" si="11"/>
        <v>403.24184264179144</v>
      </c>
      <c r="C25" s="6">
        <f t="shared" si="0"/>
        <v>12.097255279253742</v>
      </c>
      <c r="D25" s="6">
        <f t="shared" si="1"/>
        <v>3.0243138198134356</v>
      </c>
      <c r="E25" s="7">
        <f t="shared" si="2"/>
        <v>327.43138198134358</v>
      </c>
      <c r="F25" s="8">
        <f t="shared" si="7"/>
        <v>370.23682423353625</v>
      </c>
      <c r="G25" s="8">
        <f t="shared" si="3"/>
        <v>8.3303285452545648</v>
      </c>
      <c r="H25" s="8">
        <f t="shared" si="4"/>
        <v>1.4578074954195488</v>
      </c>
      <c r="I25" s="9">
        <f t="shared" si="8"/>
        <v>322.94537999266743</v>
      </c>
      <c r="J25" s="13">
        <f t="shared" si="9"/>
        <v>382.38958805362461</v>
      </c>
      <c r="K25" s="13">
        <f t="shared" si="5"/>
        <v>8.6037657312065523</v>
      </c>
      <c r="L25" s="13">
        <f t="shared" si="6"/>
        <v>0.93685449073138016</v>
      </c>
      <c r="M25" s="15">
        <f t="shared" si="10"/>
        <v>332.97141014424028</v>
      </c>
    </row>
    <row r="26" spans="1:13" ht="15" thickBot="1">
      <c r="A26" s="5">
        <v>25</v>
      </c>
      <c r="B26" s="6">
        <f t="shared" si="11"/>
        <v>428.44445780690342</v>
      </c>
      <c r="C26" s="6">
        <f t="shared" si="0"/>
        <v>12.853333734207101</v>
      </c>
      <c r="D26" s="6">
        <f t="shared" si="1"/>
        <v>3.2133334335517754</v>
      </c>
      <c r="E26" s="7">
        <f t="shared" si="2"/>
        <v>346.33334335517759</v>
      </c>
      <c r="F26" s="8">
        <f t="shared" si="7"/>
        <v>391.91881825271275</v>
      </c>
      <c r="G26" s="8">
        <f t="shared" si="3"/>
        <v>8.8181734106860361</v>
      </c>
      <c r="H26" s="8">
        <f t="shared" si="4"/>
        <v>1.5431803468700562</v>
      </c>
      <c r="I26" s="9">
        <f t="shared" si="8"/>
        <v>340.83302505848803</v>
      </c>
      <c r="J26" s="13">
        <f t="shared" si="9"/>
        <v>405.35208281624483</v>
      </c>
      <c r="K26" s="13">
        <f t="shared" si="5"/>
        <v>9.1204218633655092</v>
      </c>
      <c r="L26" s="13">
        <f t="shared" si="6"/>
        <v>0.99311260289979975</v>
      </c>
      <c r="M26" s="15">
        <f t="shared" si="10"/>
        <v>351.91546832340197</v>
      </c>
    </row>
    <row r="27" spans="1:13" ht="15" thickBot="1">
      <c r="A27" s="5">
        <v>26</v>
      </c>
      <c r="B27" s="6">
        <f t="shared" si="11"/>
        <v>455.22223641983493</v>
      </c>
      <c r="C27" s="6">
        <f t="shared" si="0"/>
        <v>13.656667092595047</v>
      </c>
      <c r="D27" s="6">
        <f t="shared" si="1"/>
        <v>3.4141667731487617</v>
      </c>
      <c r="E27" s="7">
        <f t="shared" si="2"/>
        <v>366.41667731487621</v>
      </c>
      <c r="F27" s="8">
        <f t="shared" si="7"/>
        <v>414.8705640466373</v>
      </c>
      <c r="G27" s="8">
        <f t="shared" si="3"/>
        <v>9.3345876910493395</v>
      </c>
      <c r="H27" s="8">
        <f t="shared" si="4"/>
        <v>1.6335528459336344</v>
      </c>
      <c r="I27" s="9">
        <f t="shared" si="8"/>
        <v>359.76821533847578</v>
      </c>
      <c r="J27" s="13">
        <f t="shared" si="9"/>
        <v>429.69347538936029</v>
      </c>
      <c r="K27" s="13">
        <f t="shared" si="5"/>
        <v>9.6681031962606063</v>
      </c>
      <c r="L27" s="13">
        <f t="shared" si="6"/>
        <v>1.0527490147039327</v>
      </c>
      <c r="M27" s="15">
        <f t="shared" si="10"/>
        <v>371.99711719622223</v>
      </c>
    </row>
    <row r="28" spans="1:13" ht="15" thickBot="1">
      <c r="A28" s="5">
        <v>27</v>
      </c>
      <c r="B28" s="6">
        <f t="shared" si="11"/>
        <v>483.67362619607468</v>
      </c>
      <c r="C28" s="6">
        <f t="shared" si="0"/>
        <v>14.51020878588224</v>
      </c>
      <c r="D28" s="6">
        <f t="shared" si="1"/>
        <v>3.6275521964705599</v>
      </c>
      <c r="E28" s="7">
        <f t="shared" si="2"/>
        <v>387.75521964705604</v>
      </c>
      <c r="F28" s="8">
        <f t="shared" si="7"/>
        <v>439.16642145361851</v>
      </c>
      <c r="G28" s="8">
        <f t="shared" si="3"/>
        <v>9.8812444827064159</v>
      </c>
      <c r="H28" s="8">
        <f t="shared" si="4"/>
        <v>1.7292177844736227</v>
      </c>
      <c r="I28" s="9">
        <f t="shared" si="8"/>
        <v>379.81229769923527</v>
      </c>
      <c r="J28" s="13">
        <f t="shared" si="9"/>
        <v>455.49656858649143</v>
      </c>
      <c r="K28" s="13">
        <f t="shared" si="5"/>
        <v>10.248672793196057</v>
      </c>
      <c r="L28" s="13">
        <f t="shared" si="6"/>
        <v>1.1159665930369038</v>
      </c>
      <c r="M28" s="15">
        <f t="shared" si="10"/>
        <v>393.28466908385542</v>
      </c>
    </row>
    <row r="29" spans="1:13" ht="15" thickBot="1">
      <c r="A29" s="5">
        <v>28</v>
      </c>
      <c r="B29" s="6">
        <f t="shared" si="11"/>
        <v>513.90322783332931</v>
      </c>
      <c r="C29" s="6">
        <f t="shared" si="0"/>
        <v>15.417096834999878</v>
      </c>
      <c r="D29" s="6">
        <f t="shared" si="1"/>
        <v>3.8542742087499695</v>
      </c>
      <c r="E29" s="7">
        <f t="shared" si="2"/>
        <v>410.42742087499698</v>
      </c>
      <c r="F29" s="8">
        <f t="shared" si="7"/>
        <v>464.88510500999604</v>
      </c>
      <c r="G29" s="8">
        <f t="shared" si="3"/>
        <v>10.459914862724911</v>
      </c>
      <c r="H29" s="8">
        <f t="shared" si="4"/>
        <v>1.8304851009768595</v>
      </c>
      <c r="I29" s="9">
        <f t="shared" si="8"/>
        <v>401.03021163324672</v>
      </c>
      <c r="J29" s="13">
        <f t="shared" si="9"/>
        <v>482.84913753011028</v>
      </c>
      <c r="K29" s="13">
        <f t="shared" si="5"/>
        <v>10.86410559442748</v>
      </c>
      <c r="L29" s="13">
        <f t="shared" si="6"/>
        <v>1.1829803869487701</v>
      </c>
      <c r="M29" s="15">
        <f t="shared" si="10"/>
        <v>415.85053846234098</v>
      </c>
    </row>
    <row r="30" spans="1:13" ht="15" thickBot="1">
      <c r="A30" s="5">
        <v>29</v>
      </c>
      <c r="B30" s="6">
        <f t="shared" si="11"/>
        <v>546.02217957291236</v>
      </c>
      <c r="C30" s="6">
        <f t="shared" si="0"/>
        <v>16.380665387187371</v>
      </c>
      <c r="D30" s="6">
        <f t="shared" si="1"/>
        <v>4.0951663467968427</v>
      </c>
      <c r="E30" s="7">
        <f t="shared" si="2"/>
        <v>434.51663467968427</v>
      </c>
      <c r="F30" s="8">
        <f t="shared" si="7"/>
        <v>492.10993897214394</v>
      </c>
      <c r="G30" s="8">
        <f t="shared" si="3"/>
        <v>11.072473626873238</v>
      </c>
      <c r="H30" s="8">
        <f t="shared" si="4"/>
        <v>1.9376828847028165</v>
      </c>
      <c r="I30" s="9">
        <f t="shared" si="8"/>
        <v>423.49069965201875</v>
      </c>
      <c r="J30" s="13">
        <f t="shared" si="9"/>
        <v>511.84422823879345</v>
      </c>
      <c r="K30" s="13">
        <f t="shared" si="5"/>
        <v>11.516495135372852</v>
      </c>
      <c r="L30" s="13">
        <f t="shared" si="6"/>
        <v>1.2540183591850438</v>
      </c>
      <c r="M30" s="15">
        <f t="shared" si="10"/>
        <v>439.77148829700457</v>
      </c>
    </row>
    <row r="31" spans="1:13" ht="15" thickBot="1">
      <c r="A31" s="5">
        <v>30</v>
      </c>
      <c r="B31" s="6">
        <f t="shared" si="11"/>
        <v>580.14856579621937</v>
      </c>
      <c r="C31" s="6">
        <f t="shared" si="0"/>
        <v>17.404456973886582</v>
      </c>
      <c r="D31" s="6">
        <f t="shared" si="1"/>
        <v>4.3511142434716454</v>
      </c>
      <c r="E31" s="7">
        <f t="shared" si="2"/>
        <v>460.11142434716453</v>
      </c>
      <c r="F31" s="8">
        <f t="shared" si="7"/>
        <v>520.92912727320015</v>
      </c>
      <c r="G31" s="8">
        <f t="shared" si="3"/>
        <v>11.720905363647002</v>
      </c>
      <c r="H31" s="8">
        <f t="shared" si="4"/>
        <v>2.0511584386382253</v>
      </c>
      <c r="I31" s="9">
        <f t="shared" si="8"/>
        <v>447.26653000039011</v>
      </c>
      <c r="J31" s="13">
        <f t="shared" si="9"/>
        <v>542.58047414453313</v>
      </c>
      <c r="K31" s="13">
        <f t="shared" si="5"/>
        <v>12.208060668251994</v>
      </c>
      <c r="L31" s="13">
        <f t="shared" si="6"/>
        <v>1.329322161654106</v>
      </c>
      <c r="M31" s="15">
        <f t="shared" si="10"/>
        <v>465.12889116923981</v>
      </c>
    </row>
    <row r="32" spans="1:13" ht="15" thickBot="1">
      <c r="A32" s="5">
        <v>31</v>
      </c>
      <c r="B32" s="6">
        <f t="shared" si="11"/>
        <v>616.40785115848303</v>
      </c>
      <c r="C32" s="6">
        <f t="shared" si="0"/>
        <v>18.492235534754489</v>
      </c>
      <c r="D32" s="6">
        <f t="shared" si="1"/>
        <v>4.6230588836886222</v>
      </c>
      <c r="E32" s="7">
        <f t="shared" si="2"/>
        <v>487.30588836886227</v>
      </c>
      <c r="F32" s="8">
        <f t="shared" si="7"/>
        <v>551.43603928913694</v>
      </c>
      <c r="G32" s="8">
        <f t="shared" si="3"/>
        <v>12.407310884005581</v>
      </c>
      <c r="H32" s="8">
        <f t="shared" si="4"/>
        <v>2.1712794047009765</v>
      </c>
      <c r="I32" s="9">
        <f t="shared" si="8"/>
        <v>472.43473241353797</v>
      </c>
      <c r="J32" s="13">
        <f t="shared" si="9"/>
        <v>575.16243161691239</v>
      </c>
      <c r="K32" s="13">
        <f t="shared" si="5"/>
        <v>12.941154711380527</v>
      </c>
      <c r="L32" s="13">
        <f t="shared" si="6"/>
        <v>1.4091479574614352</v>
      </c>
      <c r="M32" s="15">
        <f t="shared" si="10"/>
        <v>492.00900608395267</v>
      </c>
    </row>
    <row r="33" spans="1:13" ht="15" thickBot="1">
      <c r="A33" s="5">
        <v>32</v>
      </c>
      <c r="B33" s="6">
        <f t="shared" si="11"/>
        <v>654.93334185588833</v>
      </c>
      <c r="C33" s="6">
        <f t="shared" si="0"/>
        <v>19.648000255676649</v>
      </c>
      <c r="D33" s="6">
        <f t="shared" si="1"/>
        <v>4.9120000639191623</v>
      </c>
      <c r="E33" s="7">
        <f t="shared" si="2"/>
        <v>516.2000063919163</v>
      </c>
      <c r="F33" s="8">
        <f t="shared" si="7"/>
        <v>583.72951234000709</v>
      </c>
      <c r="G33" s="8">
        <f t="shared" si="3"/>
        <v>13.133914027650158</v>
      </c>
      <c r="H33" s="8">
        <f t="shared" si="4"/>
        <v>2.2984349548387777</v>
      </c>
      <c r="I33" s="9">
        <f t="shared" si="8"/>
        <v>499.07684768050581</v>
      </c>
      <c r="J33" s="13">
        <f t="shared" si="9"/>
        <v>609.70093563550802</v>
      </c>
      <c r="K33" s="13">
        <f t="shared" si="5"/>
        <v>13.718271051798931</v>
      </c>
      <c r="L33" s="13">
        <f t="shared" si="6"/>
        <v>1.4937672923069945</v>
      </c>
      <c r="M33" s="15">
        <f t="shared" si="10"/>
        <v>520.50327189929408</v>
      </c>
    </row>
    <row r="34" spans="1:13" ht="15" thickBot="1">
      <c r="A34" s="5">
        <v>33</v>
      </c>
      <c r="B34" s="6">
        <f t="shared" si="11"/>
        <v>695.86667572188128</v>
      </c>
      <c r="C34" s="6">
        <f t="shared" si="0"/>
        <v>20.876000271656437</v>
      </c>
      <c r="D34" s="6">
        <f t="shared" si="1"/>
        <v>5.2190000679141093</v>
      </c>
      <c r="E34" s="7">
        <f t="shared" si="2"/>
        <v>546.90000679141099</v>
      </c>
      <c r="F34" s="8">
        <f t="shared" si="7"/>
        <v>617.9141719064188</v>
      </c>
      <c r="G34" s="8">
        <f t="shared" si="3"/>
        <v>13.903068867894422</v>
      </c>
      <c r="H34" s="8">
        <f t="shared" si="4"/>
        <v>2.4330370518815236</v>
      </c>
      <c r="I34" s="9">
        <f t="shared" si="8"/>
        <v>527.2791918227955</v>
      </c>
      <c r="J34" s="13">
        <f t="shared" si="9"/>
        <v>646.31347682042031</v>
      </c>
      <c r="K34" s="13">
        <f t="shared" si="5"/>
        <v>14.542053228459455</v>
      </c>
      <c r="L34" s="13">
        <f t="shared" si="6"/>
        <v>1.5834680182100298</v>
      </c>
      <c r="M34" s="15">
        <f t="shared" si="10"/>
        <v>550.70861837684674</v>
      </c>
    </row>
    <row r="35" spans="1:13" ht="15" thickBot="1">
      <c r="A35" s="5">
        <v>34</v>
      </c>
      <c r="B35" s="6">
        <f t="shared" si="11"/>
        <v>739.35834295449899</v>
      </c>
      <c r="C35" s="6">
        <f t="shared" si="0"/>
        <v>22.180750288634968</v>
      </c>
      <c r="D35" s="6">
        <f t="shared" si="1"/>
        <v>5.545187572158742</v>
      </c>
      <c r="E35" s="7">
        <f t="shared" si="2"/>
        <v>579.5187572158743</v>
      </c>
      <c r="F35" s="8">
        <f t="shared" si="7"/>
        <v>654.10077059868843</v>
      </c>
      <c r="G35" s="8">
        <f t="shared" si="3"/>
        <v>14.717267338470489</v>
      </c>
      <c r="H35" s="8">
        <f t="shared" si="4"/>
        <v>2.5755217842323352</v>
      </c>
      <c r="I35" s="9">
        <f t="shared" si="8"/>
        <v>557.13313574391793</v>
      </c>
      <c r="J35" s="13">
        <f t="shared" si="9"/>
        <v>685.12460110348661</v>
      </c>
      <c r="K35" s="13">
        <f t="shared" si="5"/>
        <v>15.415303524828449</v>
      </c>
      <c r="L35" s="13">
        <f t="shared" si="6"/>
        <v>1.678555272703542</v>
      </c>
      <c r="M35" s="15">
        <f t="shared" si="10"/>
        <v>582.72779591037647</v>
      </c>
    </row>
    <row r="36" spans="1:13" ht="15" thickBot="1">
      <c r="A36" s="5">
        <v>35</v>
      </c>
      <c r="B36" s="6">
        <f t="shared" si="11"/>
        <v>785.56823938915522</v>
      </c>
      <c r="C36" s="6">
        <f t="shared" si="0"/>
        <v>23.567047181674656</v>
      </c>
      <c r="D36" s="6">
        <f t="shared" si="1"/>
        <v>5.8917617954186641</v>
      </c>
      <c r="E36" s="7">
        <f t="shared" si="2"/>
        <v>614.17617954186642</v>
      </c>
      <c r="F36" s="8">
        <f t="shared" si="7"/>
        <v>692.4065469768741</v>
      </c>
      <c r="G36" s="8">
        <f t="shared" si="3"/>
        <v>15.579147306979667</v>
      </c>
      <c r="H36" s="8">
        <f t="shared" si="4"/>
        <v>2.7263507787214416</v>
      </c>
      <c r="I36" s="9">
        <f t="shared" si="8"/>
        <v>588.73540125592103</v>
      </c>
      <c r="J36" s="13">
        <f t="shared" si="9"/>
        <v>726.26633339975103</v>
      </c>
      <c r="K36" s="13">
        <f t="shared" si="5"/>
        <v>16.340992501494398</v>
      </c>
      <c r="L36" s="13">
        <f t="shared" si="6"/>
        <v>1.7793525168293898</v>
      </c>
      <c r="M36" s="15">
        <f t="shared" si="10"/>
        <v>616.66972505479453</v>
      </c>
    </row>
    <row r="37" spans="1:13" ht="15" thickBot="1">
      <c r="A37" s="5">
        <v>36</v>
      </c>
      <c r="B37" s="6">
        <f t="shared" si="11"/>
        <v>834.6662543509774</v>
      </c>
      <c r="C37" s="6">
        <f t="shared" si="0"/>
        <v>25.039987630529321</v>
      </c>
      <c r="D37" s="6">
        <f t="shared" si="1"/>
        <v>6.2599969076323303</v>
      </c>
      <c r="E37" s="7">
        <f t="shared" si="2"/>
        <v>650.99969076323305</v>
      </c>
      <c r="F37" s="8">
        <f t="shared" si="7"/>
        <v>732.95560538420727</v>
      </c>
      <c r="G37" s="8">
        <f t="shared" si="3"/>
        <v>16.491501121144662</v>
      </c>
      <c r="H37" s="8">
        <f t="shared" si="4"/>
        <v>2.8860126962003156</v>
      </c>
      <c r="I37" s="9">
        <f t="shared" si="8"/>
        <v>622.18837444197095</v>
      </c>
      <c r="J37" s="13">
        <f t="shared" si="9"/>
        <v>769.87862672040615</v>
      </c>
      <c r="K37" s="13">
        <f t="shared" si="5"/>
        <v>17.322269101209137</v>
      </c>
      <c r="L37" s="13">
        <f t="shared" si="6"/>
        <v>1.886202635464995</v>
      </c>
      <c r="M37" s="15">
        <f t="shared" si="10"/>
        <v>652.649867044335</v>
      </c>
    </row>
    <row r="38" spans="1:13" ht="15" thickBot="1">
      <c r="A38" s="5">
        <v>37</v>
      </c>
      <c r="B38" s="6">
        <f t="shared" si="11"/>
        <v>886.8328952479136</v>
      </c>
      <c r="C38" s="6">
        <f t="shared" si="0"/>
        <v>26.604986857437407</v>
      </c>
      <c r="D38" s="6">
        <f t="shared" si="1"/>
        <v>6.6512467143593517</v>
      </c>
      <c r="E38" s="7">
        <f t="shared" si="2"/>
        <v>690.12467143593517</v>
      </c>
      <c r="F38" s="8">
        <f t="shared" si="7"/>
        <v>775.87931802451999</v>
      </c>
      <c r="G38" s="8">
        <f t="shared" si="3"/>
        <v>17.457284655551696</v>
      </c>
      <c r="H38" s="8">
        <f t="shared" si="4"/>
        <v>3.0550248147215466</v>
      </c>
      <c r="I38" s="9">
        <f t="shared" si="8"/>
        <v>657.60043737022897</v>
      </c>
      <c r="J38" s="13">
        <f t="shared" si="9"/>
        <v>816.10983825496658</v>
      </c>
      <c r="K38" s="13">
        <f t="shared" si="5"/>
        <v>18.362471360736748</v>
      </c>
      <c r="L38" s="13">
        <f t="shared" si="6"/>
        <v>1.9994691037246677</v>
      </c>
      <c r="M38" s="15">
        <f t="shared" si="10"/>
        <v>690.79061656034742</v>
      </c>
    </row>
    <row r="39" spans="1:13" ht="15" thickBot="1">
      <c r="A39" s="5">
        <v>38</v>
      </c>
      <c r="B39" s="6">
        <f t="shared" si="11"/>
        <v>942.25995120090829</v>
      </c>
      <c r="C39" s="6">
        <f t="shared" si="0"/>
        <v>28.267798536027247</v>
      </c>
      <c r="D39" s="6">
        <f t="shared" si="1"/>
        <v>7.0669496340068116</v>
      </c>
      <c r="E39" s="7">
        <f t="shared" si="2"/>
        <v>731.69496340068122</v>
      </c>
      <c r="F39" s="8">
        <f t="shared" si="7"/>
        <v>821.31675058633107</v>
      </c>
      <c r="G39" s="8">
        <f t="shared" si="3"/>
        <v>18.479626888192449</v>
      </c>
      <c r="H39" s="8">
        <f t="shared" si="4"/>
        <v>3.2339347054336782</v>
      </c>
      <c r="I39" s="9">
        <f t="shared" si="8"/>
        <v>695.08631923372309</v>
      </c>
      <c r="J39" s="13">
        <f t="shared" si="9"/>
        <v>865.11723404217742</v>
      </c>
      <c r="K39" s="13">
        <f t="shared" si="5"/>
        <v>19.465137765948988</v>
      </c>
      <c r="L39" s="13">
        <f t="shared" si="6"/>
        <v>2.1195372234033347</v>
      </c>
      <c r="M39" s="15">
        <f t="shared" si="10"/>
        <v>731.22171808479629</v>
      </c>
    </row>
    <row r="40" spans="1:13" ht="15" thickBot="1">
      <c r="A40" s="5">
        <v>39</v>
      </c>
      <c r="B40" s="6">
        <f t="shared" si="11"/>
        <v>1001.1511981509651</v>
      </c>
      <c r="C40" s="6">
        <f t="shared" si="0"/>
        <v>30.034535944528951</v>
      </c>
      <c r="D40" s="6">
        <f t="shared" si="1"/>
        <v>7.5086339861322378</v>
      </c>
      <c r="E40" s="7">
        <f t="shared" si="2"/>
        <v>775.86339861322381</v>
      </c>
      <c r="F40" s="8">
        <f t="shared" si="7"/>
        <v>869.41511279254314</v>
      </c>
      <c r="G40" s="8">
        <f t="shared" si="3"/>
        <v>19.561840037832219</v>
      </c>
      <c r="H40" s="8">
        <f t="shared" si="4"/>
        <v>3.423322006620638</v>
      </c>
      <c r="I40" s="9">
        <f t="shared" si="8"/>
        <v>734.76746805384801</v>
      </c>
      <c r="J40" s="13">
        <f t="shared" si="9"/>
        <v>917.06752394641023</v>
      </c>
      <c r="K40" s="13">
        <f t="shared" si="5"/>
        <v>20.634019288794228</v>
      </c>
      <c r="L40" s="13">
        <f t="shared" si="6"/>
        <v>2.2468154336687047</v>
      </c>
      <c r="M40" s="15">
        <f t="shared" si="10"/>
        <v>774.08070725578841</v>
      </c>
    </row>
    <row r="41" spans="1:13" ht="15" thickBot="1">
      <c r="A41" s="5">
        <v>40</v>
      </c>
      <c r="B41" s="6">
        <f t="shared" si="11"/>
        <v>1063.7231480354003</v>
      </c>
      <c r="C41" s="6">
        <f t="shared" si="0"/>
        <v>31.911694441062007</v>
      </c>
      <c r="D41" s="6">
        <f t="shared" si="1"/>
        <v>7.9779236102655018</v>
      </c>
      <c r="E41" s="7">
        <f t="shared" si="2"/>
        <v>822.79236102655022</v>
      </c>
      <c r="F41" s="8">
        <f t="shared" si="7"/>
        <v>920.33023533545645</v>
      </c>
      <c r="G41" s="8">
        <f t="shared" si="3"/>
        <v>20.707430295047772</v>
      </c>
      <c r="H41" s="8">
        <f t="shared" si="4"/>
        <v>3.6238003016333598</v>
      </c>
      <c r="I41" s="9">
        <f t="shared" si="8"/>
        <v>776.77244415175153</v>
      </c>
      <c r="J41" s="13">
        <f t="shared" si="9"/>
        <v>972.13742875939215</v>
      </c>
      <c r="K41" s="13">
        <f t="shared" si="5"/>
        <v>21.873092147086322</v>
      </c>
      <c r="L41" s="13">
        <f t="shared" si="6"/>
        <v>2.3817367004605106</v>
      </c>
      <c r="M41" s="15">
        <f t="shared" si="10"/>
        <v>819.51337872649844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Vergleichsrechnung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2017-11-29T22:04:19Z</dcterms:modified>
</cp:coreProperties>
</file>