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 filterPrivacy="1"/>
  <bookViews>
    <workbookView xWindow="0" yWindow="460" windowWidth="28800" windowHeight="12380" tabRatio="500" activeTab="1"/>
  </bookViews>
  <sheets>
    <sheet name="Tabelle1 - Einmalzahlung" sheetId="1" r:id="rId1"/>
    <sheet name="Tabelle2 - Sparplan inkl. IZF" sheetId="2" r:id="rId2"/>
  </sheets>
  <calcPr calcId="171027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B46" i="2" l="1"/>
  <c r="AA46" i="2" s="1"/>
  <c r="Z46" i="2" s="1"/>
  <c r="Y46" i="2" s="1"/>
  <c r="X46" i="2" s="1"/>
  <c r="W46" i="2" s="1"/>
  <c r="P46" i="2"/>
  <c r="O46" i="2" s="1"/>
  <c r="N46" i="2" s="1"/>
  <c r="M46" i="2" s="1"/>
  <c r="L46" i="2" s="1"/>
  <c r="Q46" i="2"/>
  <c r="Y44" i="2"/>
  <c r="V44" i="2"/>
  <c r="N44" i="2"/>
  <c r="K44" i="2"/>
  <c r="Y28" i="2"/>
  <c r="Y11" i="2"/>
  <c r="N11" i="2"/>
  <c r="N28" i="2"/>
  <c r="C20" i="2" l="1"/>
  <c r="C21" i="2"/>
  <c r="C22" i="2"/>
  <c r="C23" i="2"/>
  <c r="C24" i="2"/>
  <c r="C25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6" i="2"/>
  <c r="W28" i="2"/>
  <c r="V11" i="2"/>
  <c r="U22" i="2"/>
  <c r="U21" i="2"/>
  <c r="U20" i="2"/>
  <c r="U19" i="2"/>
  <c r="U18" i="2"/>
  <c r="U17" i="2"/>
  <c r="U16" i="2"/>
  <c r="U15" i="2"/>
  <c r="U14" i="2"/>
  <c r="E2" i="2"/>
  <c r="B7" i="2"/>
  <c r="B8" i="2"/>
  <c r="B9" i="2"/>
  <c r="B10" i="2"/>
  <c r="B11" i="2"/>
  <c r="B12" i="2"/>
  <c r="B13" i="2"/>
  <c r="B14" i="2"/>
  <c r="B15" i="2"/>
  <c r="B17" i="2"/>
  <c r="B18" i="2"/>
  <c r="B19" i="2"/>
  <c r="B20" i="2"/>
  <c r="B21" i="2"/>
  <c r="B22" i="2"/>
  <c r="B23" i="2"/>
  <c r="B24" i="2"/>
  <c r="B25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6" i="2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B5" i="2"/>
  <c r="C5" i="2" s="1"/>
  <c r="G5" i="2"/>
  <c r="H6" i="2" s="1"/>
  <c r="J22" i="2"/>
  <c r="J21" i="2"/>
  <c r="J20" i="2"/>
  <c r="J19" i="2"/>
  <c r="J17" i="2"/>
  <c r="J18" i="2"/>
  <c r="J16" i="2"/>
  <c r="J15" i="2"/>
  <c r="J14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" i="2"/>
  <c r="F5" i="2"/>
  <c r="L28" i="2"/>
  <c r="K11" i="2"/>
  <c r="L4" i="1"/>
  <c r="G6" i="2" l="1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F6" i="2" l="1"/>
  <c r="F7" i="2" s="1"/>
  <c r="F8" i="2" s="1"/>
  <c r="F9" i="2" s="1"/>
  <c r="F10" i="2" s="1"/>
  <c r="F11" i="2" s="1"/>
  <c r="F12" i="2" s="1"/>
  <c r="F13" i="2" s="1"/>
  <c r="F14" i="2" s="1"/>
  <c r="F15" i="2" s="1"/>
  <c r="E6" i="2"/>
  <c r="E7" i="2" s="1"/>
  <c r="E8" i="2" s="1"/>
  <c r="E9" i="2" s="1"/>
  <c r="E10" i="2" s="1"/>
  <c r="E11" i="2" s="1"/>
  <c r="E12" i="2" s="1"/>
  <c r="E13" i="2" s="1"/>
  <c r="E14" i="2" s="1"/>
  <c r="E15" i="2" s="1"/>
  <c r="E16" i="2" s="1"/>
  <c r="E17" i="2" s="1"/>
  <c r="E18" i="2" s="1"/>
  <c r="E19" i="2" s="1"/>
  <c r="E20" i="2" s="1"/>
  <c r="E21" i="2" s="1"/>
  <c r="E22" i="2" s="1"/>
  <c r="E23" i="2" s="1"/>
  <c r="E24" i="2" s="1"/>
  <c r="E25" i="2" s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C4" i="1"/>
  <c r="C5" i="1" s="1"/>
  <c r="C6" i="1" s="1"/>
  <c r="C7" i="1" s="1"/>
  <c r="C8" i="1" s="1"/>
  <c r="C9" i="1" s="1"/>
  <c r="C10" i="1" s="1"/>
  <c r="C11" i="1" s="1"/>
  <c r="C12" i="1" s="1"/>
  <c r="C13" i="1" s="1"/>
  <c r="C14" i="1" s="1"/>
  <c r="F16" i="2" l="1"/>
  <c r="F17" i="2" s="1"/>
  <c r="F18" i="2" s="1"/>
  <c r="F19" i="2" s="1"/>
  <c r="F20" i="2" s="1"/>
  <c r="F21" i="2" s="1"/>
  <c r="F22" i="2" s="1"/>
  <c r="F23" i="2" s="1"/>
  <c r="F24" i="2" s="1"/>
  <c r="F25" i="2" s="1"/>
  <c r="K5" i="2" s="1"/>
  <c r="K7" i="2"/>
  <c r="D4" i="1"/>
  <c r="E5" i="1" s="1"/>
  <c r="D5" i="1" s="1"/>
  <c r="E6" i="1" s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E293" i="1" s="1"/>
  <c r="D293" i="1"/>
  <c r="B4" i="1"/>
  <c r="B5" i="1" s="1"/>
  <c r="B6" i="1" s="1"/>
  <c r="B7" i="1" s="1"/>
  <c r="B8" i="1" s="1"/>
  <c r="B9" i="1" s="1"/>
  <c r="B10" i="1" s="1"/>
  <c r="B11" i="1" s="1"/>
  <c r="B12" i="1" s="1"/>
  <c r="B13" i="1" s="1"/>
  <c r="B14" i="1" s="1"/>
  <c r="C15" i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C105" i="1"/>
  <c r="B106" i="1"/>
  <c r="C106" i="1"/>
  <c r="B107" i="1"/>
  <c r="C107" i="1"/>
  <c r="B108" i="1"/>
  <c r="C108" i="1"/>
  <c r="B109" i="1"/>
  <c r="C109" i="1"/>
  <c r="B110" i="1"/>
  <c r="C110" i="1"/>
  <c r="B111" i="1"/>
  <c r="C111" i="1"/>
  <c r="B112" i="1"/>
  <c r="C112" i="1"/>
  <c r="B113" i="1"/>
  <c r="C113" i="1"/>
  <c r="B114" i="1"/>
  <c r="C114" i="1"/>
  <c r="B115" i="1"/>
  <c r="C115" i="1"/>
  <c r="B116" i="1"/>
  <c r="C116" i="1"/>
  <c r="B117" i="1"/>
  <c r="C117" i="1"/>
  <c r="B118" i="1"/>
  <c r="C118" i="1"/>
  <c r="B119" i="1"/>
  <c r="C119" i="1"/>
  <c r="B120" i="1"/>
  <c r="C120" i="1"/>
  <c r="B121" i="1"/>
  <c r="C121" i="1"/>
  <c r="B122" i="1"/>
  <c r="C122" i="1"/>
  <c r="B123" i="1"/>
  <c r="C123" i="1"/>
  <c r="B124" i="1"/>
  <c r="C124" i="1"/>
  <c r="B125" i="1"/>
  <c r="C125" i="1"/>
  <c r="B126" i="1"/>
  <c r="C126" i="1"/>
  <c r="B127" i="1"/>
  <c r="C127" i="1"/>
  <c r="B128" i="1"/>
  <c r="C128" i="1"/>
  <c r="B129" i="1"/>
  <c r="C129" i="1"/>
  <c r="B130" i="1"/>
  <c r="C130" i="1"/>
  <c r="B131" i="1"/>
  <c r="C131" i="1"/>
  <c r="B132" i="1"/>
  <c r="C132" i="1"/>
  <c r="B133" i="1"/>
  <c r="C133" i="1"/>
  <c r="B134" i="1"/>
  <c r="C134" i="1"/>
  <c r="B135" i="1"/>
  <c r="C135" i="1"/>
  <c r="B136" i="1"/>
  <c r="C136" i="1"/>
  <c r="B137" i="1"/>
  <c r="C137" i="1"/>
  <c r="B138" i="1"/>
  <c r="C138" i="1"/>
  <c r="B139" i="1"/>
  <c r="C139" i="1"/>
  <c r="B140" i="1"/>
  <c r="C140" i="1"/>
  <c r="B141" i="1"/>
  <c r="C141" i="1"/>
  <c r="B142" i="1"/>
  <c r="C142" i="1"/>
  <c r="B143" i="1"/>
  <c r="C143" i="1"/>
  <c r="B144" i="1"/>
  <c r="C144" i="1"/>
  <c r="B145" i="1"/>
  <c r="C145" i="1"/>
  <c r="B146" i="1"/>
  <c r="C146" i="1"/>
  <c r="B147" i="1"/>
  <c r="C147" i="1"/>
  <c r="B148" i="1"/>
  <c r="C148" i="1"/>
  <c r="B149" i="1"/>
  <c r="C149" i="1"/>
  <c r="B150" i="1"/>
  <c r="C150" i="1"/>
  <c r="B151" i="1"/>
  <c r="C151" i="1"/>
  <c r="B152" i="1"/>
  <c r="C152" i="1"/>
  <c r="B153" i="1"/>
  <c r="C153" i="1"/>
  <c r="B154" i="1"/>
  <c r="C154" i="1"/>
  <c r="B155" i="1"/>
  <c r="C155" i="1"/>
  <c r="B156" i="1"/>
  <c r="C156" i="1"/>
  <c r="B157" i="1"/>
  <c r="C157" i="1"/>
  <c r="B158" i="1"/>
  <c r="C158" i="1"/>
  <c r="B159" i="1"/>
  <c r="C159" i="1"/>
  <c r="B160" i="1"/>
  <c r="C160" i="1"/>
  <c r="B161" i="1"/>
  <c r="C161" i="1"/>
  <c r="B162" i="1"/>
  <c r="C162" i="1"/>
  <c r="B163" i="1"/>
  <c r="C163" i="1"/>
  <c r="B164" i="1"/>
  <c r="C164" i="1"/>
  <c r="B165" i="1"/>
  <c r="C165" i="1"/>
  <c r="B166" i="1"/>
  <c r="C166" i="1"/>
  <c r="B167" i="1"/>
  <c r="C167" i="1"/>
  <c r="B168" i="1"/>
  <c r="C168" i="1"/>
  <c r="B169" i="1"/>
  <c r="C169" i="1"/>
  <c r="B170" i="1"/>
  <c r="C170" i="1"/>
  <c r="B171" i="1"/>
  <c r="C171" i="1"/>
  <c r="B172" i="1"/>
  <c r="C172" i="1"/>
  <c r="B173" i="1"/>
  <c r="C173" i="1"/>
  <c r="B174" i="1"/>
  <c r="C174" i="1"/>
  <c r="B175" i="1"/>
  <c r="C175" i="1"/>
  <c r="B176" i="1"/>
  <c r="C176" i="1"/>
  <c r="B177" i="1"/>
  <c r="C177" i="1"/>
  <c r="B178" i="1"/>
  <c r="C178" i="1"/>
  <c r="B179" i="1"/>
  <c r="C179" i="1"/>
  <c r="B180" i="1"/>
  <c r="C180" i="1"/>
  <c r="B181" i="1"/>
  <c r="C181" i="1"/>
  <c r="B182" i="1"/>
  <c r="C182" i="1"/>
  <c r="B183" i="1"/>
  <c r="C183" i="1"/>
  <c r="B184" i="1"/>
  <c r="C184" i="1"/>
  <c r="B185" i="1"/>
  <c r="C185" i="1"/>
  <c r="B186" i="1"/>
  <c r="C186" i="1"/>
  <c r="B187" i="1"/>
  <c r="C187" i="1"/>
  <c r="B188" i="1"/>
  <c r="C188" i="1"/>
  <c r="B189" i="1"/>
  <c r="C189" i="1"/>
  <c r="B190" i="1"/>
  <c r="C190" i="1"/>
  <c r="B191" i="1"/>
  <c r="C191" i="1"/>
  <c r="B192" i="1"/>
  <c r="C192" i="1"/>
  <c r="B193" i="1"/>
  <c r="C193" i="1"/>
  <c r="B194" i="1"/>
  <c r="C194" i="1"/>
  <c r="B195" i="1"/>
  <c r="C195" i="1"/>
  <c r="B196" i="1"/>
  <c r="C196" i="1"/>
  <c r="B197" i="1"/>
  <c r="C197" i="1"/>
  <c r="B198" i="1"/>
  <c r="C198" i="1"/>
  <c r="B199" i="1"/>
  <c r="C199" i="1"/>
  <c r="B200" i="1"/>
  <c r="C200" i="1"/>
  <c r="B201" i="1"/>
  <c r="C201" i="1"/>
  <c r="B202" i="1"/>
  <c r="C202" i="1"/>
  <c r="B203" i="1"/>
  <c r="C203" i="1"/>
  <c r="B204" i="1"/>
  <c r="C204" i="1"/>
  <c r="B205" i="1"/>
  <c r="C205" i="1"/>
  <c r="B206" i="1"/>
  <c r="C206" i="1"/>
  <c r="B207" i="1"/>
  <c r="C207" i="1"/>
  <c r="B208" i="1"/>
  <c r="C208" i="1"/>
  <c r="B209" i="1"/>
  <c r="C209" i="1"/>
  <c r="B210" i="1"/>
  <c r="C210" i="1"/>
  <c r="B211" i="1"/>
  <c r="C211" i="1"/>
  <c r="B212" i="1"/>
  <c r="C212" i="1"/>
  <c r="B213" i="1"/>
  <c r="C213" i="1"/>
  <c r="B214" i="1"/>
  <c r="C214" i="1"/>
  <c r="B215" i="1"/>
  <c r="C215" i="1"/>
  <c r="B216" i="1"/>
  <c r="C216" i="1"/>
  <c r="B217" i="1"/>
  <c r="C217" i="1"/>
  <c r="B218" i="1"/>
  <c r="C218" i="1"/>
  <c r="B219" i="1"/>
  <c r="C219" i="1"/>
  <c r="B220" i="1"/>
  <c r="C220" i="1"/>
  <c r="B221" i="1"/>
  <c r="C221" i="1"/>
  <c r="B222" i="1"/>
  <c r="C222" i="1"/>
  <c r="B223" i="1"/>
  <c r="C223" i="1"/>
  <c r="B224" i="1"/>
  <c r="C224" i="1"/>
  <c r="B225" i="1"/>
  <c r="C225" i="1"/>
  <c r="B226" i="1"/>
  <c r="C226" i="1"/>
  <c r="B227" i="1"/>
  <c r="C227" i="1"/>
  <c r="B228" i="1"/>
  <c r="C228" i="1"/>
  <c r="B229" i="1"/>
  <c r="C229" i="1"/>
  <c r="B230" i="1"/>
  <c r="C230" i="1"/>
  <c r="B231" i="1"/>
  <c r="C231" i="1"/>
  <c r="B232" i="1"/>
  <c r="C232" i="1"/>
  <c r="B233" i="1"/>
  <c r="C233" i="1"/>
  <c r="B234" i="1"/>
  <c r="C234" i="1"/>
  <c r="B235" i="1"/>
  <c r="C235" i="1"/>
  <c r="B236" i="1"/>
  <c r="C236" i="1"/>
  <c r="B237" i="1"/>
  <c r="C237" i="1"/>
  <c r="B238" i="1"/>
  <c r="C238" i="1"/>
  <c r="B239" i="1"/>
  <c r="C239" i="1"/>
  <c r="B240" i="1"/>
  <c r="C240" i="1"/>
  <c r="B241" i="1"/>
  <c r="C241" i="1"/>
  <c r="B242" i="1"/>
  <c r="C242" i="1"/>
  <c r="B243" i="1"/>
  <c r="C243" i="1"/>
  <c r="B244" i="1"/>
  <c r="C244" i="1"/>
  <c r="B245" i="1"/>
  <c r="C245" i="1"/>
  <c r="B246" i="1"/>
  <c r="C246" i="1"/>
  <c r="B247" i="1"/>
  <c r="C247" i="1"/>
  <c r="B248" i="1"/>
  <c r="C248" i="1"/>
  <c r="B249" i="1"/>
  <c r="C249" i="1"/>
  <c r="B250" i="1"/>
  <c r="C250" i="1"/>
  <c r="B251" i="1"/>
  <c r="C251" i="1"/>
  <c r="B252" i="1"/>
  <c r="C252" i="1"/>
  <c r="B253" i="1"/>
  <c r="C253" i="1"/>
  <c r="B254" i="1"/>
  <c r="C254" i="1"/>
  <c r="B255" i="1"/>
  <c r="C255" i="1"/>
  <c r="B256" i="1"/>
  <c r="C256" i="1"/>
  <c r="B257" i="1"/>
  <c r="C257" i="1"/>
  <c r="B258" i="1"/>
  <c r="C258" i="1"/>
  <c r="B259" i="1"/>
  <c r="C259" i="1"/>
  <c r="B260" i="1"/>
  <c r="C260" i="1"/>
  <c r="B261" i="1"/>
  <c r="C261" i="1"/>
  <c r="B262" i="1"/>
  <c r="C262" i="1"/>
  <c r="B263" i="1"/>
  <c r="C263" i="1"/>
  <c r="B264" i="1"/>
  <c r="C264" i="1"/>
  <c r="B265" i="1"/>
  <c r="C265" i="1"/>
  <c r="B266" i="1"/>
  <c r="C266" i="1"/>
  <c r="B267" i="1"/>
  <c r="C267" i="1"/>
  <c r="B268" i="1"/>
  <c r="C268" i="1"/>
  <c r="B269" i="1"/>
  <c r="C269" i="1"/>
  <c r="B270" i="1"/>
  <c r="C270" i="1"/>
  <c r="B271" i="1"/>
  <c r="C271" i="1"/>
  <c r="B272" i="1"/>
  <c r="C272" i="1"/>
  <c r="B273" i="1"/>
  <c r="C273" i="1"/>
  <c r="B274" i="1"/>
  <c r="C274" i="1"/>
  <c r="B275" i="1"/>
  <c r="C275" i="1"/>
  <c r="B276" i="1"/>
  <c r="C276" i="1"/>
  <c r="B277" i="1"/>
  <c r="C277" i="1"/>
  <c r="B278" i="1"/>
  <c r="C278" i="1"/>
  <c r="B279" i="1"/>
  <c r="C279" i="1"/>
  <c r="B280" i="1"/>
  <c r="C280" i="1"/>
  <c r="B281" i="1"/>
  <c r="C281" i="1"/>
  <c r="B282" i="1"/>
  <c r="C282" i="1"/>
  <c r="B283" i="1"/>
  <c r="C283" i="1"/>
  <c r="B284" i="1"/>
  <c r="C284" i="1"/>
  <c r="B285" i="1"/>
  <c r="C285" i="1"/>
  <c r="B286" i="1"/>
  <c r="C286" i="1"/>
  <c r="B287" i="1"/>
  <c r="C287" i="1"/>
  <c r="B288" i="1"/>
  <c r="C288" i="1"/>
  <c r="B289" i="1"/>
  <c r="C289" i="1"/>
  <c r="B290" i="1"/>
  <c r="C290" i="1"/>
  <c r="B291" i="1"/>
  <c r="C291" i="1"/>
  <c r="B292" i="1"/>
  <c r="C292" i="1"/>
  <c r="B293" i="1"/>
  <c r="C293" i="1"/>
  <c r="B26" i="2" l="1"/>
  <c r="B16" i="2"/>
  <c r="H4" i="1"/>
  <c r="H6" i="1"/>
  <c r="L6" i="1" s="1"/>
  <c r="B15" i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D6" i="1"/>
  <c r="E7" i="1" s="1"/>
  <c r="B4" i="2" l="1"/>
  <c r="D7" i="1"/>
  <c r="E8" i="1" s="1"/>
  <c r="D8" i="1" s="1"/>
  <c r="E9" i="1" l="1"/>
  <c r="D9" i="1" s="1"/>
  <c r="E10" i="1" l="1"/>
  <c r="D10" i="1" s="1"/>
  <c r="E11" i="1" l="1"/>
  <c r="D11" i="1" s="1"/>
  <c r="E12" i="1" l="1"/>
  <c r="D12" i="1" s="1"/>
  <c r="E13" i="1" l="1"/>
  <c r="D13" i="1" s="1"/>
  <c r="E14" i="1" l="1"/>
  <c r="D14" i="1" s="1"/>
  <c r="E15" i="1" l="1"/>
  <c r="D15" i="1" s="1"/>
  <c r="E16" i="1" s="1"/>
  <c r="D16" i="1" s="1"/>
  <c r="E17" i="1" l="1"/>
  <c r="D17" i="1" s="1"/>
  <c r="E18" i="1" l="1"/>
  <c r="D18" i="1" s="1"/>
  <c r="E19" i="1" l="1"/>
  <c r="D19" i="1"/>
  <c r="E20" i="1" l="1"/>
  <c r="D20" i="1" s="1"/>
  <c r="E21" i="1" l="1"/>
  <c r="D21" i="1"/>
  <c r="E22" i="1" l="1"/>
  <c r="D22" i="1" s="1"/>
  <c r="E23" i="1" l="1"/>
  <c r="D23" i="1" s="1"/>
  <c r="E24" i="1" l="1"/>
  <c r="D24" i="1" s="1"/>
  <c r="E25" i="1" l="1"/>
  <c r="D25" i="1"/>
  <c r="E26" i="1" l="1"/>
  <c r="D26" i="1" s="1"/>
  <c r="E27" i="1" l="1"/>
  <c r="D27" i="1" s="1"/>
  <c r="D28" i="1" l="1"/>
  <c r="E28" i="1"/>
  <c r="E29" i="1" l="1"/>
  <c r="D29" i="1" s="1"/>
  <c r="D30" i="1" l="1"/>
  <c r="E30" i="1"/>
  <c r="E31" i="1" l="1"/>
  <c r="D31" i="1"/>
  <c r="E32" i="1" l="1"/>
  <c r="D32" i="1" s="1"/>
  <c r="E33" i="1" l="1"/>
  <c r="D33" i="1"/>
  <c r="E34" i="1" l="1"/>
  <c r="D34" i="1" s="1"/>
  <c r="E35" i="1" l="1"/>
  <c r="D35" i="1"/>
  <c r="E36" i="1" l="1"/>
  <c r="D36" i="1" s="1"/>
  <c r="E37" i="1" l="1"/>
  <c r="D37" i="1"/>
  <c r="E38" i="1" l="1"/>
  <c r="D38" i="1" s="1"/>
  <c r="E39" i="1" l="1"/>
  <c r="D39" i="1"/>
  <c r="E40" i="1" l="1"/>
  <c r="D40" i="1" s="1"/>
  <c r="E41" i="1" l="1"/>
  <c r="D41" i="1"/>
  <c r="E42" i="1" l="1"/>
  <c r="D42" i="1" s="1"/>
  <c r="E43" i="1" l="1"/>
  <c r="D43" i="1"/>
  <c r="E44" i="1" l="1"/>
  <c r="D44" i="1" s="1"/>
  <c r="E45" i="1" l="1"/>
  <c r="D45" i="1"/>
  <c r="E46" i="1" l="1"/>
  <c r="D46" i="1" s="1"/>
  <c r="E47" i="1" l="1"/>
  <c r="D47" i="1"/>
  <c r="E48" i="1" l="1"/>
  <c r="D48" i="1" s="1"/>
  <c r="E49" i="1" l="1"/>
  <c r="D49" i="1"/>
  <c r="E50" i="1" l="1"/>
  <c r="D50" i="1" s="1"/>
  <c r="E51" i="1" l="1"/>
  <c r="D51" i="1"/>
  <c r="E52" i="1" l="1"/>
  <c r="D52" i="1" s="1"/>
  <c r="E53" i="1" l="1"/>
  <c r="H5" i="1" s="1"/>
  <c r="D53" i="1"/>
  <c r="D54" i="1" s="1"/>
  <c r="L5" i="1" l="1"/>
  <c r="H7" i="2" l="1"/>
  <c r="G7" i="2" l="1"/>
  <c r="H8" i="2" s="1"/>
  <c r="G8" i="2" l="1"/>
  <c r="H9" i="2" s="1"/>
  <c r="G9" i="2" l="1"/>
  <c r="H10" i="2" s="1"/>
  <c r="G10" i="2" l="1"/>
  <c r="H11" i="2" s="1"/>
  <c r="G11" i="2" l="1"/>
  <c r="H12" i="2" s="1"/>
  <c r="G12" i="2" l="1"/>
  <c r="H13" i="2" l="1"/>
  <c r="G13" i="2" l="1"/>
  <c r="H14" i="2" s="1"/>
  <c r="G14" i="2" l="1"/>
  <c r="H15" i="2" s="1"/>
  <c r="G15" i="2" l="1"/>
  <c r="H16" i="2" s="1"/>
  <c r="G16" i="2" l="1"/>
  <c r="H17" i="2" l="1"/>
  <c r="G17" i="2" l="1"/>
  <c r="H18" i="2" l="1"/>
  <c r="G18" i="2" l="1"/>
  <c r="H19" i="2" l="1"/>
  <c r="G19" i="2" l="1"/>
  <c r="H20" i="2" s="1"/>
  <c r="H25" i="2"/>
  <c r="G20" i="2" l="1"/>
  <c r="H26" i="2"/>
  <c r="H21" i="2" l="1"/>
  <c r="H27" i="2"/>
  <c r="G21" i="2" l="1"/>
  <c r="H28" i="2"/>
  <c r="H22" i="2" l="1"/>
  <c r="H29" i="2"/>
  <c r="G22" i="2" l="1"/>
  <c r="H30" i="2"/>
  <c r="H23" i="2" l="1"/>
  <c r="H31" i="2"/>
  <c r="G23" i="2" l="1"/>
  <c r="H32" i="2"/>
  <c r="H24" i="2" l="1"/>
  <c r="H33" i="2"/>
  <c r="G24" i="2" l="1"/>
  <c r="G25" i="2" s="1"/>
  <c r="H34" i="2"/>
  <c r="H35" i="2" l="1"/>
  <c r="H36" i="2" l="1"/>
  <c r="H37" i="2" l="1"/>
  <c r="H38" i="2" l="1"/>
  <c r="H39" i="2" l="1"/>
  <c r="K6" i="2" s="1"/>
  <c r="M5" i="2" l="1"/>
  <c r="C26" i="2"/>
  <c r="K30" i="2" l="1"/>
  <c r="K46" i="2"/>
  <c r="K13" i="2"/>
  <c r="C4" i="2"/>
  <c r="N5" i="2" l="1"/>
  <c r="V13" i="2" s="1"/>
  <c r="V46" i="2" l="1"/>
  <c r="V30" i="2"/>
</calcChain>
</file>

<file path=xl/sharedStrings.xml><?xml version="1.0" encoding="utf-8"?>
<sst xmlns="http://schemas.openxmlformats.org/spreadsheetml/2006/main" count="78" uniqueCount="32">
  <si>
    <t>Basiszinssatz</t>
  </si>
  <si>
    <t>Jährliche Rendite</t>
  </si>
  <si>
    <t>ETF-Geb-Cosmos</t>
  </si>
  <si>
    <t>Zeitraum</t>
  </si>
  <si>
    <t>Startbetrag</t>
  </si>
  <si>
    <t>Jahr-Geb-Cosmos</t>
  </si>
  <si>
    <t>Abgeltungsteuer</t>
  </si>
  <si>
    <t>Teilfreistellungssatz</t>
  </si>
  <si>
    <t>Cosmos</t>
  </si>
  <si>
    <t>Perfekte Welt</t>
  </si>
  <si>
    <t>Abschlag Basiszins</t>
  </si>
  <si>
    <t>Steuersatz-Cosmos</t>
  </si>
  <si>
    <t>Verkaufsgebühren Diba</t>
  </si>
  <si>
    <t>Diba</t>
  </si>
  <si>
    <t>Steuer Diba</t>
  </si>
  <si>
    <t>Minimum</t>
  </si>
  <si>
    <t>Maximum</t>
  </si>
  <si>
    <t>Depot</t>
  </si>
  <si>
    <t>Steuer Depot</t>
  </si>
  <si>
    <t>Jahre</t>
  </si>
  <si>
    <t>Betrag</t>
  </si>
  <si>
    <t>Basiszins</t>
  </si>
  <si>
    <t>Anlagedauer</t>
  </si>
  <si>
    <t>Monatsbeitrag</t>
  </si>
  <si>
    <t>Jahressumme</t>
  </si>
  <si>
    <t>IZF</t>
  </si>
  <si>
    <t>Renditevorteil Cosmos absolut in EUR</t>
  </si>
  <si>
    <t>Renditevorteil Cosmos prozentual, p.a.</t>
  </si>
  <si>
    <t>Vorteil Cosmos - absolut</t>
  </si>
  <si>
    <t>Vorteil Cosmos - IZF p.a.</t>
  </si>
  <si>
    <t>(max. 30.000 p.a. laut Bedingungen)</t>
  </si>
  <si>
    <t>Steuersatz CD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</si>
</sst>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_-* #,##0\ &quot;€&quot;_-;\-* #,##0\ &quot;€&quot;_-;_-* &quot;-&quot;??\ &quot;€&quot;_-;_-@_-"/>
    <numFmt numFmtId="165" formatCode="0.00000%"/>
    <numFmt numFmtId="166" formatCode="_-* #,##0\ _€_-;\-* #,##0\ _€_-;_-* &quot;-&quot;??\ _€_-;_-@_-"/>
    <numFmt numFmtId="167" formatCode="0.000%"/>
    <numFmt numFmtId="171" formatCode="0.0%"/>
  </numFmts>
  <fonts count="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2"/>
      <name val="Calibri"/>
      <family val="2"/>
      <scheme val="minor"/>
    </font>
    <font>
      <sz val="12"/>
      <color theme="0" tint="-0.1499984740745262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6">
    <xf numFmtId="0" fontId="0" fillId="0" borderId="0" xfId="0"/>
    <xf numFmtId="9" fontId="0" fillId="0" borderId="0" xfId="0" applyNumberFormat="1"/>
    <xf numFmtId="10" fontId="0" fillId="0" borderId="0" xfId="0" applyNumberFormat="1"/>
    <xf numFmtId="44" fontId="0" fillId="0" borderId="0" xfId="1" applyNumberFormat="1" applyFont="1"/>
    <xf numFmtId="164" fontId="0" fillId="0" borderId="0" xfId="1" applyNumberFormat="1" applyFont="1"/>
    <xf numFmtId="164" fontId="0" fillId="0" borderId="0" xfId="0" applyNumberFormat="1"/>
    <xf numFmtId="44" fontId="0" fillId="0" borderId="0" xfId="0" applyNumberFormat="1"/>
    <xf numFmtId="8" fontId="0" fillId="0" borderId="0" xfId="1" applyNumberFormat="1" applyFont="1"/>
    <xf numFmtId="165" fontId="0" fillId="0" borderId="0" xfId="0" applyNumberFormat="1"/>
    <xf numFmtId="10" fontId="0" fillId="0" borderId="0" xfId="2" applyNumberFormat="1" applyFont="1"/>
    <xf numFmtId="0" fontId="0" fillId="0" borderId="1" xfId="0" applyBorder="1"/>
    <xf numFmtId="0" fontId="0" fillId="0" borderId="2" xfId="0" applyBorder="1"/>
    <xf numFmtId="0" fontId="2" fillId="0" borderId="3" xfId="0" applyFont="1" applyBorder="1"/>
    <xf numFmtId="0" fontId="2" fillId="0" borderId="0" xfId="0" applyFont="1"/>
    <xf numFmtId="1" fontId="3" fillId="0" borderId="4" xfId="0" applyNumberFormat="1" applyFont="1" applyBorder="1"/>
    <xf numFmtId="10" fontId="0" fillId="2" borderId="5" xfId="0" applyNumberFormat="1" applyFill="1" applyBorder="1"/>
    <xf numFmtId="166" fontId="0" fillId="2" borderId="3" xfId="3" applyNumberFormat="1" applyFont="1" applyFill="1" applyBorder="1"/>
    <xf numFmtId="166" fontId="0" fillId="0" borderId="0" xfId="3" applyNumberFormat="1" applyFont="1"/>
    <xf numFmtId="166" fontId="4" fillId="0" borderId="0" xfId="3" applyNumberFormat="1" applyFont="1"/>
    <xf numFmtId="10" fontId="0" fillId="0" borderId="1" xfId="0" applyNumberFormat="1" applyBorder="1"/>
    <xf numFmtId="10" fontId="0" fillId="0" borderId="2" xfId="0" applyNumberFormat="1" applyBorder="1"/>
    <xf numFmtId="166" fontId="0" fillId="2" borderId="5" xfId="3" applyNumberFormat="1" applyFont="1" applyFill="1" applyBorder="1"/>
    <xf numFmtId="166" fontId="0" fillId="0" borderId="0" xfId="0" applyNumberFormat="1"/>
    <xf numFmtId="43" fontId="0" fillId="0" borderId="0" xfId="3" applyFont="1"/>
    <xf numFmtId="14" fontId="0" fillId="0" borderId="0" xfId="0" applyNumberFormat="1"/>
    <xf numFmtId="0" fontId="2" fillId="0" borderId="1" xfId="0" applyFont="1" applyBorder="1"/>
    <xf numFmtId="10" fontId="2" fillId="0" borderId="6" xfId="2" applyNumberFormat="1" applyFont="1" applyBorder="1" applyAlignment="1">
      <alignment horizontal="center" vertical="center"/>
    </xf>
    <xf numFmtId="10" fontId="3" fillId="0" borderId="4" xfId="2" applyNumberFormat="1" applyFont="1" applyBorder="1"/>
    <xf numFmtId="164" fontId="0" fillId="2" borderId="0" xfId="0" applyNumberFormat="1" applyFill="1"/>
    <xf numFmtId="167" fontId="0" fillId="2" borderId="0" xfId="0" applyNumberFormat="1" applyFill="1"/>
    <xf numFmtId="10" fontId="0" fillId="0" borderId="7" xfId="0" applyNumberFormat="1" applyBorder="1"/>
    <xf numFmtId="0" fontId="0" fillId="0" borderId="6" xfId="0" applyBorder="1"/>
    <xf numFmtId="9" fontId="0" fillId="0" borderId="6" xfId="0" applyNumberFormat="1" applyBorder="1"/>
    <xf numFmtId="166" fontId="0" fillId="0" borderId="1" xfId="3" applyNumberFormat="1" applyFont="1" applyBorder="1"/>
    <xf numFmtId="171" fontId="0" fillId="0" borderId="6" xfId="0" applyNumberFormat="1" applyBorder="1"/>
    <xf numFmtId="171" fontId="0" fillId="2" borderId="5" xfId="2" applyNumberFormat="1" applyFont="1" applyFill="1" applyBorder="1"/>
  </cellXfs>
  <cellStyles count="4">
    <cellStyle name="Comma" xfId="3" builtinId="3"/>
    <cellStyle name="Currency" xfId="1" builtinId="4"/>
    <cellStyle name="Normal" xfId="0" builtinId="0"/>
    <cellStyle name="Percent" xfId="2" builtinId="5"/>
  </cellStyles>
  <dxfs count="6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3"/>
  <sheetViews>
    <sheetView workbookViewId="0">
      <selection activeCell="F14" sqref="F14"/>
    </sheetView>
  </sheetViews>
  <sheetFormatPr defaultColWidth="10.6640625" defaultRowHeight="15.5" x14ac:dyDescent="0.35"/>
  <cols>
    <col min="2" max="2" width="15" bestFit="1" customWidth="1"/>
    <col min="3" max="3" width="14.83203125" bestFit="1" customWidth="1"/>
    <col min="4" max="4" width="15.33203125" bestFit="1" customWidth="1"/>
    <col min="5" max="5" width="13.6640625" bestFit="1" customWidth="1"/>
    <col min="6" max="6" width="8.5" bestFit="1" customWidth="1"/>
    <col min="7" max="7" width="14.6640625" bestFit="1" customWidth="1"/>
    <col min="8" max="8" width="16.5" bestFit="1" customWidth="1"/>
    <col min="10" max="10" width="16" bestFit="1" customWidth="1"/>
    <col min="11" max="11" width="11.83203125" customWidth="1"/>
  </cols>
  <sheetData>
    <row r="1" spans="1:13" x14ac:dyDescent="0.35">
      <c r="A1" t="s">
        <v>4</v>
      </c>
      <c r="B1" t="s">
        <v>1</v>
      </c>
      <c r="C1" t="s">
        <v>2</v>
      </c>
      <c r="D1" t="s">
        <v>5</v>
      </c>
      <c r="E1" t="s">
        <v>0</v>
      </c>
      <c r="F1" t="s">
        <v>3</v>
      </c>
      <c r="G1" t="s">
        <v>6</v>
      </c>
      <c r="H1" t="s">
        <v>11</v>
      </c>
      <c r="I1" t="s">
        <v>7</v>
      </c>
      <c r="J1" t="s">
        <v>10</v>
      </c>
      <c r="K1" t="s">
        <v>12</v>
      </c>
      <c r="L1" t="s">
        <v>15</v>
      </c>
      <c r="M1" t="s">
        <v>16</v>
      </c>
    </row>
    <row r="2" spans="1:13" x14ac:dyDescent="0.35">
      <c r="A2">
        <v>300000</v>
      </c>
      <c r="B2" s="1">
        <v>0.06</v>
      </c>
      <c r="C2" s="2">
        <v>2.5999999999999999E-3</v>
      </c>
      <c r="D2" s="4">
        <v>24</v>
      </c>
      <c r="E2" s="2">
        <v>1.0999999999999999E-2</v>
      </c>
      <c r="F2">
        <v>20</v>
      </c>
      <c r="G2" s="1">
        <v>0.25</v>
      </c>
      <c r="H2" s="8">
        <v>0.21</v>
      </c>
      <c r="I2">
        <v>0.3</v>
      </c>
      <c r="J2">
        <v>0.3</v>
      </c>
      <c r="K2" s="2">
        <v>2.5000000000000001E-3</v>
      </c>
      <c r="L2" s="7">
        <v>9.9</v>
      </c>
      <c r="M2" s="3">
        <v>59.9</v>
      </c>
    </row>
    <row r="3" spans="1:13" ht="24" customHeight="1" x14ac:dyDescent="0.35">
      <c r="B3" t="s">
        <v>9</v>
      </c>
      <c r="C3" t="s">
        <v>8</v>
      </c>
      <c r="D3" t="s">
        <v>13</v>
      </c>
      <c r="E3" t="s">
        <v>14</v>
      </c>
      <c r="H3" s="9"/>
    </row>
    <row r="4" spans="1:13" x14ac:dyDescent="0.35">
      <c r="A4">
        <v>0</v>
      </c>
      <c r="B4" s="4">
        <f>A2</f>
        <v>300000</v>
      </c>
      <c r="C4" s="4">
        <f>A2*(1-C2)</f>
        <v>299220</v>
      </c>
      <c r="D4" s="4">
        <f>A2</f>
        <v>300000</v>
      </c>
      <c r="E4" s="4"/>
      <c r="G4" t="s">
        <v>8</v>
      </c>
      <c r="H4" s="4">
        <f>VLOOKUP($F$2,A:E,3,FALSE)-(VLOOKUP($F$2,A:E,3,FALSE)-A2)*H2*(1-I2/2)</f>
        <v>839120.37753840059</v>
      </c>
      <c r="L4" s="9">
        <f>+(H4/$A$2)^0.1-1</f>
        <v>0.10833309443452444</v>
      </c>
    </row>
    <row r="5" spans="1:13" x14ac:dyDescent="0.35">
      <c r="A5">
        <v>1</v>
      </c>
      <c r="B5" s="4">
        <f>IF($A5&gt;$F$2,0,B4*(1+$B$2))</f>
        <v>318000</v>
      </c>
      <c r="C5" s="4">
        <f>IF($A5&gt;$F$2,0,IF(A5=$F$2,C4*(1+$B$2)*(1-C$2)-$D$2,C4*(1+$B$2)-$D$2))</f>
        <v>317149.2</v>
      </c>
      <c r="D5" s="4">
        <f t="shared" ref="D5:D68" si="0">IF($A5&gt;$F$2,0,IF(A5=$F$2,(D4*(1+$B$2)-E5)-MIN(MAX((D4*(1+$B$2)-E5)*$K$2,$L$2),$M$2),D4*(1+$B$2)-E5))</f>
        <v>317595.75</v>
      </c>
      <c r="E5" s="4">
        <f>IF($A6&gt;$F$2,0,D4*$E$2*(1-$I$2)*(1-$J$2)*$G$2)</f>
        <v>404.25</v>
      </c>
      <c r="G5" t="s">
        <v>13</v>
      </c>
      <c r="H5" s="4">
        <f>VLOOKUP($F$2,A:E,4,FALSE)-((VLOOKUP($F$2,A:E,4,FALSE)-$A$2)*G2*(1-I2)-SUM(E4:E293))</f>
        <v>840725.38051449659</v>
      </c>
      <c r="L5" s="9">
        <f>+(H5/$A$2)^0.1-1</f>
        <v>0.10854490536074368</v>
      </c>
    </row>
    <row r="6" spans="1:13" x14ac:dyDescent="0.35">
      <c r="A6">
        <v>2</v>
      </c>
      <c r="B6" s="4">
        <f t="shared" ref="B6:B69" si="1">IF($A6&gt;$F$2,0,B5*(1+$B$2))</f>
        <v>337080</v>
      </c>
      <c r="C6" s="4">
        <f t="shared" ref="C6:C14" si="2">IF($A6&gt;$F$2,0,IF(A6=$F$2,C5*(1+$B$2)*(1-C$2)-$D$2,C5*(1+$B$2)-$D$2))</f>
        <v>336154.152</v>
      </c>
      <c r="D6" s="4">
        <f t="shared" si="0"/>
        <v>336223.53472687502</v>
      </c>
      <c r="E6" s="4">
        <f t="shared" ref="E6:E69" si="3">IF($A7&gt;$F$2,0,D5*$E$2*(1-$I$2)*(1-$J$2)*$G$2)</f>
        <v>427.96027312499996</v>
      </c>
      <c r="G6" t="s">
        <v>9</v>
      </c>
      <c r="H6" s="5">
        <f>B14</f>
        <v>537254.3089628563</v>
      </c>
      <c r="L6" s="9">
        <f>+(H6/$A$2)^0.1-1</f>
        <v>6.0000000000000053E-2</v>
      </c>
    </row>
    <row r="7" spans="1:13" x14ac:dyDescent="0.35">
      <c r="A7">
        <v>3</v>
      </c>
      <c r="B7" s="4">
        <f t="shared" si="1"/>
        <v>357304.80000000005</v>
      </c>
      <c r="C7" s="4">
        <f t="shared" si="2"/>
        <v>356299.40111999999</v>
      </c>
      <c r="D7" s="4">
        <f t="shared" si="0"/>
        <v>355943.88559744309</v>
      </c>
      <c r="E7" s="4">
        <f t="shared" si="3"/>
        <v>453.06121304446395</v>
      </c>
    </row>
    <row r="8" spans="1:13" x14ac:dyDescent="0.35">
      <c r="A8">
        <v>4</v>
      </c>
      <c r="B8" s="4">
        <f t="shared" si="1"/>
        <v>378743.08800000005</v>
      </c>
      <c r="C8" s="4">
        <f t="shared" si="2"/>
        <v>377653.36518720002</v>
      </c>
      <c r="D8" s="4">
        <f t="shared" si="0"/>
        <v>376820.88434744714</v>
      </c>
      <c r="E8" s="4">
        <f t="shared" si="3"/>
        <v>479.63438584255454</v>
      </c>
    </row>
    <row r="9" spans="1:13" x14ac:dyDescent="0.35">
      <c r="A9">
        <v>5</v>
      </c>
      <c r="B9" s="4">
        <f t="shared" si="1"/>
        <v>401467.67328000005</v>
      </c>
      <c r="C9" s="4">
        <f t="shared" si="2"/>
        <v>400288.56709843205</v>
      </c>
      <c r="D9" s="4">
        <f t="shared" si="0"/>
        <v>398922.37126663578</v>
      </c>
      <c r="E9" s="4">
        <f t="shared" si="3"/>
        <v>507.76614165818501</v>
      </c>
    </row>
    <row r="10" spans="1:13" x14ac:dyDescent="0.35">
      <c r="A10">
        <v>6</v>
      </c>
      <c r="B10" s="4">
        <f t="shared" si="1"/>
        <v>425555.7336768001</v>
      </c>
      <c r="C10" s="4">
        <f t="shared" si="2"/>
        <v>424281.88112433802</v>
      </c>
      <c r="D10" s="4">
        <f t="shared" si="0"/>
        <v>422320.16564735211</v>
      </c>
      <c r="E10" s="4">
        <f t="shared" si="3"/>
        <v>537.54789528179163</v>
      </c>
    </row>
    <row r="11" spans="1:13" x14ac:dyDescent="0.35">
      <c r="A11">
        <v>7</v>
      </c>
      <c r="B11" s="4">
        <f t="shared" si="1"/>
        <v>451089.07769740815</v>
      </c>
      <c r="C11" s="4">
        <f t="shared" si="2"/>
        <v>449714.7939917983</v>
      </c>
      <c r="D11" s="4">
        <f t="shared" si="0"/>
        <v>447090.29916298349</v>
      </c>
      <c r="E11" s="4">
        <f t="shared" si="3"/>
        <v>569.07642320980688</v>
      </c>
    </row>
    <row r="12" spans="1:13" x14ac:dyDescent="0.35">
      <c r="A12">
        <v>8</v>
      </c>
      <c r="B12" s="4">
        <f t="shared" si="1"/>
        <v>478154.42235925264</v>
      </c>
      <c r="C12" s="4">
        <f t="shared" si="2"/>
        <v>476673.68163130624</v>
      </c>
      <c r="D12" s="4">
        <f t="shared" si="0"/>
        <v>473313.2629346404</v>
      </c>
      <c r="E12" s="4">
        <f t="shared" si="3"/>
        <v>602.45417812212008</v>
      </c>
    </row>
    <row r="13" spans="1:13" x14ac:dyDescent="0.35">
      <c r="A13">
        <v>9</v>
      </c>
      <c r="B13" s="4">
        <f t="shared" si="1"/>
        <v>506843.68770080782</v>
      </c>
      <c r="C13" s="4">
        <f t="shared" si="2"/>
        <v>505250.10252918466</v>
      </c>
      <c r="D13" s="4">
        <f t="shared" si="0"/>
        <v>501074.26908891444</v>
      </c>
      <c r="E13" s="4">
        <f t="shared" si="3"/>
        <v>637.78962180442784</v>
      </c>
    </row>
    <row r="14" spans="1:13" x14ac:dyDescent="0.35">
      <c r="A14">
        <v>10</v>
      </c>
      <c r="B14" s="4">
        <f t="shared" si="1"/>
        <v>537254.3089628563</v>
      </c>
      <c r="C14" s="4">
        <f t="shared" si="2"/>
        <v>535541.10868093581</v>
      </c>
      <c r="D14" s="4">
        <f>IF($A14&gt;$F$2,0,IF(A14=$F$2,(D13*(1+$B$2)-E14)-MIN(MAX((D13*(1+$B$2)-E14)*$K$2,$L$2),$M$2),D13*(1+$B$2)-E14))</f>
        <v>530463.52765665203</v>
      </c>
      <c r="E14" s="4">
        <f t="shared" si="3"/>
        <v>675.19757759731203</v>
      </c>
    </row>
    <row r="15" spans="1:13" x14ac:dyDescent="0.35">
      <c r="A15">
        <v>11</v>
      </c>
      <c r="B15" s="4">
        <f t="shared" si="1"/>
        <v>569489.56750062772</v>
      </c>
      <c r="C15" s="4">
        <f t="shared" ref="C15:C69" si="4">IF($A15&gt;$F$2,0,IF(A15=$F$2,C14*(1+$B$2)*(1-C$2)-$D$2,C14*(1+$B$2)-$D$2))</f>
        <v>567649.57520179194</v>
      </c>
      <c r="D15" s="4">
        <f t="shared" si="0"/>
        <v>561576.53971253394</v>
      </c>
      <c r="E15" s="4">
        <f t="shared" si="3"/>
        <v>714.79960351733848</v>
      </c>
    </row>
    <row r="16" spans="1:13" x14ac:dyDescent="0.35">
      <c r="A16">
        <v>12</v>
      </c>
      <c r="B16" s="4">
        <f t="shared" si="1"/>
        <v>603658.94155066542</v>
      </c>
      <c r="C16" s="4">
        <f t="shared" si="4"/>
        <v>601684.5497138995</v>
      </c>
      <c r="D16" s="4">
        <f t="shared" si="0"/>
        <v>594514.40770802344</v>
      </c>
      <c r="E16" s="4">
        <f t="shared" si="3"/>
        <v>756.72438726263931</v>
      </c>
      <c r="H16" s="6"/>
    </row>
    <row r="17" spans="1:5" x14ac:dyDescent="0.35">
      <c r="A17">
        <v>13</v>
      </c>
      <c r="B17" s="4">
        <f t="shared" si="1"/>
        <v>639878.47804370534</v>
      </c>
      <c r="C17" s="4">
        <f t="shared" si="4"/>
        <v>637761.62269673345</v>
      </c>
      <c r="D17" s="4">
        <f t="shared" si="0"/>
        <v>629384.16400611831</v>
      </c>
      <c r="E17" s="4">
        <f t="shared" si="3"/>
        <v>801.1081643865615</v>
      </c>
    </row>
    <row r="18" spans="1:5" x14ac:dyDescent="0.35">
      <c r="A18">
        <v>14</v>
      </c>
      <c r="B18" s="4">
        <f t="shared" si="1"/>
        <v>678271.18672632775</v>
      </c>
      <c r="C18" s="4">
        <f t="shared" si="4"/>
        <v>676003.32005853753</v>
      </c>
      <c r="D18" s="4">
        <f t="shared" si="0"/>
        <v>666299.11868548719</v>
      </c>
      <c r="E18" s="4">
        <f t="shared" si="3"/>
        <v>848.0951609982443</v>
      </c>
    </row>
    <row r="19" spans="1:5" x14ac:dyDescent="0.35">
      <c r="A19">
        <v>15</v>
      </c>
      <c r="B19" s="4">
        <f t="shared" si="1"/>
        <v>718967.45792990748</v>
      </c>
      <c r="C19" s="4">
        <f t="shared" si="4"/>
        <v>716539.51926204981</v>
      </c>
      <c r="D19" s="4">
        <f t="shared" si="0"/>
        <v>705379.22774418781</v>
      </c>
      <c r="E19" s="4">
        <f t="shared" si="3"/>
        <v>897.83806242869377</v>
      </c>
    </row>
    <row r="20" spans="1:5" x14ac:dyDescent="0.35">
      <c r="A20">
        <v>16</v>
      </c>
      <c r="B20" s="4">
        <f t="shared" si="1"/>
        <v>762105.50540570193</v>
      </c>
      <c r="C20" s="4">
        <f t="shared" si="4"/>
        <v>759507.89041777281</v>
      </c>
      <c r="D20" s="4">
        <f t="shared" si="0"/>
        <v>746751.48289945384</v>
      </c>
      <c r="E20" s="4">
        <f t="shared" si="3"/>
        <v>950.498509385293</v>
      </c>
    </row>
    <row r="21" spans="1:5" x14ac:dyDescent="0.35">
      <c r="A21">
        <v>17</v>
      </c>
      <c r="B21" s="4">
        <f t="shared" si="1"/>
        <v>807831.83573004405</v>
      </c>
      <c r="C21" s="4">
        <f t="shared" si="4"/>
        <v>805054.36384283926</v>
      </c>
      <c r="D21" s="4">
        <f t="shared" si="0"/>
        <v>790550.32425021403</v>
      </c>
      <c r="E21" s="4">
        <f t="shared" si="3"/>
        <v>1006.2476232070137</v>
      </c>
    </row>
    <row r="22" spans="1:5" x14ac:dyDescent="0.35">
      <c r="A22">
        <v>18</v>
      </c>
      <c r="B22" s="4">
        <f t="shared" si="1"/>
        <v>856301.7458738467</v>
      </c>
      <c r="C22" s="4">
        <f t="shared" si="4"/>
        <v>853333.62567340967</v>
      </c>
      <c r="D22" s="4">
        <f t="shared" si="0"/>
        <v>836918.07714329974</v>
      </c>
      <c r="E22" s="4">
        <f t="shared" si="3"/>
        <v>1065.2665619271634</v>
      </c>
    </row>
    <row r="23" spans="1:5" x14ac:dyDescent="0.35">
      <c r="A23">
        <v>19</v>
      </c>
      <c r="B23" s="4">
        <f t="shared" si="1"/>
        <v>907679.8506262775</v>
      </c>
      <c r="C23" s="4">
        <f t="shared" si="4"/>
        <v>904509.64321381424</v>
      </c>
      <c r="D23" s="4">
        <f t="shared" si="0"/>
        <v>886005.41466294718</v>
      </c>
      <c r="E23" s="4">
        <f t="shared" si="3"/>
        <v>1127.7471089505962</v>
      </c>
    </row>
    <row r="24" spans="1:5" x14ac:dyDescent="0.35">
      <c r="A24">
        <v>20</v>
      </c>
      <c r="B24" s="4">
        <f t="shared" si="1"/>
        <v>962140.64166385424</v>
      </c>
      <c r="C24" s="4">
        <f t="shared" si="4"/>
        <v>956263.39322994591</v>
      </c>
      <c r="D24" s="4">
        <f t="shared" si="0"/>
        <v>939105.83954272408</v>
      </c>
      <c r="E24" s="4">
        <f t="shared" si="3"/>
        <v>0</v>
      </c>
    </row>
    <row r="25" spans="1:5" x14ac:dyDescent="0.35">
      <c r="A25">
        <v>21</v>
      </c>
      <c r="B25" s="4">
        <f t="shared" si="1"/>
        <v>0</v>
      </c>
      <c r="C25" s="4">
        <f t="shared" si="4"/>
        <v>0</v>
      </c>
      <c r="D25" s="4">
        <f t="shared" si="0"/>
        <v>0</v>
      </c>
      <c r="E25" s="4">
        <f t="shared" si="3"/>
        <v>0</v>
      </c>
    </row>
    <row r="26" spans="1:5" x14ac:dyDescent="0.35">
      <c r="A26">
        <v>22</v>
      </c>
      <c r="B26" s="4">
        <f t="shared" si="1"/>
        <v>0</v>
      </c>
      <c r="C26" s="4">
        <f t="shared" si="4"/>
        <v>0</v>
      </c>
      <c r="D26" s="4">
        <f t="shared" si="0"/>
        <v>0</v>
      </c>
      <c r="E26" s="4">
        <f t="shared" si="3"/>
        <v>0</v>
      </c>
    </row>
    <row r="27" spans="1:5" x14ac:dyDescent="0.35">
      <c r="A27">
        <v>23</v>
      </c>
      <c r="B27" s="4">
        <f t="shared" si="1"/>
        <v>0</v>
      </c>
      <c r="C27" s="4">
        <f t="shared" si="4"/>
        <v>0</v>
      </c>
      <c r="D27" s="4">
        <f t="shared" si="0"/>
        <v>0</v>
      </c>
      <c r="E27" s="4">
        <f t="shared" si="3"/>
        <v>0</v>
      </c>
    </row>
    <row r="28" spans="1:5" x14ac:dyDescent="0.35">
      <c r="A28">
        <v>24</v>
      </c>
      <c r="B28" s="4">
        <f t="shared" si="1"/>
        <v>0</v>
      </c>
      <c r="C28" s="4">
        <f t="shared" si="4"/>
        <v>0</v>
      </c>
      <c r="D28" s="4">
        <f t="shared" si="0"/>
        <v>0</v>
      </c>
      <c r="E28" s="4">
        <f t="shared" si="3"/>
        <v>0</v>
      </c>
    </row>
    <row r="29" spans="1:5" x14ac:dyDescent="0.35">
      <c r="A29">
        <v>25</v>
      </c>
      <c r="B29" s="4">
        <f t="shared" si="1"/>
        <v>0</v>
      </c>
      <c r="C29" s="4">
        <f t="shared" si="4"/>
        <v>0</v>
      </c>
      <c r="D29" s="4">
        <f t="shared" si="0"/>
        <v>0</v>
      </c>
      <c r="E29" s="4">
        <f t="shared" si="3"/>
        <v>0</v>
      </c>
    </row>
    <row r="30" spans="1:5" x14ac:dyDescent="0.35">
      <c r="A30">
        <v>26</v>
      </c>
      <c r="B30" s="4">
        <f t="shared" si="1"/>
        <v>0</v>
      </c>
      <c r="C30" s="4">
        <f t="shared" si="4"/>
        <v>0</v>
      </c>
      <c r="D30" s="4">
        <f t="shared" si="0"/>
        <v>0</v>
      </c>
      <c r="E30" s="4">
        <f t="shared" si="3"/>
        <v>0</v>
      </c>
    </row>
    <row r="31" spans="1:5" x14ac:dyDescent="0.35">
      <c r="A31">
        <v>27</v>
      </c>
      <c r="B31" s="4">
        <f t="shared" si="1"/>
        <v>0</v>
      </c>
      <c r="C31" s="4">
        <f t="shared" si="4"/>
        <v>0</v>
      </c>
      <c r="D31" s="4">
        <f t="shared" si="0"/>
        <v>0</v>
      </c>
      <c r="E31" s="4">
        <f t="shared" si="3"/>
        <v>0</v>
      </c>
    </row>
    <row r="32" spans="1:5" x14ac:dyDescent="0.35">
      <c r="A32">
        <v>28</v>
      </c>
      <c r="B32" s="4">
        <f t="shared" si="1"/>
        <v>0</v>
      </c>
      <c r="C32" s="4">
        <f t="shared" si="4"/>
        <v>0</v>
      </c>
      <c r="D32" s="4">
        <f t="shared" si="0"/>
        <v>0</v>
      </c>
      <c r="E32" s="4">
        <f t="shared" si="3"/>
        <v>0</v>
      </c>
    </row>
    <row r="33" spans="1:5" x14ac:dyDescent="0.35">
      <c r="A33">
        <v>29</v>
      </c>
      <c r="B33" s="4">
        <f t="shared" si="1"/>
        <v>0</v>
      </c>
      <c r="C33" s="4">
        <f t="shared" si="4"/>
        <v>0</v>
      </c>
      <c r="D33" s="4">
        <f t="shared" si="0"/>
        <v>0</v>
      </c>
      <c r="E33" s="4">
        <f t="shared" si="3"/>
        <v>0</v>
      </c>
    </row>
    <row r="34" spans="1:5" x14ac:dyDescent="0.35">
      <c r="A34">
        <v>30</v>
      </c>
      <c r="B34" s="4">
        <f t="shared" si="1"/>
        <v>0</v>
      </c>
      <c r="C34" s="4">
        <f t="shared" si="4"/>
        <v>0</v>
      </c>
      <c r="D34" s="4">
        <f t="shared" si="0"/>
        <v>0</v>
      </c>
      <c r="E34" s="4">
        <f t="shared" si="3"/>
        <v>0</v>
      </c>
    </row>
    <row r="35" spans="1:5" x14ac:dyDescent="0.35">
      <c r="A35">
        <v>31</v>
      </c>
      <c r="B35" s="4">
        <f t="shared" si="1"/>
        <v>0</v>
      </c>
      <c r="C35" s="4">
        <f t="shared" si="4"/>
        <v>0</v>
      </c>
      <c r="D35" s="4">
        <f t="shared" si="0"/>
        <v>0</v>
      </c>
      <c r="E35" s="4">
        <f t="shared" si="3"/>
        <v>0</v>
      </c>
    </row>
    <row r="36" spans="1:5" x14ac:dyDescent="0.35">
      <c r="A36">
        <v>32</v>
      </c>
      <c r="B36" s="4">
        <f t="shared" si="1"/>
        <v>0</v>
      </c>
      <c r="C36" s="4">
        <f t="shared" si="4"/>
        <v>0</v>
      </c>
      <c r="D36" s="4">
        <f t="shared" si="0"/>
        <v>0</v>
      </c>
      <c r="E36" s="4">
        <f t="shared" si="3"/>
        <v>0</v>
      </c>
    </row>
    <row r="37" spans="1:5" x14ac:dyDescent="0.35">
      <c r="A37">
        <v>33</v>
      </c>
      <c r="B37" s="4">
        <f t="shared" si="1"/>
        <v>0</v>
      </c>
      <c r="C37" s="4">
        <f t="shared" si="4"/>
        <v>0</v>
      </c>
      <c r="D37" s="4">
        <f t="shared" si="0"/>
        <v>0</v>
      </c>
      <c r="E37" s="4">
        <f t="shared" si="3"/>
        <v>0</v>
      </c>
    </row>
    <row r="38" spans="1:5" x14ac:dyDescent="0.35">
      <c r="A38">
        <v>34</v>
      </c>
      <c r="B38" s="4">
        <f t="shared" si="1"/>
        <v>0</v>
      </c>
      <c r="C38" s="4">
        <f t="shared" si="4"/>
        <v>0</v>
      </c>
      <c r="D38" s="4">
        <f t="shared" si="0"/>
        <v>0</v>
      </c>
      <c r="E38" s="4">
        <f t="shared" si="3"/>
        <v>0</v>
      </c>
    </row>
    <row r="39" spans="1:5" x14ac:dyDescent="0.35">
      <c r="A39">
        <v>35</v>
      </c>
      <c r="B39" s="4">
        <f t="shared" si="1"/>
        <v>0</v>
      </c>
      <c r="C39" s="4">
        <f t="shared" si="4"/>
        <v>0</v>
      </c>
      <c r="D39" s="4">
        <f t="shared" si="0"/>
        <v>0</v>
      </c>
      <c r="E39" s="4">
        <f t="shared" si="3"/>
        <v>0</v>
      </c>
    </row>
    <row r="40" spans="1:5" x14ac:dyDescent="0.35">
      <c r="A40">
        <v>36</v>
      </c>
      <c r="B40" s="4">
        <f t="shared" si="1"/>
        <v>0</v>
      </c>
      <c r="C40" s="4">
        <f t="shared" si="4"/>
        <v>0</v>
      </c>
      <c r="D40" s="4">
        <f t="shared" si="0"/>
        <v>0</v>
      </c>
      <c r="E40" s="4">
        <f t="shared" si="3"/>
        <v>0</v>
      </c>
    </row>
    <row r="41" spans="1:5" x14ac:dyDescent="0.35">
      <c r="A41">
        <v>37</v>
      </c>
      <c r="B41" s="4">
        <f t="shared" si="1"/>
        <v>0</v>
      </c>
      <c r="C41" s="4">
        <f t="shared" si="4"/>
        <v>0</v>
      </c>
      <c r="D41" s="4">
        <f t="shared" si="0"/>
        <v>0</v>
      </c>
      <c r="E41" s="4">
        <f t="shared" si="3"/>
        <v>0</v>
      </c>
    </row>
    <row r="42" spans="1:5" x14ac:dyDescent="0.35">
      <c r="A42">
        <v>38</v>
      </c>
      <c r="B42" s="4">
        <f t="shared" si="1"/>
        <v>0</v>
      </c>
      <c r="C42" s="4">
        <f t="shared" si="4"/>
        <v>0</v>
      </c>
      <c r="D42" s="4">
        <f t="shared" si="0"/>
        <v>0</v>
      </c>
      <c r="E42" s="4">
        <f t="shared" si="3"/>
        <v>0</v>
      </c>
    </row>
    <row r="43" spans="1:5" x14ac:dyDescent="0.35">
      <c r="A43">
        <v>39</v>
      </c>
      <c r="B43" s="4">
        <f t="shared" si="1"/>
        <v>0</v>
      </c>
      <c r="C43" s="4">
        <f t="shared" si="4"/>
        <v>0</v>
      </c>
      <c r="D43" s="4">
        <f t="shared" si="0"/>
        <v>0</v>
      </c>
      <c r="E43" s="4">
        <f t="shared" si="3"/>
        <v>0</v>
      </c>
    </row>
    <row r="44" spans="1:5" x14ac:dyDescent="0.35">
      <c r="A44">
        <v>40</v>
      </c>
      <c r="B44" s="4">
        <f t="shared" si="1"/>
        <v>0</v>
      </c>
      <c r="C44" s="4">
        <f t="shared" si="4"/>
        <v>0</v>
      </c>
      <c r="D44" s="4">
        <f t="shared" si="0"/>
        <v>0</v>
      </c>
      <c r="E44" s="4">
        <f t="shared" si="3"/>
        <v>0</v>
      </c>
    </row>
    <row r="45" spans="1:5" x14ac:dyDescent="0.35">
      <c r="A45">
        <v>41</v>
      </c>
      <c r="B45" s="4">
        <f t="shared" si="1"/>
        <v>0</v>
      </c>
      <c r="C45" s="4">
        <f t="shared" si="4"/>
        <v>0</v>
      </c>
      <c r="D45" s="4">
        <f t="shared" si="0"/>
        <v>0</v>
      </c>
      <c r="E45" s="4">
        <f t="shared" si="3"/>
        <v>0</v>
      </c>
    </row>
    <row r="46" spans="1:5" x14ac:dyDescent="0.35">
      <c r="A46">
        <v>42</v>
      </c>
      <c r="B46" s="4">
        <f t="shared" si="1"/>
        <v>0</v>
      </c>
      <c r="C46" s="4">
        <f t="shared" si="4"/>
        <v>0</v>
      </c>
      <c r="D46" s="4">
        <f t="shared" si="0"/>
        <v>0</v>
      </c>
      <c r="E46" s="4">
        <f t="shared" si="3"/>
        <v>0</v>
      </c>
    </row>
    <row r="47" spans="1:5" x14ac:dyDescent="0.35">
      <c r="A47">
        <v>43</v>
      </c>
      <c r="B47" s="4">
        <f t="shared" si="1"/>
        <v>0</v>
      </c>
      <c r="C47" s="4">
        <f t="shared" si="4"/>
        <v>0</v>
      </c>
      <c r="D47" s="4">
        <f t="shared" si="0"/>
        <v>0</v>
      </c>
      <c r="E47" s="4">
        <f t="shared" si="3"/>
        <v>0</v>
      </c>
    </row>
    <row r="48" spans="1:5" x14ac:dyDescent="0.35">
      <c r="A48">
        <v>44</v>
      </c>
      <c r="B48" s="4">
        <f t="shared" si="1"/>
        <v>0</v>
      </c>
      <c r="C48" s="4">
        <f t="shared" si="4"/>
        <v>0</v>
      </c>
      <c r="D48" s="4">
        <f t="shared" si="0"/>
        <v>0</v>
      </c>
      <c r="E48" s="4">
        <f t="shared" si="3"/>
        <v>0</v>
      </c>
    </row>
    <row r="49" spans="1:5" x14ac:dyDescent="0.35">
      <c r="A49">
        <v>45</v>
      </c>
      <c r="B49" s="4">
        <f t="shared" si="1"/>
        <v>0</v>
      </c>
      <c r="C49" s="4">
        <f t="shared" si="4"/>
        <v>0</v>
      </c>
      <c r="D49" s="4">
        <f t="shared" si="0"/>
        <v>0</v>
      </c>
      <c r="E49" s="4">
        <f t="shared" si="3"/>
        <v>0</v>
      </c>
    </row>
    <row r="50" spans="1:5" x14ac:dyDescent="0.35">
      <c r="A50">
        <v>46</v>
      </c>
      <c r="B50" s="4">
        <f t="shared" si="1"/>
        <v>0</v>
      </c>
      <c r="C50" s="4">
        <f t="shared" si="4"/>
        <v>0</v>
      </c>
      <c r="D50" s="4">
        <f t="shared" si="0"/>
        <v>0</v>
      </c>
      <c r="E50" s="4">
        <f t="shared" si="3"/>
        <v>0</v>
      </c>
    </row>
    <row r="51" spans="1:5" x14ac:dyDescent="0.35">
      <c r="A51">
        <v>47</v>
      </c>
      <c r="B51" s="4">
        <f t="shared" si="1"/>
        <v>0</v>
      </c>
      <c r="C51" s="4">
        <f t="shared" si="4"/>
        <v>0</v>
      </c>
      <c r="D51" s="4">
        <f t="shared" si="0"/>
        <v>0</v>
      </c>
      <c r="E51" s="4">
        <f t="shared" si="3"/>
        <v>0</v>
      </c>
    </row>
    <row r="52" spans="1:5" x14ac:dyDescent="0.35">
      <c r="A52">
        <v>48</v>
      </c>
      <c r="B52" s="4">
        <f t="shared" si="1"/>
        <v>0</v>
      </c>
      <c r="C52" s="4">
        <f t="shared" si="4"/>
        <v>0</v>
      </c>
      <c r="D52" s="4">
        <f t="shared" si="0"/>
        <v>0</v>
      </c>
      <c r="E52" s="4">
        <f t="shared" si="3"/>
        <v>0</v>
      </c>
    </row>
    <row r="53" spans="1:5" x14ac:dyDescent="0.35">
      <c r="A53">
        <v>49</v>
      </c>
      <c r="B53" s="4">
        <f t="shared" si="1"/>
        <v>0</v>
      </c>
      <c r="C53" s="4">
        <f t="shared" si="4"/>
        <v>0</v>
      </c>
      <c r="D53" s="4">
        <f t="shared" si="0"/>
        <v>0</v>
      </c>
      <c r="E53" s="4">
        <f t="shared" si="3"/>
        <v>0</v>
      </c>
    </row>
    <row r="54" spans="1:5" x14ac:dyDescent="0.35">
      <c r="A54">
        <v>50</v>
      </c>
      <c r="B54" s="4">
        <f t="shared" si="1"/>
        <v>0</v>
      </c>
      <c r="C54" s="4">
        <f t="shared" si="4"/>
        <v>0</v>
      </c>
      <c r="D54" s="4">
        <f t="shared" si="0"/>
        <v>0</v>
      </c>
      <c r="E54" s="4">
        <f t="shared" si="3"/>
        <v>0</v>
      </c>
    </row>
    <row r="55" spans="1:5" x14ac:dyDescent="0.35">
      <c r="A55">
        <v>51</v>
      </c>
      <c r="B55" s="4">
        <f t="shared" si="1"/>
        <v>0</v>
      </c>
      <c r="C55" s="4">
        <f t="shared" si="4"/>
        <v>0</v>
      </c>
      <c r="D55" s="4">
        <f t="shared" si="0"/>
        <v>0</v>
      </c>
      <c r="E55" s="4">
        <f t="shared" si="3"/>
        <v>0</v>
      </c>
    </row>
    <row r="56" spans="1:5" x14ac:dyDescent="0.35">
      <c r="A56">
        <v>52</v>
      </c>
      <c r="B56" s="4">
        <f t="shared" si="1"/>
        <v>0</v>
      </c>
      <c r="C56" s="4">
        <f t="shared" si="4"/>
        <v>0</v>
      </c>
      <c r="D56" s="4">
        <f t="shared" si="0"/>
        <v>0</v>
      </c>
      <c r="E56" s="4">
        <f t="shared" si="3"/>
        <v>0</v>
      </c>
    </row>
    <row r="57" spans="1:5" x14ac:dyDescent="0.35">
      <c r="A57">
        <v>53</v>
      </c>
      <c r="B57" s="4">
        <f t="shared" si="1"/>
        <v>0</v>
      </c>
      <c r="C57" s="4">
        <f t="shared" si="4"/>
        <v>0</v>
      </c>
      <c r="D57" s="4">
        <f t="shared" si="0"/>
        <v>0</v>
      </c>
      <c r="E57" s="4">
        <f t="shared" si="3"/>
        <v>0</v>
      </c>
    </row>
    <row r="58" spans="1:5" x14ac:dyDescent="0.35">
      <c r="A58">
        <v>54</v>
      </c>
      <c r="B58" s="4">
        <f t="shared" si="1"/>
        <v>0</v>
      </c>
      <c r="C58" s="4">
        <f t="shared" si="4"/>
        <v>0</v>
      </c>
      <c r="D58" s="4">
        <f t="shared" si="0"/>
        <v>0</v>
      </c>
      <c r="E58" s="4">
        <f t="shared" si="3"/>
        <v>0</v>
      </c>
    </row>
    <row r="59" spans="1:5" x14ac:dyDescent="0.35">
      <c r="A59">
        <v>55</v>
      </c>
      <c r="B59" s="4">
        <f t="shared" si="1"/>
        <v>0</v>
      </c>
      <c r="C59" s="4">
        <f t="shared" si="4"/>
        <v>0</v>
      </c>
      <c r="D59" s="4">
        <f t="shared" si="0"/>
        <v>0</v>
      </c>
      <c r="E59" s="4">
        <f t="shared" si="3"/>
        <v>0</v>
      </c>
    </row>
    <row r="60" spans="1:5" x14ac:dyDescent="0.35">
      <c r="A60">
        <v>56</v>
      </c>
      <c r="B60" s="4">
        <f t="shared" si="1"/>
        <v>0</v>
      </c>
      <c r="C60" s="4">
        <f t="shared" si="4"/>
        <v>0</v>
      </c>
      <c r="D60" s="4">
        <f t="shared" si="0"/>
        <v>0</v>
      </c>
      <c r="E60" s="4">
        <f t="shared" si="3"/>
        <v>0</v>
      </c>
    </row>
    <row r="61" spans="1:5" x14ac:dyDescent="0.35">
      <c r="A61">
        <v>57</v>
      </c>
      <c r="B61" s="4">
        <f t="shared" si="1"/>
        <v>0</v>
      </c>
      <c r="C61" s="4">
        <f t="shared" si="4"/>
        <v>0</v>
      </c>
      <c r="D61" s="4">
        <f t="shared" si="0"/>
        <v>0</v>
      </c>
      <c r="E61" s="4">
        <f t="shared" si="3"/>
        <v>0</v>
      </c>
    </row>
    <row r="62" spans="1:5" x14ac:dyDescent="0.35">
      <c r="A62">
        <v>58</v>
      </c>
      <c r="B62" s="4">
        <f t="shared" si="1"/>
        <v>0</v>
      </c>
      <c r="C62" s="4">
        <f t="shared" si="4"/>
        <v>0</v>
      </c>
      <c r="D62" s="4">
        <f t="shared" si="0"/>
        <v>0</v>
      </c>
      <c r="E62" s="4">
        <f t="shared" si="3"/>
        <v>0</v>
      </c>
    </row>
    <row r="63" spans="1:5" x14ac:dyDescent="0.35">
      <c r="A63">
        <v>59</v>
      </c>
      <c r="B63" s="4">
        <f t="shared" si="1"/>
        <v>0</v>
      </c>
      <c r="C63" s="4">
        <f t="shared" si="4"/>
        <v>0</v>
      </c>
      <c r="D63" s="4">
        <f t="shared" si="0"/>
        <v>0</v>
      </c>
      <c r="E63" s="4">
        <f t="shared" si="3"/>
        <v>0</v>
      </c>
    </row>
    <row r="64" spans="1:5" x14ac:dyDescent="0.35">
      <c r="A64">
        <v>60</v>
      </c>
      <c r="B64" s="4">
        <f t="shared" si="1"/>
        <v>0</v>
      </c>
      <c r="C64" s="4">
        <f t="shared" si="4"/>
        <v>0</v>
      </c>
      <c r="D64" s="4">
        <f t="shared" si="0"/>
        <v>0</v>
      </c>
      <c r="E64" s="4">
        <f t="shared" si="3"/>
        <v>0</v>
      </c>
    </row>
    <row r="65" spans="1:5" x14ac:dyDescent="0.35">
      <c r="A65">
        <v>61</v>
      </c>
      <c r="B65" s="4">
        <f t="shared" si="1"/>
        <v>0</v>
      </c>
      <c r="C65" s="4">
        <f t="shared" si="4"/>
        <v>0</v>
      </c>
      <c r="D65" s="4">
        <f t="shared" si="0"/>
        <v>0</v>
      </c>
      <c r="E65" s="4">
        <f t="shared" si="3"/>
        <v>0</v>
      </c>
    </row>
    <row r="66" spans="1:5" x14ac:dyDescent="0.35">
      <c r="A66">
        <v>62</v>
      </c>
      <c r="B66" s="4">
        <f t="shared" si="1"/>
        <v>0</v>
      </c>
      <c r="C66" s="4">
        <f t="shared" si="4"/>
        <v>0</v>
      </c>
      <c r="D66" s="4">
        <f t="shared" si="0"/>
        <v>0</v>
      </c>
      <c r="E66" s="4">
        <f t="shared" si="3"/>
        <v>0</v>
      </c>
    </row>
    <row r="67" spans="1:5" x14ac:dyDescent="0.35">
      <c r="A67">
        <v>63</v>
      </c>
      <c r="B67" s="4">
        <f t="shared" si="1"/>
        <v>0</v>
      </c>
      <c r="C67" s="4">
        <f t="shared" si="4"/>
        <v>0</v>
      </c>
      <c r="D67" s="4">
        <f t="shared" si="0"/>
        <v>0</v>
      </c>
      <c r="E67" s="4">
        <f t="shared" si="3"/>
        <v>0</v>
      </c>
    </row>
    <row r="68" spans="1:5" x14ac:dyDescent="0.35">
      <c r="A68">
        <v>64</v>
      </c>
      <c r="B68" s="4">
        <f t="shared" si="1"/>
        <v>0</v>
      </c>
      <c r="C68" s="4">
        <f t="shared" si="4"/>
        <v>0</v>
      </c>
      <c r="D68" s="4">
        <f t="shared" si="0"/>
        <v>0</v>
      </c>
      <c r="E68" s="4">
        <f t="shared" si="3"/>
        <v>0</v>
      </c>
    </row>
    <row r="69" spans="1:5" x14ac:dyDescent="0.35">
      <c r="A69">
        <v>65</v>
      </c>
      <c r="B69" s="4">
        <f t="shared" si="1"/>
        <v>0</v>
      </c>
      <c r="C69" s="4">
        <f t="shared" si="4"/>
        <v>0</v>
      </c>
      <c r="D69" s="4">
        <f t="shared" ref="D69:D132" si="5">IF($A69&gt;$F$2,0,IF(A69=$F$2,(D68*(1+$B$2)-E69)-MIN(MAX((D68*(1+$B$2)-E69)*$K$2,$L$2),$M$2),D68*(1+$B$2)-E69))</f>
        <v>0</v>
      </c>
      <c r="E69" s="4">
        <f t="shared" si="3"/>
        <v>0</v>
      </c>
    </row>
    <row r="70" spans="1:5" x14ac:dyDescent="0.35">
      <c r="A70">
        <v>66</v>
      </c>
      <c r="B70" s="4">
        <f t="shared" ref="B70:B133" si="6">IF($A70&gt;$F$2,0,B69*(1+$B$2))</f>
        <v>0</v>
      </c>
      <c r="C70" s="4">
        <f t="shared" ref="C70:C133" si="7">IF($A70&gt;$F$2,0,IF(A70=$F$2,C69*(1+$B$2)*(1-C$2)-$D$2,C69*(1+$B$2)-$D$2))</f>
        <v>0</v>
      </c>
      <c r="D70" s="4">
        <f t="shared" si="5"/>
        <v>0</v>
      </c>
      <c r="E70" s="4">
        <f t="shared" ref="E70:E133" si="8">IF($A71&gt;$F$2,0,D69*$E$2*(1-$I$2)*(1-$J$2)*$G$2)</f>
        <v>0</v>
      </c>
    </row>
    <row r="71" spans="1:5" x14ac:dyDescent="0.35">
      <c r="A71">
        <v>67</v>
      </c>
      <c r="B71" s="4">
        <f t="shared" si="6"/>
        <v>0</v>
      </c>
      <c r="C71" s="4">
        <f t="shared" si="7"/>
        <v>0</v>
      </c>
      <c r="D71" s="4">
        <f t="shared" si="5"/>
        <v>0</v>
      </c>
      <c r="E71" s="4">
        <f t="shared" si="8"/>
        <v>0</v>
      </c>
    </row>
    <row r="72" spans="1:5" x14ac:dyDescent="0.35">
      <c r="A72">
        <v>68</v>
      </c>
      <c r="B72" s="4">
        <f t="shared" si="6"/>
        <v>0</v>
      </c>
      <c r="C72" s="4">
        <f t="shared" si="7"/>
        <v>0</v>
      </c>
      <c r="D72" s="4">
        <f t="shared" si="5"/>
        <v>0</v>
      </c>
      <c r="E72" s="4">
        <f t="shared" si="8"/>
        <v>0</v>
      </c>
    </row>
    <row r="73" spans="1:5" x14ac:dyDescent="0.35">
      <c r="A73">
        <v>69</v>
      </c>
      <c r="B73" s="4">
        <f t="shared" si="6"/>
        <v>0</v>
      </c>
      <c r="C73" s="4">
        <f t="shared" si="7"/>
        <v>0</v>
      </c>
      <c r="D73" s="4">
        <f t="shared" si="5"/>
        <v>0</v>
      </c>
      <c r="E73" s="4">
        <f t="shared" si="8"/>
        <v>0</v>
      </c>
    </row>
    <row r="74" spans="1:5" x14ac:dyDescent="0.35">
      <c r="A74">
        <v>70</v>
      </c>
      <c r="B74" s="4">
        <f t="shared" si="6"/>
        <v>0</v>
      </c>
      <c r="C74" s="4">
        <f t="shared" si="7"/>
        <v>0</v>
      </c>
      <c r="D74" s="4">
        <f t="shared" si="5"/>
        <v>0</v>
      </c>
      <c r="E74" s="4">
        <f t="shared" si="8"/>
        <v>0</v>
      </c>
    </row>
    <row r="75" spans="1:5" x14ac:dyDescent="0.35">
      <c r="A75">
        <v>71</v>
      </c>
      <c r="B75" s="4">
        <f t="shared" si="6"/>
        <v>0</v>
      </c>
      <c r="C75" s="4">
        <f t="shared" si="7"/>
        <v>0</v>
      </c>
      <c r="D75" s="4">
        <f t="shared" si="5"/>
        <v>0</v>
      </c>
      <c r="E75" s="4">
        <f t="shared" si="8"/>
        <v>0</v>
      </c>
    </row>
    <row r="76" spans="1:5" x14ac:dyDescent="0.35">
      <c r="A76">
        <v>72</v>
      </c>
      <c r="B76" s="4">
        <f t="shared" si="6"/>
        <v>0</v>
      </c>
      <c r="C76" s="4">
        <f t="shared" si="7"/>
        <v>0</v>
      </c>
      <c r="D76" s="4">
        <f t="shared" si="5"/>
        <v>0</v>
      </c>
      <c r="E76" s="4">
        <f t="shared" si="8"/>
        <v>0</v>
      </c>
    </row>
    <row r="77" spans="1:5" x14ac:dyDescent="0.35">
      <c r="A77">
        <v>73</v>
      </c>
      <c r="B77" s="4">
        <f t="shared" si="6"/>
        <v>0</v>
      </c>
      <c r="C77" s="4">
        <f t="shared" si="7"/>
        <v>0</v>
      </c>
      <c r="D77" s="4">
        <f t="shared" si="5"/>
        <v>0</v>
      </c>
      <c r="E77" s="4">
        <f t="shared" si="8"/>
        <v>0</v>
      </c>
    </row>
    <row r="78" spans="1:5" x14ac:dyDescent="0.35">
      <c r="A78">
        <v>74</v>
      </c>
      <c r="B78" s="4">
        <f t="shared" si="6"/>
        <v>0</v>
      </c>
      <c r="C78" s="4">
        <f t="shared" si="7"/>
        <v>0</v>
      </c>
      <c r="D78" s="4">
        <f t="shared" si="5"/>
        <v>0</v>
      </c>
      <c r="E78" s="4">
        <f t="shared" si="8"/>
        <v>0</v>
      </c>
    </row>
    <row r="79" spans="1:5" x14ac:dyDescent="0.35">
      <c r="A79">
        <v>75</v>
      </c>
      <c r="B79" s="4">
        <f t="shared" si="6"/>
        <v>0</v>
      </c>
      <c r="C79" s="4">
        <f t="shared" si="7"/>
        <v>0</v>
      </c>
      <c r="D79" s="4">
        <f t="shared" si="5"/>
        <v>0</v>
      </c>
      <c r="E79" s="4">
        <f t="shared" si="8"/>
        <v>0</v>
      </c>
    </row>
    <row r="80" spans="1:5" x14ac:dyDescent="0.35">
      <c r="A80">
        <v>76</v>
      </c>
      <c r="B80" s="4">
        <f t="shared" si="6"/>
        <v>0</v>
      </c>
      <c r="C80" s="4">
        <f t="shared" si="7"/>
        <v>0</v>
      </c>
      <c r="D80" s="4">
        <f t="shared" si="5"/>
        <v>0</v>
      </c>
      <c r="E80" s="4">
        <f t="shared" si="8"/>
        <v>0</v>
      </c>
    </row>
    <row r="81" spans="1:5" x14ac:dyDescent="0.35">
      <c r="A81">
        <v>77</v>
      </c>
      <c r="B81" s="4">
        <f t="shared" si="6"/>
        <v>0</v>
      </c>
      <c r="C81" s="4">
        <f t="shared" si="7"/>
        <v>0</v>
      </c>
      <c r="D81" s="4">
        <f t="shared" si="5"/>
        <v>0</v>
      </c>
      <c r="E81" s="4">
        <f t="shared" si="8"/>
        <v>0</v>
      </c>
    </row>
    <row r="82" spans="1:5" x14ac:dyDescent="0.35">
      <c r="A82">
        <v>78</v>
      </c>
      <c r="B82" s="4">
        <f t="shared" si="6"/>
        <v>0</v>
      </c>
      <c r="C82" s="4">
        <f t="shared" si="7"/>
        <v>0</v>
      </c>
      <c r="D82" s="4">
        <f t="shared" si="5"/>
        <v>0</v>
      </c>
      <c r="E82" s="4">
        <f t="shared" si="8"/>
        <v>0</v>
      </c>
    </row>
    <row r="83" spans="1:5" x14ac:dyDescent="0.35">
      <c r="A83">
        <v>79</v>
      </c>
      <c r="B83" s="4">
        <f t="shared" si="6"/>
        <v>0</v>
      </c>
      <c r="C83" s="4">
        <f t="shared" si="7"/>
        <v>0</v>
      </c>
      <c r="D83" s="4">
        <f t="shared" si="5"/>
        <v>0</v>
      </c>
      <c r="E83" s="4">
        <f t="shared" si="8"/>
        <v>0</v>
      </c>
    </row>
    <row r="84" spans="1:5" x14ac:dyDescent="0.35">
      <c r="A84">
        <v>80</v>
      </c>
      <c r="B84" s="4">
        <f t="shared" si="6"/>
        <v>0</v>
      </c>
      <c r="C84" s="4">
        <f t="shared" si="7"/>
        <v>0</v>
      </c>
      <c r="D84" s="4">
        <f t="shared" si="5"/>
        <v>0</v>
      </c>
      <c r="E84" s="4">
        <f t="shared" si="8"/>
        <v>0</v>
      </c>
    </row>
    <row r="85" spans="1:5" x14ac:dyDescent="0.35">
      <c r="A85">
        <v>81</v>
      </c>
      <c r="B85" s="4">
        <f t="shared" si="6"/>
        <v>0</v>
      </c>
      <c r="C85" s="4">
        <f t="shared" si="7"/>
        <v>0</v>
      </c>
      <c r="D85" s="4">
        <f t="shared" si="5"/>
        <v>0</v>
      </c>
      <c r="E85" s="4">
        <f t="shared" si="8"/>
        <v>0</v>
      </c>
    </row>
    <row r="86" spans="1:5" x14ac:dyDescent="0.35">
      <c r="A86">
        <v>82</v>
      </c>
      <c r="B86" s="4">
        <f t="shared" si="6"/>
        <v>0</v>
      </c>
      <c r="C86" s="4">
        <f t="shared" si="7"/>
        <v>0</v>
      </c>
      <c r="D86" s="4">
        <f t="shared" si="5"/>
        <v>0</v>
      </c>
      <c r="E86" s="4">
        <f t="shared" si="8"/>
        <v>0</v>
      </c>
    </row>
    <row r="87" spans="1:5" x14ac:dyDescent="0.35">
      <c r="A87">
        <v>83</v>
      </c>
      <c r="B87" s="4">
        <f t="shared" si="6"/>
        <v>0</v>
      </c>
      <c r="C87" s="4">
        <f t="shared" si="7"/>
        <v>0</v>
      </c>
      <c r="D87" s="4">
        <f t="shared" si="5"/>
        <v>0</v>
      </c>
      <c r="E87" s="4">
        <f t="shared" si="8"/>
        <v>0</v>
      </c>
    </row>
    <row r="88" spans="1:5" x14ac:dyDescent="0.35">
      <c r="A88">
        <v>84</v>
      </c>
      <c r="B88" s="4">
        <f t="shared" si="6"/>
        <v>0</v>
      </c>
      <c r="C88" s="4">
        <f t="shared" si="7"/>
        <v>0</v>
      </c>
      <c r="D88" s="4">
        <f t="shared" si="5"/>
        <v>0</v>
      </c>
      <c r="E88" s="4">
        <f t="shared" si="8"/>
        <v>0</v>
      </c>
    </row>
    <row r="89" spans="1:5" x14ac:dyDescent="0.35">
      <c r="A89">
        <v>85</v>
      </c>
      <c r="B89" s="4">
        <f t="shared" si="6"/>
        <v>0</v>
      </c>
      <c r="C89" s="4">
        <f t="shared" si="7"/>
        <v>0</v>
      </c>
      <c r="D89" s="4">
        <f t="shared" si="5"/>
        <v>0</v>
      </c>
      <c r="E89" s="4">
        <f t="shared" si="8"/>
        <v>0</v>
      </c>
    </row>
    <row r="90" spans="1:5" x14ac:dyDescent="0.35">
      <c r="A90">
        <v>86</v>
      </c>
      <c r="B90" s="4">
        <f t="shared" si="6"/>
        <v>0</v>
      </c>
      <c r="C90" s="4">
        <f t="shared" si="7"/>
        <v>0</v>
      </c>
      <c r="D90" s="4">
        <f t="shared" si="5"/>
        <v>0</v>
      </c>
      <c r="E90" s="4">
        <f t="shared" si="8"/>
        <v>0</v>
      </c>
    </row>
    <row r="91" spans="1:5" x14ac:dyDescent="0.35">
      <c r="A91">
        <v>87</v>
      </c>
      <c r="B91" s="4">
        <f t="shared" si="6"/>
        <v>0</v>
      </c>
      <c r="C91" s="4">
        <f t="shared" si="7"/>
        <v>0</v>
      </c>
      <c r="D91" s="4">
        <f t="shared" si="5"/>
        <v>0</v>
      </c>
      <c r="E91" s="4">
        <f t="shared" si="8"/>
        <v>0</v>
      </c>
    </row>
    <row r="92" spans="1:5" x14ac:dyDescent="0.35">
      <c r="A92">
        <v>88</v>
      </c>
      <c r="B92" s="4">
        <f t="shared" si="6"/>
        <v>0</v>
      </c>
      <c r="C92" s="4">
        <f t="shared" si="7"/>
        <v>0</v>
      </c>
      <c r="D92" s="4">
        <f t="shared" si="5"/>
        <v>0</v>
      </c>
      <c r="E92" s="4">
        <f t="shared" si="8"/>
        <v>0</v>
      </c>
    </row>
    <row r="93" spans="1:5" x14ac:dyDescent="0.35">
      <c r="A93">
        <v>89</v>
      </c>
      <c r="B93" s="4">
        <f t="shared" si="6"/>
        <v>0</v>
      </c>
      <c r="C93" s="4">
        <f t="shared" si="7"/>
        <v>0</v>
      </c>
      <c r="D93" s="4">
        <f t="shared" si="5"/>
        <v>0</v>
      </c>
      <c r="E93" s="4">
        <f t="shared" si="8"/>
        <v>0</v>
      </c>
    </row>
    <row r="94" spans="1:5" x14ac:dyDescent="0.35">
      <c r="A94">
        <v>90</v>
      </c>
      <c r="B94" s="4">
        <f t="shared" si="6"/>
        <v>0</v>
      </c>
      <c r="C94" s="4">
        <f t="shared" si="7"/>
        <v>0</v>
      </c>
      <c r="D94" s="4">
        <f t="shared" si="5"/>
        <v>0</v>
      </c>
      <c r="E94" s="4">
        <f t="shared" si="8"/>
        <v>0</v>
      </c>
    </row>
    <row r="95" spans="1:5" x14ac:dyDescent="0.35">
      <c r="A95">
        <v>91</v>
      </c>
      <c r="B95" s="4">
        <f t="shared" si="6"/>
        <v>0</v>
      </c>
      <c r="C95" s="4">
        <f t="shared" si="7"/>
        <v>0</v>
      </c>
      <c r="D95" s="4">
        <f t="shared" si="5"/>
        <v>0</v>
      </c>
      <c r="E95" s="4">
        <f t="shared" si="8"/>
        <v>0</v>
      </c>
    </row>
    <row r="96" spans="1:5" x14ac:dyDescent="0.35">
      <c r="A96">
        <v>92</v>
      </c>
      <c r="B96" s="4">
        <f t="shared" si="6"/>
        <v>0</v>
      </c>
      <c r="C96" s="4">
        <f t="shared" si="7"/>
        <v>0</v>
      </c>
      <c r="D96" s="4">
        <f t="shared" si="5"/>
        <v>0</v>
      </c>
      <c r="E96" s="4">
        <f t="shared" si="8"/>
        <v>0</v>
      </c>
    </row>
    <row r="97" spans="1:5" x14ac:dyDescent="0.35">
      <c r="A97">
        <v>93</v>
      </c>
      <c r="B97" s="4">
        <f t="shared" si="6"/>
        <v>0</v>
      </c>
      <c r="C97" s="4">
        <f t="shared" si="7"/>
        <v>0</v>
      </c>
      <c r="D97" s="4">
        <f t="shared" si="5"/>
        <v>0</v>
      </c>
      <c r="E97" s="4">
        <f t="shared" si="8"/>
        <v>0</v>
      </c>
    </row>
    <row r="98" spans="1:5" x14ac:dyDescent="0.35">
      <c r="A98">
        <v>94</v>
      </c>
      <c r="B98" s="4">
        <f t="shared" si="6"/>
        <v>0</v>
      </c>
      <c r="C98" s="4">
        <f t="shared" si="7"/>
        <v>0</v>
      </c>
      <c r="D98" s="4">
        <f t="shared" si="5"/>
        <v>0</v>
      </c>
      <c r="E98" s="4">
        <f t="shared" si="8"/>
        <v>0</v>
      </c>
    </row>
    <row r="99" spans="1:5" x14ac:dyDescent="0.35">
      <c r="A99">
        <v>95</v>
      </c>
      <c r="B99" s="4">
        <f t="shared" si="6"/>
        <v>0</v>
      </c>
      <c r="C99" s="4">
        <f t="shared" si="7"/>
        <v>0</v>
      </c>
      <c r="D99" s="4">
        <f t="shared" si="5"/>
        <v>0</v>
      </c>
      <c r="E99" s="4">
        <f t="shared" si="8"/>
        <v>0</v>
      </c>
    </row>
    <row r="100" spans="1:5" x14ac:dyDescent="0.35">
      <c r="A100">
        <v>96</v>
      </c>
      <c r="B100" s="4">
        <f t="shared" si="6"/>
        <v>0</v>
      </c>
      <c r="C100" s="4">
        <f t="shared" si="7"/>
        <v>0</v>
      </c>
      <c r="D100" s="4">
        <f t="shared" si="5"/>
        <v>0</v>
      </c>
      <c r="E100" s="4">
        <f t="shared" si="8"/>
        <v>0</v>
      </c>
    </row>
    <row r="101" spans="1:5" x14ac:dyDescent="0.35">
      <c r="A101">
        <v>97</v>
      </c>
      <c r="B101" s="4">
        <f t="shared" si="6"/>
        <v>0</v>
      </c>
      <c r="C101" s="4">
        <f t="shared" si="7"/>
        <v>0</v>
      </c>
      <c r="D101" s="4">
        <f t="shared" si="5"/>
        <v>0</v>
      </c>
      <c r="E101" s="4">
        <f t="shared" si="8"/>
        <v>0</v>
      </c>
    </row>
    <row r="102" spans="1:5" x14ac:dyDescent="0.35">
      <c r="A102">
        <v>98</v>
      </c>
      <c r="B102" s="4">
        <f t="shared" si="6"/>
        <v>0</v>
      </c>
      <c r="C102" s="4">
        <f t="shared" si="7"/>
        <v>0</v>
      </c>
      <c r="D102" s="4">
        <f t="shared" si="5"/>
        <v>0</v>
      </c>
      <c r="E102" s="4">
        <f t="shared" si="8"/>
        <v>0</v>
      </c>
    </row>
    <row r="103" spans="1:5" x14ac:dyDescent="0.35">
      <c r="A103">
        <v>99</v>
      </c>
      <c r="B103" s="4">
        <f t="shared" si="6"/>
        <v>0</v>
      </c>
      <c r="C103" s="4">
        <f t="shared" si="7"/>
        <v>0</v>
      </c>
      <c r="D103" s="4">
        <f t="shared" si="5"/>
        <v>0</v>
      </c>
      <c r="E103" s="4">
        <f t="shared" si="8"/>
        <v>0</v>
      </c>
    </row>
    <row r="104" spans="1:5" x14ac:dyDescent="0.35">
      <c r="A104">
        <v>100</v>
      </c>
      <c r="B104" s="4">
        <f t="shared" si="6"/>
        <v>0</v>
      </c>
      <c r="C104" s="4">
        <f t="shared" si="7"/>
        <v>0</v>
      </c>
      <c r="D104" s="4">
        <f t="shared" si="5"/>
        <v>0</v>
      </c>
      <c r="E104" s="4">
        <f t="shared" si="8"/>
        <v>0</v>
      </c>
    </row>
    <row r="105" spans="1:5" x14ac:dyDescent="0.35">
      <c r="A105">
        <v>101</v>
      </c>
      <c r="B105" s="4">
        <f t="shared" si="6"/>
        <v>0</v>
      </c>
      <c r="C105" s="4">
        <f t="shared" si="7"/>
        <v>0</v>
      </c>
      <c r="D105" s="4">
        <f t="shared" si="5"/>
        <v>0</v>
      </c>
      <c r="E105" s="4">
        <f t="shared" si="8"/>
        <v>0</v>
      </c>
    </row>
    <row r="106" spans="1:5" x14ac:dyDescent="0.35">
      <c r="A106">
        <v>102</v>
      </c>
      <c r="B106" s="4">
        <f t="shared" si="6"/>
        <v>0</v>
      </c>
      <c r="C106" s="4">
        <f t="shared" si="7"/>
        <v>0</v>
      </c>
      <c r="D106" s="4">
        <f t="shared" si="5"/>
        <v>0</v>
      </c>
      <c r="E106" s="4">
        <f t="shared" si="8"/>
        <v>0</v>
      </c>
    </row>
    <row r="107" spans="1:5" x14ac:dyDescent="0.35">
      <c r="A107">
        <v>103</v>
      </c>
      <c r="B107" s="4">
        <f t="shared" si="6"/>
        <v>0</v>
      </c>
      <c r="C107" s="4">
        <f t="shared" si="7"/>
        <v>0</v>
      </c>
      <c r="D107" s="4">
        <f t="shared" si="5"/>
        <v>0</v>
      </c>
      <c r="E107" s="4">
        <f t="shared" si="8"/>
        <v>0</v>
      </c>
    </row>
    <row r="108" spans="1:5" x14ac:dyDescent="0.35">
      <c r="A108">
        <v>104</v>
      </c>
      <c r="B108" s="4">
        <f t="shared" si="6"/>
        <v>0</v>
      </c>
      <c r="C108" s="4">
        <f t="shared" si="7"/>
        <v>0</v>
      </c>
      <c r="D108" s="4">
        <f t="shared" si="5"/>
        <v>0</v>
      </c>
      <c r="E108" s="4">
        <f t="shared" si="8"/>
        <v>0</v>
      </c>
    </row>
    <row r="109" spans="1:5" x14ac:dyDescent="0.35">
      <c r="A109">
        <v>105</v>
      </c>
      <c r="B109" s="4">
        <f t="shared" si="6"/>
        <v>0</v>
      </c>
      <c r="C109" s="4">
        <f t="shared" si="7"/>
        <v>0</v>
      </c>
      <c r="D109" s="4">
        <f t="shared" si="5"/>
        <v>0</v>
      </c>
      <c r="E109" s="4">
        <f t="shared" si="8"/>
        <v>0</v>
      </c>
    </row>
    <row r="110" spans="1:5" x14ac:dyDescent="0.35">
      <c r="A110">
        <v>106</v>
      </c>
      <c r="B110" s="4">
        <f t="shared" si="6"/>
        <v>0</v>
      </c>
      <c r="C110" s="4">
        <f t="shared" si="7"/>
        <v>0</v>
      </c>
      <c r="D110" s="4">
        <f t="shared" si="5"/>
        <v>0</v>
      </c>
      <c r="E110" s="4">
        <f t="shared" si="8"/>
        <v>0</v>
      </c>
    </row>
    <row r="111" spans="1:5" x14ac:dyDescent="0.35">
      <c r="A111">
        <v>107</v>
      </c>
      <c r="B111" s="4">
        <f t="shared" si="6"/>
        <v>0</v>
      </c>
      <c r="C111" s="4">
        <f t="shared" si="7"/>
        <v>0</v>
      </c>
      <c r="D111" s="4">
        <f t="shared" si="5"/>
        <v>0</v>
      </c>
      <c r="E111" s="4">
        <f t="shared" si="8"/>
        <v>0</v>
      </c>
    </row>
    <row r="112" spans="1:5" x14ac:dyDescent="0.35">
      <c r="A112">
        <v>108</v>
      </c>
      <c r="B112" s="4">
        <f t="shared" si="6"/>
        <v>0</v>
      </c>
      <c r="C112" s="4">
        <f t="shared" si="7"/>
        <v>0</v>
      </c>
      <c r="D112" s="4">
        <f t="shared" si="5"/>
        <v>0</v>
      </c>
      <c r="E112" s="4">
        <f t="shared" si="8"/>
        <v>0</v>
      </c>
    </row>
    <row r="113" spans="1:5" x14ac:dyDescent="0.35">
      <c r="A113">
        <v>109</v>
      </c>
      <c r="B113" s="4">
        <f t="shared" si="6"/>
        <v>0</v>
      </c>
      <c r="C113" s="4">
        <f t="shared" si="7"/>
        <v>0</v>
      </c>
      <c r="D113" s="4">
        <f t="shared" si="5"/>
        <v>0</v>
      </c>
      <c r="E113" s="4">
        <f t="shared" si="8"/>
        <v>0</v>
      </c>
    </row>
    <row r="114" spans="1:5" x14ac:dyDescent="0.35">
      <c r="A114">
        <v>110</v>
      </c>
      <c r="B114" s="4">
        <f t="shared" si="6"/>
        <v>0</v>
      </c>
      <c r="C114" s="4">
        <f t="shared" si="7"/>
        <v>0</v>
      </c>
      <c r="D114" s="4">
        <f t="shared" si="5"/>
        <v>0</v>
      </c>
      <c r="E114" s="4">
        <f t="shared" si="8"/>
        <v>0</v>
      </c>
    </row>
    <row r="115" spans="1:5" x14ac:dyDescent="0.35">
      <c r="A115">
        <v>111</v>
      </c>
      <c r="B115" s="4">
        <f t="shared" si="6"/>
        <v>0</v>
      </c>
      <c r="C115" s="4">
        <f t="shared" si="7"/>
        <v>0</v>
      </c>
      <c r="D115" s="4">
        <f t="shared" si="5"/>
        <v>0</v>
      </c>
      <c r="E115" s="4">
        <f t="shared" si="8"/>
        <v>0</v>
      </c>
    </row>
    <row r="116" spans="1:5" x14ac:dyDescent="0.35">
      <c r="A116">
        <v>112</v>
      </c>
      <c r="B116" s="4">
        <f t="shared" si="6"/>
        <v>0</v>
      </c>
      <c r="C116" s="4">
        <f t="shared" si="7"/>
        <v>0</v>
      </c>
      <c r="D116" s="4">
        <f t="shared" si="5"/>
        <v>0</v>
      </c>
      <c r="E116" s="4">
        <f t="shared" si="8"/>
        <v>0</v>
      </c>
    </row>
    <row r="117" spans="1:5" x14ac:dyDescent="0.35">
      <c r="A117">
        <v>113</v>
      </c>
      <c r="B117" s="4">
        <f t="shared" si="6"/>
        <v>0</v>
      </c>
      <c r="C117" s="4">
        <f t="shared" si="7"/>
        <v>0</v>
      </c>
      <c r="D117" s="4">
        <f t="shared" si="5"/>
        <v>0</v>
      </c>
      <c r="E117" s="4">
        <f t="shared" si="8"/>
        <v>0</v>
      </c>
    </row>
    <row r="118" spans="1:5" x14ac:dyDescent="0.35">
      <c r="A118">
        <v>114</v>
      </c>
      <c r="B118" s="4">
        <f t="shared" si="6"/>
        <v>0</v>
      </c>
      <c r="C118" s="4">
        <f t="shared" si="7"/>
        <v>0</v>
      </c>
      <c r="D118" s="4">
        <f t="shared" si="5"/>
        <v>0</v>
      </c>
      <c r="E118" s="4">
        <f t="shared" si="8"/>
        <v>0</v>
      </c>
    </row>
    <row r="119" spans="1:5" x14ac:dyDescent="0.35">
      <c r="A119">
        <v>115</v>
      </c>
      <c r="B119" s="4">
        <f t="shared" si="6"/>
        <v>0</v>
      </c>
      <c r="C119" s="4">
        <f t="shared" si="7"/>
        <v>0</v>
      </c>
      <c r="D119" s="4">
        <f t="shared" si="5"/>
        <v>0</v>
      </c>
      <c r="E119" s="4">
        <f t="shared" si="8"/>
        <v>0</v>
      </c>
    </row>
    <row r="120" spans="1:5" x14ac:dyDescent="0.35">
      <c r="A120">
        <v>116</v>
      </c>
      <c r="B120" s="4">
        <f t="shared" si="6"/>
        <v>0</v>
      </c>
      <c r="C120" s="4">
        <f t="shared" si="7"/>
        <v>0</v>
      </c>
      <c r="D120" s="4">
        <f t="shared" si="5"/>
        <v>0</v>
      </c>
      <c r="E120" s="4">
        <f t="shared" si="8"/>
        <v>0</v>
      </c>
    </row>
    <row r="121" spans="1:5" x14ac:dyDescent="0.35">
      <c r="A121">
        <v>117</v>
      </c>
      <c r="B121" s="4">
        <f t="shared" si="6"/>
        <v>0</v>
      </c>
      <c r="C121" s="4">
        <f t="shared" si="7"/>
        <v>0</v>
      </c>
      <c r="D121" s="4">
        <f t="shared" si="5"/>
        <v>0</v>
      </c>
      <c r="E121" s="4">
        <f t="shared" si="8"/>
        <v>0</v>
      </c>
    </row>
    <row r="122" spans="1:5" x14ac:dyDescent="0.35">
      <c r="A122">
        <v>118</v>
      </c>
      <c r="B122" s="4">
        <f t="shared" si="6"/>
        <v>0</v>
      </c>
      <c r="C122" s="4">
        <f t="shared" si="7"/>
        <v>0</v>
      </c>
      <c r="D122" s="4">
        <f t="shared" si="5"/>
        <v>0</v>
      </c>
      <c r="E122" s="4">
        <f t="shared" si="8"/>
        <v>0</v>
      </c>
    </row>
    <row r="123" spans="1:5" x14ac:dyDescent="0.35">
      <c r="A123">
        <v>119</v>
      </c>
      <c r="B123" s="4">
        <f t="shared" si="6"/>
        <v>0</v>
      </c>
      <c r="C123" s="4">
        <f t="shared" si="7"/>
        <v>0</v>
      </c>
      <c r="D123" s="4">
        <f t="shared" si="5"/>
        <v>0</v>
      </c>
      <c r="E123" s="4">
        <f t="shared" si="8"/>
        <v>0</v>
      </c>
    </row>
    <row r="124" spans="1:5" x14ac:dyDescent="0.35">
      <c r="A124">
        <v>120</v>
      </c>
      <c r="B124" s="4">
        <f t="shared" si="6"/>
        <v>0</v>
      </c>
      <c r="C124" s="4">
        <f t="shared" si="7"/>
        <v>0</v>
      </c>
      <c r="D124" s="4">
        <f t="shared" si="5"/>
        <v>0</v>
      </c>
      <c r="E124" s="4">
        <f t="shared" si="8"/>
        <v>0</v>
      </c>
    </row>
    <row r="125" spans="1:5" x14ac:dyDescent="0.35">
      <c r="A125">
        <v>121</v>
      </c>
      <c r="B125" s="4">
        <f t="shared" si="6"/>
        <v>0</v>
      </c>
      <c r="C125" s="4">
        <f t="shared" si="7"/>
        <v>0</v>
      </c>
      <c r="D125" s="4">
        <f t="shared" si="5"/>
        <v>0</v>
      </c>
      <c r="E125" s="4">
        <f t="shared" si="8"/>
        <v>0</v>
      </c>
    </row>
    <row r="126" spans="1:5" x14ac:dyDescent="0.35">
      <c r="A126">
        <v>122</v>
      </c>
      <c r="B126" s="4">
        <f t="shared" si="6"/>
        <v>0</v>
      </c>
      <c r="C126" s="4">
        <f t="shared" si="7"/>
        <v>0</v>
      </c>
      <c r="D126" s="4">
        <f t="shared" si="5"/>
        <v>0</v>
      </c>
      <c r="E126" s="4">
        <f t="shared" si="8"/>
        <v>0</v>
      </c>
    </row>
    <row r="127" spans="1:5" x14ac:dyDescent="0.35">
      <c r="A127">
        <v>123</v>
      </c>
      <c r="B127" s="4">
        <f t="shared" si="6"/>
        <v>0</v>
      </c>
      <c r="C127" s="4">
        <f t="shared" si="7"/>
        <v>0</v>
      </c>
      <c r="D127" s="4">
        <f t="shared" si="5"/>
        <v>0</v>
      </c>
      <c r="E127" s="4">
        <f t="shared" si="8"/>
        <v>0</v>
      </c>
    </row>
    <row r="128" spans="1:5" x14ac:dyDescent="0.35">
      <c r="A128">
        <v>124</v>
      </c>
      <c r="B128" s="4">
        <f t="shared" si="6"/>
        <v>0</v>
      </c>
      <c r="C128" s="4">
        <f t="shared" si="7"/>
        <v>0</v>
      </c>
      <c r="D128" s="4">
        <f t="shared" si="5"/>
        <v>0</v>
      </c>
      <c r="E128" s="4">
        <f t="shared" si="8"/>
        <v>0</v>
      </c>
    </row>
    <row r="129" spans="1:5" x14ac:dyDescent="0.35">
      <c r="A129">
        <v>125</v>
      </c>
      <c r="B129" s="4">
        <f t="shared" si="6"/>
        <v>0</v>
      </c>
      <c r="C129" s="4">
        <f t="shared" si="7"/>
        <v>0</v>
      </c>
      <c r="D129" s="4">
        <f t="shared" si="5"/>
        <v>0</v>
      </c>
      <c r="E129" s="4">
        <f t="shared" si="8"/>
        <v>0</v>
      </c>
    </row>
    <row r="130" spans="1:5" x14ac:dyDescent="0.35">
      <c r="A130">
        <v>126</v>
      </c>
      <c r="B130" s="4">
        <f t="shared" si="6"/>
        <v>0</v>
      </c>
      <c r="C130" s="4">
        <f t="shared" si="7"/>
        <v>0</v>
      </c>
      <c r="D130" s="4">
        <f t="shared" si="5"/>
        <v>0</v>
      </c>
      <c r="E130" s="4">
        <f t="shared" si="8"/>
        <v>0</v>
      </c>
    </row>
    <row r="131" spans="1:5" x14ac:dyDescent="0.35">
      <c r="A131">
        <v>127</v>
      </c>
      <c r="B131" s="4">
        <f t="shared" si="6"/>
        <v>0</v>
      </c>
      <c r="C131" s="4">
        <f t="shared" si="7"/>
        <v>0</v>
      </c>
      <c r="D131" s="4">
        <f t="shared" si="5"/>
        <v>0</v>
      </c>
      <c r="E131" s="4">
        <f t="shared" si="8"/>
        <v>0</v>
      </c>
    </row>
    <row r="132" spans="1:5" x14ac:dyDescent="0.35">
      <c r="A132">
        <v>128</v>
      </c>
      <c r="B132" s="4">
        <f t="shared" si="6"/>
        <v>0</v>
      </c>
      <c r="C132" s="4">
        <f t="shared" si="7"/>
        <v>0</v>
      </c>
      <c r="D132" s="4">
        <f t="shared" si="5"/>
        <v>0</v>
      </c>
      <c r="E132" s="4">
        <f t="shared" si="8"/>
        <v>0</v>
      </c>
    </row>
    <row r="133" spans="1:5" x14ac:dyDescent="0.35">
      <c r="A133">
        <v>129</v>
      </c>
      <c r="B133" s="4">
        <f t="shared" si="6"/>
        <v>0</v>
      </c>
      <c r="C133" s="4">
        <f t="shared" si="7"/>
        <v>0</v>
      </c>
      <c r="D133" s="4">
        <f t="shared" ref="D133:D196" si="9">IF($A133&gt;$F$2,0,IF(A133=$F$2,(D132*(1+$B$2)-E133)-MIN(MAX((D132*(1+$B$2)-E133)*$K$2,$L$2),$M$2),D132*(1+$B$2)-E133))</f>
        <v>0</v>
      </c>
      <c r="E133" s="4">
        <f t="shared" si="8"/>
        <v>0</v>
      </c>
    </row>
    <row r="134" spans="1:5" x14ac:dyDescent="0.35">
      <c r="A134">
        <v>130</v>
      </c>
      <c r="B134" s="4">
        <f t="shared" ref="B134:B197" si="10">IF($A134&gt;$F$2,0,B133*(1+$B$2))</f>
        <v>0</v>
      </c>
      <c r="C134" s="4">
        <f t="shared" ref="C134:C197" si="11">IF($A134&gt;$F$2,0,IF(A134=$F$2,C133*(1+$B$2)*(1-C$2)-$D$2,C133*(1+$B$2)-$D$2))</f>
        <v>0</v>
      </c>
      <c r="D134" s="4">
        <f t="shared" si="9"/>
        <v>0</v>
      </c>
      <c r="E134" s="4">
        <f t="shared" ref="E134:E197" si="12">IF($A135&gt;$F$2,0,D133*$E$2*(1-$I$2)*(1-$J$2)*$G$2)</f>
        <v>0</v>
      </c>
    </row>
    <row r="135" spans="1:5" x14ac:dyDescent="0.35">
      <c r="A135">
        <v>131</v>
      </c>
      <c r="B135" s="4">
        <f t="shared" si="10"/>
        <v>0</v>
      </c>
      <c r="C135" s="4">
        <f t="shared" si="11"/>
        <v>0</v>
      </c>
      <c r="D135" s="4">
        <f t="shared" si="9"/>
        <v>0</v>
      </c>
      <c r="E135" s="4">
        <f t="shared" si="12"/>
        <v>0</v>
      </c>
    </row>
    <row r="136" spans="1:5" x14ac:dyDescent="0.35">
      <c r="A136">
        <v>132</v>
      </c>
      <c r="B136" s="4">
        <f t="shared" si="10"/>
        <v>0</v>
      </c>
      <c r="C136" s="4">
        <f t="shared" si="11"/>
        <v>0</v>
      </c>
      <c r="D136" s="4">
        <f t="shared" si="9"/>
        <v>0</v>
      </c>
      <c r="E136" s="4">
        <f t="shared" si="12"/>
        <v>0</v>
      </c>
    </row>
    <row r="137" spans="1:5" x14ac:dyDescent="0.35">
      <c r="A137">
        <v>133</v>
      </c>
      <c r="B137" s="4">
        <f t="shared" si="10"/>
        <v>0</v>
      </c>
      <c r="C137" s="4">
        <f t="shared" si="11"/>
        <v>0</v>
      </c>
      <c r="D137" s="4">
        <f t="shared" si="9"/>
        <v>0</v>
      </c>
      <c r="E137" s="4">
        <f t="shared" si="12"/>
        <v>0</v>
      </c>
    </row>
    <row r="138" spans="1:5" x14ac:dyDescent="0.35">
      <c r="A138">
        <v>134</v>
      </c>
      <c r="B138" s="4">
        <f t="shared" si="10"/>
        <v>0</v>
      </c>
      <c r="C138" s="4">
        <f t="shared" si="11"/>
        <v>0</v>
      </c>
      <c r="D138" s="4">
        <f t="shared" si="9"/>
        <v>0</v>
      </c>
      <c r="E138" s="4">
        <f t="shared" si="12"/>
        <v>0</v>
      </c>
    </row>
    <row r="139" spans="1:5" x14ac:dyDescent="0.35">
      <c r="A139">
        <v>135</v>
      </c>
      <c r="B139" s="4">
        <f t="shared" si="10"/>
        <v>0</v>
      </c>
      <c r="C139" s="4">
        <f t="shared" si="11"/>
        <v>0</v>
      </c>
      <c r="D139" s="4">
        <f t="shared" si="9"/>
        <v>0</v>
      </c>
      <c r="E139" s="4">
        <f t="shared" si="12"/>
        <v>0</v>
      </c>
    </row>
    <row r="140" spans="1:5" x14ac:dyDescent="0.35">
      <c r="A140">
        <v>136</v>
      </c>
      <c r="B140" s="4">
        <f t="shared" si="10"/>
        <v>0</v>
      </c>
      <c r="C140" s="4">
        <f t="shared" si="11"/>
        <v>0</v>
      </c>
      <c r="D140" s="4">
        <f t="shared" si="9"/>
        <v>0</v>
      </c>
      <c r="E140" s="4">
        <f t="shared" si="12"/>
        <v>0</v>
      </c>
    </row>
    <row r="141" spans="1:5" x14ac:dyDescent="0.35">
      <c r="A141">
        <v>137</v>
      </c>
      <c r="B141" s="4">
        <f t="shared" si="10"/>
        <v>0</v>
      </c>
      <c r="C141" s="4">
        <f t="shared" si="11"/>
        <v>0</v>
      </c>
      <c r="D141" s="4">
        <f t="shared" si="9"/>
        <v>0</v>
      </c>
      <c r="E141" s="4">
        <f t="shared" si="12"/>
        <v>0</v>
      </c>
    </row>
    <row r="142" spans="1:5" x14ac:dyDescent="0.35">
      <c r="A142">
        <v>138</v>
      </c>
      <c r="B142" s="4">
        <f t="shared" si="10"/>
        <v>0</v>
      </c>
      <c r="C142" s="4">
        <f t="shared" si="11"/>
        <v>0</v>
      </c>
      <c r="D142" s="4">
        <f t="shared" si="9"/>
        <v>0</v>
      </c>
      <c r="E142" s="4">
        <f t="shared" si="12"/>
        <v>0</v>
      </c>
    </row>
    <row r="143" spans="1:5" x14ac:dyDescent="0.35">
      <c r="A143">
        <v>139</v>
      </c>
      <c r="B143" s="4">
        <f t="shared" si="10"/>
        <v>0</v>
      </c>
      <c r="C143" s="4">
        <f t="shared" si="11"/>
        <v>0</v>
      </c>
      <c r="D143" s="4">
        <f t="shared" si="9"/>
        <v>0</v>
      </c>
      <c r="E143" s="4">
        <f t="shared" si="12"/>
        <v>0</v>
      </c>
    </row>
    <row r="144" spans="1:5" x14ac:dyDescent="0.35">
      <c r="A144">
        <v>140</v>
      </c>
      <c r="B144" s="4">
        <f t="shared" si="10"/>
        <v>0</v>
      </c>
      <c r="C144" s="4">
        <f t="shared" si="11"/>
        <v>0</v>
      </c>
      <c r="D144" s="4">
        <f t="shared" si="9"/>
        <v>0</v>
      </c>
      <c r="E144" s="4">
        <f t="shared" si="12"/>
        <v>0</v>
      </c>
    </row>
    <row r="145" spans="1:5" x14ac:dyDescent="0.35">
      <c r="A145">
        <v>141</v>
      </c>
      <c r="B145" s="4">
        <f t="shared" si="10"/>
        <v>0</v>
      </c>
      <c r="C145" s="4">
        <f t="shared" si="11"/>
        <v>0</v>
      </c>
      <c r="D145" s="4">
        <f t="shared" si="9"/>
        <v>0</v>
      </c>
      <c r="E145" s="4">
        <f t="shared" si="12"/>
        <v>0</v>
      </c>
    </row>
    <row r="146" spans="1:5" x14ac:dyDescent="0.35">
      <c r="A146">
        <v>142</v>
      </c>
      <c r="B146" s="4">
        <f t="shared" si="10"/>
        <v>0</v>
      </c>
      <c r="C146" s="4">
        <f t="shared" si="11"/>
        <v>0</v>
      </c>
      <c r="D146" s="4">
        <f t="shared" si="9"/>
        <v>0</v>
      </c>
      <c r="E146" s="4">
        <f t="shared" si="12"/>
        <v>0</v>
      </c>
    </row>
    <row r="147" spans="1:5" x14ac:dyDescent="0.35">
      <c r="A147">
        <v>143</v>
      </c>
      <c r="B147" s="4">
        <f t="shared" si="10"/>
        <v>0</v>
      </c>
      <c r="C147" s="4">
        <f t="shared" si="11"/>
        <v>0</v>
      </c>
      <c r="D147" s="4">
        <f t="shared" si="9"/>
        <v>0</v>
      </c>
      <c r="E147" s="4">
        <f t="shared" si="12"/>
        <v>0</v>
      </c>
    </row>
    <row r="148" spans="1:5" x14ac:dyDescent="0.35">
      <c r="A148">
        <v>144</v>
      </c>
      <c r="B148" s="4">
        <f t="shared" si="10"/>
        <v>0</v>
      </c>
      <c r="C148" s="4">
        <f t="shared" si="11"/>
        <v>0</v>
      </c>
      <c r="D148" s="4">
        <f t="shared" si="9"/>
        <v>0</v>
      </c>
      <c r="E148" s="4">
        <f t="shared" si="12"/>
        <v>0</v>
      </c>
    </row>
    <row r="149" spans="1:5" x14ac:dyDescent="0.35">
      <c r="A149">
        <v>145</v>
      </c>
      <c r="B149" s="4">
        <f t="shared" si="10"/>
        <v>0</v>
      </c>
      <c r="C149" s="4">
        <f t="shared" si="11"/>
        <v>0</v>
      </c>
      <c r="D149" s="4">
        <f t="shared" si="9"/>
        <v>0</v>
      </c>
      <c r="E149" s="4">
        <f t="shared" si="12"/>
        <v>0</v>
      </c>
    </row>
    <row r="150" spans="1:5" x14ac:dyDescent="0.35">
      <c r="A150">
        <v>146</v>
      </c>
      <c r="B150" s="4">
        <f t="shared" si="10"/>
        <v>0</v>
      </c>
      <c r="C150" s="4">
        <f t="shared" si="11"/>
        <v>0</v>
      </c>
      <c r="D150" s="4">
        <f t="shared" si="9"/>
        <v>0</v>
      </c>
      <c r="E150" s="4">
        <f t="shared" si="12"/>
        <v>0</v>
      </c>
    </row>
    <row r="151" spans="1:5" x14ac:dyDescent="0.35">
      <c r="A151">
        <v>147</v>
      </c>
      <c r="B151" s="4">
        <f t="shared" si="10"/>
        <v>0</v>
      </c>
      <c r="C151" s="4">
        <f t="shared" si="11"/>
        <v>0</v>
      </c>
      <c r="D151" s="4">
        <f t="shared" si="9"/>
        <v>0</v>
      </c>
      <c r="E151" s="4">
        <f t="shared" si="12"/>
        <v>0</v>
      </c>
    </row>
    <row r="152" spans="1:5" x14ac:dyDescent="0.35">
      <c r="A152">
        <v>148</v>
      </c>
      <c r="B152" s="4">
        <f t="shared" si="10"/>
        <v>0</v>
      </c>
      <c r="C152" s="4">
        <f t="shared" si="11"/>
        <v>0</v>
      </c>
      <c r="D152" s="4">
        <f t="shared" si="9"/>
        <v>0</v>
      </c>
      <c r="E152" s="4">
        <f t="shared" si="12"/>
        <v>0</v>
      </c>
    </row>
    <row r="153" spans="1:5" x14ac:dyDescent="0.35">
      <c r="A153">
        <v>149</v>
      </c>
      <c r="B153" s="4">
        <f t="shared" si="10"/>
        <v>0</v>
      </c>
      <c r="C153" s="4">
        <f t="shared" si="11"/>
        <v>0</v>
      </c>
      <c r="D153" s="4">
        <f t="shared" si="9"/>
        <v>0</v>
      </c>
      <c r="E153" s="4">
        <f t="shared" si="12"/>
        <v>0</v>
      </c>
    </row>
    <row r="154" spans="1:5" x14ac:dyDescent="0.35">
      <c r="A154">
        <v>150</v>
      </c>
      <c r="B154" s="4">
        <f t="shared" si="10"/>
        <v>0</v>
      </c>
      <c r="C154" s="4">
        <f t="shared" si="11"/>
        <v>0</v>
      </c>
      <c r="D154" s="4">
        <f t="shared" si="9"/>
        <v>0</v>
      </c>
      <c r="E154" s="4">
        <f t="shared" si="12"/>
        <v>0</v>
      </c>
    </row>
    <row r="155" spans="1:5" x14ac:dyDescent="0.35">
      <c r="A155">
        <v>151</v>
      </c>
      <c r="B155" s="4">
        <f t="shared" si="10"/>
        <v>0</v>
      </c>
      <c r="C155" s="4">
        <f t="shared" si="11"/>
        <v>0</v>
      </c>
      <c r="D155" s="4">
        <f t="shared" si="9"/>
        <v>0</v>
      </c>
      <c r="E155" s="4">
        <f t="shared" si="12"/>
        <v>0</v>
      </c>
    </row>
    <row r="156" spans="1:5" x14ac:dyDescent="0.35">
      <c r="A156">
        <v>152</v>
      </c>
      <c r="B156" s="4">
        <f t="shared" si="10"/>
        <v>0</v>
      </c>
      <c r="C156" s="4">
        <f t="shared" si="11"/>
        <v>0</v>
      </c>
      <c r="D156" s="4">
        <f t="shared" si="9"/>
        <v>0</v>
      </c>
      <c r="E156" s="4">
        <f t="shared" si="12"/>
        <v>0</v>
      </c>
    </row>
    <row r="157" spans="1:5" x14ac:dyDescent="0.35">
      <c r="A157">
        <v>153</v>
      </c>
      <c r="B157" s="4">
        <f t="shared" si="10"/>
        <v>0</v>
      </c>
      <c r="C157" s="4">
        <f t="shared" si="11"/>
        <v>0</v>
      </c>
      <c r="D157" s="4">
        <f t="shared" si="9"/>
        <v>0</v>
      </c>
      <c r="E157" s="4">
        <f t="shared" si="12"/>
        <v>0</v>
      </c>
    </row>
    <row r="158" spans="1:5" x14ac:dyDescent="0.35">
      <c r="A158">
        <v>154</v>
      </c>
      <c r="B158" s="4">
        <f t="shared" si="10"/>
        <v>0</v>
      </c>
      <c r="C158" s="4">
        <f t="shared" si="11"/>
        <v>0</v>
      </c>
      <c r="D158" s="4">
        <f t="shared" si="9"/>
        <v>0</v>
      </c>
      <c r="E158" s="4">
        <f t="shared" si="12"/>
        <v>0</v>
      </c>
    </row>
    <row r="159" spans="1:5" x14ac:dyDescent="0.35">
      <c r="A159">
        <v>155</v>
      </c>
      <c r="B159" s="4">
        <f t="shared" si="10"/>
        <v>0</v>
      </c>
      <c r="C159" s="4">
        <f t="shared" si="11"/>
        <v>0</v>
      </c>
      <c r="D159" s="4">
        <f t="shared" si="9"/>
        <v>0</v>
      </c>
      <c r="E159" s="4">
        <f t="shared" si="12"/>
        <v>0</v>
      </c>
    </row>
    <row r="160" spans="1:5" x14ac:dyDescent="0.35">
      <c r="A160">
        <v>156</v>
      </c>
      <c r="B160" s="4">
        <f t="shared" si="10"/>
        <v>0</v>
      </c>
      <c r="C160" s="4">
        <f t="shared" si="11"/>
        <v>0</v>
      </c>
      <c r="D160" s="4">
        <f t="shared" si="9"/>
        <v>0</v>
      </c>
      <c r="E160" s="4">
        <f t="shared" si="12"/>
        <v>0</v>
      </c>
    </row>
    <row r="161" spans="1:5" x14ac:dyDescent="0.35">
      <c r="A161">
        <v>157</v>
      </c>
      <c r="B161" s="4">
        <f t="shared" si="10"/>
        <v>0</v>
      </c>
      <c r="C161" s="4">
        <f t="shared" si="11"/>
        <v>0</v>
      </c>
      <c r="D161" s="4">
        <f t="shared" si="9"/>
        <v>0</v>
      </c>
      <c r="E161" s="4">
        <f t="shared" si="12"/>
        <v>0</v>
      </c>
    </row>
    <row r="162" spans="1:5" x14ac:dyDescent="0.35">
      <c r="A162">
        <v>158</v>
      </c>
      <c r="B162" s="4">
        <f t="shared" si="10"/>
        <v>0</v>
      </c>
      <c r="C162" s="4">
        <f t="shared" si="11"/>
        <v>0</v>
      </c>
      <c r="D162" s="4">
        <f t="shared" si="9"/>
        <v>0</v>
      </c>
      <c r="E162" s="4">
        <f t="shared" si="12"/>
        <v>0</v>
      </c>
    </row>
    <row r="163" spans="1:5" x14ac:dyDescent="0.35">
      <c r="A163">
        <v>159</v>
      </c>
      <c r="B163" s="4">
        <f t="shared" si="10"/>
        <v>0</v>
      </c>
      <c r="C163" s="4">
        <f t="shared" si="11"/>
        <v>0</v>
      </c>
      <c r="D163" s="4">
        <f t="shared" si="9"/>
        <v>0</v>
      </c>
      <c r="E163" s="4">
        <f t="shared" si="12"/>
        <v>0</v>
      </c>
    </row>
    <row r="164" spans="1:5" x14ac:dyDescent="0.35">
      <c r="A164">
        <v>160</v>
      </c>
      <c r="B164" s="4">
        <f t="shared" si="10"/>
        <v>0</v>
      </c>
      <c r="C164" s="4">
        <f t="shared" si="11"/>
        <v>0</v>
      </c>
      <c r="D164" s="4">
        <f t="shared" si="9"/>
        <v>0</v>
      </c>
      <c r="E164" s="4">
        <f t="shared" si="12"/>
        <v>0</v>
      </c>
    </row>
    <row r="165" spans="1:5" x14ac:dyDescent="0.35">
      <c r="A165">
        <v>161</v>
      </c>
      <c r="B165" s="4">
        <f t="shared" si="10"/>
        <v>0</v>
      </c>
      <c r="C165" s="4">
        <f t="shared" si="11"/>
        <v>0</v>
      </c>
      <c r="D165" s="4">
        <f t="shared" si="9"/>
        <v>0</v>
      </c>
      <c r="E165" s="4">
        <f t="shared" si="12"/>
        <v>0</v>
      </c>
    </row>
    <row r="166" spans="1:5" x14ac:dyDescent="0.35">
      <c r="A166">
        <v>162</v>
      </c>
      <c r="B166" s="4">
        <f t="shared" si="10"/>
        <v>0</v>
      </c>
      <c r="C166" s="4">
        <f t="shared" si="11"/>
        <v>0</v>
      </c>
      <c r="D166" s="4">
        <f t="shared" si="9"/>
        <v>0</v>
      </c>
      <c r="E166" s="4">
        <f t="shared" si="12"/>
        <v>0</v>
      </c>
    </row>
    <row r="167" spans="1:5" x14ac:dyDescent="0.35">
      <c r="A167">
        <v>163</v>
      </c>
      <c r="B167" s="4">
        <f t="shared" si="10"/>
        <v>0</v>
      </c>
      <c r="C167" s="4">
        <f t="shared" si="11"/>
        <v>0</v>
      </c>
      <c r="D167" s="4">
        <f t="shared" si="9"/>
        <v>0</v>
      </c>
      <c r="E167" s="4">
        <f t="shared" si="12"/>
        <v>0</v>
      </c>
    </row>
    <row r="168" spans="1:5" x14ac:dyDescent="0.35">
      <c r="A168">
        <v>164</v>
      </c>
      <c r="B168" s="4">
        <f t="shared" si="10"/>
        <v>0</v>
      </c>
      <c r="C168" s="4">
        <f t="shared" si="11"/>
        <v>0</v>
      </c>
      <c r="D168" s="4">
        <f t="shared" si="9"/>
        <v>0</v>
      </c>
      <c r="E168" s="4">
        <f t="shared" si="12"/>
        <v>0</v>
      </c>
    </row>
    <row r="169" spans="1:5" x14ac:dyDescent="0.35">
      <c r="A169">
        <v>165</v>
      </c>
      <c r="B169" s="4">
        <f t="shared" si="10"/>
        <v>0</v>
      </c>
      <c r="C169" s="4">
        <f t="shared" si="11"/>
        <v>0</v>
      </c>
      <c r="D169" s="4">
        <f t="shared" si="9"/>
        <v>0</v>
      </c>
      <c r="E169" s="4">
        <f t="shared" si="12"/>
        <v>0</v>
      </c>
    </row>
    <row r="170" spans="1:5" x14ac:dyDescent="0.35">
      <c r="A170">
        <v>166</v>
      </c>
      <c r="B170" s="4">
        <f t="shared" si="10"/>
        <v>0</v>
      </c>
      <c r="C170" s="4">
        <f t="shared" si="11"/>
        <v>0</v>
      </c>
      <c r="D170" s="4">
        <f t="shared" si="9"/>
        <v>0</v>
      </c>
      <c r="E170" s="4">
        <f t="shared" si="12"/>
        <v>0</v>
      </c>
    </row>
    <row r="171" spans="1:5" x14ac:dyDescent="0.35">
      <c r="A171">
        <v>167</v>
      </c>
      <c r="B171" s="4">
        <f t="shared" si="10"/>
        <v>0</v>
      </c>
      <c r="C171" s="4">
        <f t="shared" si="11"/>
        <v>0</v>
      </c>
      <c r="D171" s="4">
        <f t="shared" si="9"/>
        <v>0</v>
      </c>
      <c r="E171" s="4">
        <f t="shared" si="12"/>
        <v>0</v>
      </c>
    </row>
    <row r="172" spans="1:5" x14ac:dyDescent="0.35">
      <c r="A172">
        <v>168</v>
      </c>
      <c r="B172" s="4">
        <f t="shared" si="10"/>
        <v>0</v>
      </c>
      <c r="C172" s="4">
        <f t="shared" si="11"/>
        <v>0</v>
      </c>
      <c r="D172" s="4">
        <f t="shared" si="9"/>
        <v>0</v>
      </c>
      <c r="E172" s="4">
        <f t="shared" si="12"/>
        <v>0</v>
      </c>
    </row>
    <row r="173" spans="1:5" x14ac:dyDescent="0.35">
      <c r="A173">
        <v>169</v>
      </c>
      <c r="B173" s="4">
        <f t="shared" si="10"/>
        <v>0</v>
      </c>
      <c r="C173" s="4">
        <f t="shared" si="11"/>
        <v>0</v>
      </c>
      <c r="D173" s="4">
        <f t="shared" si="9"/>
        <v>0</v>
      </c>
      <c r="E173" s="4">
        <f t="shared" si="12"/>
        <v>0</v>
      </c>
    </row>
    <row r="174" spans="1:5" x14ac:dyDescent="0.35">
      <c r="A174">
        <v>170</v>
      </c>
      <c r="B174" s="4">
        <f t="shared" si="10"/>
        <v>0</v>
      </c>
      <c r="C174" s="4">
        <f t="shared" si="11"/>
        <v>0</v>
      </c>
      <c r="D174" s="4">
        <f t="shared" si="9"/>
        <v>0</v>
      </c>
      <c r="E174" s="4">
        <f t="shared" si="12"/>
        <v>0</v>
      </c>
    </row>
    <row r="175" spans="1:5" x14ac:dyDescent="0.35">
      <c r="A175">
        <v>171</v>
      </c>
      <c r="B175" s="4">
        <f t="shared" si="10"/>
        <v>0</v>
      </c>
      <c r="C175" s="4">
        <f t="shared" si="11"/>
        <v>0</v>
      </c>
      <c r="D175" s="4">
        <f t="shared" si="9"/>
        <v>0</v>
      </c>
      <c r="E175" s="4">
        <f t="shared" si="12"/>
        <v>0</v>
      </c>
    </row>
    <row r="176" spans="1:5" x14ac:dyDescent="0.35">
      <c r="A176">
        <v>172</v>
      </c>
      <c r="B176" s="4">
        <f t="shared" si="10"/>
        <v>0</v>
      </c>
      <c r="C176" s="4">
        <f t="shared" si="11"/>
        <v>0</v>
      </c>
      <c r="D176" s="4">
        <f t="shared" si="9"/>
        <v>0</v>
      </c>
      <c r="E176" s="4">
        <f t="shared" si="12"/>
        <v>0</v>
      </c>
    </row>
    <row r="177" spans="1:5" x14ac:dyDescent="0.35">
      <c r="A177">
        <v>173</v>
      </c>
      <c r="B177" s="4">
        <f t="shared" si="10"/>
        <v>0</v>
      </c>
      <c r="C177" s="4">
        <f t="shared" si="11"/>
        <v>0</v>
      </c>
      <c r="D177" s="4">
        <f t="shared" si="9"/>
        <v>0</v>
      </c>
      <c r="E177" s="4">
        <f t="shared" si="12"/>
        <v>0</v>
      </c>
    </row>
    <row r="178" spans="1:5" x14ac:dyDescent="0.35">
      <c r="A178">
        <v>174</v>
      </c>
      <c r="B178" s="4">
        <f t="shared" si="10"/>
        <v>0</v>
      </c>
      <c r="C178" s="4">
        <f t="shared" si="11"/>
        <v>0</v>
      </c>
      <c r="D178" s="4">
        <f t="shared" si="9"/>
        <v>0</v>
      </c>
      <c r="E178" s="4">
        <f t="shared" si="12"/>
        <v>0</v>
      </c>
    </row>
    <row r="179" spans="1:5" x14ac:dyDescent="0.35">
      <c r="A179">
        <v>175</v>
      </c>
      <c r="B179" s="4">
        <f t="shared" si="10"/>
        <v>0</v>
      </c>
      <c r="C179" s="4">
        <f t="shared" si="11"/>
        <v>0</v>
      </c>
      <c r="D179" s="4">
        <f t="shared" si="9"/>
        <v>0</v>
      </c>
      <c r="E179" s="4">
        <f t="shared" si="12"/>
        <v>0</v>
      </c>
    </row>
    <row r="180" spans="1:5" x14ac:dyDescent="0.35">
      <c r="A180">
        <v>176</v>
      </c>
      <c r="B180" s="4">
        <f t="shared" si="10"/>
        <v>0</v>
      </c>
      <c r="C180" s="4">
        <f t="shared" si="11"/>
        <v>0</v>
      </c>
      <c r="D180" s="4">
        <f t="shared" si="9"/>
        <v>0</v>
      </c>
      <c r="E180" s="4">
        <f t="shared" si="12"/>
        <v>0</v>
      </c>
    </row>
    <row r="181" spans="1:5" x14ac:dyDescent="0.35">
      <c r="A181">
        <v>177</v>
      </c>
      <c r="B181" s="4">
        <f t="shared" si="10"/>
        <v>0</v>
      </c>
      <c r="C181" s="4">
        <f t="shared" si="11"/>
        <v>0</v>
      </c>
      <c r="D181" s="4">
        <f t="shared" si="9"/>
        <v>0</v>
      </c>
      <c r="E181" s="4">
        <f t="shared" si="12"/>
        <v>0</v>
      </c>
    </row>
    <row r="182" spans="1:5" x14ac:dyDescent="0.35">
      <c r="A182">
        <v>178</v>
      </c>
      <c r="B182" s="4">
        <f t="shared" si="10"/>
        <v>0</v>
      </c>
      <c r="C182" s="4">
        <f t="shared" si="11"/>
        <v>0</v>
      </c>
      <c r="D182" s="4">
        <f t="shared" si="9"/>
        <v>0</v>
      </c>
      <c r="E182" s="4">
        <f t="shared" si="12"/>
        <v>0</v>
      </c>
    </row>
    <row r="183" spans="1:5" x14ac:dyDescent="0.35">
      <c r="A183">
        <v>179</v>
      </c>
      <c r="B183" s="4">
        <f t="shared" si="10"/>
        <v>0</v>
      </c>
      <c r="C183" s="4">
        <f t="shared" si="11"/>
        <v>0</v>
      </c>
      <c r="D183" s="4">
        <f t="shared" si="9"/>
        <v>0</v>
      </c>
      <c r="E183" s="4">
        <f t="shared" si="12"/>
        <v>0</v>
      </c>
    </row>
    <row r="184" spans="1:5" x14ac:dyDescent="0.35">
      <c r="A184">
        <v>180</v>
      </c>
      <c r="B184" s="4">
        <f t="shared" si="10"/>
        <v>0</v>
      </c>
      <c r="C184" s="4">
        <f t="shared" si="11"/>
        <v>0</v>
      </c>
      <c r="D184" s="4">
        <f t="shared" si="9"/>
        <v>0</v>
      </c>
      <c r="E184" s="4">
        <f t="shared" si="12"/>
        <v>0</v>
      </c>
    </row>
    <row r="185" spans="1:5" x14ac:dyDescent="0.35">
      <c r="A185">
        <v>181</v>
      </c>
      <c r="B185" s="4">
        <f t="shared" si="10"/>
        <v>0</v>
      </c>
      <c r="C185" s="4">
        <f t="shared" si="11"/>
        <v>0</v>
      </c>
      <c r="D185" s="4">
        <f t="shared" si="9"/>
        <v>0</v>
      </c>
      <c r="E185" s="4">
        <f t="shared" si="12"/>
        <v>0</v>
      </c>
    </row>
    <row r="186" spans="1:5" x14ac:dyDescent="0.35">
      <c r="A186">
        <v>182</v>
      </c>
      <c r="B186" s="4">
        <f t="shared" si="10"/>
        <v>0</v>
      </c>
      <c r="C186" s="4">
        <f t="shared" si="11"/>
        <v>0</v>
      </c>
      <c r="D186" s="4">
        <f t="shared" si="9"/>
        <v>0</v>
      </c>
      <c r="E186" s="4">
        <f t="shared" si="12"/>
        <v>0</v>
      </c>
    </row>
    <row r="187" spans="1:5" x14ac:dyDescent="0.35">
      <c r="A187">
        <v>183</v>
      </c>
      <c r="B187" s="4">
        <f t="shared" si="10"/>
        <v>0</v>
      </c>
      <c r="C187" s="4">
        <f t="shared" si="11"/>
        <v>0</v>
      </c>
      <c r="D187" s="4">
        <f t="shared" si="9"/>
        <v>0</v>
      </c>
      <c r="E187" s="4">
        <f t="shared" si="12"/>
        <v>0</v>
      </c>
    </row>
    <row r="188" spans="1:5" x14ac:dyDescent="0.35">
      <c r="A188">
        <v>184</v>
      </c>
      <c r="B188" s="4">
        <f t="shared" si="10"/>
        <v>0</v>
      </c>
      <c r="C188" s="4">
        <f t="shared" si="11"/>
        <v>0</v>
      </c>
      <c r="D188" s="4">
        <f t="shared" si="9"/>
        <v>0</v>
      </c>
      <c r="E188" s="4">
        <f t="shared" si="12"/>
        <v>0</v>
      </c>
    </row>
    <row r="189" spans="1:5" x14ac:dyDescent="0.35">
      <c r="A189">
        <v>185</v>
      </c>
      <c r="B189" s="4">
        <f t="shared" si="10"/>
        <v>0</v>
      </c>
      <c r="C189" s="4">
        <f t="shared" si="11"/>
        <v>0</v>
      </c>
      <c r="D189" s="4">
        <f t="shared" si="9"/>
        <v>0</v>
      </c>
      <c r="E189" s="4">
        <f t="shared" si="12"/>
        <v>0</v>
      </c>
    </row>
    <row r="190" spans="1:5" x14ac:dyDescent="0.35">
      <c r="A190">
        <v>186</v>
      </c>
      <c r="B190" s="4">
        <f t="shared" si="10"/>
        <v>0</v>
      </c>
      <c r="C190" s="4">
        <f t="shared" si="11"/>
        <v>0</v>
      </c>
      <c r="D190" s="4">
        <f t="shared" si="9"/>
        <v>0</v>
      </c>
      <c r="E190" s="4">
        <f t="shared" si="12"/>
        <v>0</v>
      </c>
    </row>
    <row r="191" spans="1:5" x14ac:dyDescent="0.35">
      <c r="A191">
        <v>187</v>
      </c>
      <c r="B191" s="4">
        <f t="shared" si="10"/>
        <v>0</v>
      </c>
      <c r="C191" s="4">
        <f t="shared" si="11"/>
        <v>0</v>
      </c>
      <c r="D191" s="4">
        <f t="shared" si="9"/>
        <v>0</v>
      </c>
      <c r="E191" s="4">
        <f t="shared" si="12"/>
        <v>0</v>
      </c>
    </row>
    <row r="192" spans="1:5" x14ac:dyDescent="0.35">
      <c r="A192">
        <v>188</v>
      </c>
      <c r="B192" s="4">
        <f t="shared" si="10"/>
        <v>0</v>
      </c>
      <c r="C192" s="4">
        <f t="shared" si="11"/>
        <v>0</v>
      </c>
      <c r="D192" s="4">
        <f t="shared" si="9"/>
        <v>0</v>
      </c>
      <c r="E192" s="4">
        <f t="shared" si="12"/>
        <v>0</v>
      </c>
    </row>
    <row r="193" spans="1:5" x14ac:dyDescent="0.35">
      <c r="A193">
        <v>189</v>
      </c>
      <c r="B193" s="4">
        <f t="shared" si="10"/>
        <v>0</v>
      </c>
      <c r="C193" s="4">
        <f t="shared" si="11"/>
        <v>0</v>
      </c>
      <c r="D193" s="4">
        <f t="shared" si="9"/>
        <v>0</v>
      </c>
      <c r="E193" s="4">
        <f t="shared" si="12"/>
        <v>0</v>
      </c>
    </row>
    <row r="194" spans="1:5" x14ac:dyDescent="0.35">
      <c r="A194">
        <v>190</v>
      </c>
      <c r="B194" s="4">
        <f t="shared" si="10"/>
        <v>0</v>
      </c>
      <c r="C194" s="4">
        <f t="shared" si="11"/>
        <v>0</v>
      </c>
      <c r="D194" s="4">
        <f t="shared" si="9"/>
        <v>0</v>
      </c>
      <c r="E194" s="4">
        <f t="shared" si="12"/>
        <v>0</v>
      </c>
    </row>
    <row r="195" spans="1:5" x14ac:dyDescent="0.35">
      <c r="A195">
        <v>191</v>
      </c>
      <c r="B195" s="4">
        <f t="shared" si="10"/>
        <v>0</v>
      </c>
      <c r="C195" s="4">
        <f t="shared" si="11"/>
        <v>0</v>
      </c>
      <c r="D195" s="4">
        <f t="shared" si="9"/>
        <v>0</v>
      </c>
      <c r="E195" s="4">
        <f t="shared" si="12"/>
        <v>0</v>
      </c>
    </row>
    <row r="196" spans="1:5" x14ac:dyDescent="0.35">
      <c r="A196">
        <v>192</v>
      </c>
      <c r="B196" s="4">
        <f t="shared" si="10"/>
        <v>0</v>
      </c>
      <c r="C196" s="4">
        <f t="shared" si="11"/>
        <v>0</v>
      </c>
      <c r="D196" s="4">
        <f t="shared" si="9"/>
        <v>0</v>
      </c>
      <c r="E196" s="4">
        <f t="shared" si="12"/>
        <v>0</v>
      </c>
    </row>
    <row r="197" spans="1:5" x14ac:dyDescent="0.35">
      <c r="A197">
        <v>193</v>
      </c>
      <c r="B197" s="4">
        <f t="shared" si="10"/>
        <v>0</v>
      </c>
      <c r="C197" s="4">
        <f t="shared" si="11"/>
        <v>0</v>
      </c>
      <c r="D197" s="4">
        <f t="shared" ref="D197:D260" si="13">IF($A197&gt;$F$2,0,IF(A197=$F$2,(D196*(1+$B$2)-E197)-MIN(MAX((D196*(1+$B$2)-E197)*$K$2,$L$2),$M$2),D196*(1+$B$2)-E197))</f>
        <v>0</v>
      </c>
      <c r="E197" s="4">
        <f t="shared" si="12"/>
        <v>0</v>
      </c>
    </row>
    <row r="198" spans="1:5" x14ac:dyDescent="0.35">
      <c r="A198">
        <v>194</v>
      </c>
      <c r="B198" s="4">
        <f t="shared" ref="B198:B261" si="14">IF($A198&gt;$F$2,0,B197*(1+$B$2))</f>
        <v>0</v>
      </c>
      <c r="C198" s="4">
        <f t="shared" ref="C198:C261" si="15">IF($A198&gt;$F$2,0,IF(A198=$F$2,C197*(1+$B$2)*(1-C$2)-$D$2,C197*(1+$B$2)-$D$2))</f>
        <v>0</v>
      </c>
      <c r="D198" s="4">
        <f t="shared" si="13"/>
        <v>0</v>
      </c>
      <c r="E198" s="4">
        <f t="shared" ref="E198:E261" si="16">IF($A199&gt;$F$2,0,D197*$E$2*(1-$I$2)*(1-$J$2)*$G$2)</f>
        <v>0</v>
      </c>
    </row>
    <row r="199" spans="1:5" x14ac:dyDescent="0.35">
      <c r="A199">
        <v>195</v>
      </c>
      <c r="B199" s="4">
        <f t="shared" si="14"/>
        <v>0</v>
      </c>
      <c r="C199" s="4">
        <f t="shared" si="15"/>
        <v>0</v>
      </c>
      <c r="D199" s="4">
        <f t="shared" si="13"/>
        <v>0</v>
      </c>
      <c r="E199" s="4">
        <f t="shared" si="16"/>
        <v>0</v>
      </c>
    </row>
    <row r="200" spans="1:5" x14ac:dyDescent="0.35">
      <c r="A200">
        <v>196</v>
      </c>
      <c r="B200" s="4">
        <f t="shared" si="14"/>
        <v>0</v>
      </c>
      <c r="C200" s="4">
        <f t="shared" si="15"/>
        <v>0</v>
      </c>
      <c r="D200" s="4">
        <f t="shared" si="13"/>
        <v>0</v>
      </c>
      <c r="E200" s="4">
        <f t="shared" si="16"/>
        <v>0</v>
      </c>
    </row>
    <row r="201" spans="1:5" x14ac:dyDescent="0.35">
      <c r="A201">
        <v>197</v>
      </c>
      <c r="B201" s="4">
        <f t="shared" si="14"/>
        <v>0</v>
      </c>
      <c r="C201" s="4">
        <f t="shared" si="15"/>
        <v>0</v>
      </c>
      <c r="D201" s="4">
        <f t="shared" si="13"/>
        <v>0</v>
      </c>
      <c r="E201" s="4">
        <f t="shared" si="16"/>
        <v>0</v>
      </c>
    </row>
    <row r="202" spans="1:5" x14ac:dyDescent="0.35">
      <c r="A202">
        <v>198</v>
      </c>
      <c r="B202" s="4">
        <f t="shared" si="14"/>
        <v>0</v>
      </c>
      <c r="C202" s="4">
        <f t="shared" si="15"/>
        <v>0</v>
      </c>
      <c r="D202" s="4">
        <f t="shared" si="13"/>
        <v>0</v>
      </c>
      <c r="E202" s="4">
        <f t="shared" si="16"/>
        <v>0</v>
      </c>
    </row>
    <row r="203" spans="1:5" x14ac:dyDescent="0.35">
      <c r="A203">
        <v>199</v>
      </c>
      <c r="B203" s="4">
        <f t="shared" si="14"/>
        <v>0</v>
      </c>
      <c r="C203" s="4">
        <f t="shared" si="15"/>
        <v>0</v>
      </c>
      <c r="D203" s="4">
        <f t="shared" si="13"/>
        <v>0</v>
      </c>
      <c r="E203" s="4">
        <f t="shared" si="16"/>
        <v>0</v>
      </c>
    </row>
    <row r="204" spans="1:5" x14ac:dyDescent="0.35">
      <c r="A204">
        <v>200</v>
      </c>
      <c r="B204" s="4">
        <f t="shared" si="14"/>
        <v>0</v>
      </c>
      <c r="C204" s="4">
        <f t="shared" si="15"/>
        <v>0</v>
      </c>
      <c r="D204" s="4">
        <f t="shared" si="13"/>
        <v>0</v>
      </c>
      <c r="E204" s="4">
        <f t="shared" si="16"/>
        <v>0</v>
      </c>
    </row>
    <row r="205" spans="1:5" x14ac:dyDescent="0.35">
      <c r="A205">
        <v>201</v>
      </c>
      <c r="B205" s="4">
        <f t="shared" si="14"/>
        <v>0</v>
      </c>
      <c r="C205" s="4">
        <f t="shared" si="15"/>
        <v>0</v>
      </c>
      <c r="D205" s="4">
        <f t="shared" si="13"/>
        <v>0</v>
      </c>
      <c r="E205" s="4">
        <f t="shared" si="16"/>
        <v>0</v>
      </c>
    </row>
    <row r="206" spans="1:5" x14ac:dyDescent="0.35">
      <c r="A206">
        <v>202</v>
      </c>
      <c r="B206" s="4">
        <f t="shared" si="14"/>
        <v>0</v>
      </c>
      <c r="C206" s="4">
        <f t="shared" si="15"/>
        <v>0</v>
      </c>
      <c r="D206" s="4">
        <f t="shared" si="13"/>
        <v>0</v>
      </c>
      <c r="E206" s="4">
        <f t="shared" si="16"/>
        <v>0</v>
      </c>
    </row>
    <row r="207" spans="1:5" x14ac:dyDescent="0.35">
      <c r="A207">
        <v>203</v>
      </c>
      <c r="B207" s="4">
        <f t="shared" si="14"/>
        <v>0</v>
      </c>
      <c r="C207" s="4">
        <f t="shared" si="15"/>
        <v>0</v>
      </c>
      <c r="D207" s="4">
        <f t="shared" si="13"/>
        <v>0</v>
      </c>
      <c r="E207" s="4">
        <f t="shared" si="16"/>
        <v>0</v>
      </c>
    </row>
    <row r="208" spans="1:5" x14ac:dyDescent="0.35">
      <c r="A208">
        <v>204</v>
      </c>
      <c r="B208" s="4">
        <f t="shared" si="14"/>
        <v>0</v>
      </c>
      <c r="C208" s="4">
        <f t="shared" si="15"/>
        <v>0</v>
      </c>
      <c r="D208" s="4">
        <f t="shared" si="13"/>
        <v>0</v>
      </c>
      <c r="E208" s="4">
        <f t="shared" si="16"/>
        <v>0</v>
      </c>
    </row>
    <row r="209" spans="1:5" x14ac:dyDescent="0.35">
      <c r="A209">
        <v>205</v>
      </c>
      <c r="B209" s="4">
        <f t="shared" si="14"/>
        <v>0</v>
      </c>
      <c r="C209" s="4">
        <f t="shared" si="15"/>
        <v>0</v>
      </c>
      <c r="D209" s="4">
        <f t="shared" si="13"/>
        <v>0</v>
      </c>
      <c r="E209" s="4">
        <f t="shared" si="16"/>
        <v>0</v>
      </c>
    </row>
    <row r="210" spans="1:5" x14ac:dyDescent="0.35">
      <c r="A210">
        <v>206</v>
      </c>
      <c r="B210" s="4">
        <f t="shared" si="14"/>
        <v>0</v>
      </c>
      <c r="C210" s="4">
        <f t="shared" si="15"/>
        <v>0</v>
      </c>
      <c r="D210" s="4">
        <f t="shared" si="13"/>
        <v>0</v>
      </c>
      <c r="E210" s="4">
        <f t="shared" si="16"/>
        <v>0</v>
      </c>
    </row>
    <row r="211" spans="1:5" x14ac:dyDescent="0.35">
      <c r="A211">
        <v>207</v>
      </c>
      <c r="B211" s="4">
        <f t="shared" si="14"/>
        <v>0</v>
      </c>
      <c r="C211" s="4">
        <f t="shared" si="15"/>
        <v>0</v>
      </c>
      <c r="D211" s="4">
        <f t="shared" si="13"/>
        <v>0</v>
      </c>
      <c r="E211" s="4">
        <f t="shared" si="16"/>
        <v>0</v>
      </c>
    </row>
    <row r="212" spans="1:5" x14ac:dyDescent="0.35">
      <c r="A212">
        <v>208</v>
      </c>
      <c r="B212" s="4">
        <f t="shared" si="14"/>
        <v>0</v>
      </c>
      <c r="C212" s="4">
        <f t="shared" si="15"/>
        <v>0</v>
      </c>
      <c r="D212" s="4">
        <f t="shared" si="13"/>
        <v>0</v>
      </c>
      <c r="E212" s="4">
        <f t="shared" si="16"/>
        <v>0</v>
      </c>
    </row>
    <row r="213" spans="1:5" x14ac:dyDescent="0.35">
      <c r="A213">
        <v>209</v>
      </c>
      <c r="B213" s="4">
        <f t="shared" si="14"/>
        <v>0</v>
      </c>
      <c r="C213" s="4">
        <f t="shared" si="15"/>
        <v>0</v>
      </c>
      <c r="D213" s="4">
        <f t="shared" si="13"/>
        <v>0</v>
      </c>
      <c r="E213" s="4">
        <f t="shared" si="16"/>
        <v>0</v>
      </c>
    </row>
    <row r="214" spans="1:5" x14ac:dyDescent="0.35">
      <c r="A214">
        <v>210</v>
      </c>
      <c r="B214" s="4">
        <f t="shared" si="14"/>
        <v>0</v>
      </c>
      <c r="C214" s="4">
        <f t="shared" si="15"/>
        <v>0</v>
      </c>
      <c r="D214" s="4">
        <f t="shared" si="13"/>
        <v>0</v>
      </c>
      <c r="E214" s="4">
        <f t="shared" si="16"/>
        <v>0</v>
      </c>
    </row>
    <row r="215" spans="1:5" x14ac:dyDescent="0.35">
      <c r="A215">
        <v>211</v>
      </c>
      <c r="B215" s="4">
        <f t="shared" si="14"/>
        <v>0</v>
      </c>
      <c r="C215" s="4">
        <f t="shared" si="15"/>
        <v>0</v>
      </c>
      <c r="D215" s="4">
        <f t="shared" si="13"/>
        <v>0</v>
      </c>
      <c r="E215" s="4">
        <f t="shared" si="16"/>
        <v>0</v>
      </c>
    </row>
    <row r="216" spans="1:5" x14ac:dyDescent="0.35">
      <c r="A216">
        <v>212</v>
      </c>
      <c r="B216" s="4">
        <f t="shared" si="14"/>
        <v>0</v>
      </c>
      <c r="C216" s="4">
        <f t="shared" si="15"/>
        <v>0</v>
      </c>
      <c r="D216" s="4">
        <f t="shared" si="13"/>
        <v>0</v>
      </c>
      <c r="E216" s="4">
        <f t="shared" si="16"/>
        <v>0</v>
      </c>
    </row>
    <row r="217" spans="1:5" x14ac:dyDescent="0.35">
      <c r="A217">
        <v>213</v>
      </c>
      <c r="B217" s="4">
        <f t="shared" si="14"/>
        <v>0</v>
      </c>
      <c r="C217" s="4">
        <f t="shared" si="15"/>
        <v>0</v>
      </c>
      <c r="D217" s="4">
        <f t="shared" si="13"/>
        <v>0</v>
      </c>
      <c r="E217" s="4">
        <f t="shared" si="16"/>
        <v>0</v>
      </c>
    </row>
    <row r="218" spans="1:5" x14ac:dyDescent="0.35">
      <c r="A218">
        <v>214</v>
      </c>
      <c r="B218" s="4">
        <f t="shared" si="14"/>
        <v>0</v>
      </c>
      <c r="C218" s="4">
        <f t="shared" si="15"/>
        <v>0</v>
      </c>
      <c r="D218" s="4">
        <f t="shared" si="13"/>
        <v>0</v>
      </c>
      <c r="E218" s="4">
        <f t="shared" si="16"/>
        <v>0</v>
      </c>
    </row>
    <row r="219" spans="1:5" x14ac:dyDescent="0.35">
      <c r="A219">
        <v>215</v>
      </c>
      <c r="B219" s="4">
        <f t="shared" si="14"/>
        <v>0</v>
      </c>
      <c r="C219" s="4">
        <f t="shared" si="15"/>
        <v>0</v>
      </c>
      <c r="D219" s="4">
        <f t="shared" si="13"/>
        <v>0</v>
      </c>
      <c r="E219" s="4">
        <f t="shared" si="16"/>
        <v>0</v>
      </c>
    </row>
    <row r="220" spans="1:5" x14ac:dyDescent="0.35">
      <c r="A220">
        <v>216</v>
      </c>
      <c r="B220" s="4">
        <f t="shared" si="14"/>
        <v>0</v>
      </c>
      <c r="C220" s="4">
        <f t="shared" si="15"/>
        <v>0</v>
      </c>
      <c r="D220" s="4">
        <f t="shared" si="13"/>
        <v>0</v>
      </c>
      <c r="E220" s="4">
        <f t="shared" si="16"/>
        <v>0</v>
      </c>
    </row>
    <row r="221" spans="1:5" x14ac:dyDescent="0.35">
      <c r="A221">
        <v>217</v>
      </c>
      <c r="B221" s="4">
        <f t="shared" si="14"/>
        <v>0</v>
      </c>
      <c r="C221" s="4">
        <f t="shared" si="15"/>
        <v>0</v>
      </c>
      <c r="D221" s="4">
        <f t="shared" si="13"/>
        <v>0</v>
      </c>
      <c r="E221" s="4">
        <f t="shared" si="16"/>
        <v>0</v>
      </c>
    </row>
    <row r="222" spans="1:5" x14ac:dyDescent="0.35">
      <c r="A222">
        <v>218</v>
      </c>
      <c r="B222" s="4">
        <f t="shared" si="14"/>
        <v>0</v>
      </c>
      <c r="C222" s="4">
        <f t="shared" si="15"/>
        <v>0</v>
      </c>
      <c r="D222" s="4">
        <f t="shared" si="13"/>
        <v>0</v>
      </c>
      <c r="E222" s="4">
        <f t="shared" si="16"/>
        <v>0</v>
      </c>
    </row>
    <row r="223" spans="1:5" x14ac:dyDescent="0.35">
      <c r="A223">
        <v>219</v>
      </c>
      <c r="B223" s="4">
        <f t="shared" si="14"/>
        <v>0</v>
      </c>
      <c r="C223" s="4">
        <f t="shared" si="15"/>
        <v>0</v>
      </c>
      <c r="D223" s="4">
        <f t="shared" si="13"/>
        <v>0</v>
      </c>
      <c r="E223" s="4">
        <f t="shared" si="16"/>
        <v>0</v>
      </c>
    </row>
    <row r="224" spans="1:5" x14ac:dyDescent="0.35">
      <c r="A224">
        <v>220</v>
      </c>
      <c r="B224" s="4">
        <f t="shared" si="14"/>
        <v>0</v>
      </c>
      <c r="C224" s="4">
        <f t="shared" si="15"/>
        <v>0</v>
      </c>
      <c r="D224" s="4">
        <f t="shared" si="13"/>
        <v>0</v>
      </c>
      <c r="E224" s="4">
        <f t="shared" si="16"/>
        <v>0</v>
      </c>
    </row>
    <row r="225" spans="1:5" x14ac:dyDescent="0.35">
      <c r="A225">
        <v>221</v>
      </c>
      <c r="B225" s="4">
        <f t="shared" si="14"/>
        <v>0</v>
      </c>
      <c r="C225" s="4">
        <f t="shared" si="15"/>
        <v>0</v>
      </c>
      <c r="D225" s="4">
        <f t="shared" si="13"/>
        <v>0</v>
      </c>
      <c r="E225" s="4">
        <f t="shared" si="16"/>
        <v>0</v>
      </c>
    </row>
    <row r="226" spans="1:5" x14ac:dyDescent="0.35">
      <c r="A226">
        <v>222</v>
      </c>
      <c r="B226" s="4">
        <f t="shared" si="14"/>
        <v>0</v>
      </c>
      <c r="C226" s="4">
        <f t="shared" si="15"/>
        <v>0</v>
      </c>
      <c r="D226" s="4">
        <f t="shared" si="13"/>
        <v>0</v>
      </c>
      <c r="E226" s="4">
        <f t="shared" si="16"/>
        <v>0</v>
      </c>
    </row>
    <row r="227" spans="1:5" x14ac:dyDescent="0.35">
      <c r="A227">
        <v>223</v>
      </c>
      <c r="B227" s="4">
        <f t="shared" si="14"/>
        <v>0</v>
      </c>
      <c r="C227" s="4">
        <f t="shared" si="15"/>
        <v>0</v>
      </c>
      <c r="D227" s="4">
        <f t="shared" si="13"/>
        <v>0</v>
      </c>
      <c r="E227" s="4">
        <f t="shared" si="16"/>
        <v>0</v>
      </c>
    </row>
    <row r="228" spans="1:5" x14ac:dyDescent="0.35">
      <c r="A228">
        <v>224</v>
      </c>
      <c r="B228" s="4">
        <f t="shared" si="14"/>
        <v>0</v>
      </c>
      <c r="C228" s="4">
        <f t="shared" si="15"/>
        <v>0</v>
      </c>
      <c r="D228" s="4">
        <f t="shared" si="13"/>
        <v>0</v>
      </c>
      <c r="E228" s="4">
        <f t="shared" si="16"/>
        <v>0</v>
      </c>
    </row>
    <row r="229" spans="1:5" x14ac:dyDescent="0.35">
      <c r="A229">
        <v>225</v>
      </c>
      <c r="B229" s="4">
        <f t="shared" si="14"/>
        <v>0</v>
      </c>
      <c r="C229" s="4">
        <f t="shared" si="15"/>
        <v>0</v>
      </c>
      <c r="D229" s="4">
        <f t="shared" si="13"/>
        <v>0</v>
      </c>
      <c r="E229" s="4">
        <f t="shared" si="16"/>
        <v>0</v>
      </c>
    </row>
    <row r="230" spans="1:5" x14ac:dyDescent="0.35">
      <c r="A230">
        <v>226</v>
      </c>
      <c r="B230" s="4">
        <f t="shared" si="14"/>
        <v>0</v>
      </c>
      <c r="C230" s="4">
        <f t="shared" si="15"/>
        <v>0</v>
      </c>
      <c r="D230" s="4">
        <f t="shared" si="13"/>
        <v>0</v>
      </c>
      <c r="E230" s="4">
        <f t="shared" si="16"/>
        <v>0</v>
      </c>
    </row>
    <row r="231" spans="1:5" x14ac:dyDescent="0.35">
      <c r="A231">
        <v>227</v>
      </c>
      <c r="B231" s="4">
        <f t="shared" si="14"/>
        <v>0</v>
      </c>
      <c r="C231" s="4">
        <f t="shared" si="15"/>
        <v>0</v>
      </c>
      <c r="D231" s="4">
        <f t="shared" si="13"/>
        <v>0</v>
      </c>
      <c r="E231" s="4">
        <f t="shared" si="16"/>
        <v>0</v>
      </c>
    </row>
    <row r="232" spans="1:5" x14ac:dyDescent="0.35">
      <c r="A232">
        <v>228</v>
      </c>
      <c r="B232" s="4">
        <f t="shared" si="14"/>
        <v>0</v>
      </c>
      <c r="C232" s="4">
        <f t="shared" si="15"/>
        <v>0</v>
      </c>
      <c r="D232" s="4">
        <f t="shared" si="13"/>
        <v>0</v>
      </c>
      <c r="E232" s="4">
        <f t="shared" si="16"/>
        <v>0</v>
      </c>
    </row>
    <row r="233" spans="1:5" x14ac:dyDescent="0.35">
      <c r="A233">
        <v>229</v>
      </c>
      <c r="B233" s="4">
        <f t="shared" si="14"/>
        <v>0</v>
      </c>
      <c r="C233" s="4">
        <f t="shared" si="15"/>
        <v>0</v>
      </c>
      <c r="D233" s="4">
        <f t="shared" si="13"/>
        <v>0</v>
      </c>
      <c r="E233" s="4">
        <f t="shared" si="16"/>
        <v>0</v>
      </c>
    </row>
    <row r="234" spans="1:5" x14ac:dyDescent="0.35">
      <c r="A234">
        <v>230</v>
      </c>
      <c r="B234" s="4">
        <f t="shared" si="14"/>
        <v>0</v>
      </c>
      <c r="C234" s="4">
        <f t="shared" si="15"/>
        <v>0</v>
      </c>
      <c r="D234" s="4">
        <f t="shared" si="13"/>
        <v>0</v>
      </c>
      <c r="E234" s="4">
        <f t="shared" si="16"/>
        <v>0</v>
      </c>
    </row>
    <row r="235" spans="1:5" x14ac:dyDescent="0.35">
      <c r="A235">
        <v>231</v>
      </c>
      <c r="B235" s="4">
        <f t="shared" si="14"/>
        <v>0</v>
      </c>
      <c r="C235" s="4">
        <f t="shared" si="15"/>
        <v>0</v>
      </c>
      <c r="D235" s="4">
        <f t="shared" si="13"/>
        <v>0</v>
      </c>
      <c r="E235" s="4">
        <f t="shared" si="16"/>
        <v>0</v>
      </c>
    </row>
    <row r="236" spans="1:5" x14ac:dyDescent="0.35">
      <c r="A236">
        <v>232</v>
      </c>
      <c r="B236" s="4">
        <f t="shared" si="14"/>
        <v>0</v>
      </c>
      <c r="C236" s="4">
        <f t="shared" si="15"/>
        <v>0</v>
      </c>
      <c r="D236" s="4">
        <f t="shared" si="13"/>
        <v>0</v>
      </c>
      <c r="E236" s="4">
        <f t="shared" si="16"/>
        <v>0</v>
      </c>
    </row>
    <row r="237" spans="1:5" x14ac:dyDescent="0.35">
      <c r="A237">
        <v>233</v>
      </c>
      <c r="B237" s="4">
        <f t="shared" si="14"/>
        <v>0</v>
      </c>
      <c r="C237" s="4">
        <f t="shared" si="15"/>
        <v>0</v>
      </c>
      <c r="D237" s="4">
        <f t="shared" si="13"/>
        <v>0</v>
      </c>
      <c r="E237" s="4">
        <f t="shared" si="16"/>
        <v>0</v>
      </c>
    </row>
    <row r="238" spans="1:5" x14ac:dyDescent="0.35">
      <c r="A238">
        <v>234</v>
      </c>
      <c r="B238" s="4">
        <f t="shared" si="14"/>
        <v>0</v>
      </c>
      <c r="C238" s="4">
        <f t="shared" si="15"/>
        <v>0</v>
      </c>
      <c r="D238" s="4">
        <f t="shared" si="13"/>
        <v>0</v>
      </c>
      <c r="E238" s="4">
        <f t="shared" si="16"/>
        <v>0</v>
      </c>
    </row>
    <row r="239" spans="1:5" x14ac:dyDescent="0.35">
      <c r="A239">
        <v>235</v>
      </c>
      <c r="B239" s="4">
        <f t="shared" si="14"/>
        <v>0</v>
      </c>
      <c r="C239" s="4">
        <f t="shared" si="15"/>
        <v>0</v>
      </c>
      <c r="D239" s="4">
        <f t="shared" si="13"/>
        <v>0</v>
      </c>
      <c r="E239" s="4">
        <f t="shared" si="16"/>
        <v>0</v>
      </c>
    </row>
    <row r="240" spans="1:5" x14ac:dyDescent="0.35">
      <c r="A240">
        <v>236</v>
      </c>
      <c r="B240" s="4">
        <f t="shared" si="14"/>
        <v>0</v>
      </c>
      <c r="C240" s="4">
        <f t="shared" si="15"/>
        <v>0</v>
      </c>
      <c r="D240" s="4">
        <f t="shared" si="13"/>
        <v>0</v>
      </c>
      <c r="E240" s="4">
        <f t="shared" si="16"/>
        <v>0</v>
      </c>
    </row>
    <row r="241" spans="1:5" x14ac:dyDescent="0.35">
      <c r="A241">
        <v>237</v>
      </c>
      <c r="B241" s="4">
        <f t="shared" si="14"/>
        <v>0</v>
      </c>
      <c r="C241" s="4">
        <f t="shared" si="15"/>
        <v>0</v>
      </c>
      <c r="D241" s="4">
        <f t="shared" si="13"/>
        <v>0</v>
      </c>
      <c r="E241" s="4">
        <f t="shared" si="16"/>
        <v>0</v>
      </c>
    </row>
    <row r="242" spans="1:5" x14ac:dyDescent="0.35">
      <c r="A242">
        <v>238</v>
      </c>
      <c r="B242" s="4">
        <f t="shared" si="14"/>
        <v>0</v>
      </c>
      <c r="C242" s="4">
        <f t="shared" si="15"/>
        <v>0</v>
      </c>
      <c r="D242" s="4">
        <f t="shared" si="13"/>
        <v>0</v>
      </c>
      <c r="E242" s="4">
        <f t="shared" si="16"/>
        <v>0</v>
      </c>
    </row>
    <row r="243" spans="1:5" x14ac:dyDescent="0.35">
      <c r="A243">
        <v>239</v>
      </c>
      <c r="B243" s="4">
        <f t="shared" si="14"/>
        <v>0</v>
      </c>
      <c r="C243" s="4">
        <f t="shared" si="15"/>
        <v>0</v>
      </c>
      <c r="D243" s="4">
        <f t="shared" si="13"/>
        <v>0</v>
      </c>
      <c r="E243" s="4">
        <f t="shared" si="16"/>
        <v>0</v>
      </c>
    </row>
    <row r="244" spans="1:5" x14ac:dyDescent="0.35">
      <c r="A244">
        <v>240</v>
      </c>
      <c r="B244" s="4">
        <f t="shared" si="14"/>
        <v>0</v>
      </c>
      <c r="C244" s="4">
        <f t="shared" si="15"/>
        <v>0</v>
      </c>
      <c r="D244" s="4">
        <f t="shared" si="13"/>
        <v>0</v>
      </c>
      <c r="E244" s="4">
        <f t="shared" si="16"/>
        <v>0</v>
      </c>
    </row>
    <row r="245" spans="1:5" x14ac:dyDescent="0.35">
      <c r="A245">
        <v>241</v>
      </c>
      <c r="B245" s="4">
        <f t="shared" si="14"/>
        <v>0</v>
      </c>
      <c r="C245" s="4">
        <f t="shared" si="15"/>
        <v>0</v>
      </c>
      <c r="D245" s="4">
        <f t="shared" si="13"/>
        <v>0</v>
      </c>
      <c r="E245" s="4">
        <f t="shared" si="16"/>
        <v>0</v>
      </c>
    </row>
    <row r="246" spans="1:5" x14ac:dyDescent="0.35">
      <c r="A246">
        <v>242</v>
      </c>
      <c r="B246" s="4">
        <f t="shared" si="14"/>
        <v>0</v>
      </c>
      <c r="C246" s="4">
        <f t="shared" si="15"/>
        <v>0</v>
      </c>
      <c r="D246" s="4">
        <f t="shared" si="13"/>
        <v>0</v>
      </c>
      <c r="E246" s="4">
        <f t="shared" si="16"/>
        <v>0</v>
      </c>
    </row>
    <row r="247" spans="1:5" x14ac:dyDescent="0.35">
      <c r="A247">
        <v>243</v>
      </c>
      <c r="B247" s="4">
        <f t="shared" si="14"/>
        <v>0</v>
      </c>
      <c r="C247" s="4">
        <f t="shared" si="15"/>
        <v>0</v>
      </c>
      <c r="D247" s="4">
        <f t="shared" si="13"/>
        <v>0</v>
      </c>
      <c r="E247" s="4">
        <f t="shared" si="16"/>
        <v>0</v>
      </c>
    </row>
    <row r="248" spans="1:5" x14ac:dyDescent="0.35">
      <c r="A248">
        <v>244</v>
      </c>
      <c r="B248" s="4">
        <f t="shared" si="14"/>
        <v>0</v>
      </c>
      <c r="C248" s="4">
        <f t="shared" si="15"/>
        <v>0</v>
      </c>
      <c r="D248" s="4">
        <f t="shared" si="13"/>
        <v>0</v>
      </c>
      <c r="E248" s="4">
        <f t="shared" si="16"/>
        <v>0</v>
      </c>
    </row>
    <row r="249" spans="1:5" x14ac:dyDescent="0.35">
      <c r="A249">
        <v>245</v>
      </c>
      <c r="B249" s="4">
        <f t="shared" si="14"/>
        <v>0</v>
      </c>
      <c r="C249" s="4">
        <f t="shared" si="15"/>
        <v>0</v>
      </c>
      <c r="D249" s="4">
        <f t="shared" si="13"/>
        <v>0</v>
      </c>
      <c r="E249" s="4">
        <f t="shared" si="16"/>
        <v>0</v>
      </c>
    </row>
    <row r="250" spans="1:5" x14ac:dyDescent="0.35">
      <c r="A250">
        <v>246</v>
      </c>
      <c r="B250" s="4">
        <f t="shared" si="14"/>
        <v>0</v>
      </c>
      <c r="C250" s="4">
        <f t="shared" si="15"/>
        <v>0</v>
      </c>
      <c r="D250" s="4">
        <f t="shared" si="13"/>
        <v>0</v>
      </c>
      <c r="E250" s="4">
        <f t="shared" si="16"/>
        <v>0</v>
      </c>
    </row>
    <row r="251" spans="1:5" x14ac:dyDescent="0.35">
      <c r="A251">
        <v>247</v>
      </c>
      <c r="B251" s="4">
        <f t="shared" si="14"/>
        <v>0</v>
      </c>
      <c r="C251" s="4">
        <f t="shared" si="15"/>
        <v>0</v>
      </c>
      <c r="D251" s="4">
        <f t="shared" si="13"/>
        <v>0</v>
      </c>
      <c r="E251" s="4">
        <f t="shared" si="16"/>
        <v>0</v>
      </c>
    </row>
    <row r="252" spans="1:5" x14ac:dyDescent="0.35">
      <c r="A252">
        <v>248</v>
      </c>
      <c r="B252" s="4">
        <f t="shared" si="14"/>
        <v>0</v>
      </c>
      <c r="C252" s="4">
        <f t="shared" si="15"/>
        <v>0</v>
      </c>
      <c r="D252" s="4">
        <f t="shared" si="13"/>
        <v>0</v>
      </c>
      <c r="E252" s="4">
        <f t="shared" si="16"/>
        <v>0</v>
      </c>
    </row>
    <row r="253" spans="1:5" x14ac:dyDescent="0.35">
      <c r="A253">
        <v>249</v>
      </c>
      <c r="B253" s="4">
        <f t="shared" si="14"/>
        <v>0</v>
      </c>
      <c r="C253" s="4">
        <f t="shared" si="15"/>
        <v>0</v>
      </c>
      <c r="D253" s="4">
        <f t="shared" si="13"/>
        <v>0</v>
      </c>
      <c r="E253" s="4">
        <f t="shared" si="16"/>
        <v>0</v>
      </c>
    </row>
    <row r="254" spans="1:5" x14ac:dyDescent="0.35">
      <c r="A254">
        <v>250</v>
      </c>
      <c r="B254" s="4">
        <f t="shared" si="14"/>
        <v>0</v>
      </c>
      <c r="C254" s="4">
        <f t="shared" si="15"/>
        <v>0</v>
      </c>
      <c r="D254" s="4">
        <f t="shared" si="13"/>
        <v>0</v>
      </c>
      <c r="E254" s="4">
        <f t="shared" si="16"/>
        <v>0</v>
      </c>
    </row>
    <row r="255" spans="1:5" x14ac:dyDescent="0.35">
      <c r="A255">
        <v>251</v>
      </c>
      <c r="B255" s="4">
        <f t="shared" si="14"/>
        <v>0</v>
      </c>
      <c r="C255" s="4">
        <f t="shared" si="15"/>
        <v>0</v>
      </c>
      <c r="D255" s="4">
        <f t="shared" si="13"/>
        <v>0</v>
      </c>
      <c r="E255" s="4">
        <f t="shared" si="16"/>
        <v>0</v>
      </c>
    </row>
    <row r="256" spans="1:5" x14ac:dyDescent="0.35">
      <c r="A256">
        <v>252</v>
      </c>
      <c r="B256" s="4">
        <f t="shared" si="14"/>
        <v>0</v>
      </c>
      <c r="C256" s="4">
        <f t="shared" si="15"/>
        <v>0</v>
      </c>
      <c r="D256" s="4">
        <f t="shared" si="13"/>
        <v>0</v>
      </c>
      <c r="E256" s="4">
        <f t="shared" si="16"/>
        <v>0</v>
      </c>
    </row>
    <row r="257" spans="1:5" x14ac:dyDescent="0.35">
      <c r="A257">
        <v>253</v>
      </c>
      <c r="B257" s="4">
        <f t="shared" si="14"/>
        <v>0</v>
      </c>
      <c r="C257" s="4">
        <f t="shared" si="15"/>
        <v>0</v>
      </c>
      <c r="D257" s="4">
        <f t="shared" si="13"/>
        <v>0</v>
      </c>
      <c r="E257" s="4">
        <f t="shared" si="16"/>
        <v>0</v>
      </c>
    </row>
    <row r="258" spans="1:5" x14ac:dyDescent="0.35">
      <c r="A258">
        <v>254</v>
      </c>
      <c r="B258" s="4">
        <f t="shared" si="14"/>
        <v>0</v>
      </c>
      <c r="C258" s="4">
        <f t="shared" si="15"/>
        <v>0</v>
      </c>
      <c r="D258" s="4">
        <f t="shared" si="13"/>
        <v>0</v>
      </c>
      <c r="E258" s="4">
        <f t="shared" si="16"/>
        <v>0</v>
      </c>
    </row>
    <row r="259" spans="1:5" x14ac:dyDescent="0.35">
      <c r="A259">
        <v>255</v>
      </c>
      <c r="B259" s="4">
        <f t="shared" si="14"/>
        <v>0</v>
      </c>
      <c r="C259" s="4">
        <f t="shared" si="15"/>
        <v>0</v>
      </c>
      <c r="D259" s="4">
        <f t="shared" si="13"/>
        <v>0</v>
      </c>
      <c r="E259" s="4">
        <f t="shared" si="16"/>
        <v>0</v>
      </c>
    </row>
    <row r="260" spans="1:5" x14ac:dyDescent="0.35">
      <c r="A260">
        <v>256</v>
      </c>
      <c r="B260" s="4">
        <f t="shared" si="14"/>
        <v>0</v>
      </c>
      <c r="C260" s="4">
        <f t="shared" si="15"/>
        <v>0</v>
      </c>
      <c r="D260" s="4">
        <f t="shared" si="13"/>
        <v>0</v>
      </c>
      <c r="E260" s="4">
        <f t="shared" si="16"/>
        <v>0</v>
      </c>
    </row>
    <row r="261" spans="1:5" x14ac:dyDescent="0.35">
      <c r="A261">
        <v>257</v>
      </c>
      <c r="B261" s="4">
        <f t="shared" si="14"/>
        <v>0</v>
      </c>
      <c r="C261" s="4">
        <f t="shared" si="15"/>
        <v>0</v>
      </c>
      <c r="D261" s="4">
        <f t="shared" ref="D261:D293" si="17">IF($A261&gt;$F$2,0,IF(A261=$F$2,(D260*(1+$B$2)-E261)-MIN(MAX((D260*(1+$B$2)-E261)*$K$2,$L$2),$M$2),D260*(1+$B$2)-E261))</f>
        <v>0</v>
      </c>
      <c r="E261" s="4">
        <f t="shared" si="16"/>
        <v>0</v>
      </c>
    </row>
    <row r="262" spans="1:5" x14ac:dyDescent="0.35">
      <c r="A262">
        <v>258</v>
      </c>
      <c r="B262" s="4">
        <f t="shared" ref="B262:B293" si="18">IF($A262&gt;$F$2,0,B261*(1+$B$2))</f>
        <v>0</v>
      </c>
      <c r="C262" s="4">
        <f t="shared" ref="C262:C293" si="19">IF($A262&gt;$F$2,0,IF(A262=$F$2,C261*(1+$B$2)*(1-C$2)-$D$2,C261*(1+$B$2)-$D$2))</f>
        <v>0</v>
      </c>
      <c r="D262" s="4">
        <f t="shared" si="17"/>
        <v>0</v>
      </c>
      <c r="E262" s="4">
        <f t="shared" ref="E262:E293" si="20">IF($A263&gt;$F$2,0,D261*$E$2*(1-$I$2)*(1-$J$2)*$G$2)</f>
        <v>0</v>
      </c>
    </row>
    <row r="263" spans="1:5" x14ac:dyDescent="0.35">
      <c r="A263">
        <v>259</v>
      </c>
      <c r="B263" s="4">
        <f t="shared" si="18"/>
        <v>0</v>
      </c>
      <c r="C263" s="4">
        <f t="shared" si="19"/>
        <v>0</v>
      </c>
      <c r="D263" s="4">
        <f t="shared" si="17"/>
        <v>0</v>
      </c>
      <c r="E263" s="4">
        <f t="shared" si="20"/>
        <v>0</v>
      </c>
    </row>
    <row r="264" spans="1:5" x14ac:dyDescent="0.35">
      <c r="A264">
        <v>260</v>
      </c>
      <c r="B264" s="4">
        <f t="shared" si="18"/>
        <v>0</v>
      </c>
      <c r="C264" s="4">
        <f t="shared" si="19"/>
        <v>0</v>
      </c>
      <c r="D264" s="4">
        <f t="shared" si="17"/>
        <v>0</v>
      </c>
      <c r="E264" s="4">
        <f t="shared" si="20"/>
        <v>0</v>
      </c>
    </row>
    <row r="265" spans="1:5" x14ac:dyDescent="0.35">
      <c r="A265">
        <v>261</v>
      </c>
      <c r="B265" s="4">
        <f t="shared" si="18"/>
        <v>0</v>
      </c>
      <c r="C265" s="4">
        <f t="shared" si="19"/>
        <v>0</v>
      </c>
      <c r="D265" s="4">
        <f t="shared" si="17"/>
        <v>0</v>
      </c>
      <c r="E265" s="4">
        <f t="shared" si="20"/>
        <v>0</v>
      </c>
    </row>
    <row r="266" spans="1:5" x14ac:dyDescent="0.35">
      <c r="A266">
        <v>262</v>
      </c>
      <c r="B266" s="4">
        <f t="shared" si="18"/>
        <v>0</v>
      </c>
      <c r="C266" s="4">
        <f t="shared" si="19"/>
        <v>0</v>
      </c>
      <c r="D266" s="4">
        <f t="shared" si="17"/>
        <v>0</v>
      </c>
      <c r="E266" s="4">
        <f t="shared" si="20"/>
        <v>0</v>
      </c>
    </row>
    <row r="267" spans="1:5" x14ac:dyDescent="0.35">
      <c r="A267">
        <v>263</v>
      </c>
      <c r="B267" s="4">
        <f t="shared" si="18"/>
        <v>0</v>
      </c>
      <c r="C267" s="4">
        <f t="shared" si="19"/>
        <v>0</v>
      </c>
      <c r="D267" s="4">
        <f t="shared" si="17"/>
        <v>0</v>
      </c>
      <c r="E267" s="4">
        <f t="shared" si="20"/>
        <v>0</v>
      </c>
    </row>
    <row r="268" spans="1:5" x14ac:dyDescent="0.35">
      <c r="A268">
        <v>264</v>
      </c>
      <c r="B268" s="4">
        <f t="shared" si="18"/>
        <v>0</v>
      </c>
      <c r="C268" s="4">
        <f t="shared" si="19"/>
        <v>0</v>
      </c>
      <c r="D268" s="4">
        <f t="shared" si="17"/>
        <v>0</v>
      </c>
      <c r="E268" s="4">
        <f t="shared" si="20"/>
        <v>0</v>
      </c>
    </row>
    <row r="269" spans="1:5" x14ac:dyDescent="0.35">
      <c r="A269">
        <v>265</v>
      </c>
      <c r="B269" s="4">
        <f t="shared" si="18"/>
        <v>0</v>
      </c>
      <c r="C269" s="4">
        <f t="shared" si="19"/>
        <v>0</v>
      </c>
      <c r="D269" s="4">
        <f t="shared" si="17"/>
        <v>0</v>
      </c>
      <c r="E269" s="4">
        <f t="shared" si="20"/>
        <v>0</v>
      </c>
    </row>
    <row r="270" spans="1:5" x14ac:dyDescent="0.35">
      <c r="A270">
        <v>266</v>
      </c>
      <c r="B270" s="4">
        <f t="shared" si="18"/>
        <v>0</v>
      </c>
      <c r="C270" s="4">
        <f t="shared" si="19"/>
        <v>0</v>
      </c>
      <c r="D270" s="4">
        <f t="shared" si="17"/>
        <v>0</v>
      </c>
      <c r="E270" s="4">
        <f t="shared" si="20"/>
        <v>0</v>
      </c>
    </row>
    <row r="271" spans="1:5" x14ac:dyDescent="0.35">
      <c r="A271">
        <v>267</v>
      </c>
      <c r="B271" s="4">
        <f t="shared" si="18"/>
        <v>0</v>
      </c>
      <c r="C271" s="4">
        <f t="shared" si="19"/>
        <v>0</v>
      </c>
      <c r="D271" s="4">
        <f t="shared" si="17"/>
        <v>0</v>
      </c>
      <c r="E271" s="4">
        <f t="shared" si="20"/>
        <v>0</v>
      </c>
    </row>
    <row r="272" spans="1:5" x14ac:dyDescent="0.35">
      <c r="A272">
        <v>268</v>
      </c>
      <c r="B272" s="4">
        <f t="shared" si="18"/>
        <v>0</v>
      </c>
      <c r="C272" s="4">
        <f t="shared" si="19"/>
        <v>0</v>
      </c>
      <c r="D272" s="4">
        <f t="shared" si="17"/>
        <v>0</v>
      </c>
      <c r="E272" s="4">
        <f t="shared" si="20"/>
        <v>0</v>
      </c>
    </row>
    <row r="273" spans="1:5" x14ac:dyDescent="0.35">
      <c r="A273">
        <v>269</v>
      </c>
      <c r="B273" s="4">
        <f t="shared" si="18"/>
        <v>0</v>
      </c>
      <c r="C273" s="4">
        <f t="shared" si="19"/>
        <v>0</v>
      </c>
      <c r="D273" s="4">
        <f t="shared" si="17"/>
        <v>0</v>
      </c>
      <c r="E273" s="4">
        <f t="shared" si="20"/>
        <v>0</v>
      </c>
    </row>
    <row r="274" spans="1:5" x14ac:dyDescent="0.35">
      <c r="A274">
        <v>270</v>
      </c>
      <c r="B274" s="4">
        <f t="shared" si="18"/>
        <v>0</v>
      </c>
      <c r="C274" s="4">
        <f t="shared" si="19"/>
        <v>0</v>
      </c>
      <c r="D274" s="4">
        <f t="shared" si="17"/>
        <v>0</v>
      </c>
      <c r="E274" s="4">
        <f t="shared" si="20"/>
        <v>0</v>
      </c>
    </row>
    <row r="275" spans="1:5" x14ac:dyDescent="0.35">
      <c r="A275">
        <v>271</v>
      </c>
      <c r="B275" s="4">
        <f t="shared" si="18"/>
        <v>0</v>
      </c>
      <c r="C275" s="4">
        <f t="shared" si="19"/>
        <v>0</v>
      </c>
      <c r="D275" s="4">
        <f t="shared" si="17"/>
        <v>0</v>
      </c>
      <c r="E275" s="4">
        <f t="shared" si="20"/>
        <v>0</v>
      </c>
    </row>
    <row r="276" spans="1:5" x14ac:dyDescent="0.35">
      <c r="A276">
        <v>272</v>
      </c>
      <c r="B276" s="4">
        <f t="shared" si="18"/>
        <v>0</v>
      </c>
      <c r="C276" s="4">
        <f t="shared" si="19"/>
        <v>0</v>
      </c>
      <c r="D276" s="4">
        <f t="shared" si="17"/>
        <v>0</v>
      </c>
      <c r="E276" s="4">
        <f t="shared" si="20"/>
        <v>0</v>
      </c>
    </row>
    <row r="277" spans="1:5" x14ac:dyDescent="0.35">
      <c r="A277">
        <v>273</v>
      </c>
      <c r="B277" s="4">
        <f t="shared" si="18"/>
        <v>0</v>
      </c>
      <c r="C277" s="4">
        <f t="shared" si="19"/>
        <v>0</v>
      </c>
      <c r="D277" s="4">
        <f t="shared" si="17"/>
        <v>0</v>
      </c>
      <c r="E277" s="4">
        <f t="shared" si="20"/>
        <v>0</v>
      </c>
    </row>
    <row r="278" spans="1:5" x14ac:dyDescent="0.35">
      <c r="A278">
        <v>274</v>
      </c>
      <c r="B278" s="4">
        <f t="shared" si="18"/>
        <v>0</v>
      </c>
      <c r="C278" s="4">
        <f t="shared" si="19"/>
        <v>0</v>
      </c>
      <c r="D278" s="4">
        <f t="shared" si="17"/>
        <v>0</v>
      </c>
      <c r="E278" s="4">
        <f t="shared" si="20"/>
        <v>0</v>
      </c>
    </row>
    <row r="279" spans="1:5" x14ac:dyDescent="0.35">
      <c r="A279">
        <v>275</v>
      </c>
      <c r="B279" s="4">
        <f t="shared" si="18"/>
        <v>0</v>
      </c>
      <c r="C279" s="4">
        <f t="shared" si="19"/>
        <v>0</v>
      </c>
      <c r="D279" s="4">
        <f t="shared" si="17"/>
        <v>0</v>
      </c>
      <c r="E279" s="4">
        <f t="shared" si="20"/>
        <v>0</v>
      </c>
    </row>
    <row r="280" spans="1:5" x14ac:dyDescent="0.35">
      <c r="A280">
        <v>276</v>
      </c>
      <c r="B280" s="4">
        <f t="shared" si="18"/>
        <v>0</v>
      </c>
      <c r="C280" s="4">
        <f t="shared" si="19"/>
        <v>0</v>
      </c>
      <c r="D280" s="4">
        <f t="shared" si="17"/>
        <v>0</v>
      </c>
      <c r="E280" s="4">
        <f t="shared" si="20"/>
        <v>0</v>
      </c>
    </row>
    <row r="281" spans="1:5" x14ac:dyDescent="0.35">
      <c r="A281">
        <v>277</v>
      </c>
      <c r="B281" s="4">
        <f t="shared" si="18"/>
        <v>0</v>
      </c>
      <c r="C281" s="4">
        <f t="shared" si="19"/>
        <v>0</v>
      </c>
      <c r="D281" s="4">
        <f t="shared" si="17"/>
        <v>0</v>
      </c>
      <c r="E281" s="4">
        <f t="shared" si="20"/>
        <v>0</v>
      </c>
    </row>
    <row r="282" spans="1:5" x14ac:dyDescent="0.35">
      <c r="A282">
        <v>278</v>
      </c>
      <c r="B282" s="4">
        <f t="shared" si="18"/>
        <v>0</v>
      </c>
      <c r="C282" s="4">
        <f t="shared" si="19"/>
        <v>0</v>
      </c>
      <c r="D282" s="4">
        <f t="shared" si="17"/>
        <v>0</v>
      </c>
      <c r="E282" s="4">
        <f t="shared" si="20"/>
        <v>0</v>
      </c>
    </row>
    <row r="283" spans="1:5" x14ac:dyDescent="0.35">
      <c r="A283">
        <v>279</v>
      </c>
      <c r="B283" s="4">
        <f t="shared" si="18"/>
        <v>0</v>
      </c>
      <c r="C283" s="4">
        <f t="shared" si="19"/>
        <v>0</v>
      </c>
      <c r="D283" s="4">
        <f t="shared" si="17"/>
        <v>0</v>
      </c>
      <c r="E283" s="4">
        <f t="shared" si="20"/>
        <v>0</v>
      </c>
    </row>
    <row r="284" spans="1:5" x14ac:dyDescent="0.35">
      <c r="A284">
        <v>280</v>
      </c>
      <c r="B284" s="4">
        <f t="shared" si="18"/>
        <v>0</v>
      </c>
      <c r="C284" s="4">
        <f t="shared" si="19"/>
        <v>0</v>
      </c>
      <c r="D284" s="4">
        <f t="shared" si="17"/>
        <v>0</v>
      </c>
      <c r="E284" s="4">
        <f t="shared" si="20"/>
        <v>0</v>
      </c>
    </row>
    <row r="285" spans="1:5" x14ac:dyDescent="0.35">
      <c r="A285">
        <v>281</v>
      </c>
      <c r="B285" s="4">
        <f t="shared" si="18"/>
        <v>0</v>
      </c>
      <c r="C285" s="4">
        <f t="shared" si="19"/>
        <v>0</v>
      </c>
      <c r="D285" s="4">
        <f t="shared" si="17"/>
        <v>0</v>
      </c>
      <c r="E285" s="4">
        <f t="shared" si="20"/>
        <v>0</v>
      </c>
    </row>
    <row r="286" spans="1:5" x14ac:dyDescent="0.35">
      <c r="A286">
        <v>282</v>
      </c>
      <c r="B286" s="4">
        <f t="shared" si="18"/>
        <v>0</v>
      </c>
      <c r="C286" s="4">
        <f t="shared" si="19"/>
        <v>0</v>
      </c>
      <c r="D286" s="4">
        <f t="shared" si="17"/>
        <v>0</v>
      </c>
      <c r="E286" s="4">
        <f t="shared" si="20"/>
        <v>0</v>
      </c>
    </row>
    <row r="287" spans="1:5" x14ac:dyDescent="0.35">
      <c r="A287">
        <v>283</v>
      </c>
      <c r="B287" s="4">
        <f t="shared" si="18"/>
        <v>0</v>
      </c>
      <c r="C287" s="4">
        <f t="shared" si="19"/>
        <v>0</v>
      </c>
      <c r="D287" s="4">
        <f t="shared" si="17"/>
        <v>0</v>
      </c>
      <c r="E287" s="4">
        <f t="shared" si="20"/>
        <v>0</v>
      </c>
    </row>
    <row r="288" spans="1:5" x14ac:dyDescent="0.35">
      <c r="A288">
        <v>284</v>
      </c>
      <c r="B288" s="4">
        <f t="shared" si="18"/>
        <v>0</v>
      </c>
      <c r="C288" s="4">
        <f t="shared" si="19"/>
        <v>0</v>
      </c>
      <c r="D288" s="4">
        <f t="shared" si="17"/>
        <v>0</v>
      </c>
      <c r="E288" s="4">
        <f t="shared" si="20"/>
        <v>0</v>
      </c>
    </row>
    <row r="289" spans="1:5" x14ac:dyDescent="0.35">
      <c r="A289">
        <v>285</v>
      </c>
      <c r="B289" s="4">
        <f t="shared" si="18"/>
        <v>0</v>
      </c>
      <c r="C289" s="4">
        <f t="shared" si="19"/>
        <v>0</v>
      </c>
      <c r="D289" s="4">
        <f t="shared" si="17"/>
        <v>0</v>
      </c>
      <c r="E289" s="4">
        <f t="shared" si="20"/>
        <v>0</v>
      </c>
    </row>
    <row r="290" spans="1:5" x14ac:dyDescent="0.35">
      <c r="A290">
        <v>286</v>
      </c>
      <c r="B290" s="4">
        <f t="shared" si="18"/>
        <v>0</v>
      </c>
      <c r="C290" s="4">
        <f t="shared" si="19"/>
        <v>0</v>
      </c>
      <c r="D290" s="4">
        <f t="shared" si="17"/>
        <v>0</v>
      </c>
      <c r="E290" s="4">
        <f t="shared" si="20"/>
        <v>0</v>
      </c>
    </row>
    <row r="291" spans="1:5" x14ac:dyDescent="0.35">
      <c r="A291">
        <v>287</v>
      </c>
      <c r="B291" s="4">
        <f t="shared" si="18"/>
        <v>0</v>
      </c>
      <c r="C291" s="4">
        <f t="shared" si="19"/>
        <v>0</v>
      </c>
      <c r="D291" s="4">
        <f t="shared" si="17"/>
        <v>0</v>
      </c>
      <c r="E291" s="4">
        <f t="shared" si="20"/>
        <v>0</v>
      </c>
    </row>
    <row r="292" spans="1:5" x14ac:dyDescent="0.35">
      <c r="A292">
        <v>288</v>
      </c>
      <c r="B292" s="4">
        <f t="shared" si="18"/>
        <v>0</v>
      </c>
      <c r="C292" s="4">
        <f t="shared" si="19"/>
        <v>0</v>
      </c>
      <c r="D292" s="4">
        <f t="shared" si="17"/>
        <v>0</v>
      </c>
      <c r="E292" s="4">
        <f t="shared" si="20"/>
        <v>0</v>
      </c>
    </row>
    <row r="293" spans="1:5" x14ac:dyDescent="0.35">
      <c r="A293">
        <v>289</v>
      </c>
      <c r="B293" s="4">
        <f t="shared" si="18"/>
        <v>0</v>
      </c>
      <c r="C293" s="4">
        <f t="shared" si="19"/>
        <v>0</v>
      </c>
      <c r="D293" s="4">
        <f t="shared" si="17"/>
        <v>0</v>
      </c>
      <c r="E293" s="4">
        <f t="shared" si="20"/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94"/>
  <sheetViews>
    <sheetView tabSelected="1" topLeftCell="M34" workbookViewId="0">
      <selection activeCell="AB51" sqref="AB51"/>
    </sheetView>
  </sheetViews>
  <sheetFormatPr defaultColWidth="10.6640625" defaultRowHeight="15.5" x14ac:dyDescent="0.35"/>
  <cols>
    <col min="5" max="5" width="15" bestFit="1" customWidth="1"/>
    <col min="6" max="6" width="14.83203125" bestFit="1" customWidth="1"/>
    <col min="7" max="7" width="15.33203125" bestFit="1" customWidth="1"/>
    <col min="8" max="8" width="13.6640625" bestFit="1" customWidth="1"/>
    <col min="9" max="9" width="8.5" bestFit="1" customWidth="1"/>
    <col min="10" max="10" width="14.6640625" bestFit="1" customWidth="1"/>
    <col min="11" max="11" width="16.5" bestFit="1" customWidth="1"/>
    <col min="13" max="13" width="16" bestFit="1" customWidth="1"/>
    <col min="14" max="14" width="11.83203125" customWidth="1"/>
  </cols>
  <sheetData>
    <row r="1" spans="1:30" ht="16" thickBot="1" x14ac:dyDescent="0.4">
      <c r="A1" s="25" t="s">
        <v>25</v>
      </c>
      <c r="B1" s="11" t="s">
        <v>8</v>
      </c>
      <c r="C1" s="11" t="s">
        <v>13</v>
      </c>
      <c r="D1" t="s">
        <v>23</v>
      </c>
      <c r="E1" t="s">
        <v>1</v>
      </c>
      <c r="F1" t="s">
        <v>2</v>
      </c>
      <c r="G1" t="s">
        <v>5</v>
      </c>
      <c r="H1" t="s">
        <v>0</v>
      </c>
      <c r="I1" t="s">
        <v>3</v>
      </c>
      <c r="J1" t="s">
        <v>6</v>
      </c>
      <c r="K1" t="s">
        <v>11</v>
      </c>
      <c r="L1" t="s">
        <v>7</v>
      </c>
      <c r="M1" t="s">
        <v>10</v>
      </c>
      <c r="N1" t="s">
        <v>12</v>
      </c>
      <c r="O1" t="s">
        <v>15</v>
      </c>
      <c r="P1" t="s">
        <v>16</v>
      </c>
    </row>
    <row r="2" spans="1:30" x14ac:dyDescent="0.35">
      <c r="D2">
        <v>500</v>
      </c>
      <c r="E2" s="1">
        <f>+H2+0.05</f>
        <v>7.9000000000000001E-2</v>
      </c>
      <c r="F2" s="2">
        <v>2.5999999999999999E-3</v>
      </c>
      <c r="G2" s="4">
        <v>24</v>
      </c>
      <c r="H2" s="2">
        <v>2.9000000000000001E-2</v>
      </c>
      <c r="I2">
        <v>20</v>
      </c>
      <c r="J2" s="1">
        <v>0.25</v>
      </c>
      <c r="K2" s="1">
        <v>0.21</v>
      </c>
      <c r="L2">
        <v>0.3</v>
      </c>
      <c r="M2">
        <v>0.3</v>
      </c>
      <c r="N2" s="2">
        <v>2.5000000000000001E-3</v>
      </c>
      <c r="O2" s="7">
        <v>9.9</v>
      </c>
      <c r="P2" s="3">
        <v>59.9</v>
      </c>
    </row>
    <row r="3" spans="1:30" ht="4" customHeight="1" x14ac:dyDescent="0.35">
      <c r="E3" s="1"/>
      <c r="F3" s="2"/>
      <c r="G3" s="4"/>
      <c r="H3" s="2"/>
      <c r="J3" s="1"/>
      <c r="K3" s="1"/>
      <c r="N3" s="2"/>
      <c r="O3" s="7"/>
      <c r="P3" s="3"/>
    </row>
    <row r="4" spans="1:30" ht="24" customHeight="1" x14ac:dyDescent="0.35">
      <c r="B4" s="26">
        <f>XIRR(B5:B55,$A5:$A55,0.05)</f>
        <v>5.9463438391685483E-2</v>
      </c>
      <c r="C4" s="26">
        <f>XIRR(C5:C55,$A5:$A55,0.05)</f>
        <v>5.9423699975013733E-2</v>
      </c>
      <c r="E4" t="s">
        <v>9</v>
      </c>
      <c r="F4" t="s">
        <v>8</v>
      </c>
      <c r="G4" t="s">
        <v>17</v>
      </c>
      <c r="H4" t="s">
        <v>18</v>
      </c>
      <c r="K4" s="9"/>
      <c r="M4" t="s">
        <v>28</v>
      </c>
      <c r="N4" t="s">
        <v>29</v>
      </c>
    </row>
    <row r="5" spans="1:30" x14ac:dyDescent="0.35">
      <c r="A5" s="24">
        <v>43101</v>
      </c>
      <c r="B5" s="5">
        <f>-(12*$D$2)</f>
        <v>-6000</v>
      </c>
      <c r="C5" s="5">
        <f>B5</f>
        <v>-6000</v>
      </c>
      <c r="D5">
        <v>0</v>
      </c>
      <c r="E5" s="4">
        <f>D2*12</f>
        <v>6000</v>
      </c>
      <c r="F5" s="4">
        <f>D2*12*(1-F2)</f>
        <v>5984.4</v>
      </c>
      <c r="G5" s="4">
        <f>D2*12-MIN(MAX((D2*12)*$N$2,$O$2),$P$2)</f>
        <v>5985</v>
      </c>
      <c r="H5" s="4"/>
      <c r="J5" t="s">
        <v>8</v>
      </c>
      <c r="K5" s="4">
        <f>VLOOKUP($I$2,D:H,3,FALSE)-(VLOOKUP($I$2,D:H,3,FALSE)-D2)*K2*(1-L2/2)</f>
        <v>238650.01893731236</v>
      </c>
      <c r="M5" s="28">
        <f>K5-K6</f>
        <v>108.1149892306712</v>
      </c>
      <c r="N5" s="29">
        <f>B4-C4</f>
        <v>3.9738416671750154E-5</v>
      </c>
      <c r="O5" s="9"/>
    </row>
    <row r="6" spans="1:30" x14ac:dyDescent="0.35">
      <c r="A6" s="24">
        <f t="shared" ref="A6:A25" si="0">IF($D6&gt;($I$2+1),0,IF($D6=($I$2+1),A5+1,EDATE(A5,12)))</f>
        <v>43466</v>
      </c>
      <c r="B6" s="5">
        <f t="shared" ref="B6:B37" si="1">IF($D6&gt;($I$2+1),0,IF($D6=($I$2+1),$K$5,-$D$2*12))</f>
        <v>-6000</v>
      </c>
      <c r="C6" s="5">
        <f>IF($D6&gt;($I$2+1),0,IF($D6=($I$2+1),$K$6,(-$D$2*12)))</f>
        <v>-6000</v>
      </c>
      <c r="D6">
        <v>1</v>
      </c>
      <c r="E6" s="4">
        <f>IF($D6&gt;$I$2,0,E5*(1+$E$2)+$D$2*12)</f>
        <v>12474</v>
      </c>
      <c r="F6" s="4">
        <f>IF($D6&gt;$I$2,0,IF($D6=$I$2,F5*(1+$E$2)*(1-F$2)-$G$2,F5*(1+$E$2)-$G$2+$D$2*12*(1-$F$2)))</f>
        <v>12417.567599999998</v>
      </c>
      <c r="G6" s="4">
        <f>IF($D6&gt;$I$2,0,IF(D6=$I$2,(G5*(1+$E$2))-MIN(MAX((G5*(1+$E$2))*$N$2,$O$2),$P$2),G5*(1+$E$2)+($D$2*12-H6)-MIN(MAX(($D$2*12-H6)*$N$2,$O$2),$P$2)))</f>
        <v>12421.606441781249</v>
      </c>
      <c r="H6" s="4">
        <f>IF($D6&gt;$I$2-1,0,G5*$H$2*(1-$L$2)*(1-$M$2)*$J$2)</f>
        <v>21.261712499999998</v>
      </c>
      <c r="J6" t="s">
        <v>13</v>
      </c>
      <c r="K6" s="4">
        <f>VLOOKUP($I$2,D:H,4,FALSE)-((VLOOKUP($I$2,D:H,4,FALSE)-$D$2)*J2*(1-L2)-SUM(H5:H55))</f>
        <v>238541.90394808169</v>
      </c>
      <c r="O6" s="9"/>
    </row>
    <row r="7" spans="1:30" x14ac:dyDescent="0.35">
      <c r="A7" s="24">
        <f t="shared" si="0"/>
        <v>43831</v>
      </c>
      <c r="B7" s="5">
        <f t="shared" si="1"/>
        <v>-6000</v>
      </c>
      <c r="C7" s="5">
        <f t="shared" ref="C7:C55" si="2">IF($D7&gt;($I$2+1),0,IF($D7=($I$2+1),$K$6,(-$D$2*12)))</f>
        <v>-6000</v>
      </c>
      <c r="D7">
        <v>2</v>
      </c>
      <c r="E7" s="4">
        <f t="shared" ref="E7:E55" si="3">IF($D7&gt;$I$2,0,E6*(1+$E$2)+$D$2*12)</f>
        <v>19459.446</v>
      </c>
      <c r="F7" s="4">
        <f t="shared" ref="F7:F55" si="4">IF($D7&gt;$I$2,0,IF($D7=$I$2,F6*(1+$E$2)*(1-F$2)-$G$2,F6*(1+$E$2)-$G$2+$D$2*12*(1-$F$2)))</f>
        <v>19358.955440399997</v>
      </c>
      <c r="G7" s="4">
        <f t="shared" ref="G7:G23" si="5">IF($D7&gt;$I$2,0,IF(D7=$I$2,(G6*(1+$E$2))-MIN(MAX((G6*(1+$E$2))*$N$2,$O$2),$P$2),G6*(1+$E$2)+($D$2*12-H7)-MIN(MAX(($D$2*12-H7)*$N$2,$O$2),$P$2)))</f>
        <v>19343.89591318975</v>
      </c>
      <c r="H7" s="4">
        <f t="shared" ref="H7:H55" si="6">IF($D7&gt;$I$2-1,0,G6*$H$2*(1-$L$2)*(1-$M$2)*$J$2)</f>
        <v>44.127756884427882</v>
      </c>
      <c r="J7" t="s">
        <v>9</v>
      </c>
      <c r="K7" s="5">
        <f>VLOOKUP(I2,D5:E55,2,FALSE)</f>
        <v>299001.61670338898</v>
      </c>
      <c r="O7" s="23"/>
    </row>
    <row r="8" spans="1:30" x14ac:dyDescent="0.35">
      <c r="A8" s="24">
        <f t="shared" si="0"/>
        <v>44197</v>
      </c>
      <c r="B8" s="5">
        <f t="shared" si="1"/>
        <v>-6000</v>
      </c>
      <c r="C8" s="5">
        <f t="shared" si="2"/>
        <v>-6000</v>
      </c>
      <c r="D8">
        <v>3</v>
      </c>
      <c r="E8" s="4">
        <f t="shared" si="3"/>
        <v>26996.742233999998</v>
      </c>
      <c r="F8" s="4">
        <f t="shared" si="4"/>
        <v>26848.712920191596</v>
      </c>
      <c r="G8" s="4">
        <f t="shared" si="5"/>
        <v>26788.516298075709</v>
      </c>
      <c r="H8" s="4">
        <f t="shared" si="6"/>
        <v>68.719190231606575</v>
      </c>
    </row>
    <row r="9" spans="1:30" x14ac:dyDescent="0.35">
      <c r="A9" s="24">
        <f t="shared" si="0"/>
        <v>44562</v>
      </c>
      <c r="B9" s="5">
        <f t="shared" si="1"/>
        <v>-6000</v>
      </c>
      <c r="C9" s="5">
        <f t="shared" si="2"/>
        <v>-6000</v>
      </c>
      <c r="D9">
        <v>4</v>
      </c>
      <c r="E9" s="4">
        <f t="shared" si="3"/>
        <v>35129.484870485998</v>
      </c>
      <c r="F9" s="4">
        <f t="shared" si="4"/>
        <v>34930.16124088673</v>
      </c>
      <c r="G9" s="4">
        <f t="shared" si="5"/>
        <v>34794.880796985148</v>
      </c>
      <c r="H9" s="4">
        <f t="shared" si="6"/>
        <v>95.166204148913948</v>
      </c>
      <c r="K9" s="13" t="s">
        <v>26</v>
      </c>
      <c r="V9" s="13" t="s">
        <v>27</v>
      </c>
    </row>
    <row r="10" spans="1:30" ht="16" thickBot="1" x14ac:dyDescent="0.4">
      <c r="A10" s="24">
        <f t="shared" si="0"/>
        <v>44927</v>
      </c>
      <c r="B10" s="5">
        <f t="shared" si="1"/>
        <v>-6000</v>
      </c>
      <c r="C10" s="5">
        <f t="shared" si="2"/>
        <v>-6000</v>
      </c>
      <c r="D10">
        <v>5</v>
      </c>
      <c r="E10" s="4">
        <f t="shared" si="3"/>
        <v>43904.71417525439</v>
      </c>
      <c r="F10" s="4">
        <f t="shared" si="4"/>
        <v>43650.043978916779</v>
      </c>
      <c r="G10" s="4">
        <f t="shared" si="5"/>
        <v>43405.376587950763</v>
      </c>
      <c r="H10" s="4">
        <f t="shared" si="6"/>
        <v>123.60881403128973</v>
      </c>
    </row>
    <row r="11" spans="1:30" ht="16" thickBot="1" x14ac:dyDescent="0.4">
      <c r="A11" s="24">
        <f t="shared" si="0"/>
        <v>45292</v>
      </c>
      <c r="B11" s="5">
        <f t="shared" si="1"/>
        <v>-6000</v>
      </c>
      <c r="C11" s="5">
        <f t="shared" si="2"/>
        <v>-6000</v>
      </c>
      <c r="D11">
        <v>6</v>
      </c>
      <c r="E11" s="4">
        <f t="shared" si="3"/>
        <v>53373.186595099483</v>
      </c>
      <c r="F11" s="4">
        <f t="shared" si="4"/>
        <v>53058.797453251202</v>
      </c>
      <c r="G11" s="4">
        <f t="shared" si="5"/>
        <v>52665.589232070997</v>
      </c>
      <c r="H11" s="4">
        <f t="shared" si="6"/>
        <v>154.19760032869507</v>
      </c>
      <c r="K11" s="10">
        <f>I2</f>
        <v>20</v>
      </c>
      <c r="L11" s="11" t="s">
        <v>19</v>
      </c>
      <c r="M11" s="31" t="s">
        <v>31</v>
      </c>
      <c r="N11" s="32">
        <f>$K$2</f>
        <v>0.21</v>
      </c>
      <c r="V11" s="10">
        <f>I2</f>
        <v>20</v>
      </c>
      <c r="W11" s="11" t="s">
        <v>19</v>
      </c>
      <c r="X11" s="31" t="s">
        <v>31</v>
      </c>
      <c r="Y11" s="32">
        <f>$K$2</f>
        <v>0.21</v>
      </c>
    </row>
    <row r="12" spans="1:30" x14ac:dyDescent="0.35">
      <c r="A12" s="24">
        <f t="shared" si="0"/>
        <v>45658</v>
      </c>
      <c r="B12" s="5">
        <f t="shared" si="1"/>
        <v>-6000</v>
      </c>
      <c r="C12" s="5">
        <f t="shared" si="2"/>
        <v>-6000</v>
      </c>
      <c r="D12">
        <v>7</v>
      </c>
      <c r="E12" s="4">
        <f t="shared" si="3"/>
        <v>63589.668336112343</v>
      </c>
      <c r="F12" s="4">
        <f t="shared" si="4"/>
        <v>63210.842452058045</v>
      </c>
      <c r="G12" s="4">
        <f t="shared" si="5"/>
        <v>62624.544011922044</v>
      </c>
      <c r="H12" s="4">
        <f t="shared" si="6"/>
        <v>187.09450574693219</v>
      </c>
      <c r="J12" t="s">
        <v>24</v>
      </c>
      <c r="K12" s="12" t="s">
        <v>20</v>
      </c>
      <c r="L12" s="13" t="s">
        <v>21</v>
      </c>
      <c r="U12" t="s">
        <v>24</v>
      </c>
      <c r="V12" s="12" t="s">
        <v>20</v>
      </c>
      <c r="W12" s="13" t="s">
        <v>21</v>
      </c>
    </row>
    <row r="13" spans="1:30" x14ac:dyDescent="0.35">
      <c r="A13" s="24">
        <f t="shared" si="0"/>
        <v>46023</v>
      </c>
      <c r="B13" s="5">
        <f t="shared" si="1"/>
        <v>-6000</v>
      </c>
      <c r="C13" s="5">
        <f t="shared" si="2"/>
        <v>-6000</v>
      </c>
      <c r="D13">
        <v>8</v>
      </c>
      <c r="E13" s="4">
        <f t="shared" si="3"/>
        <v>74613.252134665221</v>
      </c>
      <c r="F13" s="4">
        <f t="shared" si="4"/>
        <v>74164.899005770625</v>
      </c>
      <c r="G13" s="4">
        <f t="shared" si="5"/>
        <v>73334.965480493047</v>
      </c>
      <c r="H13" s="4">
        <f t="shared" si="6"/>
        <v>222.47369260235305</v>
      </c>
      <c r="K13" s="14">
        <f>$M$5</f>
        <v>108.1149892306712</v>
      </c>
      <c r="L13" s="15">
        <v>8.5000000000000006E-3</v>
      </c>
      <c r="M13" s="15">
        <v>1.0999999999999999E-2</v>
      </c>
      <c r="N13" s="15">
        <v>1.35E-2</v>
      </c>
      <c r="O13" s="15">
        <v>1.6E-2</v>
      </c>
      <c r="P13" s="15">
        <v>1.8499999999999999E-2</v>
      </c>
      <c r="Q13" s="15">
        <v>2.1000000000000001E-2</v>
      </c>
      <c r="R13" s="15">
        <v>2.5999999999999999E-2</v>
      </c>
      <c r="S13" s="15">
        <v>3.1E-2</v>
      </c>
      <c r="V13" s="27">
        <f>$N$5</f>
        <v>3.9738416671750154E-5</v>
      </c>
      <c r="W13" s="15">
        <v>8.5000000000000006E-3</v>
      </c>
      <c r="X13" s="15">
        <v>1.0999999999999999E-2</v>
      </c>
      <c r="Y13" s="15">
        <v>1.35E-2</v>
      </c>
      <c r="Z13" s="15">
        <v>1.6E-2</v>
      </c>
      <c r="AA13" s="15">
        <v>1.8499999999999999E-2</v>
      </c>
      <c r="AB13" s="15">
        <v>2.1000000000000001E-2</v>
      </c>
      <c r="AC13" s="15">
        <v>2.5999999999999999E-2</v>
      </c>
      <c r="AD13" s="15">
        <v>3.1E-2</v>
      </c>
    </row>
    <row r="14" spans="1:30" x14ac:dyDescent="0.35">
      <c r="A14" s="24">
        <f t="shared" si="0"/>
        <v>46388</v>
      </c>
      <c r="B14" s="5">
        <f t="shared" si="1"/>
        <v>-6000</v>
      </c>
      <c r="C14" s="5">
        <f t="shared" si="2"/>
        <v>-6000</v>
      </c>
      <c r="D14">
        <v>9</v>
      </c>
      <c r="E14" s="4">
        <f t="shared" si="3"/>
        <v>86507.699053303775</v>
      </c>
      <c r="F14" s="4">
        <f t="shared" si="4"/>
        <v>85984.326027226489</v>
      </c>
      <c r="G14" s="4">
        <f t="shared" si="5"/>
        <v>84853.556594744718</v>
      </c>
      <c r="H14" s="4">
        <f t="shared" si="6"/>
        <v>260.52246486945154</v>
      </c>
      <c r="J14" s="22">
        <f t="shared" ref="J14:J22" si="7">K14*12</f>
        <v>1200</v>
      </c>
      <c r="K14" s="16">
        <v>100</v>
      </c>
      <c r="L14" s="17">
        <f t="dataTable" ref="L14:S22" dt2D="1" dtr="1" r1="H2" r2="D2"/>
        <v>-629.56427285844256</v>
      </c>
      <c r="M14" s="17">
        <v>-617.16048483341001</v>
      </c>
      <c r="N14" s="17">
        <v>-600.09514633000799</v>
      </c>
      <c r="O14" s="17">
        <v>-578.07668523830216</v>
      </c>
      <c r="P14" s="17">
        <v>-550.79968780348281</v>
      </c>
      <c r="Q14" s="17">
        <v>-517.94432980694546</v>
      </c>
      <c r="R14" s="17">
        <v>-434.1436222968623</v>
      </c>
      <c r="S14" s="17">
        <v>-323.80479789943638</v>
      </c>
      <c r="U14" s="22">
        <f t="shared" ref="U14:U22" si="8">V14*12</f>
        <v>1200</v>
      </c>
      <c r="V14" s="16">
        <v>100</v>
      </c>
      <c r="W14" s="9">
        <f t="dataTable" ref="W14:AD22" dt2D="1" dtr="1" r1="H2" r2="D2" ca="1"/>
        <v>-1.5485882759094238E-3</v>
      </c>
      <c r="X14" s="9">
        <v>-1.4669775962829618E-3</v>
      </c>
      <c r="Y14" s="9">
        <v>-1.3784825801849421E-3</v>
      </c>
      <c r="Z14" s="9">
        <v>-1.283371448516854E-3</v>
      </c>
      <c r="AA14" s="9">
        <v>-1.1818826198577853E-3</v>
      </c>
      <c r="AB14" s="9">
        <v>-1.0742425918579129E-3</v>
      </c>
      <c r="AC14" s="9">
        <v>-8.4142684936523715E-4</v>
      </c>
      <c r="AD14" s="9">
        <v>-5.8657526969910223E-4</v>
      </c>
    </row>
    <row r="15" spans="1:30" x14ac:dyDescent="0.35">
      <c r="A15" s="24">
        <f t="shared" si="0"/>
        <v>46753</v>
      </c>
      <c r="B15" s="5">
        <f t="shared" si="1"/>
        <v>-6000</v>
      </c>
      <c r="C15" s="5">
        <f t="shared" si="2"/>
        <v>-6000</v>
      </c>
      <c r="D15">
        <v>10</v>
      </c>
      <c r="E15" s="4">
        <f t="shared" si="3"/>
        <v>99341.807278514767</v>
      </c>
      <c r="F15" s="4">
        <f t="shared" si="4"/>
        <v>98737.487783377379</v>
      </c>
      <c r="G15" s="4">
        <f t="shared" si="5"/>
        <v>97241.298911576218</v>
      </c>
      <c r="H15" s="4">
        <f t="shared" si="6"/>
        <v>301.44225980283056</v>
      </c>
      <c r="J15" s="22">
        <f t="shared" si="7"/>
        <v>2400</v>
      </c>
      <c r="K15" s="16">
        <v>200</v>
      </c>
      <c r="L15" s="17">
        <v>-908.97627743594057</v>
      </c>
      <c r="M15" s="17">
        <v>-873.79205033357721</v>
      </c>
      <c r="N15" s="17">
        <v>-828.94048390632088</v>
      </c>
      <c r="O15" s="17">
        <v>-773.82678116450552</v>
      </c>
      <c r="P15" s="17">
        <v>-707.82807557898923</v>
      </c>
      <c r="Q15" s="17">
        <v>-630.29228116001468</v>
      </c>
      <c r="R15" s="17">
        <v>-437.84778698536684</v>
      </c>
      <c r="S15" s="17">
        <v>-190.64580753925839</v>
      </c>
      <c r="U15" s="22">
        <f t="shared" si="8"/>
        <v>2400</v>
      </c>
      <c r="V15" s="16">
        <v>200</v>
      </c>
      <c r="W15" s="9">
        <v>-1.1084079742431641E-3</v>
      </c>
      <c r="X15" s="9">
        <v>-1.0296940803527777E-3</v>
      </c>
      <c r="Y15" s="9">
        <v>-9.440720081329429E-4</v>
      </c>
      <c r="Z15" s="9">
        <v>-8.5179805755614124E-4</v>
      </c>
      <c r="AA15" s="9">
        <v>-7.5311064720152976E-4</v>
      </c>
      <c r="AB15" s="9">
        <v>-6.4823627471925771E-4</v>
      </c>
      <c r="AC15" s="9">
        <v>-4.208445549011286E-4</v>
      </c>
      <c r="AD15" s="9">
        <v>-1.7129182815552035E-4</v>
      </c>
    </row>
    <row r="16" spans="1:30" x14ac:dyDescent="0.35">
      <c r="A16" s="24">
        <f t="shared" si="0"/>
        <v>47119</v>
      </c>
      <c r="B16" s="5">
        <f t="shared" si="1"/>
        <v>-6000</v>
      </c>
      <c r="C16" s="5">
        <f t="shared" si="2"/>
        <v>-6000</v>
      </c>
      <c r="D16">
        <v>11</v>
      </c>
      <c r="E16" s="4">
        <f t="shared" si="3"/>
        <v>113189.81005351743</v>
      </c>
      <c r="F16" s="4">
        <f t="shared" si="4"/>
        <v>112498.14931826419</v>
      </c>
      <c r="G16" s="4">
        <f t="shared" si="5"/>
        <v>110563.77543549333</v>
      </c>
      <c r="H16" s="4">
        <f t="shared" si="6"/>
        <v>345.44971438337444</v>
      </c>
      <c r="J16" s="22">
        <f t="shared" si="7"/>
        <v>3600</v>
      </c>
      <c r="K16" s="16">
        <v>300</v>
      </c>
      <c r="L16" s="17">
        <v>-1188.3882820134168</v>
      </c>
      <c r="M16" s="17">
        <v>-1130.4236158337444</v>
      </c>
      <c r="N16" s="17">
        <v>-1057.7858214825537</v>
      </c>
      <c r="O16" s="17">
        <v>-969.5768770906725</v>
      </c>
      <c r="P16" s="17">
        <v>-864.85646335448837</v>
      </c>
      <c r="Q16" s="17">
        <v>-742.64023251304752</v>
      </c>
      <c r="R16" s="17">
        <v>-441.55195167390048</v>
      </c>
      <c r="S16" s="17">
        <v>-57.486817178956699</v>
      </c>
      <c r="U16" s="22">
        <f t="shared" si="8"/>
        <v>3600</v>
      </c>
      <c r="V16" s="16">
        <v>300</v>
      </c>
      <c r="W16" s="9">
        <v>-9.6334218978882946E-4</v>
      </c>
      <c r="X16" s="9">
        <v>-8.855819702148493E-4</v>
      </c>
      <c r="Y16" s="9">
        <v>-8.0089569091795765E-4</v>
      </c>
      <c r="Z16" s="9">
        <v>-7.0953965187071921E-4</v>
      </c>
      <c r="AA16" s="9">
        <v>-6.1175823211669089E-4</v>
      </c>
      <c r="AB16" s="9">
        <v>-5.0779581069947122E-4</v>
      </c>
      <c r="AC16" s="9">
        <v>-2.8216838836669922E-4</v>
      </c>
      <c r="AD16" s="9">
        <v>-3.4338235855094212E-5</v>
      </c>
    </row>
    <row r="17" spans="1:30" x14ac:dyDescent="0.35">
      <c r="A17" s="24">
        <f t="shared" si="0"/>
        <v>47484</v>
      </c>
      <c r="B17" s="5">
        <f t="shared" si="1"/>
        <v>-6000</v>
      </c>
      <c r="C17" s="5">
        <f t="shared" si="2"/>
        <v>-6000</v>
      </c>
      <c r="D17">
        <v>12</v>
      </c>
      <c r="E17" s="4">
        <f t="shared" si="3"/>
        <v>128131.80504774531</v>
      </c>
      <c r="F17" s="4">
        <f t="shared" si="4"/>
        <v>127345.90311440705</v>
      </c>
      <c r="G17" s="4">
        <f t="shared" si="5"/>
        <v>124891.5178271933</v>
      </c>
      <c r="H17" s="4">
        <f t="shared" si="6"/>
        <v>392.77781223458999</v>
      </c>
      <c r="J17" s="22">
        <f t="shared" si="7"/>
        <v>4800</v>
      </c>
      <c r="K17" s="16">
        <v>400</v>
      </c>
      <c r="L17" s="17">
        <v>-1405.7493068439653</v>
      </c>
      <c r="M17" s="17">
        <v>-1324.4998342240578</v>
      </c>
      <c r="N17" s="17">
        <v>-1223.5997853251174</v>
      </c>
      <c r="O17" s="17">
        <v>-1101.8500713706017</v>
      </c>
      <c r="P17" s="17">
        <v>-957.99518116717809</v>
      </c>
      <c r="Q17" s="17">
        <v>-790.72087305580499</v>
      </c>
      <c r="R17" s="17">
        <v>-380.34893814651878</v>
      </c>
      <c r="S17" s="17">
        <v>141.04743031889666</v>
      </c>
      <c r="U17" s="22">
        <f t="shared" si="8"/>
        <v>4800</v>
      </c>
      <c r="V17" s="16">
        <v>400</v>
      </c>
      <c r="W17" s="9">
        <v>-8.5365772247314453E-4</v>
      </c>
      <c r="X17" s="9">
        <v>-7.7731013298033835E-4</v>
      </c>
      <c r="Y17" s="9">
        <v>-6.9401860237122692E-4</v>
      </c>
      <c r="Z17" s="9">
        <v>-6.0405135154724399E-4</v>
      </c>
      <c r="AA17" s="9">
        <v>-5.0764083862303577E-4</v>
      </c>
      <c r="AB17" s="9">
        <v>-4.0503740310669778E-4</v>
      </c>
      <c r="AC17" s="9">
        <v>-1.8208622932434915E-4</v>
      </c>
      <c r="AD17" s="9">
        <v>6.3121318817138672E-5</v>
      </c>
    </row>
    <row r="18" spans="1:30" x14ac:dyDescent="0.35">
      <c r="A18" s="24">
        <f t="shared" si="0"/>
        <v>47849</v>
      </c>
      <c r="B18" s="5">
        <f t="shared" si="1"/>
        <v>-6000</v>
      </c>
      <c r="C18" s="5">
        <f t="shared" si="2"/>
        <v>-6000</v>
      </c>
      <c r="D18">
        <v>13</v>
      </c>
      <c r="E18" s="4">
        <f t="shared" si="3"/>
        <v>144254.21764651718</v>
      </c>
      <c r="F18" s="4">
        <f t="shared" si="4"/>
        <v>143366.6294604452</v>
      </c>
      <c r="G18" s="4">
        <f t="shared" si="5"/>
        <v>140300.37981125317</v>
      </c>
      <c r="H18" s="4">
        <f t="shared" si="6"/>
        <v>443.6771170811042</v>
      </c>
      <c r="J18" s="22">
        <f t="shared" si="7"/>
        <v>6000</v>
      </c>
      <c r="K18" s="16">
        <v>500</v>
      </c>
      <c r="L18" s="17">
        <v>-1591.5726120398613</v>
      </c>
      <c r="M18" s="17">
        <v>-1485.1654531765089</v>
      </c>
      <c r="N18" s="17">
        <v>-1354.0426993221045</v>
      </c>
      <c r="O18" s="17">
        <v>-1196.7005769930838</v>
      </c>
      <c r="P18" s="17">
        <v>-1011.5646286709234</v>
      </c>
      <c r="Q18" s="17">
        <v>-796.98682295862818</v>
      </c>
      <c r="R18" s="17">
        <v>-272.52755721859285</v>
      </c>
      <c r="S18" s="17">
        <v>391.44958254788071</v>
      </c>
      <c r="U18" s="22">
        <f t="shared" si="8"/>
        <v>6000</v>
      </c>
      <c r="V18" s="16">
        <v>500</v>
      </c>
      <c r="W18" s="9">
        <v>-7.7273249626158558E-4</v>
      </c>
      <c r="X18" s="9">
        <v>-6.9686174392702416E-4</v>
      </c>
      <c r="Y18" s="9">
        <v>-6.1403512954710804E-4</v>
      </c>
      <c r="Z18" s="9">
        <v>-5.2452683448790671E-4</v>
      </c>
      <c r="AA18" s="9">
        <v>-4.2857527732849399E-4</v>
      </c>
      <c r="AB18" s="9">
        <v>-3.2640695571900524E-4</v>
      </c>
      <c r="AC18" s="9">
        <v>-1.0431408882141668E-4</v>
      </c>
      <c r="AD18" s="9">
        <v>1.4007091522216797E-4</v>
      </c>
    </row>
    <row r="19" spans="1:30" x14ac:dyDescent="0.35">
      <c r="A19" s="24">
        <f t="shared" si="0"/>
        <v>48214</v>
      </c>
      <c r="B19" s="5">
        <f t="shared" si="1"/>
        <v>-6000</v>
      </c>
      <c r="C19" s="5">
        <f t="shared" si="2"/>
        <v>-6000</v>
      </c>
      <c r="D19">
        <v>14</v>
      </c>
      <c r="E19" s="4">
        <f t="shared" si="3"/>
        <v>161650.30084059204</v>
      </c>
      <c r="F19" s="4">
        <f t="shared" si="4"/>
        <v>160652.99318782036</v>
      </c>
      <c r="G19" s="4">
        <f t="shared" si="5"/>
        <v>156871.93875981087</v>
      </c>
      <c r="H19" s="4">
        <f t="shared" si="6"/>
        <v>498.41709927947687</v>
      </c>
      <c r="J19" s="22">
        <f t="shared" si="7"/>
        <v>9000</v>
      </c>
      <c r="K19" s="16">
        <v>750</v>
      </c>
      <c r="L19" s="17">
        <v>-2056.1308750295429</v>
      </c>
      <c r="M19" s="17">
        <v>-1886.8295005572145</v>
      </c>
      <c r="N19" s="17">
        <v>-1680.1499843141646</v>
      </c>
      <c r="O19" s="17">
        <v>-1433.8268410490709</v>
      </c>
      <c r="P19" s="17">
        <v>-1145.4882474302431</v>
      </c>
      <c r="Q19" s="17">
        <v>-812.65169771556975</v>
      </c>
      <c r="R19" s="17">
        <v>-2.9741048982250504</v>
      </c>
      <c r="S19" s="17">
        <v>1017.4549631199916</v>
      </c>
      <c r="U19" s="22">
        <f t="shared" si="8"/>
        <v>9000</v>
      </c>
      <c r="V19" s="16">
        <v>750</v>
      </c>
      <c r="W19" s="9">
        <v>-6.6499114036561169E-4</v>
      </c>
      <c r="X19" s="9">
        <v>-5.8974623680113636E-4</v>
      </c>
      <c r="Y19" s="9">
        <v>-5.0755143165590044E-4</v>
      </c>
      <c r="Z19" s="9">
        <v>-4.1864514350892224E-4</v>
      </c>
      <c r="AA19" s="9">
        <v>-3.2329559326170487E-4</v>
      </c>
      <c r="AB19" s="9">
        <v>-2.2170543670654852E-4</v>
      </c>
      <c r="AC19" s="9">
        <v>-7.5697898863080759E-7</v>
      </c>
      <c r="AD19" s="9">
        <v>2.4252533912659524E-4</v>
      </c>
    </row>
    <row r="20" spans="1:30" x14ac:dyDescent="0.35">
      <c r="A20" s="24">
        <f t="shared" si="0"/>
        <v>48580</v>
      </c>
      <c r="B20" s="5">
        <f t="shared" si="1"/>
        <v>-6000</v>
      </c>
      <c r="C20" s="5">
        <f t="shared" si="2"/>
        <v>-6000</v>
      </c>
      <c r="D20">
        <v>15</v>
      </c>
      <c r="E20" s="4">
        <f t="shared" si="3"/>
        <v>180420.6746069988</v>
      </c>
      <c r="F20" s="4">
        <f t="shared" si="4"/>
        <v>179304.97964965817</v>
      </c>
      <c r="G20" s="4">
        <f t="shared" si="5"/>
        <v>174693.92757829779</v>
      </c>
      <c r="H20" s="4">
        <f t="shared" si="6"/>
        <v>557.28756244422812</v>
      </c>
      <c r="J20" s="22">
        <f t="shared" si="7"/>
        <v>12000</v>
      </c>
      <c r="K20" s="16">
        <v>1000</v>
      </c>
      <c r="L20" s="17">
        <v>-2520.6891380192828</v>
      </c>
      <c r="M20" s="17">
        <v>-2288.4935479383566</v>
      </c>
      <c r="N20" s="17">
        <v>-2006.2572693064576</v>
      </c>
      <c r="O20" s="17">
        <v>-1670.9531051056692</v>
      </c>
      <c r="P20" s="17">
        <v>-1279.4118661897373</v>
      </c>
      <c r="Q20" s="17">
        <v>-828.31657247256953</v>
      </c>
      <c r="R20" s="17">
        <v>266.5793474217644</v>
      </c>
      <c r="S20" s="17">
        <v>1643.4603436921025</v>
      </c>
      <c r="U20" s="22">
        <f t="shared" si="8"/>
        <v>12000</v>
      </c>
      <c r="V20" s="16">
        <v>1000</v>
      </c>
      <c r="W20" s="9">
        <v>-6.1118006706238626E-4</v>
      </c>
      <c r="X20" s="9">
        <v>-5.3625702857972024E-4</v>
      </c>
      <c r="Y20" s="9">
        <v>-4.5436620712281661E-4</v>
      </c>
      <c r="Z20" s="9">
        <v>-3.657698631286399E-4</v>
      </c>
      <c r="AA20" s="9">
        <v>-2.7070641517638883E-4</v>
      </c>
      <c r="AB20" s="9">
        <v>-1.6942024230956476E-4</v>
      </c>
      <c r="AC20" s="9">
        <v>5.0961971282945107E-5</v>
      </c>
      <c r="AD20" s="9">
        <v>2.9369592666626809E-4</v>
      </c>
    </row>
    <row r="21" spans="1:30" x14ac:dyDescent="0.35">
      <c r="A21" s="24">
        <f t="shared" si="0"/>
        <v>48945</v>
      </c>
      <c r="B21" s="5">
        <f t="shared" si="1"/>
        <v>-6000</v>
      </c>
      <c r="C21" s="5">
        <f t="shared" si="2"/>
        <v>-6000</v>
      </c>
      <c r="D21">
        <v>16</v>
      </c>
      <c r="E21" s="4">
        <f t="shared" si="3"/>
        <v>200673.90790095169</v>
      </c>
      <c r="F21" s="4">
        <f t="shared" si="4"/>
        <v>199430.47304198114</v>
      </c>
      <c r="G21" s="4">
        <f t="shared" si="5"/>
        <v>193860.6991797057</v>
      </c>
      <c r="H21" s="4">
        <f t="shared" si="6"/>
        <v>620.60017772190281</v>
      </c>
      <c r="J21" s="22">
        <f t="shared" si="7"/>
        <v>18000</v>
      </c>
      <c r="K21" s="16">
        <v>1500</v>
      </c>
      <c r="L21" s="17">
        <v>-3449.805663998588</v>
      </c>
      <c r="M21" s="17">
        <v>-3091.8216426997678</v>
      </c>
      <c r="N21" s="17">
        <v>-2658.4718392905779</v>
      </c>
      <c r="O21" s="17">
        <v>-2145.2056332178181</v>
      </c>
      <c r="P21" s="17">
        <v>-1547.2591037084348</v>
      </c>
      <c r="Q21" s="17">
        <v>-859.64632198680192</v>
      </c>
      <c r="R21" s="17">
        <v>805.68625206220895</v>
      </c>
      <c r="S21" s="17">
        <v>2895.4711048363242</v>
      </c>
      <c r="U21" s="22">
        <f t="shared" si="8"/>
        <v>18000</v>
      </c>
      <c r="V21" s="16">
        <v>1500</v>
      </c>
      <c r="W21" s="9">
        <v>-5.5741667747495616E-4</v>
      </c>
      <c r="X21" s="9">
        <v>-4.8280358314514715E-4</v>
      </c>
      <c r="Y21" s="9">
        <v>-4.0122866630552811E-4</v>
      </c>
      <c r="Z21" s="9">
        <v>-3.1293034553526999E-4</v>
      </c>
      <c r="AA21" s="9">
        <v>-2.181708812713512E-4</v>
      </c>
      <c r="AB21" s="9">
        <v>-1.17176771163921E-4</v>
      </c>
      <c r="AC21" s="9">
        <v>1.0263919830320878E-4</v>
      </c>
      <c r="AD21" s="9">
        <v>3.4483075141907016E-4</v>
      </c>
    </row>
    <row r="22" spans="1:30" x14ac:dyDescent="0.35">
      <c r="A22" s="24">
        <f t="shared" si="0"/>
        <v>49310</v>
      </c>
      <c r="B22" s="5">
        <f t="shared" si="1"/>
        <v>-6000</v>
      </c>
      <c r="C22" s="5">
        <f t="shared" si="2"/>
        <v>-6000</v>
      </c>
      <c r="D22">
        <v>17</v>
      </c>
      <c r="E22" s="4">
        <f t="shared" si="3"/>
        <v>222527.14662512686</v>
      </c>
      <c r="F22" s="4">
        <f t="shared" si="4"/>
        <v>221145.88041229764</v>
      </c>
      <c r="G22" s="4">
        <f t="shared" si="5"/>
        <v>214473.72600640112</v>
      </c>
      <c r="H22" s="4">
        <f t="shared" si="6"/>
        <v>688.69013383590448</v>
      </c>
      <c r="J22" s="22">
        <f t="shared" si="7"/>
        <v>24000</v>
      </c>
      <c r="K22" s="16">
        <v>2000</v>
      </c>
      <c r="L22" s="17">
        <v>-4379.2692027495941</v>
      </c>
      <c r="M22" s="17">
        <v>-3895.4663517290028</v>
      </c>
      <c r="N22" s="17">
        <v>-3310.9692005187972</v>
      </c>
      <c r="O22" s="17">
        <v>-2619.7511107665487</v>
      </c>
      <c r="P22" s="17">
        <v>-1815.4126655944856</v>
      </c>
      <c r="Q22" s="17">
        <v>-891.29631139757112</v>
      </c>
      <c r="R22" s="17">
        <v>1344.4433811230119</v>
      </c>
      <c r="S22" s="17">
        <v>4147.1001363758696</v>
      </c>
      <c r="U22" s="22">
        <f t="shared" si="8"/>
        <v>24000</v>
      </c>
      <c r="V22" s="16">
        <v>2000</v>
      </c>
      <c r="W22" s="9">
        <v>-5.3059458732605813E-4</v>
      </c>
      <c r="X22" s="9">
        <v>-4.5613050460815985E-4</v>
      </c>
      <c r="Y22" s="9">
        <v>-3.7470459938047929E-4</v>
      </c>
      <c r="Z22" s="9">
        <v>-2.8656125068665661E-4</v>
      </c>
      <c r="AA22" s="9">
        <v>-1.919507980346763E-4</v>
      </c>
      <c r="AB22" s="9">
        <v>-9.1099739074715358E-5</v>
      </c>
      <c r="AC22" s="9">
        <v>1.284301280975314E-4</v>
      </c>
      <c r="AD22" s="9">
        <v>3.7034749984742044E-4</v>
      </c>
    </row>
    <row r="23" spans="1:30" x14ac:dyDescent="0.35">
      <c r="A23" s="24">
        <f t="shared" si="0"/>
        <v>49675</v>
      </c>
      <c r="B23" s="5">
        <f t="shared" si="1"/>
        <v>-6000</v>
      </c>
      <c r="C23" s="5">
        <f t="shared" si="2"/>
        <v>-6000</v>
      </c>
      <c r="D23">
        <v>18</v>
      </c>
      <c r="E23" s="4">
        <f t="shared" si="3"/>
        <v>246106.79120851186</v>
      </c>
      <c r="F23" s="4">
        <f t="shared" si="4"/>
        <v>244576.80496486914</v>
      </c>
      <c r="G23" s="4">
        <f t="shared" si="5"/>
        <v>236642.13724404812</v>
      </c>
      <c r="H23" s="4">
        <f t="shared" si="6"/>
        <v>761.91791163773996</v>
      </c>
      <c r="J23" t="s">
        <v>30</v>
      </c>
      <c r="M23" s="18"/>
      <c r="N23" s="18"/>
      <c r="O23" s="18"/>
      <c r="P23" s="18"/>
      <c r="Q23" s="18"/>
      <c r="R23" s="18"/>
      <c r="S23" s="18"/>
    </row>
    <row r="24" spans="1:30" x14ac:dyDescent="0.35">
      <c r="A24" s="24">
        <f t="shared" si="0"/>
        <v>50041</v>
      </c>
      <c r="B24" s="5">
        <f t="shared" si="1"/>
        <v>-6000</v>
      </c>
      <c r="C24" s="5">
        <f t="shared" si="2"/>
        <v>-6000</v>
      </c>
      <c r="D24">
        <v>19</v>
      </c>
      <c r="E24" s="4">
        <f t="shared" si="3"/>
        <v>271549.22771398426</v>
      </c>
      <c r="F24" s="4">
        <f t="shared" si="4"/>
        <v>269858.77255709382</v>
      </c>
      <c r="G24" s="4">
        <f t="shared" ref="G24:G55" si="9">IF($D24&gt;$I$2,0,IF(D24=$I$2,(G23*(1+$E$2))-MIN(MAX((G23*(1+$E$2))*$N$2,$O$2),$P$2),G23*(1+$E$2)+($D$2*12-H24)-MIN(MAX(($D$2*12-H24)*$N$2,$O$2),$P$2)))</f>
        <v>260483.29657174984</v>
      </c>
      <c r="H24" s="4">
        <f>IF($D24&gt;$I$2-1,0,G23*$H$2*(1-$L$2)*(1-$M$2)*$J$2)</f>
        <v>840.6711925594808</v>
      </c>
      <c r="M24" s="18"/>
      <c r="N24" s="18"/>
      <c r="O24" s="18"/>
      <c r="P24" s="18"/>
      <c r="Q24" s="18"/>
      <c r="R24" s="18"/>
      <c r="S24" s="18"/>
    </row>
    <row r="25" spans="1:30" x14ac:dyDescent="0.35">
      <c r="A25" s="24">
        <f t="shared" si="0"/>
        <v>50406</v>
      </c>
      <c r="B25" s="5">
        <f t="shared" si="1"/>
        <v>-6000</v>
      </c>
      <c r="C25" s="5">
        <f t="shared" si="2"/>
        <v>-6000</v>
      </c>
      <c r="D25">
        <v>20</v>
      </c>
      <c r="E25" s="4">
        <f>IF($D25&gt;$I$2,0,E24*(1+$E$2)+$D$2*12)</f>
        <v>299001.61670338898</v>
      </c>
      <c r="F25" s="4">
        <f t="shared" si="4"/>
        <v>290396.55378857255</v>
      </c>
      <c r="G25" s="4">
        <f t="shared" si="9"/>
        <v>281001.57700091804</v>
      </c>
      <c r="H25" s="4">
        <f t="shared" si="6"/>
        <v>0</v>
      </c>
      <c r="M25" s="18"/>
      <c r="N25" s="18"/>
      <c r="O25" s="18"/>
      <c r="P25" s="18"/>
      <c r="Q25" s="18"/>
      <c r="R25" s="18"/>
      <c r="S25" s="18"/>
    </row>
    <row r="26" spans="1:30" x14ac:dyDescent="0.35">
      <c r="A26" s="24">
        <f>IF($D26&gt;($I$2+1),0,IF($D26=($I$2+1),A25+1,EDATE(A25,12)))</f>
        <v>50407</v>
      </c>
      <c r="B26" s="5">
        <f t="shared" si="1"/>
        <v>238650.01893731236</v>
      </c>
      <c r="C26" s="5">
        <f t="shared" si="2"/>
        <v>238541.90394808169</v>
      </c>
      <c r="D26">
        <v>21</v>
      </c>
      <c r="E26" s="4">
        <f t="shared" si="3"/>
        <v>0</v>
      </c>
      <c r="F26" s="4">
        <f t="shared" si="4"/>
        <v>0</v>
      </c>
      <c r="G26" s="4">
        <f t="shared" si="9"/>
        <v>0</v>
      </c>
      <c r="H26" s="4">
        <f t="shared" si="6"/>
        <v>0</v>
      </c>
      <c r="K26" s="13" t="s">
        <v>26</v>
      </c>
      <c r="M26" s="18"/>
      <c r="N26" s="18"/>
      <c r="O26" s="18"/>
      <c r="P26" s="18"/>
      <c r="Q26" s="18"/>
      <c r="R26" s="18"/>
      <c r="S26" s="18"/>
      <c r="V26" s="13" t="s">
        <v>27</v>
      </c>
    </row>
    <row r="27" spans="1:30" ht="16" thickBot="1" x14ac:dyDescent="0.4">
      <c r="A27" s="24">
        <f t="shared" ref="A27:A55" si="10">IF($D27&gt;($I$2+1),0,IF($D27=($I$2+1),A26+1,EDATE(A26,12)))</f>
        <v>0</v>
      </c>
      <c r="B27" s="5">
        <f t="shared" si="1"/>
        <v>0</v>
      </c>
      <c r="C27" s="5">
        <f t="shared" si="2"/>
        <v>0</v>
      </c>
      <c r="D27">
        <v>22</v>
      </c>
      <c r="E27" s="4">
        <f t="shared" si="3"/>
        <v>0</v>
      </c>
      <c r="F27" s="4">
        <f t="shared" si="4"/>
        <v>0</v>
      </c>
      <c r="G27" s="4">
        <f t="shared" si="9"/>
        <v>0</v>
      </c>
      <c r="H27" s="4">
        <f t="shared" si="6"/>
        <v>0</v>
      </c>
    </row>
    <row r="28" spans="1:30" ht="16" thickBot="1" x14ac:dyDescent="0.4">
      <c r="A28" s="24">
        <f t="shared" si="10"/>
        <v>0</v>
      </c>
      <c r="B28" s="5">
        <f t="shared" si="1"/>
        <v>0</v>
      </c>
      <c r="C28" s="5">
        <f t="shared" si="2"/>
        <v>0</v>
      </c>
      <c r="D28">
        <v>23</v>
      </c>
      <c r="E28" s="4">
        <f t="shared" si="3"/>
        <v>0</v>
      </c>
      <c r="F28" s="4">
        <f t="shared" si="4"/>
        <v>0</v>
      </c>
      <c r="G28" s="4">
        <f t="shared" si="9"/>
        <v>0</v>
      </c>
      <c r="H28" s="4">
        <f t="shared" si="6"/>
        <v>0</v>
      </c>
      <c r="K28" s="19" t="s">
        <v>21</v>
      </c>
      <c r="L28" s="30">
        <f>H2</f>
        <v>2.9000000000000001E-2</v>
      </c>
      <c r="M28" s="31" t="s">
        <v>31</v>
      </c>
      <c r="N28" s="32">
        <f>$K$2</f>
        <v>0.21</v>
      </c>
      <c r="V28" s="19" t="s">
        <v>21</v>
      </c>
      <c r="W28" s="20">
        <f>H2</f>
        <v>2.9000000000000001E-2</v>
      </c>
      <c r="X28" s="31" t="s">
        <v>31</v>
      </c>
      <c r="Y28" s="32">
        <f>$K$2</f>
        <v>0.21</v>
      </c>
    </row>
    <row r="29" spans="1:30" x14ac:dyDescent="0.35">
      <c r="A29" s="24">
        <f t="shared" si="10"/>
        <v>0</v>
      </c>
      <c r="B29" s="5">
        <f t="shared" si="1"/>
        <v>0</v>
      </c>
      <c r="C29" s="5">
        <f t="shared" si="2"/>
        <v>0</v>
      </c>
      <c r="D29">
        <v>24</v>
      </c>
      <c r="E29" s="4">
        <f t="shared" si="3"/>
        <v>0</v>
      </c>
      <c r="F29" s="4">
        <f t="shared" si="4"/>
        <v>0</v>
      </c>
      <c r="G29" s="4">
        <f t="shared" si="9"/>
        <v>0</v>
      </c>
      <c r="H29" s="4">
        <f t="shared" si="6"/>
        <v>0</v>
      </c>
      <c r="K29" s="12" t="s">
        <v>20</v>
      </c>
      <c r="L29" s="13" t="s">
        <v>22</v>
      </c>
      <c r="V29" s="12" t="s">
        <v>20</v>
      </c>
      <c r="W29" s="13" t="s">
        <v>22</v>
      </c>
    </row>
    <row r="30" spans="1:30" x14ac:dyDescent="0.35">
      <c r="A30" s="24">
        <f t="shared" si="10"/>
        <v>0</v>
      </c>
      <c r="B30" s="5">
        <f t="shared" si="1"/>
        <v>0</v>
      </c>
      <c r="C30" s="5">
        <f t="shared" si="2"/>
        <v>0</v>
      </c>
      <c r="D30">
        <v>25</v>
      </c>
      <c r="E30" s="4">
        <f t="shared" si="3"/>
        <v>0</v>
      </c>
      <c r="F30" s="4">
        <f t="shared" si="4"/>
        <v>0</v>
      </c>
      <c r="G30" s="4">
        <f t="shared" si="9"/>
        <v>0</v>
      </c>
      <c r="H30" s="4">
        <f t="shared" si="6"/>
        <v>0</v>
      </c>
      <c r="K30" s="14">
        <f>$M$5</f>
        <v>108.1149892306712</v>
      </c>
      <c r="L30" s="21">
        <v>5</v>
      </c>
      <c r="M30" s="21">
        <v>10</v>
      </c>
      <c r="N30" s="21">
        <v>15</v>
      </c>
      <c r="O30" s="21">
        <v>20</v>
      </c>
      <c r="P30" s="21">
        <v>25</v>
      </c>
      <c r="Q30" s="21">
        <v>30</v>
      </c>
      <c r="R30" s="21">
        <v>35</v>
      </c>
      <c r="S30" s="21">
        <v>40</v>
      </c>
      <c r="V30" s="27">
        <f>$N$5</f>
        <v>3.9738416671750154E-5</v>
      </c>
      <c r="W30" s="21">
        <v>5</v>
      </c>
      <c r="X30" s="21">
        <v>10</v>
      </c>
      <c r="Y30" s="21">
        <v>15</v>
      </c>
      <c r="Z30" s="21">
        <v>20</v>
      </c>
      <c r="AA30" s="21">
        <v>25</v>
      </c>
      <c r="AB30" s="21">
        <v>30</v>
      </c>
      <c r="AC30" s="21">
        <v>35</v>
      </c>
      <c r="AD30" s="21">
        <v>40</v>
      </c>
    </row>
    <row r="31" spans="1:30" x14ac:dyDescent="0.35">
      <c r="A31" s="24">
        <f t="shared" si="10"/>
        <v>0</v>
      </c>
      <c r="B31" s="5">
        <f t="shared" si="1"/>
        <v>0</v>
      </c>
      <c r="C31" s="5">
        <f t="shared" si="2"/>
        <v>0</v>
      </c>
      <c r="D31">
        <v>26</v>
      </c>
      <c r="E31" s="4">
        <f t="shared" si="3"/>
        <v>0</v>
      </c>
      <c r="F31" s="4">
        <f t="shared" si="4"/>
        <v>0</v>
      </c>
      <c r="G31" s="4">
        <f t="shared" si="9"/>
        <v>0</v>
      </c>
      <c r="H31" s="4">
        <f t="shared" si="6"/>
        <v>0</v>
      </c>
      <c r="K31" s="16">
        <v>100</v>
      </c>
      <c r="L31" s="17">
        <f t="dataTable" ref="L31:S39" dt2D="1" dtr="1" r1="I2" r2="D2" ca="1"/>
        <v>-108.51593149229666</v>
      </c>
      <c r="M31" s="17">
        <v>-242.5233975672254</v>
      </c>
      <c r="N31" s="17">
        <v>-365.50396006377559</v>
      </c>
      <c r="O31" s="17">
        <v>-371.31957395312202</v>
      </c>
      <c r="P31" s="17">
        <v>-47.618839235408814</v>
      </c>
      <c r="Q31" s="17">
        <v>960.56766856637842</v>
      </c>
      <c r="R31" s="17">
        <v>3261.2411861996516</v>
      </c>
      <c r="S31" s="17">
        <v>7871.4407841420325</v>
      </c>
      <c r="V31" s="16">
        <v>100</v>
      </c>
      <c r="W31" s="9">
        <f t="dataTable" ref="W31:AD39" dt2D="1" dtr="1" r1="I2" r2="D2" ca="1"/>
        <v>-7.1411152370274428E-3</v>
      </c>
      <c r="X31" s="9">
        <v>-3.1274676322936949E-3</v>
      </c>
      <c r="Y31" s="9">
        <v>-1.5975058078765703E-3</v>
      </c>
      <c r="Z31" s="9">
        <v>-6.9105625152589278E-4</v>
      </c>
      <c r="AA31" s="9">
        <v>-4.2706727981553505E-5</v>
      </c>
      <c r="AB31" s="9">
        <v>4.4838190078734519E-4</v>
      </c>
      <c r="AC31" s="9">
        <v>8.3450078964233954E-4</v>
      </c>
      <c r="AD31" s="9">
        <v>1.1460840702056801E-3</v>
      </c>
    </row>
    <row r="32" spans="1:30" x14ac:dyDescent="0.35">
      <c r="A32" s="24">
        <f t="shared" si="10"/>
        <v>0</v>
      </c>
      <c r="B32" s="5">
        <f t="shared" si="1"/>
        <v>0</v>
      </c>
      <c r="C32" s="5">
        <f t="shared" si="2"/>
        <v>0</v>
      </c>
      <c r="D32">
        <v>27</v>
      </c>
      <c r="E32" s="4">
        <f t="shared" si="3"/>
        <v>0</v>
      </c>
      <c r="F32" s="4">
        <f t="shared" si="4"/>
        <v>0</v>
      </c>
      <c r="G32" s="4">
        <f t="shared" si="9"/>
        <v>0</v>
      </c>
      <c r="H32" s="4">
        <f t="shared" si="6"/>
        <v>0</v>
      </c>
      <c r="K32" s="16">
        <v>200</v>
      </c>
      <c r="L32" s="17">
        <v>-153.32991878961184</v>
      </c>
      <c r="M32" s="17">
        <v>-354.03497090060046</v>
      </c>
      <c r="N32" s="17">
        <v>-486.77074720872042</v>
      </c>
      <c r="O32" s="17">
        <v>-296.49404699540173</v>
      </c>
      <c r="P32" s="17">
        <v>648.96898432972375</v>
      </c>
      <c r="Q32" s="17">
        <v>3105.7169103052584</v>
      </c>
      <c r="R32" s="17">
        <v>8358.0016187422443</v>
      </c>
      <c r="S32" s="17">
        <v>18540.781864771154</v>
      </c>
      <c r="V32" s="16">
        <v>200</v>
      </c>
      <c r="W32" s="9">
        <v>-5.0074135884642587E-3</v>
      </c>
      <c r="X32" s="9">
        <v>-2.2636055946350098E-3</v>
      </c>
      <c r="Y32" s="9">
        <v>-1.0548412799835233E-3</v>
      </c>
      <c r="Z32" s="9">
        <v>-2.7366876602172296E-4</v>
      </c>
      <c r="AA32" s="9">
        <v>2.8873682022094449E-4</v>
      </c>
      <c r="AB32" s="9">
        <v>7.1929097175597867E-4</v>
      </c>
      <c r="AC32" s="9">
        <v>1.0612905025482039E-3</v>
      </c>
      <c r="AD32" s="9">
        <v>1.3397693634033259E-3</v>
      </c>
    </row>
    <row r="33" spans="1:30" x14ac:dyDescent="0.35">
      <c r="A33" s="24">
        <f t="shared" si="10"/>
        <v>0</v>
      </c>
      <c r="B33" s="5">
        <f t="shared" si="1"/>
        <v>0</v>
      </c>
      <c r="C33" s="5">
        <f t="shared" si="2"/>
        <v>0</v>
      </c>
      <c r="D33">
        <v>28</v>
      </c>
      <c r="E33" s="4">
        <f t="shared" si="3"/>
        <v>0</v>
      </c>
      <c r="F33" s="4">
        <f t="shared" si="4"/>
        <v>0</v>
      </c>
      <c r="G33" s="4">
        <f t="shared" si="9"/>
        <v>0</v>
      </c>
      <c r="H33" s="4">
        <f t="shared" si="6"/>
        <v>0</v>
      </c>
      <c r="K33" s="16">
        <v>300</v>
      </c>
      <c r="L33" s="17">
        <v>-198.14390608693066</v>
      </c>
      <c r="M33" s="17">
        <v>-477.41607268223015</v>
      </c>
      <c r="N33" s="17">
        <v>-608.03753435370163</v>
      </c>
      <c r="O33" s="17">
        <v>-221.6685200377251</v>
      </c>
      <c r="P33" s="17">
        <v>1345.5568078948709</v>
      </c>
      <c r="Q33" s="17">
        <v>5250.8661520441528</v>
      </c>
      <c r="R33" s="17">
        <v>13454.762051284604</v>
      </c>
      <c r="S33" s="17">
        <v>29210.122945400188</v>
      </c>
      <c r="V33" s="16">
        <v>300</v>
      </c>
      <c r="W33" s="9">
        <v>-4.3032607063651085E-3</v>
      </c>
      <c r="X33" s="9">
        <v>-2.0290076732635484E-3</v>
      </c>
      <c r="Y33" s="9">
        <v>-8.7596774101256214E-4</v>
      </c>
      <c r="Z33" s="9">
        <v>-1.360356807708768E-4</v>
      </c>
      <c r="AA33" s="9">
        <v>3.980636596679632E-4</v>
      </c>
      <c r="AB33" s="9">
        <v>8.0867409706118776E-4</v>
      </c>
      <c r="AC33" s="9">
        <v>1.1361300945282038E-3</v>
      </c>
      <c r="AD33" s="9">
        <v>1.4036893844604353E-3</v>
      </c>
    </row>
    <row r="34" spans="1:30" x14ac:dyDescent="0.35">
      <c r="A34" s="24">
        <f t="shared" si="10"/>
        <v>0</v>
      </c>
      <c r="B34" s="5">
        <f t="shared" si="1"/>
        <v>0</v>
      </c>
      <c r="C34" s="5">
        <f t="shared" si="2"/>
        <v>0</v>
      </c>
      <c r="D34">
        <v>29</v>
      </c>
      <c r="E34" s="4">
        <f t="shared" si="3"/>
        <v>0</v>
      </c>
      <c r="F34" s="4">
        <f t="shared" si="4"/>
        <v>0</v>
      </c>
      <c r="G34" s="4">
        <f t="shared" si="9"/>
        <v>0</v>
      </c>
      <c r="H34" s="4">
        <f t="shared" si="6"/>
        <v>0</v>
      </c>
      <c r="K34" s="16">
        <v>400</v>
      </c>
      <c r="L34" s="17">
        <v>-245.00595061600325</v>
      </c>
      <c r="M34" s="17">
        <v>-576.44791536033881</v>
      </c>
      <c r="N34" s="17">
        <v>-686.9967430257675</v>
      </c>
      <c r="O34" s="17">
        <v>-81.632911792868981</v>
      </c>
      <c r="P34" s="17">
        <v>2136.9266356932349</v>
      </c>
      <c r="Q34" s="17">
        <v>7532.9708454848733</v>
      </c>
      <c r="R34" s="17">
        <v>18749.149497455684</v>
      </c>
      <c r="S34" s="17">
        <v>40164.374357659137</v>
      </c>
      <c r="V34" s="16">
        <v>400</v>
      </c>
      <c r="W34" s="9">
        <v>-3.9856322575360648E-3</v>
      </c>
      <c r="X34" s="9">
        <v>-1.83514952659607E-3</v>
      </c>
      <c r="Y34" s="9">
        <v>-7.4142217636108398E-4</v>
      </c>
      <c r="Z34" s="9">
        <v>-3.7527084350591489E-5</v>
      </c>
      <c r="AA34" s="9">
        <v>4.7360062599183239E-4</v>
      </c>
      <c r="AB34" s="9">
        <v>8.6913108825682761E-4</v>
      </c>
      <c r="AC34" s="9">
        <v>1.1860966682434443E-3</v>
      </c>
      <c r="AD34" s="9">
        <v>1.4460086822509766E-3</v>
      </c>
    </row>
    <row r="35" spans="1:30" x14ac:dyDescent="0.35">
      <c r="A35" s="24">
        <f t="shared" si="10"/>
        <v>0</v>
      </c>
      <c r="B35" s="5">
        <f t="shared" si="1"/>
        <v>0</v>
      </c>
      <c r="C35" s="5">
        <f t="shared" si="2"/>
        <v>0</v>
      </c>
      <c r="D35">
        <v>30</v>
      </c>
      <c r="E35" s="4">
        <f t="shared" si="3"/>
        <v>0</v>
      </c>
      <c r="F35" s="4">
        <f t="shared" si="4"/>
        <v>0</v>
      </c>
      <c r="G35" s="4">
        <f t="shared" si="9"/>
        <v>0</v>
      </c>
      <c r="H35" s="4">
        <f t="shared" si="6"/>
        <v>0</v>
      </c>
      <c r="K35" s="16">
        <v>500</v>
      </c>
      <c r="L35" s="17">
        <v>-289.81515911563474</v>
      </c>
      <c r="M35" s="17">
        <v>-662.02015082255821</v>
      </c>
      <c r="N35" s="17">
        <v>-738.63703511923086</v>
      </c>
      <c r="O35" s="17">
        <v>108.1149892306712</v>
      </c>
      <c r="P35" s="17">
        <v>3011.8072102519218</v>
      </c>
      <c r="Q35" s="17">
        <v>9940.2514551834902</v>
      </c>
      <c r="R35" s="17">
        <v>24224.496723246528</v>
      </c>
      <c r="S35" s="17">
        <v>51379.837326985085</v>
      </c>
      <c r="V35" s="16">
        <v>500</v>
      </c>
      <c r="W35" s="9">
        <v>-3.7688881624490037E-3</v>
      </c>
      <c r="X35" s="9">
        <v>-1.6849875450134257E-3</v>
      </c>
      <c r="Y35" s="9">
        <v>-6.3734054565428577E-4</v>
      </c>
      <c r="Z35" s="9">
        <v>3.9738416671750154E-5</v>
      </c>
      <c r="AA35" s="9">
        <v>5.3370594978333075E-4</v>
      </c>
      <c r="AB35" s="9">
        <v>9.1699957847590774E-4</v>
      </c>
      <c r="AC35" s="9">
        <v>1.2253165245056374E-3</v>
      </c>
      <c r="AD35" s="9">
        <v>1.4790296554565568E-3</v>
      </c>
    </row>
    <row r="36" spans="1:30" x14ac:dyDescent="0.35">
      <c r="A36" s="24">
        <f t="shared" si="10"/>
        <v>0</v>
      </c>
      <c r="B36" s="5">
        <f t="shared" si="1"/>
        <v>0</v>
      </c>
      <c r="C36" s="5">
        <f t="shared" si="2"/>
        <v>0</v>
      </c>
      <c r="D36">
        <v>31</v>
      </c>
      <c r="E36" s="4">
        <f t="shared" si="3"/>
        <v>0</v>
      </c>
      <c r="F36" s="4">
        <f t="shared" si="4"/>
        <v>0</v>
      </c>
      <c r="G36" s="4">
        <f t="shared" si="9"/>
        <v>0</v>
      </c>
      <c r="H36" s="4">
        <f t="shared" si="6"/>
        <v>0</v>
      </c>
      <c r="K36" s="16">
        <v>750</v>
      </c>
      <c r="L36" s="17">
        <v>-401.83818036471348</v>
      </c>
      <c r="M36" s="17">
        <v>-875.95073947799392</v>
      </c>
      <c r="N36" s="17">
        <v>-867.73776535270736</v>
      </c>
      <c r="O36" s="17">
        <v>582.4847417891724</v>
      </c>
      <c r="P36" s="17">
        <v>5201.4181193517288</v>
      </c>
      <c r="Q36" s="17">
        <v>15979.30492749624</v>
      </c>
      <c r="R36" s="17">
        <v>37958.296486655017</v>
      </c>
      <c r="S36" s="17">
        <v>79484.760565973818</v>
      </c>
      <c r="V36" s="16">
        <v>750</v>
      </c>
      <c r="W36" s="9">
        <v>-3.4803885500878165E-3</v>
      </c>
      <c r="X36" s="9">
        <v>-1.4850616455078167E-3</v>
      </c>
      <c r="Y36" s="9">
        <v>-4.9876570701599954E-4</v>
      </c>
      <c r="Z36" s="9">
        <v>1.4263391494750977E-4</v>
      </c>
      <c r="AA36" s="9">
        <v>6.1402320861815574E-4</v>
      </c>
      <c r="AB36" s="9">
        <v>9.8204612731936369E-4</v>
      </c>
      <c r="AC36" s="9">
        <v>1.2790977954864891E-3</v>
      </c>
      <c r="AD36" s="9">
        <v>1.5243172645568737E-3</v>
      </c>
    </row>
    <row r="37" spans="1:30" x14ac:dyDescent="0.35">
      <c r="A37" s="24">
        <f t="shared" si="10"/>
        <v>0</v>
      </c>
      <c r="B37" s="5">
        <f t="shared" si="1"/>
        <v>0</v>
      </c>
      <c r="C37" s="5">
        <f t="shared" si="2"/>
        <v>0</v>
      </c>
      <c r="D37">
        <v>32</v>
      </c>
      <c r="E37" s="4">
        <f t="shared" si="3"/>
        <v>0</v>
      </c>
      <c r="F37" s="4">
        <f t="shared" si="4"/>
        <v>0</v>
      </c>
      <c r="G37" s="4">
        <f t="shared" si="9"/>
        <v>0</v>
      </c>
      <c r="H37" s="4">
        <f t="shared" si="6"/>
        <v>0</v>
      </c>
      <c r="K37" s="16">
        <v>1000</v>
      </c>
      <c r="L37" s="17">
        <v>-513.86120161378494</v>
      </c>
      <c r="M37" s="17">
        <v>-1089.8813281336043</v>
      </c>
      <c r="N37" s="17">
        <v>-996.83849558647489</v>
      </c>
      <c r="O37" s="17">
        <v>1056.8544943473535</v>
      </c>
      <c r="P37" s="17">
        <v>7391.0290284520015</v>
      </c>
      <c r="Q37" s="17">
        <v>22018.361653385451</v>
      </c>
      <c r="R37" s="17">
        <v>51699.288235236891</v>
      </c>
      <c r="S37" s="17">
        <v>107607.20708327554</v>
      </c>
      <c r="V37" s="16">
        <v>1000</v>
      </c>
      <c r="W37" s="9">
        <v>-3.3363528549671118E-3</v>
      </c>
      <c r="X37" s="9">
        <v>-1.385223865509027E-3</v>
      </c>
      <c r="Y37" s="9">
        <v>-4.2955875396730181E-4</v>
      </c>
      <c r="Z37" s="9">
        <v>1.940190792083657E-4</v>
      </c>
      <c r="AA37" s="9">
        <v>6.5414309501647672E-4</v>
      </c>
      <c r="AB37" s="9">
        <v>1.01453065872191E-3</v>
      </c>
      <c r="AC37" s="9">
        <v>1.3061463832855225E-3</v>
      </c>
      <c r="AD37" s="9">
        <v>1.5471935272216575E-3</v>
      </c>
    </row>
    <row r="38" spans="1:30" x14ac:dyDescent="0.35">
      <c r="A38" s="24">
        <f t="shared" si="10"/>
        <v>0</v>
      </c>
      <c r="B38" s="5">
        <f t="shared" ref="B38:B55" si="11">IF($D38&gt;($I$2+1),0,IF($D38=($I$2+1),$K$5,-$D$2*12))</f>
        <v>0</v>
      </c>
      <c r="C38" s="5">
        <f t="shared" si="2"/>
        <v>0</v>
      </c>
      <c r="D38">
        <v>33</v>
      </c>
      <c r="E38" s="4">
        <f t="shared" si="3"/>
        <v>0</v>
      </c>
      <c r="F38" s="4">
        <f t="shared" si="4"/>
        <v>0</v>
      </c>
      <c r="G38" s="4">
        <f t="shared" si="9"/>
        <v>0</v>
      </c>
      <c r="H38" s="4">
        <f t="shared" si="6"/>
        <v>0</v>
      </c>
      <c r="K38" s="16">
        <v>1500</v>
      </c>
      <c r="L38" s="17">
        <v>-737.90724411193514</v>
      </c>
      <c r="M38" s="17">
        <v>-1517.7425054444466</v>
      </c>
      <c r="N38" s="17">
        <v>-1255.0399560534279</v>
      </c>
      <c r="O38" s="17">
        <v>2005.5939994641813</v>
      </c>
      <c r="P38" s="17">
        <v>11770.25084665115</v>
      </c>
      <c r="Q38" s="17">
        <v>34096.475105160847</v>
      </c>
      <c r="R38" s="17">
        <v>79181.271732395049</v>
      </c>
      <c r="S38" s="17">
        <v>163862.54864948243</v>
      </c>
      <c r="V38" s="16">
        <v>1500</v>
      </c>
      <c r="W38" s="9">
        <v>-3.1924578361213207E-3</v>
      </c>
      <c r="X38" s="9">
        <v>-1.2854754924774107E-3</v>
      </c>
      <c r="Y38" s="9">
        <v>-3.604054450988825E-4</v>
      </c>
      <c r="Z38" s="9">
        <v>2.453684806823786E-4</v>
      </c>
      <c r="AA38" s="9">
        <v>6.9422721862792691E-4</v>
      </c>
      <c r="AB38" s="9">
        <v>1.0469913482665932E-3</v>
      </c>
      <c r="AC38" s="9">
        <v>1.3331711292266929E-3</v>
      </c>
      <c r="AD38" s="9">
        <v>1.5701591968536321E-3</v>
      </c>
    </row>
    <row r="39" spans="1:30" x14ac:dyDescent="0.35">
      <c r="A39" s="24">
        <f t="shared" si="10"/>
        <v>0</v>
      </c>
      <c r="B39" s="5">
        <f t="shared" si="11"/>
        <v>0</v>
      </c>
      <c r="C39" s="5">
        <f t="shared" si="2"/>
        <v>0</v>
      </c>
      <c r="D39">
        <v>34</v>
      </c>
      <c r="E39" s="4">
        <f t="shared" si="3"/>
        <v>0</v>
      </c>
      <c r="F39" s="4">
        <f t="shared" si="4"/>
        <v>0</v>
      </c>
      <c r="G39" s="4">
        <f t="shared" si="9"/>
        <v>0</v>
      </c>
      <c r="H39" s="4">
        <f t="shared" si="6"/>
        <v>0</v>
      </c>
      <c r="K39" s="16">
        <v>2000</v>
      </c>
      <c r="L39" s="17">
        <v>-962.07395881933917</v>
      </c>
      <c r="M39" s="17">
        <v>-1945.7793566789478</v>
      </c>
      <c r="N39" s="17">
        <v>-1513.4962202734314</v>
      </c>
      <c r="O39" s="17">
        <v>2953.9648583790986</v>
      </c>
      <c r="P39" s="17">
        <v>16148.940235871356</v>
      </c>
      <c r="Q39" s="17">
        <v>46173.82049706066</v>
      </c>
      <c r="R39" s="17">
        <v>106662.14817237481</v>
      </c>
      <c r="S39" s="17">
        <v>220119.3656269908</v>
      </c>
      <c r="V39" s="16">
        <v>2000</v>
      </c>
      <c r="W39" s="9">
        <v>-3.120951820164905E-3</v>
      </c>
      <c r="X39" s="9">
        <v>-1.2357473373412996E-3</v>
      </c>
      <c r="Y39" s="9">
        <v>-3.2590627670288363E-4</v>
      </c>
      <c r="Z39" s="9">
        <v>2.7099847793578269E-4</v>
      </c>
      <c r="AA39" s="9">
        <v>7.1423649787902277E-4</v>
      </c>
      <c r="AB39" s="9">
        <v>1.0631978511810303E-3</v>
      </c>
      <c r="AC39" s="9">
        <v>1.3466656208038219E-3</v>
      </c>
      <c r="AD39" s="9">
        <v>1.5816390514373918E-3</v>
      </c>
    </row>
    <row r="40" spans="1:30" x14ac:dyDescent="0.35">
      <c r="A40" s="24">
        <f t="shared" si="10"/>
        <v>0</v>
      </c>
      <c r="B40" s="5">
        <f t="shared" si="11"/>
        <v>0</v>
      </c>
      <c r="C40" s="5">
        <f t="shared" si="2"/>
        <v>0</v>
      </c>
      <c r="D40">
        <v>35</v>
      </c>
      <c r="E40" s="4">
        <f t="shared" si="3"/>
        <v>0</v>
      </c>
      <c r="F40" s="4">
        <f t="shared" si="4"/>
        <v>0</v>
      </c>
      <c r="G40" s="4">
        <f t="shared" si="9"/>
        <v>0</v>
      </c>
      <c r="H40" s="4">
        <f t="shared" si="6"/>
        <v>0</v>
      </c>
    </row>
    <row r="41" spans="1:30" x14ac:dyDescent="0.35">
      <c r="A41" s="24">
        <f t="shared" si="10"/>
        <v>0</v>
      </c>
      <c r="B41" s="5">
        <f t="shared" si="11"/>
        <v>0</v>
      </c>
      <c r="C41" s="5">
        <f t="shared" si="2"/>
        <v>0</v>
      </c>
      <c r="D41">
        <v>36</v>
      </c>
      <c r="E41" s="4">
        <f t="shared" si="3"/>
        <v>0</v>
      </c>
      <c r="F41" s="4">
        <f t="shared" si="4"/>
        <v>0</v>
      </c>
      <c r="G41" s="4">
        <f t="shared" si="9"/>
        <v>0</v>
      </c>
      <c r="H41" s="4">
        <f t="shared" si="6"/>
        <v>0</v>
      </c>
    </row>
    <row r="42" spans="1:30" x14ac:dyDescent="0.35">
      <c r="A42" s="24">
        <f t="shared" si="10"/>
        <v>0</v>
      </c>
      <c r="B42" s="5">
        <f t="shared" si="11"/>
        <v>0</v>
      </c>
      <c r="C42" s="5">
        <f t="shared" si="2"/>
        <v>0</v>
      </c>
      <c r="D42">
        <v>37</v>
      </c>
      <c r="E42" s="4">
        <f t="shared" si="3"/>
        <v>0</v>
      </c>
      <c r="F42" s="4">
        <f t="shared" si="4"/>
        <v>0</v>
      </c>
      <c r="G42" s="4">
        <f t="shared" si="9"/>
        <v>0</v>
      </c>
      <c r="H42" s="4">
        <f t="shared" si="6"/>
        <v>0</v>
      </c>
      <c r="K42" s="13" t="s">
        <v>26</v>
      </c>
      <c r="M42" s="18"/>
      <c r="N42" s="18"/>
      <c r="O42" s="18"/>
      <c r="P42" s="18"/>
      <c r="Q42" s="18"/>
      <c r="R42" s="18"/>
      <c r="S42" s="18"/>
      <c r="V42" s="13" t="s">
        <v>27</v>
      </c>
    </row>
    <row r="43" spans="1:30" ht="16" thickBot="1" x14ac:dyDescent="0.4">
      <c r="A43" s="24">
        <f t="shared" si="10"/>
        <v>0</v>
      </c>
      <c r="B43" s="5">
        <f t="shared" si="11"/>
        <v>0</v>
      </c>
      <c r="C43" s="5">
        <f t="shared" si="2"/>
        <v>0</v>
      </c>
      <c r="D43">
        <v>38</v>
      </c>
      <c r="E43" s="4">
        <f t="shared" si="3"/>
        <v>0</v>
      </c>
      <c r="F43" s="4">
        <f t="shared" si="4"/>
        <v>0</v>
      </c>
      <c r="G43" s="4">
        <f t="shared" si="9"/>
        <v>0</v>
      </c>
      <c r="H43" s="4">
        <f t="shared" si="6"/>
        <v>0</v>
      </c>
    </row>
    <row r="44" spans="1:30" ht="16" thickBot="1" x14ac:dyDescent="0.4">
      <c r="A44" s="24">
        <f t="shared" si="10"/>
        <v>0</v>
      </c>
      <c r="B44" s="5">
        <f t="shared" si="11"/>
        <v>0</v>
      </c>
      <c r="C44" s="5">
        <f t="shared" si="2"/>
        <v>0</v>
      </c>
      <c r="D44">
        <v>39</v>
      </c>
      <c r="E44" s="4">
        <f t="shared" si="3"/>
        <v>0</v>
      </c>
      <c r="F44" s="4">
        <f t="shared" si="4"/>
        <v>0</v>
      </c>
      <c r="G44" s="4">
        <f t="shared" si="9"/>
        <v>0</v>
      </c>
      <c r="H44" s="4">
        <f t="shared" si="6"/>
        <v>0</v>
      </c>
      <c r="K44" s="33">
        <f>$I$2</f>
        <v>20</v>
      </c>
      <c r="L44" s="30" t="s">
        <v>19</v>
      </c>
      <c r="M44" s="31" t="s">
        <v>21</v>
      </c>
      <c r="N44" s="34">
        <f>$H$2</f>
        <v>2.9000000000000001E-2</v>
      </c>
      <c r="V44" s="33">
        <f>$I$2</f>
        <v>20</v>
      </c>
      <c r="W44" s="30" t="s">
        <v>19</v>
      </c>
      <c r="X44" s="31" t="s">
        <v>21</v>
      </c>
      <c r="Y44" s="34">
        <f>$H$2</f>
        <v>2.9000000000000001E-2</v>
      </c>
    </row>
    <row r="45" spans="1:30" x14ac:dyDescent="0.35">
      <c r="A45" s="24">
        <f t="shared" si="10"/>
        <v>0</v>
      </c>
      <c r="B45" s="5">
        <f t="shared" si="11"/>
        <v>0</v>
      </c>
      <c r="C45" s="5">
        <f t="shared" si="2"/>
        <v>0</v>
      </c>
      <c r="D45">
        <v>40</v>
      </c>
      <c r="E45" s="4">
        <f t="shared" si="3"/>
        <v>0</v>
      </c>
      <c r="F45" s="4">
        <f t="shared" si="4"/>
        <v>0</v>
      </c>
      <c r="G45" s="4">
        <f t="shared" si="9"/>
        <v>0</v>
      </c>
      <c r="H45" s="4">
        <f t="shared" si="6"/>
        <v>0</v>
      </c>
      <c r="K45" s="12" t="s">
        <v>20</v>
      </c>
      <c r="L45" s="13" t="s">
        <v>31</v>
      </c>
      <c r="V45" s="12" t="s">
        <v>20</v>
      </c>
      <c r="W45" s="13" t="s">
        <v>31</v>
      </c>
    </row>
    <row r="46" spans="1:30" x14ac:dyDescent="0.35">
      <c r="A46" s="24">
        <f t="shared" si="10"/>
        <v>0</v>
      </c>
      <c r="B46" s="5">
        <f t="shared" si="11"/>
        <v>0</v>
      </c>
      <c r="C46" s="5">
        <f t="shared" si="2"/>
        <v>0</v>
      </c>
      <c r="D46">
        <v>41</v>
      </c>
      <c r="E46" s="4">
        <f t="shared" si="3"/>
        <v>0</v>
      </c>
      <c r="F46" s="4">
        <f t="shared" si="4"/>
        <v>0</v>
      </c>
      <c r="G46" s="4">
        <f t="shared" si="9"/>
        <v>0</v>
      </c>
      <c r="H46" s="4">
        <f t="shared" si="6"/>
        <v>0</v>
      </c>
      <c r="K46" s="14">
        <f>$M$5</f>
        <v>108.1149892306712</v>
      </c>
      <c r="L46" s="35">
        <f t="shared" ref="L46:P46" si="12">M46-0.5%</f>
        <v>0.17999999999999997</v>
      </c>
      <c r="M46" s="35">
        <f t="shared" si="12"/>
        <v>0.18499999999999997</v>
      </c>
      <c r="N46" s="35">
        <f t="shared" si="12"/>
        <v>0.18999999999999997</v>
      </c>
      <c r="O46" s="35">
        <f t="shared" si="12"/>
        <v>0.19499999999999998</v>
      </c>
      <c r="P46" s="35">
        <f t="shared" si="12"/>
        <v>0.19999999999999998</v>
      </c>
      <c r="Q46" s="35">
        <f>R46-0.5%</f>
        <v>0.20499999999999999</v>
      </c>
      <c r="R46" s="35">
        <v>0.21</v>
      </c>
      <c r="S46" s="35">
        <v>0.25</v>
      </c>
      <c r="V46" s="27">
        <f>$N$5</f>
        <v>3.9738416671750154E-5</v>
      </c>
      <c r="W46" s="35">
        <f t="shared" ref="W46:AA46" si="13">X46-0.5%</f>
        <v>0.17999999999999997</v>
      </c>
      <c r="X46" s="35">
        <f t="shared" si="13"/>
        <v>0.18499999999999997</v>
      </c>
      <c r="Y46" s="35">
        <f t="shared" si="13"/>
        <v>0.18999999999999997</v>
      </c>
      <c r="Z46" s="35">
        <f t="shared" si="13"/>
        <v>0.19499999999999998</v>
      </c>
      <c r="AA46" s="35">
        <f t="shared" si="13"/>
        <v>0.19999999999999998</v>
      </c>
      <c r="AB46" s="35">
        <f>AC46-0.5%</f>
        <v>0.20499999999999999</v>
      </c>
      <c r="AC46" s="35">
        <v>0.21</v>
      </c>
      <c r="AD46" s="35">
        <v>0.25</v>
      </c>
    </row>
    <row r="47" spans="1:30" x14ac:dyDescent="0.35">
      <c r="A47" s="24">
        <f t="shared" si="10"/>
        <v>0</v>
      </c>
      <c r="B47" s="5">
        <f t="shared" si="11"/>
        <v>0</v>
      </c>
      <c r="C47" s="5">
        <f t="shared" si="2"/>
        <v>0</v>
      </c>
      <c r="D47">
        <v>42</v>
      </c>
      <c r="E47" s="4">
        <f t="shared" si="3"/>
        <v>0</v>
      </c>
      <c r="F47" s="4">
        <f t="shared" si="4"/>
        <v>0</v>
      </c>
      <c r="G47" s="4">
        <f t="shared" si="9"/>
        <v>0</v>
      </c>
      <c r="H47" s="4">
        <f t="shared" si="6"/>
        <v>0</v>
      </c>
      <c r="K47" s="16">
        <v>100</v>
      </c>
      <c r="L47" s="17">
        <f t="dataTable" ref="L47:S55" dt2D="1" dtr="1" r1="K2" r2="D2" ca="1"/>
        <v>1085.0507723112896</v>
      </c>
      <c r="M47" s="17">
        <v>842.32238126722223</v>
      </c>
      <c r="N47" s="17">
        <v>599.59399022315483</v>
      </c>
      <c r="O47" s="17">
        <v>356.86559917908016</v>
      </c>
      <c r="P47" s="17">
        <v>114.13720813501277</v>
      </c>
      <c r="Q47" s="17">
        <v>-128.59118290905462</v>
      </c>
      <c r="R47" s="17">
        <v>-371.31957395312202</v>
      </c>
      <c r="S47" s="17">
        <v>-2313.1467023056684</v>
      </c>
      <c r="V47" s="16">
        <v>100</v>
      </c>
      <c r="W47" s="9">
        <f t="dataTable" ref="W47:AD55" dt2D="1" dtr="1" r1="K2" r2="D2" ca="1"/>
        <v>1.9841670989990262E-3</v>
      </c>
      <c r="X47" s="9">
        <v>1.5447735786437988E-3</v>
      </c>
      <c r="Y47" s="9">
        <v>1.1028230190276989E-3</v>
      </c>
      <c r="Z47" s="9">
        <v>6.5829753875731867E-4</v>
      </c>
      <c r="AA47" s="9">
        <v>2.1116137504578747E-4</v>
      </c>
      <c r="AB47" s="9">
        <v>-2.3861527442933794E-4</v>
      </c>
      <c r="AC47" s="9">
        <v>-6.9105625152589278E-4</v>
      </c>
      <c r="AD47" s="9">
        <v>-4.4106602668762263E-3</v>
      </c>
    </row>
    <row r="48" spans="1:30" x14ac:dyDescent="0.35">
      <c r="A48" s="24">
        <f t="shared" si="10"/>
        <v>0</v>
      </c>
      <c r="B48" s="5">
        <f t="shared" si="11"/>
        <v>0</v>
      </c>
      <c r="C48" s="5">
        <f t="shared" si="2"/>
        <v>0</v>
      </c>
      <c r="D48">
        <v>43</v>
      </c>
      <c r="E48" s="4">
        <f t="shared" si="3"/>
        <v>0</v>
      </c>
      <c r="F48" s="4">
        <f t="shared" si="4"/>
        <v>0</v>
      </c>
      <c r="G48" s="4">
        <f t="shared" si="9"/>
        <v>0</v>
      </c>
      <c r="H48" s="4">
        <f t="shared" si="6"/>
        <v>0</v>
      </c>
      <c r="K48" s="16">
        <v>200</v>
      </c>
      <c r="L48" s="17">
        <v>2643.8742431050487</v>
      </c>
      <c r="M48" s="17">
        <v>2153.8128614216403</v>
      </c>
      <c r="N48" s="17">
        <v>1663.7514797382319</v>
      </c>
      <c r="O48" s="17">
        <v>1173.6900980548235</v>
      </c>
      <c r="P48" s="17">
        <v>683.62871637141507</v>
      </c>
      <c r="Q48" s="17">
        <v>193.56733468800667</v>
      </c>
      <c r="R48" s="17">
        <v>-296.49404699540173</v>
      </c>
      <c r="S48" s="17">
        <v>-4216.9851004626835</v>
      </c>
      <c r="V48" s="16">
        <v>200</v>
      </c>
      <c r="W48" s="9">
        <v>2.3978233337402372E-3</v>
      </c>
      <c r="X48" s="9">
        <v>1.9590318202972468E-3</v>
      </c>
      <c r="Y48" s="9">
        <v>1.5176951885223361E-3</v>
      </c>
      <c r="Z48" s="9">
        <v>1.0737895965576283E-3</v>
      </c>
      <c r="AA48" s="9">
        <v>6.2727928161621094E-4</v>
      </c>
      <c r="AB48" s="9">
        <v>1.7814040184020719E-4</v>
      </c>
      <c r="AC48" s="9">
        <v>-2.7366876602172296E-4</v>
      </c>
      <c r="AD48" s="9">
        <v>-3.9878904819488498E-3</v>
      </c>
    </row>
    <row r="49" spans="1:30" x14ac:dyDescent="0.35">
      <c r="A49" s="24">
        <f t="shared" si="10"/>
        <v>0</v>
      </c>
      <c r="B49" s="5">
        <f t="shared" si="11"/>
        <v>0</v>
      </c>
      <c r="C49" s="5">
        <f t="shared" si="2"/>
        <v>0</v>
      </c>
      <c r="D49">
        <v>44</v>
      </c>
      <c r="E49" s="4">
        <f t="shared" si="3"/>
        <v>0</v>
      </c>
      <c r="F49" s="4">
        <f t="shared" si="4"/>
        <v>0</v>
      </c>
      <c r="G49" s="4">
        <f t="shared" si="9"/>
        <v>0</v>
      </c>
      <c r="H49" s="4">
        <f t="shared" si="6"/>
        <v>0</v>
      </c>
      <c r="K49" s="16">
        <v>300</v>
      </c>
      <c r="L49" s="17">
        <v>4202.6977138987859</v>
      </c>
      <c r="M49" s="17">
        <v>3465.3033415760437</v>
      </c>
      <c r="N49" s="17">
        <v>2727.9089692533016</v>
      </c>
      <c r="O49" s="17">
        <v>1990.5145969305304</v>
      </c>
      <c r="P49" s="17">
        <v>1253.1202246077883</v>
      </c>
      <c r="Q49" s="17">
        <v>515.72585228504613</v>
      </c>
      <c r="R49" s="17">
        <v>-221.6685200377251</v>
      </c>
      <c r="S49" s="17">
        <v>-6120.8234986197203</v>
      </c>
      <c r="V49" s="16">
        <v>300</v>
      </c>
      <c r="W49" s="9">
        <v>2.5342226028442494E-3</v>
      </c>
      <c r="X49" s="9">
        <v>2.0956337451934898E-3</v>
      </c>
      <c r="Y49" s="9">
        <v>1.6544997692108238E-3</v>
      </c>
      <c r="Z49" s="9">
        <v>1.2107968330383329E-3</v>
      </c>
      <c r="AA49" s="9">
        <v>7.6449513435362937E-4</v>
      </c>
      <c r="AB49" s="9">
        <v>3.1555891036987027E-4</v>
      </c>
      <c r="AC49" s="9">
        <v>-1.360356807708768E-4</v>
      </c>
      <c r="AD49" s="9">
        <v>-3.8484930992126465E-3</v>
      </c>
    </row>
    <row r="50" spans="1:30" x14ac:dyDescent="0.35">
      <c r="A50" s="24">
        <f t="shared" si="10"/>
        <v>0</v>
      </c>
      <c r="B50" s="5">
        <f t="shared" si="11"/>
        <v>0</v>
      </c>
      <c r="C50" s="5">
        <f t="shared" si="2"/>
        <v>0</v>
      </c>
      <c r="D50">
        <v>45</v>
      </c>
      <c r="E50" s="4">
        <f t="shared" si="3"/>
        <v>0</v>
      </c>
      <c r="F50" s="4">
        <f t="shared" si="4"/>
        <v>0</v>
      </c>
      <c r="G50" s="4">
        <f t="shared" si="9"/>
        <v>0</v>
      </c>
      <c r="H50" s="4">
        <f t="shared" si="6"/>
        <v>0</v>
      </c>
      <c r="K50" s="16">
        <v>400</v>
      </c>
      <c r="L50" s="17">
        <v>5826.7312659796735</v>
      </c>
      <c r="M50" s="17">
        <v>4842.0039030175831</v>
      </c>
      <c r="N50" s="17">
        <v>3857.2765400554927</v>
      </c>
      <c r="O50" s="17">
        <v>2872.5491770934022</v>
      </c>
      <c r="P50" s="17">
        <v>1887.8218141313118</v>
      </c>
      <c r="Q50" s="17">
        <v>903.09445116922143</v>
      </c>
      <c r="R50" s="17">
        <v>-81.632911792868981</v>
      </c>
      <c r="S50" s="17">
        <v>-7959.4518154896214</v>
      </c>
      <c r="V50" s="16">
        <v>400</v>
      </c>
      <c r="W50" s="9">
        <v>2.6321172714233315E-3</v>
      </c>
      <c r="X50" s="9">
        <v>2.193623781204232E-3</v>
      </c>
      <c r="Y50" s="9">
        <v>1.7525970935821367E-3</v>
      </c>
      <c r="Z50" s="9">
        <v>1.3089954853057889E-3</v>
      </c>
      <c r="AA50" s="9">
        <v>8.6279511451721469E-4</v>
      </c>
      <c r="AB50" s="9">
        <v>4.1396617889404019E-4</v>
      </c>
      <c r="AC50" s="9">
        <v>-3.7527084350591489E-5</v>
      </c>
      <c r="AD50" s="9">
        <v>-3.7491023540496826E-3</v>
      </c>
    </row>
    <row r="51" spans="1:30" x14ac:dyDescent="0.35">
      <c r="A51" s="24">
        <f t="shared" si="10"/>
        <v>0</v>
      </c>
      <c r="B51" s="5">
        <f t="shared" si="11"/>
        <v>0</v>
      </c>
      <c r="C51" s="5">
        <f t="shared" si="2"/>
        <v>0</v>
      </c>
      <c r="D51">
        <v>46</v>
      </c>
      <c r="E51" s="4">
        <f t="shared" si="3"/>
        <v>0</v>
      </c>
      <c r="F51" s="4">
        <f t="shared" si="4"/>
        <v>0</v>
      </c>
      <c r="G51" s="4">
        <f t="shared" si="9"/>
        <v>0</v>
      </c>
      <c r="H51" s="4">
        <f t="shared" si="6"/>
        <v>0</v>
      </c>
      <c r="K51" s="16">
        <v>500</v>
      </c>
      <c r="L51" s="17">
        <v>7500.4771108392742</v>
      </c>
      <c r="M51" s="17">
        <v>6268.4167572378356</v>
      </c>
      <c r="N51" s="17">
        <v>5036.3564036363969</v>
      </c>
      <c r="O51" s="17">
        <v>3804.2960500349582</v>
      </c>
      <c r="P51" s="17">
        <v>2572.2356964335486</v>
      </c>
      <c r="Q51" s="17">
        <v>1340.1753428321099</v>
      </c>
      <c r="R51" s="17">
        <v>108.1149892306712</v>
      </c>
      <c r="S51" s="17">
        <v>-9748.3678395808092</v>
      </c>
      <c r="V51" s="16">
        <v>500</v>
      </c>
      <c r="W51" s="9">
        <v>2.7090191841125516E-3</v>
      </c>
      <c r="X51" s="9">
        <v>2.2705852985382136E-3</v>
      </c>
      <c r="Y51" s="9">
        <v>1.8296122550964383E-3</v>
      </c>
      <c r="Z51" s="9">
        <v>1.3860762119293213E-3</v>
      </c>
      <c r="AA51" s="9">
        <v>9.3993544578552246E-4</v>
      </c>
      <c r="AB51" s="9">
        <v>4.9116611480712336E-4</v>
      </c>
      <c r="AC51" s="9">
        <v>3.9738416671750154E-5</v>
      </c>
      <c r="AD51" s="9">
        <v>-3.6713123321533148E-3</v>
      </c>
    </row>
    <row r="52" spans="1:30" x14ac:dyDescent="0.35">
      <c r="A52" s="24">
        <f t="shared" si="10"/>
        <v>0</v>
      </c>
      <c r="B52" s="5">
        <f t="shared" si="11"/>
        <v>0</v>
      </c>
      <c r="C52" s="5">
        <f t="shared" si="2"/>
        <v>0</v>
      </c>
      <c r="D52">
        <v>47</v>
      </c>
      <c r="E52" s="4">
        <f t="shared" si="3"/>
        <v>0</v>
      </c>
      <c r="F52" s="4">
        <f t="shared" si="4"/>
        <v>0</v>
      </c>
      <c r="G52" s="4">
        <f t="shared" si="9"/>
        <v>0</v>
      </c>
      <c r="H52" s="4">
        <f t="shared" si="6"/>
        <v>0</v>
      </c>
      <c r="K52" s="16">
        <v>750</v>
      </c>
      <c r="L52" s="17">
        <v>11684.841722987883</v>
      </c>
      <c r="M52" s="17">
        <v>9834.4488927880884</v>
      </c>
      <c r="N52" s="17">
        <v>7984.0560625883518</v>
      </c>
      <c r="O52" s="17">
        <v>6133.6632323885569</v>
      </c>
      <c r="P52" s="17">
        <v>4283.2704021887621</v>
      </c>
      <c r="Q52" s="17">
        <v>2432.8775719889672</v>
      </c>
      <c r="R52" s="17">
        <v>582.4847417891724</v>
      </c>
      <c r="S52" s="17">
        <v>-14220.657899809128</v>
      </c>
      <c r="V52" s="16">
        <v>750</v>
      </c>
      <c r="W52" s="9">
        <v>2.8114199638366866E-3</v>
      </c>
      <c r="X52" s="9">
        <v>2.3730695247650285E-3</v>
      </c>
      <c r="Y52" s="9">
        <v>1.9321799278259333E-3</v>
      </c>
      <c r="Z52" s="9">
        <v>1.4887213706970409E-3</v>
      </c>
      <c r="AA52" s="9">
        <v>1.0426640510559221E-3</v>
      </c>
      <c r="AB52" s="9">
        <v>5.9397816658020297E-4</v>
      </c>
      <c r="AC52" s="9">
        <v>1.4263391494750977E-4</v>
      </c>
      <c r="AD52" s="9">
        <v>-3.5677194595336859E-3</v>
      </c>
    </row>
    <row r="53" spans="1:30" x14ac:dyDescent="0.35">
      <c r="A53" s="24">
        <f t="shared" si="10"/>
        <v>0</v>
      </c>
      <c r="B53" s="5">
        <f t="shared" si="11"/>
        <v>0</v>
      </c>
      <c r="C53" s="5">
        <f t="shared" si="2"/>
        <v>0</v>
      </c>
      <c r="D53">
        <v>48</v>
      </c>
      <c r="E53" s="4">
        <f t="shared" si="3"/>
        <v>0</v>
      </c>
      <c r="F53" s="4">
        <f t="shared" si="4"/>
        <v>0</v>
      </c>
      <c r="G53" s="4">
        <f t="shared" si="9"/>
        <v>0</v>
      </c>
      <c r="H53" s="4">
        <f t="shared" si="6"/>
        <v>0</v>
      </c>
      <c r="K53" s="16">
        <v>1000</v>
      </c>
      <c r="L53" s="17">
        <v>15869.206335136201</v>
      </c>
      <c r="M53" s="17">
        <v>13400.481028338079</v>
      </c>
      <c r="N53" s="17">
        <v>10931.755721539957</v>
      </c>
      <c r="O53" s="17">
        <v>8463.0304147417773</v>
      </c>
      <c r="P53" s="17">
        <v>5994.3051079436555</v>
      </c>
      <c r="Q53" s="17">
        <v>3525.5798011454754</v>
      </c>
      <c r="R53" s="17">
        <v>1056.8544943473535</v>
      </c>
      <c r="S53" s="17">
        <v>-18692.947960037738</v>
      </c>
      <c r="V53" s="16">
        <v>1000</v>
      </c>
      <c r="W53" s="9">
        <v>2.8625667095184132E-3</v>
      </c>
      <c r="X53" s="9">
        <v>2.4242520332336398E-3</v>
      </c>
      <c r="Y53" s="9">
        <v>1.9834041595458984E-3</v>
      </c>
      <c r="Z53" s="9">
        <v>1.5399813652038491E-3</v>
      </c>
      <c r="AA53" s="9">
        <v>1.0939657688140841E-3</v>
      </c>
      <c r="AB53" s="9">
        <v>6.4532160758969115E-4</v>
      </c>
      <c r="AC53" s="9">
        <v>1.940190792083657E-4</v>
      </c>
      <c r="AD53" s="9">
        <v>-3.5159826278686607E-3</v>
      </c>
    </row>
    <row r="54" spans="1:30" x14ac:dyDescent="0.35">
      <c r="A54" s="24">
        <f t="shared" si="10"/>
        <v>0</v>
      </c>
      <c r="B54" s="5">
        <f t="shared" si="11"/>
        <v>0</v>
      </c>
      <c r="C54" s="5">
        <f t="shared" si="2"/>
        <v>0</v>
      </c>
      <c r="D54">
        <v>49</v>
      </c>
      <c r="E54" s="4">
        <f t="shared" si="3"/>
        <v>0</v>
      </c>
      <c r="F54" s="4">
        <f t="shared" si="4"/>
        <v>0</v>
      </c>
      <c r="G54" s="4">
        <f t="shared" si="9"/>
        <v>0</v>
      </c>
      <c r="H54" s="4">
        <f t="shared" si="6"/>
        <v>0</v>
      </c>
      <c r="K54" s="16">
        <v>1500</v>
      </c>
      <c r="L54" s="17">
        <v>24237.935559433303</v>
      </c>
      <c r="M54" s="17">
        <v>20532.54529943841</v>
      </c>
      <c r="N54" s="17">
        <v>16827.155039443634</v>
      </c>
      <c r="O54" s="17">
        <v>13121.764779448742</v>
      </c>
      <c r="P54" s="17">
        <v>9416.3745194538496</v>
      </c>
      <c r="Q54" s="17">
        <v>5710.9842594590737</v>
      </c>
      <c r="R54" s="17">
        <v>2005.5939994641813</v>
      </c>
      <c r="S54" s="17">
        <v>-27637.528080494609</v>
      </c>
      <c r="V54" s="16">
        <v>1500</v>
      </c>
      <c r="W54" s="9">
        <v>2.9136717319488553E-3</v>
      </c>
      <c r="X54" s="9">
        <v>2.475398778915408E-3</v>
      </c>
      <c r="Y54" s="9">
        <v>2.0345866680145236E-3</v>
      </c>
      <c r="Z54" s="9">
        <v>1.5912115573883112E-3</v>
      </c>
      <c r="AA54" s="9">
        <v>1.1452317237854032E-3</v>
      </c>
      <c r="AB54" s="9">
        <v>6.9662928581237793E-4</v>
      </c>
      <c r="AC54" s="9">
        <v>2.453684806823786E-4</v>
      </c>
      <c r="AD54" s="9">
        <v>-3.4642815589904785E-3</v>
      </c>
    </row>
    <row r="55" spans="1:30" x14ac:dyDescent="0.35">
      <c r="A55" s="24">
        <f t="shared" si="10"/>
        <v>0</v>
      </c>
      <c r="B55" s="5">
        <f t="shared" si="11"/>
        <v>0</v>
      </c>
      <c r="C55" s="5">
        <f t="shared" si="2"/>
        <v>0</v>
      </c>
      <c r="D55">
        <v>50</v>
      </c>
      <c r="E55" s="4">
        <f t="shared" si="3"/>
        <v>0</v>
      </c>
      <c r="F55" s="4">
        <f t="shared" si="4"/>
        <v>0</v>
      </c>
      <c r="G55" s="4">
        <f t="shared" si="9"/>
        <v>0</v>
      </c>
      <c r="H55" s="4">
        <f t="shared" si="6"/>
        <v>0</v>
      </c>
      <c r="K55" s="16">
        <v>2000</v>
      </c>
      <c r="L55" s="17">
        <v>32606.296137528378</v>
      </c>
      <c r="M55" s="17">
        <v>27664.240924336831</v>
      </c>
      <c r="N55" s="17">
        <v>22722.185711145285</v>
      </c>
      <c r="O55" s="17">
        <v>17780.130497953738</v>
      </c>
      <c r="P55" s="17">
        <v>12838.075284762192</v>
      </c>
      <c r="Q55" s="17">
        <v>7896.0200715706451</v>
      </c>
      <c r="R55" s="17">
        <v>2953.9648583790986</v>
      </c>
      <c r="S55" s="17">
        <v>-36582.476847153273</v>
      </c>
      <c r="V55" s="16">
        <v>2000</v>
      </c>
      <c r="W55" s="9">
        <v>2.9391825199127364E-3</v>
      </c>
      <c r="X55" s="9">
        <v>2.5009274482727106E-3</v>
      </c>
      <c r="Y55" s="9">
        <v>2.0601391792297447E-3</v>
      </c>
      <c r="Z55" s="9">
        <v>1.6167759895324846E-3</v>
      </c>
      <c r="AA55" s="9">
        <v>1.1708199977874811E-3</v>
      </c>
      <c r="AB55" s="9">
        <v>7.2224140167236051E-4</v>
      </c>
      <c r="AC55" s="9">
        <v>2.7099847793578269E-4</v>
      </c>
      <c r="AD55" s="9">
        <v>-3.4384787082671897E-3</v>
      </c>
    </row>
    <row r="56" spans="1:30" x14ac:dyDescent="0.35">
      <c r="E56" s="4"/>
      <c r="F56" s="4"/>
      <c r="G56" s="4"/>
      <c r="H56" s="4"/>
    </row>
    <row r="57" spans="1:30" x14ac:dyDescent="0.35">
      <c r="E57" s="4"/>
      <c r="F57" s="4"/>
      <c r="G57" s="4"/>
      <c r="H57" s="4"/>
    </row>
    <row r="58" spans="1:30" x14ac:dyDescent="0.35">
      <c r="E58" s="4"/>
      <c r="F58" s="4"/>
      <c r="G58" s="4"/>
      <c r="H58" s="4"/>
    </row>
    <row r="59" spans="1:30" x14ac:dyDescent="0.35">
      <c r="E59" s="4"/>
      <c r="F59" s="4"/>
      <c r="G59" s="4"/>
      <c r="H59" s="4"/>
    </row>
    <row r="60" spans="1:30" x14ac:dyDescent="0.35">
      <c r="E60" s="4"/>
      <c r="F60" s="4"/>
      <c r="G60" s="4"/>
      <c r="H60" s="4"/>
    </row>
    <row r="61" spans="1:30" x14ac:dyDescent="0.35">
      <c r="E61" s="4"/>
      <c r="F61" s="4"/>
      <c r="G61" s="4"/>
      <c r="H61" s="4"/>
    </row>
    <row r="62" spans="1:30" x14ac:dyDescent="0.35">
      <c r="E62" s="4"/>
      <c r="F62" s="4"/>
      <c r="G62" s="4"/>
      <c r="H62" s="4"/>
    </row>
    <row r="63" spans="1:30" x14ac:dyDescent="0.35">
      <c r="E63" s="4"/>
      <c r="F63" s="4"/>
      <c r="G63" s="4"/>
      <c r="H63" s="4"/>
    </row>
    <row r="64" spans="1:30" x14ac:dyDescent="0.35">
      <c r="E64" s="4"/>
      <c r="F64" s="4"/>
      <c r="G64" s="4"/>
      <c r="H64" s="4"/>
    </row>
    <row r="65" spans="5:8" x14ac:dyDescent="0.35">
      <c r="E65" s="4"/>
      <c r="F65" s="4"/>
      <c r="G65" s="4"/>
      <c r="H65" s="4"/>
    </row>
    <row r="66" spans="5:8" x14ac:dyDescent="0.35">
      <c r="E66" s="4"/>
      <c r="F66" s="4"/>
      <c r="G66" s="4"/>
      <c r="H66" s="4"/>
    </row>
    <row r="67" spans="5:8" x14ac:dyDescent="0.35">
      <c r="E67" s="4"/>
      <c r="F67" s="4"/>
      <c r="G67" s="4"/>
      <c r="H67" s="4"/>
    </row>
    <row r="68" spans="5:8" x14ac:dyDescent="0.35">
      <c r="E68" s="4"/>
      <c r="F68" s="4"/>
      <c r="G68" s="4"/>
      <c r="H68" s="4"/>
    </row>
    <row r="69" spans="5:8" x14ac:dyDescent="0.35">
      <c r="E69" s="4"/>
      <c r="F69" s="4"/>
      <c r="G69" s="4"/>
      <c r="H69" s="4"/>
    </row>
    <row r="70" spans="5:8" x14ac:dyDescent="0.35">
      <c r="E70" s="4"/>
      <c r="F70" s="4"/>
      <c r="G70" s="4"/>
      <c r="H70" s="4"/>
    </row>
    <row r="71" spans="5:8" x14ac:dyDescent="0.35">
      <c r="E71" s="4"/>
      <c r="F71" s="4"/>
      <c r="G71" s="4"/>
      <c r="H71" s="4"/>
    </row>
    <row r="72" spans="5:8" x14ac:dyDescent="0.35">
      <c r="E72" s="4"/>
      <c r="F72" s="4"/>
      <c r="G72" s="4"/>
      <c r="H72" s="4"/>
    </row>
    <row r="73" spans="5:8" x14ac:dyDescent="0.35">
      <c r="E73" s="4"/>
      <c r="F73" s="4"/>
      <c r="G73" s="4"/>
      <c r="H73" s="4"/>
    </row>
    <row r="74" spans="5:8" x14ac:dyDescent="0.35">
      <c r="E74" s="4"/>
      <c r="F74" s="4"/>
      <c r="G74" s="4"/>
      <c r="H74" s="4"/>
    </row>
    <row r="75" spans="5:8" x14ac:dyDescent="0.35">
      <c r="E75" s="4"/>
      <c r="F75" s="4"/>
      <c r="G75" s="4"/>
      <c r="H75" s="4"/>
    </row>
    <row r="76" spans="5:8" x14ac:dyDescent="0.35">
      <c r="E76" s="4"/>
      <c r="F76" s="4"/>
      <c r="G76" s="4"/>
      <c r="H76" s="4"/>
    </row>
    <row r="77" spans="5:8" x14ac:dyDescent="0.35">
      <c r="E77" s="4"/>
      <c r="F77" s="4"/>
      <c r="G77" s="4"/>
      <c r="H77" s="4"/>
    </row>
    <row r="78" spans="5:8" x14ac:dyDescent="0.35">
      <c r="E78" s="4"/>
      <c r="F78" s="4"/>
      <c r="G78" s="4"/>
      <c r="H78" s="4"/>
    </row>
    <row r="79" spans="5:8" x14ac:dyDescent="0.35">
      <c r="E79" s="4"/>
      <c r="F79" s="4"/>
      <c r="G79" s="4"/>
      <c r="H79" s="4"/>
    </row>
    <row r="80" spans="5:8" x14ac:dyDescent="0.35">
      <c r="E80" s="4"/>
      <c r="F80" s="4"/>
      <c r="G80" s="4"/>
      <c r="H80" s="4"/>
    </row>
    <row r="81" spans="5:8" x14ac:dyDescent="0.35">
      <c r="E81" s="4"/>
      <c r="F81" s="4"/>
      <c r="G81" s="4"/>
      <c r="H81" s="4"/>
    </row>
    <row r="82" spans="5:8" x14ac:dyDescent="0.35">
      <c r="E82" s="4"/>
      <c r="F82" s="4"/>
      <c r="G82" s="4"/>
      <c r="H82" s="4"/>
    </row>
    <row r="83" spans="5:8" x14ac:dyDescent="0.35">
      <c r="E83" s="4"/>
      <c r="F83" s="4"/>
      <c r="G83" s="4"/>
      <c r="H83" s="4"/>
    </row>
    <row r="84" spans="5:8" x14ac:dyDescent="0.35">
      <c r="E84" s="4"/>
      <c r="F84" s="4"/>
      <c r="G84" s="4"/>
      <c r="H84" s="4"/>
    </row>
    <row r="85" spans="5:8" x14ac:dyDescent="0.35">
      <c r="E85" s="4"/>
      <c r="F85" s="4"/>
      <c r="G85" s="4"/>
      <c r="H85" s="4"/>
    </row>
    <row r="86" spans="5:8" x14ac:dyDescent="0.35">
      <c r="E86" s="4"/>
      <c r="F86" s="4"/>
      <c r="G86" s="4"/>
      <c r="H86" s="4"/>
    </row>
    <row r="87" spans="5:8" x14ac:dyDescent="0.35">
      <c r="E87" s="4"/>
      <c r="F87" s="4"/>
      <c r="G87" s="4"/>
      <c r="H87" s="4"/>
    </row>
    <row r="88" spans="5:8" x14ac:dyDescent="0.35">
      <c r="E88" s="4"/>
      <c r="F88" s="4"/>
      <c r="G88" s="4"/>
      <c r="H88" s="4"/>
    </row>
    <row r="89" spans="5:8" x14ac:dyDescent="0.35">
      <c r="E89" s="4"/>
      <c r="F89" s="4"/>
      <c r="G89" s="4"/>
      <c r="H89" s="4"/>
    </row>
    <row r="90" spans="5:8" x14ac:dyDescent="0.35">
      <c r="E90" s="4"/>
      <c r="F90" s="4"/>
      <c r="G90" s="4"/>
      <c r="H90" s="4"/>
    </row>
    <row r="91" spans="5:8" x14ac:dyDescent="0.35">
      <c r="E91" s="4"/>
      <c r="F91" s="4"/>
      <c r="G91" s="4"/>
      <c r="H91" s="4"/>
    </row>
    <row r="92" spans="5:8" x14ac:dyDescent="0.35">
      <c r="E92" s="4"/>
      <c r="F92" s="4"/>
      <c r="G92" s="4"/>
      <c r="H92" s="4"/>
    </row>
    <row r="93" spans="5:8" x14ac:dyDescent="0.35">
      <c r="E93" s="4"/>
      <c r="F93" s="4"/>
      <c r="G93" s="4"/>
      <c r="H93" s="4"/>
    </row>
    <row r="94" spans="5:8" x14ac:dyDescent="0.35">
      <c r="E94" s="4"/>
      <c r="F94" s="4"/>
      <c r="G94" s="4"/>
      <c r="H94" s="4"/>
    </row>
    <row r="95" spans="5:8" x14ac:dyDescent="0.35">
      <c r="E95" s="4"/>
      <c r="F95" s="4"/>
      <c r="G95" s="4"/>
      <c r="H95" s="4"/>
    </row>
    <row r="96" spans="5:8" x14ac:dyDescent="0.35">
      <c r="E96" s="4"/>
      <c r="F96" s="4"/>
      <c r="G96" s="4"/>
      <c r="H96" s="4"/>
    </row>
    <row r="97" spans="5:8" x14ac:dyDescent="0.35">
      <c r="E97" s="4"/>
      <c r="F97" s="4"/>
      <c r="G97" s="4"/>
      <c r="H97" s="4"/>
    </row>
    <row r="98" spans="5:8" x14ac:dyDescent="0.35">
      <c r="E98" s="4"/>
      <c r="F98" s="4"/>
      <c r="G98" s="4"/>
      <c r="H98" s="4"/>
    </row>
    <row r="99" spans="5:8" x14ac:dyDescent="0.35">
      <c r="E99" s="4"/>
      <c r="F99" s="4"/>
      <c r="G99" s="4"/>
      <c r="H99" s="4"/>
    </row>
    <row r="100" spans="5:8" x14ac:dyDescent="0.35">
      <c r="E100" s="4"/>
      <c r="F100" s="4"/>
      <c r="G100" s="4"/>
      <c r="H100" s="4"/>
    </row>
    <row r="101" spans="5:8" x14ac:dyDescent="0.35">
      <c r="E101" s="4"/>
      <c r="F101" s="4"/>
      <c r="G101" s="4"/>
      <c r="H101" s="4"/>
    </row>
    <row r="102" spans="5:8" x14ac:dyDescent="0.35">
      <c r="E102" s="4"/>
      <c r="F102" s="4"/>
      <c r="G102" s="4"/>
      <c r="H102" s="4"/>
    </row>
    <row r="103" spans="5:8" x14ac:dyDescent="0.35">
      <c r="E103" s="4"/>
      <c r="F103" s="4"/>
      <c r="G103" s="4"/>
      <c r="H103" s="4"/>
    </row>
    <row r="104" spans="5:8" x14ac:dyDescent="0.35">
      <c r="E104" s="4"/>
      <c r="F104" s="4"/>
      <c r="G104" s="4"/>
      <c r="H104" s="4"/>
    </row>
    <row r="105" spans="5:8" x14ac:dyDescent="0.35">
      <c r="E105" s="4"/>
      <c r="F105" s="4"/>
      <c r="G105" s="4"/>
      <c r="H105" s="4"/>
    </row>
    <row r="106" spans="5:8" x14ac:dyDescent="0.35">
      <c r="E106" s="4"/>
      <c r="F106" s="4"/>
      <c r="G106" s="4"/>
      <c r="H106" s="4"/>
    </row>
    <row r="107" spans="5:8" x14ac:dyDescent="0.35">
      <c r="E107" s="4"/>
      <c r="F107" s="4"/>
      <c r="G107" s="4"/>
      <c r="H107" s="4"/>
    </row>
    <row r="108" spans="5:8" x14ac:dyDescent="0.35">
      <c r="E108" s="4"/>
      <c r="F108" s="4"/>
      <c r="G108" s="4"/>
      <c r="H108" s="4"/>
    </row>
    <row r="109" spans="5:8" x14ac:dyDescent="0.35">
      <c r="E109" s="4"/>
      <c r="F109" s="4"/>
      <c r="G109" s="4"/>
      <c r="H109" s="4"/>
    </row>
    <row r="110" spans="5:8" x14ac:dyDescent="0.35">
      <c r="E110" s="4"/>
      <c r="F110" s="4"/>
      <c r="G110" s="4"/>
      <c r="H110" s="4"/>
    </row>
    <row r="111" spans="5:8" x14ac:dyDescent="0.35">
      <c r="E111" s="4"/>
      <c r="F111" s="4"/>
      <c r="G111" s="4"/>
      <c r="H111" s="4"/>
    </row>
    <row r="112" spans="5:8" x14ac:dyDescent="0.35">
      <c r="E112" s="4"/>
      <c r="F112" s="4"/>
      <c r="G112" s="4"/>
      <c r="H112" s="4"/>
    </row>
    <row r="113" spans="5:8" x14ac:dyDescent="0.35">
      <c r="E113" s="4"/>
      <c r="F113" s="4"/>
      <c r="G113" s="4"/>
      <c r="H113" s="4"/>
    </row>
    <row r="114" spans="5:8" x14ac:dyDescent="0.35">
      <c r="E114" s="4"/>
      <c r="F114" s="4"/>
      <c r="G114" s="4"/>
      <c r="H114" s="4"/>
    </row>
    <row r="115" spans="5:8" x14ac:dyDescent="0.35">
      <c r="E115" s="4"/>
      <c r="F115" s="4"/>
      <c r="G115" s="4"/>
      <c r="H115" s="4"/>
    </row>
    <row r="116" spans="5:8" x14ac:dyDescent="0.35">
      <c r="E116" s="4"/>
      <c r="F116" s="4"/>
      <c r="G116" s="4"/>
      <c r="H116" s="4"/>
    </row>
    <row r="117" spans="5:8" x14ac:dyDescent="0.35">
      <c r="E117" s="4"/>
      <c r="F117" s="4"/>
      <c r="G117" s="4"/>
      <c r="H117" s="4"/>
    </row>
    <row r="118" spans="5:8" x14ac:dyDescent="0.35">
      <c r="E118" s="4"/>
      <c r="F118" s="4"/>
      <c r="G118" s="4"/>
      <c r="H118" s="4"/>
    </row>
    <row r="119" spans="5:8" x14ac:dyDescent="0.35">
      <c r="E119" s="4"/>
      <c r="F119" s="4"/>
      <c r="G119" s="4"/>
      <c r="H119" s="4"/>
    </row>
    <row r="120" spans="5:8" x14ac:dyDescent="0.35">
      <c r="E120" s="4"/>
      <c r="F120" s="4"/>
      <c r="G120" s="4"/>
      <c r="H120" s="4"/>
    </row>
    <row r="121" spans="5:8" x14ac:dyDescent="0.35">
      <c r="E121" s="4"/>
      <c r="F121" s="4"/>
      <c r="G121" s="4"/>
      <c r="H121" s="4"/>
    </row>
    <row r="122" spans="5:8" x14ac:dyDescent="0.35">
      <c r="E122" s="4"/>
      <c r="F122" s="4"/>
      <c r="G122" s="4"/>
      <c r="H122" s="4"/>
    </row>
    <row r="123" spans="5:8" x14ac:dyDescent="0.35">
      <c r="E123" s="4"/>
      <c r="F123" s="4"/>
      <c r="G123" s="4"/>
      <c r="H123" s="4"/>
    </row>
    <row r="124" spans="5:8" x14ac:dyDescent="0.35">
      <c r="E124" s="4"/>
      <c r="F124" s="4"/>
      <c r="G124" s="4"/>
      <c r="H124" s="4"/>
    </row>
    <row r="125" spans="5:8" x14ac:dyDescent="0.35">
      <c r="E125" s="4"/>
      <c r="F125" s="4"/>
      <c r="G125" s="4"/>
      <c r="H125" s="4"/>
    </row>
    <row r="126" spans="5:8" x14ac:dyDescent="0.35">
      <c r="E126" s="4"/>
      <c r="F126" s="4"/>
      <c r="G126" s="4"/>
      <c r="H126" s="4"/>
    </row>
    <row r="127" spans="5:8" x14ac:dyDescent="0.35">
      <c r="E127" s="4"/>
      <c r="F127" s="4"/>
      <c r="G127" s="4"/>
      <c r="H127" s="4"/>
    </row>
    <row r="128" spans="5:8" x14ac:dyDescent="0.35">
      <c r="E128" s="4"/>
      <c r="F128" s="4"/>
      <c r="G128" s="4"/>
      <c r="H128" s="4"/>
    </row>
    <row r="129" spans="5:8" x14ac:dyDescent="0.35">
      <c r="E129" s="4"/>
      <c r="F129" s="4"/>
      <c r="G129" s="4"/>
      <c r="H129" s="4"/>
    </row>
    <row r="130" spans="5:8" x14ac:dyDescent="0.35">
      <c r="E130" s="4"/>
      <c r="F130" s="4"/>
      <c r="G130" s="4"/>
      <c r="H130" s="4"/>
    </row>
    <row r="131" spans="5:8" x14ac:dyDescent="0.35">
      <c r="E131" s="4"/>
      <c r="F131" s="4"/>
      <c r="G131" s="4"/>
      <c r="H131" s="4"/>
    </row>
    <row r="132" spans="5:8" x14ac:dyDescent="0.35">
      <c r="E132" s="4"/>
      <c r="F132" s="4"/>
      <c r="G132" s="4"/>
      <c r="H132" s="4"/>
    </row>
    <row r="133" spans="5:8" x14ac:dyDescent="0.35">
      <c r="E133" s="4"/>
      <c r="F133" s="4"/>
      <c r="G133" s="4"/>
      <c r="H133" s="4"/>
    </row>
    <row r="134" spans="5:8" x14ac:dyDescent="0.35">
      <c r="E134" s="4"/>
      <c r="F134" s="4"/>
      <c r="G134" s="4"/>
      <c r="H134" s="4"/>
    </row>
    <row r="135" spans="5:8" x14ac:dyDescent="0.35">
      <c r="E135" s="4"/>
      <c r="F135" s="4"/>
      <c r="G135" s="4"/>
      <c r="H135" s="4"/>
    </row>
    <row r="136" spans="5:8" x14ac:dyDescent="0.35">
      <c r="E136" s="4"/>
      <c r="F136" s="4"/>
      <c r="G136" s="4"/>
      <c r="H136" s="4"/>
    </row>
    <row r="137" spans="5:8" x14ac:dyDescent="0.35">
      <c r="E137" s="4"/>
      <c r="F137" s="4"/>
      <c r="G137" s="4"/>
      <c r="H137" s="4"/>
    </row>
    <row r="138" spans="5:8" x14ac:dyDescent="0.35">
      <c r="E138" s="4"/>
      <c r="F138" s="4"/>
      <c r="G138" s="4"/>
      <c r="H138" s="4"/>
    </row>
    <row r="139" spans="5:8" x14ac:dyDescent="0.35">
      <c r="E139" s="4"/>
      <c r="F139" s="4"/>
      <c r="G139" s="4"/>
      <c r="H139" s="4"/>
    </row>
    <row r="140" spans="5:8" x14ac:dyDescent="0.35">
      <c r="E140" s="4"/>
      <c r="F140" s="4"/>
      <c r="G140" s="4"/>
      <c r="H140" s="4"/>
    </row>
    <row r="141" spans="5:8" x14ac:dyDescent="0.35">
      <c r="E141" s="4"/>
      <c r="F141" s="4"/>
      <c r="G141" s="4"/>
      <c r="H141" s="4"/>
    </row>
    <row r="142" spans="5:8" x14ac:dyDescent="0.35">
      <c r="E142" s="4"/>
      <c r="F142" s="4"/>
      <c r="G142" s="4"/>
      <c r="H142" s="4"/>
    </row>
    <row r="143" spans="5:8" x14ac:dyDescent="0.35">
      <c r="E143" s="4"/>
      <c r="F143" s="4"/>
      <c r="G143" s="4"/>
      <c r="H143" s="4"/>
    </row>
    <row r="144" spans="5:8" x14ac:dyDescent="0.35">
      <c r="E144" s="4"/>
      <c r="F144" s="4"/>
      <c r="G144" s="4"/>
      <c r="H144" s="4"/>
    </row>
    <row r="145" spans="5:8" x14ac:dyDescent="0.35">
      <c r="E145" s="4"/>
      <c r="F145" s="4"/>
      <c r="G145" s="4"/>
      <c r="H145" s="4"/>
    </row>
    <row r="146" spans="5:8" x14ac:dyDescent="0.35">
      <c r="E146" s="4"/>
      <c r="F146" s="4"/>
      <c r="G146" s="4"/>
      <c r="H146" s="4"/>
    </row>
    <row r="147" spans="5:8" x14ac:dyDescent="0.35">
      <c r="E147" s="4"/>
      <c r="F147" s="4"/>
      <c r="G147" s="4"/>
      <c r="H147" s="4"/>
    </row>
    <row r="148" spans="5:8" x14ac:dyDescent="0.35">
      <c r="E148" s="4"/>
      <c r="F148" s="4"/>
      <c r="G148" s="4"/>
      <c r="H148" s="4"/>
    </row>
    <row r="149" spans="5:8" x14ac:dyDescent="0.35">
      <c r="E149" s="4"/>
      <c r="F149" s="4"/>
      <c r="G149" s="4"/>
      <c r="H149" s="4"/>
    </row>
    <row r="150" spans="5:8" x14ac:dyDescent="0.35">
      <c r="E150" s="4"/>
      <c r="F150" s="4"/>
      <c r="G150" s="4"/>
      <c r="H150" s="4"/>
    </row>
    <row r="151" spans="5:8" x14ac:dyDescent="0.35">
      <c r="E151" s="4"/>
      <c r="F151" s="4"/>
      <c r="G151" s="4"/>
      <c r="H151" s="4"/>
    </row>
    <row r="152" spans="5:8" x14ac:dyDescent="0.35">
      <c r="E152" s="4"/>
      <c r="F152" s="4"/>
      <c r="G152" s="4"/>
      <c r="H152" s="4"/>
    </row>
    <row r="153" spans="5:8" x14ac:dyDescent="0.35">
      <c r="E153" s="4"/>
      <c r="F153" s="4"/>
      <c r="G153" s="4"/>
      <c r="H153" s="4"/>
    </row>
    <row r="154" spans="5:8" x14ac:dyDescent="0.35">
      <c r="E154" s="4"/>
      <c r="F154" s="4"/>
      <c r="G154" s="4"/>
      <c r="H154" s="4"/>
    </row>
    <row r="155" spans="5:8" x14ac:dyDescent="0.35">
      <c r="E155" s="4"/>
      <c r="F155" s="4"/>
      <c r="G155" s="4"/>
      <c r="H155" s="4"/>
    </row>
    <row r="156" spans="5:8" x14ac:dyDescent="0.35">
      <c r="E156" s="4"/>
      <c r="F156" s="4"/>
      <c r="G156" s="4"/>
      <c r="H156" s="4"/>
    </row>
    <row r="157" spans="5:8" x14ac:dyDescent="0.35">
      <c r="E157" s="4"/>
      <c r="F157" s="4"/>
      <c r="G157" s="4"/>
      <c r="H157" s="4"/>
    </row>
    <row r="158" spans="5:8" x14ac:dyDescent="0.35">
      <c r="E158" s="4"/>
      <c r="F158" s="4"/>
      <c r="G158" s="4"/>
      <c r="H158" s="4"/>
    </row>
    <row r="159" spans="5:8" x14ac:dyDescent="0.35">
      <c r="E159" s="4"/>
      <c r="F159" s="4"/>
      <c r="G159" s="4"/>
      <c r="H159" s="4"/>
    </row>
    <row r="160" spans="5:8" x14ac:dyDescent="0.35">
      <c r="E160" s="4"/>
      <c r="F160" s="4"/>
      <c r="G160" s="4"/>
      <c r="H160" s="4"/>
    </row>
    <row r="161" spans="5:8" x14ac:dyDescent="0.35">
      <c r="E161" s="4"/>
      <c r="F161" s="4"/>
      <c r="G161" s="4"/>
      <c r="H161" s="4"/>
    </row>
    <row r="162" spans="5:8" x14ac:dyDescent="0.35">
      <c r="E162" s="4"/>
      <c r="F162" s="4"/>
      <c r="G162" s="4"/>
      <c r="H162" s="4"/>
    </row>
    <row r="163" spans="5:8" x14ac:dyDescent="0.35">
      <c r="E163" s="4"/>
      <c r="F163" s="4"/>
      <c r="G163" s="4"/>
      <c r="H163" s="4"/>
    </row>
    <row r="164" spans="5:8" x14ac:dyDescent="0.35">
      <c r="E164" s="4"/>
      <c r="F164" s="4"/>
      <c r="G164" s="4"/>
      <c r="H164" s="4"/>
    </row>
    <row r="165" spans="5:8" x14ac:dyDescent="0.35">
      <c r="E165" s="4"/>
      <c r="F165" s="4"/>
      <c r="G165" s="4"/>
      <c r="H165" s="4"/>
    </row>
    <row r="166" spans="5:8" x14ac:dyDescent="0.35">
      <c r="E166" s="4"/>
      <c r="F166" s="4"/>
      <c r="G166" s="4"/>
      <c r="H166" s="4"/>
    </row>
    <row r="167" spans="5:8" x14ac:dyDescent="0.35">
      <c r="E167" s="4"/>
      <c r="F167" s="4"/>
      <c r="G167" s="4"/>
      <c r="H167" s="4"/>
    </row>
    <row r="168" spans="5:8" x14ac:dyDescent="0.35">
      <c r="E168" s="4"/>
      <c r="F168" s="4"/>
      <c r="G168" s="4"/>
      <c r="H168" s="4"/>
    </row>
    <row r="169" spans="5:8" x14ac:dyDescent="0.35">
      <c r="E169" s="4"/>
      <c r="F169" s="4"/>
      <c r="G169" s="4"/>
      <c r="H169" s="4"/>
    </row>
    <row r="170" spans="5:8" x14ac:dyDescent="0.35">
      <c r="E170" s="4"/>
      <c r="F170" s="4"/>
      <c r="G170" s="4"/>
      <c r="H170" s="4"/>
    </row>
    <row r="171" spans="5:8" x14ac:dyDescent="0.35">
      <c r="E171" s="4"/>
      <c r="F171" s="4"/>
      <c r="G171" s="4"/>
      <c r="H171" s="4"/>
    </row>
    <row r="172" spans="5:8" x14ac:dyDescent="0.35">
      <c r="E172" s="4"/>
      <c r="F172" s="4"/>
      <c r="G172" s="4"/>
      <c r="H172" s="4"/>
    </row>
    <row r="173" spans="5:8" x14ac:dyDescent="0.35">
      <c r="E173" s="4"/>
      <c r="F173" s="4"/>
      <c r="G173" s="4"/>
      <c r="H173" s="4"/>
    </row>
    <row r="174" spans="5:8" x14ac:dyDescent="0.35">
      <c r="E174" s="4"/>
      <c r="F174" s="4"/>
      <c r="G174" s="4"/>
      <c r="H174" s="4"/>
    </row>
    <row r="175" spans="5:8" x14ac:dyDescent="0.35">
      <c r="E175" s="4"/>
      <c r="F175" s="4"/>
      <c r="G175" s="4"/>
      <c r="H175" s="4"/>
    </row>
    <row r="176" spans="5:8" x14ac:dyDescent="0.35">
      <c r="E176" s="4"/>
      <c r="F176" s="4"/>
      <c r="G176" s="4"/>
      <c r="H176" s="4"/>
    </row>
    <row r="177" spans="5:8" x14ac:dyDescent="0.35">
      <c r="E177" s="4"/>
      <c r="F177" s="4"/>
      <c r="G177" s="4"/>
      <c r="H177" s="4"/>
    </row>
    <row r="178" spans="5:8" x14ac:dyDescent="0.35">
      <c r="E178" s="4"/>
      <c r="F178" s="4"/>
      <c r="G178" s="4"/>
      <c r="H178" s="4"/>
    </row>
    <row r="179" spans="5:8" x14ac:dyDescent="0.35">
      <c r="E179" s="4"/>
      <c r="F179" s="4"/>
      <c r="G179" s="4"/>
      <c r="H179" s="4"/>
    </row>
    <row r="180" spans="5:8" x14ac:dyDescent="0.35">
      <c r="E180" s="4"/>
      <c r="F180" s="4"/>
      <c r="G180" s="4"/>
      <c r="H180" s="4"/>
    </row>
    <row r="181" spans="5:8" x14ac:dyDescent="0.35">
      <c r="E181" s="4"/>
      <c r="F181" s="4"/>
      <c r="G181" s="4"/>
      <c r="H181" s="4"/>
    </row>
    <row r="182" spans="5:8" x14ac:dyDescent="0.35">
      <c r="E182" s="4"/>
      <c r="F182" s="4"/>
      <c r="G182" s="4"/>
      <c r="H182" s="4"/>
    </row>
    <row r="183" spans="5:8" x14ac:dyDescent="0.35">
      <c r="E183" s="4"/>
      <c r="F183" s="4"/>
      <c r="G183" s="4"/>
      <c r="H183" s="4"/>
    </row>
    <row r="184" spans="5:8" x14ac:dyDescent="0.35">
      <c r="E184" s="4"/>
      <c r="F184" s="4"/>
      <c r="G184" s="4"/>
      <c r="H184" s="4"/>
    </row>
    <row r="185" spans="5:8" x14ac:dyDescent="0.35">
      <c r="E185" s="4"/>
      <c r="F185" s="4"/>
      <c r="G185" s="4"/>
      <c r="H185" s="4"/>
    </row>
    <row r="186" spans="5:8" x14ac:dyDescent="0.35">
      <c r="E186" s="4"/>
      <c r="F186" s="4"/>
      <c r="G186" s="4"/>
      <c r="H186" s="4"/>
    </row>
    <row r="187" spans="5:8" x14ac:dyDescent="0.35">
      <c r="E187" s="4"/>
      <c r="F187" s="4"/>
      <c r="G187" s="4"/>
      <c r="H187" s="4"/>
    </row>
    <row r="188" spans="5:8" x14ac:dyDescent="0.35">
      <c r="E188" s="4"/>
      <c r="F188" s="4"/>
      <c r="G188" s="4"/>
      <c r="H188" s="4"/>
    </row>
    <row r="189" spans="5:8" x14ac:dyDescent="0.35">
      <c r="E189" s="4"/>
      <c r="F189" s="4"/>
      <c r="G189" s="4"/>
      <c r="H189" s="4"/>
    </row>
    <row r="190" spans="5:8" x14ac:dyDescent="0.35">
      <c r="E190" s="4"/>
      <c r="F190" s="4"/>
      <c r="G190" s="4"/>
      <c r="H190" s="4"/>
    </row>
    <row r="191" spans="5:8" x14ac:dyDescent="0.35">
      <c r="E191" s="4"/>
      <c r="F191" s="4"/>
      <c r="G191" s="4"/>
      <c r="H191" s="4"/>
    </row>
    <row r="192" spans="5:8" x14ac:dyDescent="0.35">
      <c r="E192" s="4"/>
      <c r="F192" s="4"/>
      <c r="G192" s="4"/>
      <c r="H192" s="4"/>
    </row>
    <row r="193" spans="5:8" x14ac:dyDescent="0.35">
      <c r="E193" s="4"/>
      <c r="F193" s="4"/>
      <c r="G193" s="4"/>
      <c r="H193" s="4"/>
    </row>
    <row r="194" spans="5:8" x14ac:dyDescent="0.35">
      <c r="E194" s="4"/>
      <c r="F194" s="4"/>
      <c r="G194" s="4"/>
      <c r="H194" s="4"/>
    </row>
    <row r="195" spans="5:8" x14ac:dyDescent="0.35">
      <c r="E195" s="4"/>
      <c r="F195" s="4"/>
      <c r="G195" s="4"/>
      <c r="H195" s="4"/>
    </row>
    <row r="196" spans="5:8" x14ac:dyDescent="0.35">
      <c r="E196" s="4"/>
      <c r="F196" s="4"/>
      <c r="G196" s="4"/>
      <c r="H196" s="4"/>
    </row>
    <row r="197" spans="5:8" x14ac:dyDescent="0.35">
      <c r="E197" s="4"/>
      <c r="F197" s="4"/>
      <c r="G197" s="4"/>
      <c r="H197" s="4"/>
    </row>
    <row r="198" spans="5:8" x14ac:dyDescent="0.35">
      <c r="E198" s="4"/>
      <c r="F198" s="4"/>
      <c r="G198" s="4"/>
      <c r="H198" s="4"/>
    </row>
    <row r="199" spans="5:8" x14ac:dyDescent="0.35">
      <c r="E199" s="4"/>
      <c r="F199" s="4"/>
      <c r="G199" s="4"/>
      <c r="H199" s="4"/>
    </row>
    <row r="200" spans="5:8" x14ac:dyDescent="0.35">
      <c r="E200" s="4"/>
      <c r="F200" s="4"/>
      <c r="G200" s="4"/>
      <c r="H200" s="4"/>
    </row>
    <row r="201" spans="5:8" x14ac:dyDescent="0.35">
      <c r="E201" s="4"/>
      <c r="F201" s="4"/>
      <c r="G201" s="4"/>
      <c r="H201" s="4"/>
    </row>
    <row r="202" spans="5:8" x14ac:dyDescent="0.35">
      <c r="E202" s="4"/>
      <c r="F202" s="4"/>
      <c r="G202" s="4"/>
      <c r="H202" s="4"/>
    </row>
    <row r="203" spans="5:8" x14ac:dyDescent="0.35">
      <c r="E203" s="4"/>
      <c r="F203" s="4"/>
      <c r="G203" s="4"/>
      <c r="H203" s="4"/>
    </row>
    <row r="204" spans="5:8" x14ac:dyDescent="0.35">
      <c r="E204" s="4"/>
      <c r="F204" s="4"/>
      <c r="G204" s="4"/>
      <c r="H204" s="4"/>
    </row>
    <row r="205" spans="5:8" x14ac:dyDescent="0.35">
      <c r="E205" s="4"/>
      <c r="F205" s="4"/>
      <c r="G205" s="4"/>
      <c r="H205" s="4"/>
    </row>
    <row r="206" spans="5:8" x14ac:dyDescent="0.35">
      <c r="E206" s="4"/>
      <c r="F206" s="4"/>
      <c r="G206" s="4"/>
      <c r="H206" s="4"/>
    </row>
    <row r="207" spans="5:8" x14ac:dyDescent="0.35">
      <c r="E207" s="4"/>
      <c r="F207" s="4"/>
      <c r="G207" s="4"/>
      <c r="H207" s="4"/>
    </row>
    <row r="208" spans="5:8" x14ac:dyDescent="0.35">
      <c r="E208" s="4"/>
      <c r="F208" s="4"/>
      <c r="G208" s="4"/>
      <c r="H208" s="4"/>
    </row>
    <row r="209" spans="5:8" x14ac:dyDescent="0.35">
      <c r="E209" s="4"/>
      <c r="F209" s="4"/>
      <c r="G209" s="4"/>
      <c r="H209" s="4"/>
    </row>
    <row r="210" spans="5:8" x14ac:dyDescent="0.35">
      <c r="E210" s="4"/>
      <c r="F210" s="4"/>
      <c r="G210" s="4"/>
      <c r="H210" s="4"/>
    </row>
    <row r="211" spans="5:8" x14ac:dyDescent="0.35">
      <c r="E211" s="4"/>
      <c r="F211" s="4"/>
      <c r="G211" s="4"/>
      <c r="H211" s="4"/>
    </row>
    <row r="212" spans="5:8" x14ac:dyDescent="0.35">
      <c r="E212" s="4"/>
      <c r="F212" s="4"/>
      <c r="G212" s="4"/>
      <c r="H212" s="4"/>
    </row>
    <row r="213" spans="5:8" x14ac:dyDescent="0.35">
      <c r="E213" s="4"/>
      <c r="F213" s="4"/>
      <c r="G213" s="4"/>
      <c r="H213" s="4"/>
    </row>
    <row r="214" spans="5:8" x14ac:dyDescent="0.35">
      <c r="E214" s="4"/>
      <c r="F214" s="4"/>
      <c r="G214" s="4"/>
      <c r="H214" s="4"/>
    </row>
    <row r="215" spans="5:8" x14ac:dyDescent="0.35">
      <c r="E215" s="4"/>
      <c r="F215" s="4"/>
      <c r="G215" s="4"/>
      <c r="H215" s="4"/>
    </row>
    <row r="216" spans="5:8" x14ac:dyDescent="0.35">
      <c r="E216" s="4"/>
      <c r="F216" s="4"/>
      <c r="G216" s="4"/>
      <c r="H216" s="4"/>
    </row>
    <row r="217" spans="5:8" x14ac:dyDescent="0.35">
      <c r="E217" s="4"/>
      <c r="F217" s="4"/>
      <c r="G217" s="4"/>
      <c r="H217" s="4"/>
    </row>
    <row r="218" spans="5:8" x14ac:dyDescent="0.35">
      <c r="E218" s="4"/>
      <c r="F218" s="4"/>
      <c r="G218" s="4"/>
      <c r="H218" s="4"/>
    </row>
    <row r="219" spans="5:8" x14ac:dyDescent="0.35">
      <c r="E219" s="4"/>
      <c r="F219" s="4"/>
      <c r="G219" s="4"/>
      <c r="H219" s="4"/>
    </row>
    <row r="220" spans="5:8" x14ac:dyDescent="0.35">
      <c r="E220" s="4"/>
      <c r="F220" s="4"/>
      <c r="G220" s="4"/>
      <c r="H220" s="4"/>
    </row>
    <row r="221" spans="5:8" x14ac:dyDescent="0.35">
      <c r="E221" s="4"/>
      <c r="F221" s="4"/>
      <c r="G221" s="4"/>
      <c r="H221" s="4"/>
    </row>
    <row r="222" spans="5:8" x14ac:dyDescent="0.35">
      <c r="E222" s="4"/>
      <c r="F222" s="4"/>
      <c r="G222" s="4"/>
      <c r="H222" s="4"/>
    </row>
    <row r="223" spans="5:8" x14ac:dyDescent="0.35">
      <c r="E223" s="4"/>
      <c r="F223" s="4"/>
      <c r="G223" s="4"/>
      <c r="H223" s="4"/>
    </row>
    <row r="224" spans="5:8" x14ac:dyDescent="0.35">
      <c r="E224" s="4"/>
      <c r="F224" s="4"/>
      <c r="G224" s="4"/>
      <c r="H224" s="4"/>
    </row>
    <row r="225" spans="5:8" x14ac:dyDescent="0.35">
      <c r="E225" s="4"/>
      <c r="F225" s="4"/>
      <c r="G225" s="4"/>
      <c r="H225" s="4"/>
    </row>
    <row r="226" spans="5:8" x14ac:dyDescent="0.35">
      <c r="E226" s="4"/>
      <c r="F226" s="4"/>
      <c r="G226" s="4"/>
      <c r="H226" s="4"/>
    </row>
    <row r="227" spans="5:8" x14ac:dyDescent="0.35">
      <c r="E227" s="4"/>
      <c r="F227" s="4"/>
      <c r="G227" s="4"/>
      <c r="H227" s="4"/>
    </row>
    <row r="228" spans="5:8" x14ac:dyDescent="0.35">
      <c r="E228" s="4"/>
      <c r="F228" s="4"/>
      <c r="G228" s="4"/>
      <c r="H228" s="4"/>
    </row>
    <row r="229" spans="5:8" x14ac:dyDescent="0.35">
      <c r="E229" s="4"/>
      <c r="F229" s="4"/>
      <c r="G229" s="4"/>
      <c r="H229" s="4"/>
    </row>
    <row r="230" spans="5:8" x14ac:dyDescent="0.35">
      <c r="E230" s="4"/>
      <c r="F230" s="4"/>
      <c r="G230" s="4"/>
      <c r="H230" s="4"/>
    </row>
    <row r="231" spans="5:8" x14ac:dyDescent="0.35">
      <c r="E231" s="4"/>
      <c r="F231" s="4"/>
      <c r="G231" s="4"/>
      <c r="H231" s="4"/>
    </row>
    <row r="232" spans="5:8" x14ac:dyDescent="0.35">
      <c r="E232" s="4"/>
      <c r="F232" s="4"/>
      <c r="G232" s="4"/>
      <c r="H232" s="4"/>
    </row>
    <row r="233" spans="5:8" x14ac:dyDescent="0.35">
      <c r="E233" s="4"/>
      <c r="F233" s="4"/>
      <c r="G233" s="4"/>
      <c r="H233" s="4"/>
    </row>
    <row r="234" spans="5:8" x14ac:dyDescent="0.35">
      <c r="E234" s="4"/>
      <c r="F234" s="4"/>
      <c r="G234" s="4"/>
      <c r="H234" s="4"/>
    </row>
    <row r="235" spans="5:8" x14ac:dyDescent="0.35">
      <c r="E235" s="4"/>
      <c r="F235" s="4"/>
      <c r="G235" s="4"/>
      <c r="H235" s="4"/>
    </row>
    <row r="236" spans="5:8" x14ac:dyDescent="0.35">
      <c r="E236" s="4"/>
      <c r="F236" s="4"/>
      <c r="G236" s="4"/>
      <c r="H236" s="4"/>
    </row>
    <row r="237" spans="5:8" x14ac:dyDescent="0.35">
      <c r="E237" s="4"/>
      <c r="F237" s="4"/>
      <c r="G237" s="4"/>
      <c r="H237" s="4"/>
    </row>
    <row r="238" spans="5:8" x14ac:dyDescent="0.35">
      <c r="E238" s="4"/>
      <c r="F238" s="4"/>
      <c r="G238" s="4"/>
      <c r="H238" s="4"/>
    </row>
    <row r="239" spans="5:8" x14ac:dyDescent="0.35">
      <c r="E239" s="4"/>
      <c r="F239" s="4"/>
      <c r="G239" s="4"/>
      <c r="H239" s="4"/>
    </row>
    <row r="240" spans="5:8" x14ac:dyDescent="0.35">
      <c r="E240" s="4"/>
      <c r="F240" s="4"/>
      <c r="G240" s="4"/>
      <c r="H240" s="4"/>
    </row>
    <row r="241" spans="5:8" x14ac:dyDescent="0.35">
      <c r="E241" s="4"/>
      <c r="F241" s="4"/>
      <c r="G241" s="4"/>
      <c r="H241" s="4"/>
    </row>
    <row r="242" spans="5:8" x14ac:dyDescent="0.35">
      <c r="E242" s="4"/>
      <c r="F242" s="4"/>
      <c r="G242" s="4"/>
      <c r="H242" s="4"/>
    </row>
    <row r="243" spans="5:8" x14ac:dyDescent="0.35">
      <c r="E243" s="4"/>
      <c r="F243" s="4"/>
      <c r="G243" s="4"/>
      <c r="H243" s="4"/>
    </row>
    <row r="244" spans="5:8" x14ac:dyDescent="0.35">
      <c r="E244" s="4"/>
      <c r="F244" s="4"/>
      <c r="G244" s="4"/>
      <c r="H244" s="4"/>
    </row>
    <row r="245" spans="5:8" x14ac:dyDescent="0.35">
      <c r="E245" s="4"/>
      <c r="F245" s="4"/>
      <c r="G245" s="4"/>
      <c r="H245" s="4"/>
    </row>
    <row r="246" spans="5:8" x14ac:dyDescent="0.35">
      <c r="E246" s="4"/>
      <c r="F246" s="4"/>
      <c r="G246" s="4"/>
      <c r="H246" s="4"/>
    </row>
    <row r="247" spans="5:8" x14ac:dyDescent="0.35">
      <c r="E247" s="4"/>
      <c r="F247" s="4"/>
      <c r="G247" s="4"/>
      <c r="H247" s="4"/>
    </row>
    <row r="248" spans="5:8" x14ac:dyDescent="0.35">
      <c r="E248" s="4"/>
      <c r="F248" s="4"/>
      <c r="G248" s="4"/>
      <c r="H248" s="4"/>
    </row>
    <row r="249" spans="5:8" x14ac:dyDescent="0.35">
      <c r="E249" s="4"/>
      <c r="F249" s="4"/>
      <c r="G249" s="4"/>
      <c r="H249" s="4"/>
    </row>
    <row r="250" spans="5:8" x14ac:dyDescent="0.35">
      <c r="E250" s="4"/>
      <c r="F250" s="4"/>
      <c r="G250" s="4"/>
      <c r="H250" s="4"/>
    </row>
    <row r="251" spans="5:8" x14ac:dyDescent="0.35">
      <c r="E251" s="4"/>
      <c r="F251" s="4"/>
      <c r="G251" s="4"/>
      <c r="H251" s="4"/>
    </row>
    <row r="252" spans="5:8" x14ac:dyDescent="0.35">
      <c r="E252" s="4"/>
      <c r="F252" s="4"/>
      <c r="G252" s="4"/>
      <c r="H252" s="4"/>
    </row>
    <row r="253" spans="5:8" x14ac:dyDescent="0.35">
      <c r="E253" s="4"/>
      <c r="F253" s="4"/>
      <c r="G253" s="4"/>
      <c r="H253" s="4"/>
    </row>
    <row r="254" spans="5:8" x14ac:dyDescent="0.35">
      <c r="E254" s="4"/>
      <c r="F254" s="4"/>
      <c r="G254" s="4"/>
      <c r="H254" s="4"/>
    </row>
    <row r="255" spans="5:8" x14ac:dyDescent="0.35">
      <c r="E255" s="4"/>
      <c r="F255" s="4"/>
      <c r="G255" s="4"/>
      <c r="H255" s="4"/>
    </row>
    <row r="256" spans="5:8" x14ac:dyDescent="0.35">
      <c r="E256" s="4"/>
      <c r="F256" s="4"/>
      <c r="G256" s="4"/>
      <c r="H256" s="4"/>
    </row>
    <row r="257" spans="5:8" x14ac:dyDescent="0.35">
      <c r="E257" s="4"/>
      <c r="F257" s="4"/>
      <c r="G257" s="4"/>
      <c r="H257" s="4"/>
    </row>
    <row r="258" spans="5:8" x14ac:dyDescent="0.35">
      <c r="E258" s="4"/>
      <c r="F258" s="4"/>
      <c r="G258" s="4"/>
      <c r="H258" s="4"/>
    </row>
    <row r="259" spans="5:8" x14ac:dyDescent="0.35">
      <c r="E259" s="4"/>
      <c r="F259" s="4"/>
      <c r="G259" s="4"/>
      <c r="H259" s="4"/>
    </row>
    <row r="260" spans="5:8" x14ac:dyDescent="0.35">
      <c r="E260" s="4"/>
      <c r="F260" s="4"/>
      <c r="G260" s="4"/>
      <c r="H260" s="4"/>
    </row>
    <row r="261" spans="5:8" x14ac:dyDescent="0.35">
      <c r="E261" s="4"/>
      <c r="F261" s="4"/>
      <c r="G261" s="4"/>
      <c r="H261" s="4"/>
    </row>
    <row r="262" spans="5:8" x14ac:dyDescent="0.35">
      <c r="E262" s="4"/>
      <c r="F262" s="4"/>
      <c r="G262" s="4"/>
      <c r="H262" s="4"/>
    </row>
    <row r="263" spans="5:8" x14ac:dyDescent="0.35">
      <c r="E263" s="4"/>
      <c r="F263" s="4"/>
      <c r="G263" s="4"/>
      <c r="H263" s="4"/>
    </row>
    <row r="264" spans="5:8" x14ac:dyDescent="0.35">
      <c r="E264" s="4"/>
      <c r="F264" s="4"/>
      <c r="G264" s="4"/>
      <c r="H264" s="4"/>
    </row>
    <row r="265" spans="5:8" x14ac:dyDescent="0.35">
      <c r="E265" s="4"/>
      <c r="F265" s="4"/>
      <c r="G265" s="4"/>
      <c r="H265" s="4"/>
    </row>
    <row r="266" spans="5:8" x14ac:dyDescent="0.35">
      <c r="E266" s="4"/>
      <c r="F266" s="4"/>
      <c r="G266" s="4"/>
      <c r="H266" s="4"/>
    </row>
    <row r="267" spans="5:8" x14ac:dyDescent="0.35">
      <c r="E267" s="4"/>
      <c r="F267" s="4"/>
      <c r="G267" s="4"/>
      <c r="H267" s="4"/>
    </row>
    <row r="268" spans="5:8" x14ac:dyDescent="0.35">
      <c r="E268" s="4"/>
      <c r="F268" s="4"/>
      <c r="G268" s="4"/>
      <c r="H268" s="4"/>
    </row>
    <row r="269" spans="5:8" x14ac:dyDescent="0.35">
      <c r="E269" s="4"/>
      <c r="F269" s="4"/>
      <c r="G269" s="4"/>
      <c r="H269" s="4"/>
    </row>
    <row r="270" spans="5:8" x14ac:dyDescent="0.35">
      <c r="E270" s="4"/>
      <c r="F270" s="4"/>
      <c r="G270" s="4"/>
      <c r="H270" s="4"/>
    </row>
    <row r="271" spans="5:8" x14ac:dyDescent="0.35">
      <c r="E271" s="4"/>
      <c r="F271" s="4"/>
      <c r="G271" s="4"/>
      <c r="H271" s="4"/>
    </row>
    <row r="272" spans="5:8" x14ac:dyDescent="0.35">
      <c r="E272" s="4"/>
      <c r="F272" s="4"/>
      <c r="G272" s="4"/>
      <c r="H272" s="4"/>
    </row>
    <row r="273" spans="5:8" x14ac:dyDescent="0.35">
      <c r="E273" s="4"/>
      <c r="F273" s="4"/>
      <c r="G273" s="4"/>
      <c r="H273" s="4"/>
    </row>
    <row r="274" spans="5:8" x14ac:dyDescent="0.35">
      <c r="E274" s="4"/>
      <c r="F274" s="4"/>
      <c r="G274" s="4"/>
      <c r="H274" s="4"/>
    </row>
    <row r="275" spans="5:8" x14ac:dyDescent="0.35">
      <c r="E275" s="4"/>
      <c r="F275" s="4"/>
      <c r="G275" s="4"/>
      <c r="H275" s="4"/>
    </row>
    <row r="276" spans="5:8" x14ac:dyDescent="0.35">
      <c r="E276" s="4"/>
      <c r="F276" s="4"/>
      <c r="G276" s="4"/>
      <c r="H276" s="4"/>
    </row>
    <row r="277" spans="5:8" x14ac:dyDescent="0.35">
      <c r="E277" s="4"/>
      <c r="F277" s="4"/>
      <c r="G277" s="4"/>
      <c r="H277" s="4"/>
    </row>
    <row r="278" spans="5:8" x14ac:dyDescent="0.35">
      <c r="E278" s="4"/>
      <c r="F278" s="4"/>
      <c r="G278" s="4"/>
      <c r="H278" s="4"/>
    </row>
    <row r="279" spans="5:8" x14ac:dyDescent="0.35">
      <c r="E279" s="4"/>
      <c r="F279" s="4"/>
      <c r="G279" s="4"/>
      <c r="H279" s="4"/>
    </row>
    <row r="280" spans="5:8" x14ac:dyDescent="0.35">
      <c r="E280" s="4"/>
      <c r="F280" s="4"/>
      <c r="G280" s="4"/>
      <c r="H280" s="4"/>
    </row>
    <row r="281" spans="5:8" x14ac:dyDescent="0.35">
      <c r="E281" s="4"/>
      <c r="F281" s="4"/>
      <c r="G281" s="4"/>
      <c r="H281" s="4"/>
    </row>
    <row r="282" spans="5:8" x14ac:dyDescent="0.35">
      <c r="E282" s="4"/>
      <c r="F282" s="4"/>
      <c r="G282" s="4"/>
      <c r="H282" s="4"/>
    </row>
    <row r="283" spans="5:8" x14ac:dyDescent="0.35">
      <c r="E283" s="4"/>
      <c r="F283" s="4"/>
      <c r="G283" s="4"/>
      <c r="H283" s="4"/>
    </row>
    <row r="284" spans="5:8" x14ac:dyDescent="0.35">
      <c r="E284" s="4"/>
      <c r="F284" s="4"/>
      <c r="G284" s="4"/>
      <c r="H284" s="4"/>
    </row>
    <row r="285" spans="5:8" x14ac:dyDescent="0.35">
      <c r="E285" s="4"/>
      <c r="F285" s="4"/>
      <c r="G285" s="4"/>
      <c r="H285" s="4"/>
    </row>
    <row r="286" spans="5:8" x14ac:dyDescent="0.35">
      <c r="E286" s="4"/>
      <c r="F286" s="4"/>
      <c r="G286" s="4"/>
      <c r="H286" s="4"/>
    </row>
    <row r="287" spans="5:8" x14ac:dyDescent="0.35">
      <c r="E287" s="4"/>
      <c r="F287" s="4"/>
      <c r="G287" s="4"/>
      <c r="H287" s="4"/>
    </row>
    <row r="288" spans="5:8" x14ac:dyDescent="0.35">
      <c r="E288" s="4"/>
      <c r="F288" s="4"/>
      <c r="G288" s="4"/>
      <c r="H288" s="4"/>
    </row>
    <row r="289" spans="5:8" x14ac:dyDescent="0.35">
      <c r="E289" s="4"/>
      <c r="F289" s="4"/>
      <c r="G289" s="4"/>
      <c r="H289" s="4"/>
    </row>
    <row r="290" spans="5:8" x14ac:dyDescent="0.35">
      <c r="E290" s="4"/>
      <c r="F290" s="4"/>
      <c r="G290" s="4"/>
      <c r="H290" s="4"/>
    </row>
    <row r="291" spans="5:8" x14ac:dyDescent="0.35">
      <c r="E291" s="4"/>
      <c r="F291" s="4"/>
      <c r="G291" s="4"/>
      <c r="H291" s="4"/>
    </row>
    <row r="292" spans="5:8" x14ac:dyDescent="0.35">
      <c r="E292" s="4"/>
      <c r="F292" s="4"/>
      <c r="G292" s="4"/>
      <c r="H292" s="4"/>
    </row>
    <row r="293" spans="5:8" x14ac:dyDescent="0.35">
      <c r="E293" s="4"/>
      <c r="F293" s="4"/>
      <c r="G293" s="4"/>
      <c r="H293" s="4"/>
    </row>
    <row r="294" spans="5:8" x14ac:dyDescent="0.35">
      <c r="E294" s="4"/>
      <c r="F294" s="4"/>
      <c r="G294" s="4"/>
      <c r="H294" s="4"/>
    </row>
  </sheetData>
  <conditionalFormatting sqref="L14:S22">
    <cfRule type="cellIs" dxfId="5" priority="9" operator="greaterThan">
      <formula>0</formula>
    </cfRule>
  </conditionalFormatting>
  <conditionalFormatting sqref="L31:S39">
    <cfRule type="cellIs" dxfId="4" priority="7" operator="greaterThan">
      <formula>0</formula>
    </cfRule>
  </conditionalFormatting>
  <conditionalFormatting sqref="W14:AD22">
    <cfRule type="cellIs" dxfId="3" priority="4" operator="greaterThan">
      <formula>0</formula>
    </cfRule>
  </conditionalFormatting>
  <conditionalFormatting sqref="W31:AD39">
    <cfRule type="cellIs" dxfId="2" priority="3" operator="greaterThan">
      <formula>0</formula>
    </cfRule>
  </conditionalFormatting>
  <conditionalFormatting sqref="L47:S55">
    <cfRule type="cellIs" dxfId="1" priority="2" operator="greaterThan">
      <formula>0</formula>
    </cfRule>
  </conditionalFormatting>
  <conditionalFormatting sqref="W47:AD55">
    <cfRule type="cellIs" dxfId="0" priority="1" operator="greaterThan">
      <formula>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Tabelle1 - Einmalzahlung</vt:lpstr>
      <vt:lpstr>Tabelle2 - Sparplan inkl. IZF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2017-10-29T18:57:22Z</dcterms:created>
  <dcterms:modified xsi:type="dcterms:W3CDTF">2017-12-20T19:05:09Z</dcterms:modified>
</cp:coreProperties>
</file>