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sp" sheetId="1" state="visible" r:id="rId2"/>
  </sheets>
  <definedNames>
    <definedName function="false" hidden="false" name="verweis" vbProcedure="false">#REF!</definedName>
    <definedName function="false" hidden="false" localSheetId="0" name="verweis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<sst xmlns="http://schemas.openxmlformats.org/spreadsheetml/2006/main" count="30" uniqueCount="24">
  <si>
    <t xml:space="preserve">Datum heute:</t>
  </si>
  <si>
    <t xml:space="preserve">NAME</t>
  </si>
  <si>
    <t xml:space="preserve">Kaufdatum</t>
  </si>
  <si>
    <t xml:space="preserve">Kaufkurs</t>
  </si>
  <si>
    <t xml:space="preserve">ursprüngliche Positionsgröße (Einkaufs-Position)</t>
  </si>
  <si>
    <t xml:space="preserve">=Anzahl gekaufter Aktien (bzw. Anteilen bei Fonds)</t>
  </si>
  <si>
    <t xml:space="preserve">aktueller Kurs</t>
  </si>
  <si>
    <t xml:space="preserve">=Aktueller Positionswert</t>
  </si>
  <si>
    <t xml:space="preserve">% Veränderung seit Kauf</t>
  </si>
  <si>
    <t xml:space="preserve">Veränderung in € seit Kauf</t>
  </si>
  <si>
    <t xml:space="preserve">Netto Gewinn/Verlust</t>
  </si>
  <si>
    <t xml:space="preserve">Ausgeschüttete Dividende seit Kauf (abzgl. Transaktionskosten)</t>
  </si>
  <si>
    <t xml:space="preserve">Besitz seit … in Jahren</t>
  </si>
  <si>
    <t xml:space="preserve">XZINSFUSS</t>
  </si>
  <si>
    <t xml:space="preserve">A AG</t>
  </si>
  <si>
    <t xml:space="preserve">B AG</t>
  </si>
  <si>
    <t xml:space="preserve">C AG</t>
  </si>
  <si>
    <t xml:space="preserve">Gesamt</t>
  </si>
  <si>
    <t xml:space="preserve">Gesamtrendite p. a.</t>
  </si>
  <si>
    <t xml:space="preserve">?</t>
  </si>
  <si>
    <t xml:space="preserve">Kauf</t>
  </si>
  <si>
    <t xml:space="preserve">Dividende</t>
  </si>
  <si>
    <t xml:space="preserve">Wert</t>
  </si>
  <si>
    <t xml:space="preserve">Rendite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</si>
</sst>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.00\ %"/>
    <numFmt numFmtId="166" formatCode="DD/MM/YYYY"/>
    <numFmt numFmtId="167" formatCode="@"/>
    <numFmt numFmtId="168" formatCode="_-* #,##0.00&quot; €&quot;_-;\-* #,##0.00&quot; €&quot;_-;_-* \-??&quot; €&quot;_-;_-@_-"/>
    <numFmt numFmtId="169" formatCode="#,##0.00&quot; €&quot;;[RED]\-#,##0.00&quot; €&quot;"/>
    <numFmt numFmtId="170" formatCode="0.00000"/>
    <numFmt numFmtId="171" formatCode="DD/MM/YY"/>
    <numFmt numFmtId="172" formatCode="#,##0.00\ [$€];[RED]\-#,##0.00\ [$€]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i val="true"/>
      <sz val="11"/>
      <color rgb="FF000000"/>
      <name val="Arial"/>
      <family val="2"/>
      <charset val="1"/>
    </font>
    <font>
      <sz val="9"/>
      <name val="Arial"/>
      <family val="2"/>
      <charset val="1"/>
    </font>
    <font>
      <sz val="10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sz val="16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B050"/>
      <name val="Calibri"/>
      <family val="2"/>
      <charset val="1"/>
    </font>
    <font>
      <b val="true"/>
      <sz val="11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F0000"/>
        <bgColor rgb="FF9933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7" fontId="6" fillId="0" borderId="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7" fontId="4" fillId="0" borderId="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7" fontId="10" fillId="0" borderId="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7" fontId="11" fillId="0" borderId="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5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4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4" fillId="0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5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Prozent 2" xfId="20" builtinId="53" customBuiltin="true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6" activeCellId="0" sqref="H16"/>
    </sheetView>
  </sheetViews>
  <sheetFormatPr defaultRowHeight="15" zeroHeight="false" outlineLevelRow="0" outlineLevelCol="0"/>
  <cols>
    <col collapsed="false" customWidth="true" hidden="false" outlineLevel="0" max="1" min="1" style="0" width="8.71"/>
    <col collapsed="false" customWidth="true" hidden="false" outlineLevel="0" max="2" min="2" style="0" width="10.69"/>
    <col collapsed="false" customWidth="true" hidden="false" outlineLevel="0" max="3" min="3" style="0" width="10.14"/>
    <col collapsed="false" customWidth="true" hidden="false" outlineLevel="0" max="4" min="4" style="0" width="14.7"/>
    <col collapsed="false" customWidth="true" hidden="false" outlineLevel="0" max="12" min="5" style="0" width="10.69"/>
    <col collapsed="false" customWidth="true" hidden="false" outlineLevel="0" max="13" min="13" style="0" width="12.57"/>
    <col collapsed="false" customWidth="true" hidden="false" outlineLevel="0" max="1025" min="14" style="0" width="10.69"/>
  </cols>
  <sheetData>
    <row r="1" customFormat="false" ht="15.75" hidden="false" customHeight="false" outlineLevel="0" collapsed="false">
      <c r="A1" s="1" t="s">
        <v>0</v>
      </c>
      <c r="B1" s="1"/>
      <c r="C1" s="2" t="n">
        <f aca="true">TODAY()</f>
        <v>43119</v>
      </c>
      <c r="D1" s="2"/>
      <c r="E1" s="1"/>
      <c r="F1" s="1"/>
      <c r="G1" s="1"/>
      <c r="H1" s="1"/>
      <c r="I1" s="1"/>
      <c r="J1" s="1"/>
      <c r="K1" s="1"/>
      <c r="L1" s="1"/>
      <c r="M1" s="1"/>
    </row>
    <row r="2" customFormat="false" ht="86.25" hidden="false" customHeight="false" outlineLevel="0" collapsed="false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8" t="s">
        <v>8</v>
      </c>
      <c r="I2" s="9" t="s">
        <v>9</v>
      </c>
      <c r="J2" s="10" t="s">
        <v>10</v>
      </c>
      <c r="K2" s="11" t="s">
        <v>11</v>
      </c>
      <c r="L2" s="12" t="s">
        <v>12</v>
      </c>
      <c r="M2" s="13" t="s">
        <v>13</v>
      </c>
    </row>
    <row r="3" customFormat="false" ht="15.75" hidden="false" customHeight="false" outlineLevel="0" collapsed="false">
      <c r="A3" s="14" t="s">
        <v>14</v>
      </c>
      <c r="B3" s="15" t="n">
        <v>41383</v>
      </c>
      <c r="C3" s="16" t="n">
        <v>15.55</v>
      </c>
      <c r="D3" s="16" t="n">
        <v>2005.43</v>
      </c>
      <c r="E3" s="17" t="n">
        <v>129</v>
      </c>
      <c r="F3" s="18" t="n">
        <v>32.25</v>
      </c>
      <c r="G3" s="19" t="n">
        <f aca="false">F3*E3</f>
        <v>4160.25</v>
      </c>
      <c r="H3" s="20" t="n">
        <f aca="false">I3/D3</f>
        <v>1.07449275217784</v>
      </c>
      <c r="I3" s="21" t="n">
        <f aca="false">G3-D3</f>
        <v>2154.82</v>
      </c>
      <c r="J3" s="22" t="n">
        <f aca="false">I3*0.73625</f>
        <v>1586.486225</v>
      </c>
      <c r="K3" s="16" t="n">
        <f aca="false">14.04+11.84+12.02+13.15+13.05+14.35+15.54+19.95+18.22+17.57+20.95+25.21+25.93+22.67+22.9+25.22+23.87+23.6</f>
        <v>340.08</v>
      </c>
      <c r="L3" s="23" t="n">
        <f aca="false">($C$1-B3)/365</f>
        <v>4.75616438356164</v>
      </c>
      <c r="M3" s="24" t="n">
        <f aca="false">((J3+K3+D3)/D3)^(1/L3)-1</f>
        <v>0.152071106484499</v>
      </c>
    </row>
    <row r="4" customFormat="false" ht="15.75" hidden="false" customHeight="false" outlineLevel="0" collapsed="false">
      <c r="A4" s="14" t="s">
        <v>15</v>
      </c>
      <c r="B4" s="15" t="n">
        <v>39446</v>
      </c>
      <c r="C4" s="16" t="n">
        <v>10</v>
      </c>
      <c r="D4" s="16" t="n">
        <v>1000</v>
      </c>
      <c r="E4" s="17" t="n">
        <v>100</v>
      </c>
      <c r="F4" s="18" t="n">
        <v>20</v>
      </c>
      <c r="G4" s="19" t="n">
        <f aca="false">F4*E4</f>
        <v>2000</v>
      </c>
      <c r="H4" s="20" t="n">
        <f aca="false">I4/D4</f>
        <v>1</v>
      </c>
      <c r="I4" s="21" t="n">
        <f aca="false">G4-D4</f>
        <v>1000</v>
      </c>
      <c r="J4" s="22" t="n">
        <f aca="false">I4*0.73625</f>
        <v>736.25</v>
      </c>
      <c r="K4" s="16" t="n">
        <v>100</v>
      </c>
      <c r="L4" s="23" t="n">
        <f aca="false">($C$1-B4)/365</f>
        <v>10.0630136986301</v>
      </c>
      <c r="M4" s="24" t="n">
        <f aca="false">((J4+K4+D4)/D4)^(1/L4)-1</f>
        <v>0.0622528601713253</v>
      </c>
    </row>
    <row r="5" customFormat="false" ht="15" hidden="false" customHeight="false" outlineLevel="0" collapsed="false">
      <c r="A5" s="14" t="s">
        <v>16</v>
      </c>
      <c r="B5" s="15" t="n">
        <v>39446</v>
      </c>
      <c r="C5" s="16" t="n">
        <v>10</v>
      </c>
      <c r="D5" s="16" t="n">
        <v>1000</v>
      </c>
      <c r="E5" s="17" t="n">
        <v>100</v>
      </c>
      <c r="F5" s="18" t="n">
        <v>20</v>
      </c>
      <c r="G5" s="19" t="n">
        <f aca="false">F5*E5</f>
        <v>2000</v>
      </c>
      <c r="H5" s="20" t="n">
        <f aca="false">I5/D5</f>
        <v>1</v>
      </c>
      <c r="I5" s="21" t="n">
        <f aca="false">G5-D5</f>
        <v>1000</v>
      </c>
      <c r="J5" s="22" t="n">
        <f aca="false">I5*0.73625</f>
        <v>736.25</v>
      </c>
      <c r="K5" s="16" t="n">
        <v>100</v>
      </c>
      <c r="L5" s="23" t="n">
        <f aca="false">($C$1-B5)/365</f>
        <v>10.0630136986301</v>
      </c>
      <c r="M5" s="24" t="n">
        <f aca="false">((J5+K5+D5)/D5)^(1/L5)-1</f>
        <v>0.0622528601713253</v>
      </c>
    </row>
    <row r="6" customFormat="false" ht="15" hidden="false" customHeight="false" outlineLevel="0" collapsed="false">
      <c r="A6" s="25" t="s">
        <v>17</v>
      </c>
      <c r="B6" s="26"/>
      <c r="C6" s="26"/>
      <c r="D6" s="27" t="n">
        <f aca="false">SUM(D3:D5)</f>
        <v>4005.43</v>
      </c>
      <c r="E6" s="26"/>
      <c r="F6" s="26"/>
      <c r="G6" s="28" t="n">
        <f aca="false">SUM(G3:G5)</f>
        <v>8160.25</v>
      </c>
      <c r="H6" s="26"/>
      <c r="I6" s="26"/>
      <c r="J6" s="29" t="n">
        <f aca="false">SUM(J3:J5)</f>
        <v>3058.986225</v>
      </c>
      <c r="K6" s="26"/>
      <c r="L6" s="26"/>
      <c r="M6" s="26"/>
    </row>
    <row r="7" customFormat="false" ht="15" hidden="false" customHeight="false" outlineLevel="0" collapsed="false">
      <c r="K7" s="30" t="s">
        <v>18</v>
      </c>
      <c r="L7" s="30"/>
      <c r="M7" s="31" t="s">
        <v>19</v>
      </c>
    </row>
    <row r="8" customFormat="false" ht="15" hidden="false" customHeight="false" outlineLevel="0" collapsed="false">
      <c r="M8" s="32"/>
    </row>
    <row r="9" customFormat="false" ht="13.8" hidden="false" customHeight="false" outlineLevel="0" collapsed="false"/>
    <row r="10" customFormat="false" ht="13.8" hidden="false" customHeight="false" outlineLevel="0" collapsed="false">
      <c r="A10" s="0" t="s">
        <v>20</v>
      </c>
      <c r="B10" s="0" t="s">
        <v>14</v>
      </c>
      <c r="C10" s="33" t="n">
        <v>41383</v>
      </c>
      <c r="D10" s="34" t="n">
        <v>15.55</v>
      </c>
      <c r="E10" s="34" t="n">
        <v>-2005.43</v>
      </c>
    </row>
    <row r="11" customFormat="false" ht="13.8" hidden="false" customHeight="false" outlineLevel="0" collapsed="false">
      <c r="A11" s="35" t="s">
        <v>20</v>
      </c>
      <c r="B11" s="35" t="s">
        <v>15</v>
      </c>
      <c r="C11" s="36" t="n">
        <v>39446</v>
      </c>
      <c r="D11" s="0" t="n">
        <v>10</v>
      </c>
      <c r="E11" s="34" t="n">
        <v>-1000</v>
      </c>
    </row>
    <row r="12" customFormat="false" ht="13.8" hidden="false" customHeight="false" outlineLevel="0" collapsed="false">
      <c r="A12" s="35" t="s">
        <v>20</v>
      </c>
      <c r="B12" s="35" t="s">
        <v>16</v>
      </c>
      <c r="C12" s="36" t="n">
        <v>39446</v>
      </c>
      <c r="D12" s="0" t="n">
        <v>10</v>
      </c>
      <c r="E12" s="34" t="n">
        <v>-1000</v>
      </c>
    </row>
    <row r="13" customFormat="false" ht="13.8" hidden="false" customHeight="false" outlineLevel="0" collapsed="false">
      <c r="A13" s="35" t="s">
        <v>21</v>
      </c>
      <c r="B13" s="35" t="s">
        <v>14</v>
      </c>
      <c r="C13" s="36" t="n">
        <v>41820</v>
      </c>
      <c r="E13" s="37" t="n">
        <v>0</v>
      </c>
    </row>
    <row r="14" customFormat="false" ht="13.8" hidden="false" customHeight="false" outlineLevel="0" collapsed="false">
      <c r="A14" s="35"/>
      <c r="B14" s="35"/>
      <c r="C14" s="36"/>
      <c r="E14" s="37"/>
    </row>
    <row r="15" customFormat="false" ht="13.8" hidden="false" customHeight="false" outlineLevel="0" collapsed="false">
      <c r="A15" s="35" t="s">
        <v>22</v>
      </c>
      <c r="B15" s="35"/>
      <c r="C15" s="36" t="n">
        <v>43119</v>
      </c>
      <c r="E15" s="37" t="n">
        <f aca="false">G6</f>
        <v>8160.25</v>
      </c>
    </row>
    <row r="16" customFormat="false" ht="13.8" hidden="false" customHeight="false" outlineLevel="0" collapsed="false">
      <c r="B16" s="26"/>
      <c r="C16" s="26"/>
    </row>
    <row r="17" customFormat="false" ht="13.8" hidden="false" customHeight="false" outlineLevel="0" collapsed="false">
      <c r="B17" s="26" t="s">
        <v>23</v>
      </c>
      <c r="C17" s="38" t="n">
        <f aca="false">XIRR(E10:E15,C10:C15)</f>
        <v>0.0964686428765519</v>
      </c>
    </row>
  </sheetData>
  <mergeCells count="1">
    <mergeCell ref="C1:D1"/>
  </mergeCells>
  <conditionalFormatting sqref="H3 K3">
    <cfRule type="cellIs" priority="2" operator="lessThan" aboveAverage="0" equalAverage="0" bottom="0" percent="0" rank="0" text="" dxfId="0">
      <formula>0</formula>
    </cfRule>
  </conditionalFormatting>
  <conditionalFormatting sqref="H4 K4">
    <cfRule type="cellIs" priority="3" operator="lessThan" aboveAverage="0" equalAverage="0" bottom="0" percent="0" rank="0" text="" dxfId="1">
      <formula>0</formula>
    </cfRule>
  </conditionalFormatting>
  <conditionalFormatting sqref="H5 K5">
    <cfRule type="cellIs" priority="4" operator="lessThan" aboveAverage="0" equalAverage="0" bottom="0" percent="0" rank="0" text="" dxfId="2">
      <formula>0</formula>
    </cfRule>
  </conditionalFormatting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LibreOffice/5.4.4.2$MacOSX_X86_64 LibreOffice_project/2524958677847fb3bb44820e40380acbe820f960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2018-01-19T10:06:28Z</dcterms:created>
  <dc:creator>Base10</dc:creator>
  <dc:description/>
  <dc:language>de-DE</dc:language>
  <cp:lastModifiedBy/>
  <dcterms:modified xsi:type="dcterms:W3CDTF">2018-01-19T11:29:30Z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