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75" windowWidth="19440" windowHeight="14625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L41" i="1" l="1"/>
  <c r="H52" i="1"/>
  <c r="F52" i="1"/>
  <c r="H51" i="1"/>
  <c r="F51" i="1"/>
  <c r="J52" i="1"/>
  <c r="J51" i="1"/>
  <c r="L26" i="1"/>
  <c r="L9" i="1"/>
  <c r="L36" i="1" l="1"/>
  <c r="N36" i="1" s="1"/>
  <c r="F30" i="1"/>
  <c r="J30" i="1" s="1"/>
  <c r="F13" i="1"/>
  <c r="J13" i="1" s="1"/>
  <c r="L4" i="1" l="1"/>
  <c r="N4" i="1" s="1"/>
  <c r="L21" i="1"/>
  <c r="N21" i="1" s="1"/>
</calcChain>
</file>

<file path=xl/sharedStrings.xml><?xml version="1.0" encoding="utf-8"?>
<sst xmlns="http://schemas.openxmlformats.org/spreadsheetml/2006/main" count="54" uniqueCount="12">
  <si>
    <t>Kauf</t>
  </si>
  <si>
    <t>ETF</t>
  </si>
  <si>
    <t>Anteile</t>
  </si>
  <si>
    <t>Kurs</t>
  </si>
  <si>
    <t>Einzahlung</t>
  </si>
  <si>
    <t>Wert</t>
  </si>
  <si>
    <t>World</t>
  </si>
  <si>
    <t>Rendite</t>
  </si>
  <si>
    <t>Aktuell</t>
  </si>
  <si>
    <t>EMU</t>
  </si>
  <si>
    <t>Gesamtwert</t>
  </si>
  <si>
    <t>Rendite (p.a.)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</si>
</sst>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€&quot;;\-#,##0.00\ &quot;€&quot;"/>
    <numFmt numFmtId="164" formatCode="0.0000"/>
    <numFmt numFmtId="165" formatCode="#,##0.00\ &quot;€&quot;"/>
    <numFmt numFmtId="166" formatCode="0.00000"/>
    <numFmt numFmtId="167" formatCode="#,##0.00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theme="9" tint="-0.249977111117893"/>
      <name val="Arial"/>
      <family val="2"/>
    </font>
    <font>
      <b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14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7" fontId="4" fillId="4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14" fontId="0" fillId="2" borderId="0" xfId="0" quotePrefix="1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4" fontId="0" fillId="2" borderId="0" xfId="0" quotePrefix="1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0" fontId="0" fillId="2" borderId="0" xfId="0" applyNumberFormat="1" applyFill="1"/>
    <xf numFmtId="0" fontId="3" fillId="2" borderId="0" xfId="0" applyFont="1" applyFill="1" applyBorder="1"/>
    <xf numFmtId="166" fontId="0" fillId="2" borderId="0" xfId="0" applyNumberFormat="1" applyFill="1" applyAlignment="1">
      <alignment horizontal="center"/>
    </xf>
    <xf numFmtId="14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/>
    </xf>
    <xf numFmtId="0" fontId="0" fillId="0" borderId="0" xfId="0" applyFill="1" applyBorder="1"/>
    <xf numFmtId="0" fontId="2" fillId="3" borderId="0" xfId="0" applyFont="1" applyFill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L42" sqref="L42"/>
    </sheetView>
  </sheetViews>
  <sheetFormatPr baseColWidth="10" defaultRowHeight="15" x14ac:dyDescent="0.25"/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x14ac:dyDescent="0.25">
      <c r="A2" s="3"/>
      <c r="B2" s="4" t="s">
        <v>0</v>
      </c>
      <c r="C2" s="5"/>
      <c r="D2" s="4" t="s">
        <v>1</v>
      </c>
      <c r="E2" s="5"/>
      <c r="F2" s="4" t="s">
        <v>2</v>
      </c>
      <c r="G2" s="5"/>
      <c r="H2" s="4" t="s">
        <v>3</v>
      </c>
      <c r="I2" s="5"/>
      <c r="J2" s="4" t="s">
        <v>4</v>
      </c>
      <c r="K2" s="5"/>
      <c r="L2" s="32" t="s">
        <v>5</v>
      </c>
      <c r="M2" s="32"/>
      <c r="N2" s="32"/>
      <c r="O2" s="1"/>
      <c r="P2" s="7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2"/>
    </row>
    <row r="4" spans="1:16" x14ac:dyDescent="0.25">
      <c r="A4" s="5"/>
      <c r="B4" s="8">
        <v>41522</v>
      </c>
      <c r="C4" s="9"/>
      <c r="D4" s="9" t="s">
        <v>6</v>
      </c>
      <c r="E4" s="9"/>
      <c r="F4" s="10">
        <v>5.1264000000000003</v>
      </c>
      <c r="G4" s="9"/>
      <c r="H4" s="11">
        <v>29.26</v>
      </c>
      <c r="I4" s="36"/>
      <c r="J4" s="12">
        <v>150</v>
      </c>
      <c r="K4" s="9"/>
      <c r="L4" s="13">
        <f>-J13-(SUM(J4:J11))</f>
        <v>168.40223999999967</v>
      </c>
      <c r="M4" s="14"/>
      <c r="N4" s="15">
        <f>L4/(((SUM(J4:J12))/100%))</f>
        <v>9.3556799999999815E-2</v>
      </c>
      <c r="O4" s="3"/>
      <c r="P4" s="2"/>
    </row>
    <row r="5" spans="1:16" x14ac:dyDescent="0.25">
      <c r="A5" s="5"/>
      <c r="B5" s="16">
        <v>41554</v>
      </c>
      <c r="C5" s="5"/>
      <c r="D5" s="9" t="s">
        <v>6</v>
      </c>
      <c r="E5" s="5"/>
      <c r="F5" s="10">
        <v>5.1440000000000001</v>
      </c>
      <c r="G5" s="5"/>
      <c r="H5" s="11">
        <v>29.16</v>
      </c>
      <c r="I5" s="36"/>
      <c r="J5" s="17">
        <v>150</v>
      </c>
      <c r="K5" s="5"/>
      <c r="L5" s="1"/>
      <c r="M5" s="1"/>
      <c r="N5" s="1"/>
      <c r="O5" s="3"/>
      <c r="P5" s="2"/>
    </row>
    <row r="6" spans="1:16" x14ac:dyDescent="0.25">
      <c r="A6" s="1"/>
      <c r="B6" s="18">
        <v>41583</v>
      </c>
      <c r="C6" s="19"/>
      <c r="D6" s="9" t="s">
        <v>6</v>
      </c>
      <c r="E6" s="1"/>
      <c r="F6" s="20">
        <v>8.1511999999999993</v>
      </c>
      <c r="G6" s="21"/>
      <c r="H6" s="22">
        <v>30.67</v>
      </c>
      <c r="I6" s="36"/>
      <c r="J6" s="17">
        <v>250</v>
      </c>
      <c r="K6" s="19"/>
      <c r="L6" s="3"/>
      <c r="M6" s="3"/>
      <c r="N6" s="3"/>
      <c r="O6" s="3"/>
      <c r="P6" s="2"/>
    </row>
    <row r="7" spans="1:16" x14ac:dyDescent="0.25">
      <c r="A7" s="1"/>
      <c r="B7" s="18">
        <v>41613</v>
      </c>
      <c r="C7" s="19"/>
      <c r="D7" s="9" t="s">
        <v>6</v>
      </c>
      <c r="E7" s="1"/>
      <c r="F7" s="23">
        <v>8.0645000000000007</v>
      </c>
      <c r="G7" s="19"/>
      <c r="H7" s="24">
        <v>31</v>
      </c>
      <c r="I7" s="36"/>
      <c r="J7" s="17">
        <v>250</v>
      </c>
      <c r="K7" s="19"/>
      <c r="L7" s="32" t="s">
        <v>11</v>
      </c>
      <c r="M7" s="32"/>
      <c r="N7" s="32"/>
      <c r="O7" s="3"/>
      <c r="P7" s="2"/>
    </row>
    <row r="8" spans="1:16" x14ac:dyDescent="0.25">
      <c r="A8" s="1"/>
      <c r="B8" s="18">
        <v>41645</v>
      </c>
      <c r="C8" s="19"/>
      <c r="D8" s="9" t="s">
        <v>6</v>
      </c>
      <c r="E8" s="1"/>
      <c r="F8" s="23">
        <v>7.9846000000000004</v>
      </c>
      <c r="G8" s="19"/>
      <c r="H8" s="24">
        <v>31.31</v>
      </c>
      <c r="I8" s="36"/>
      <c r="J8" s="17">
        <v>250</v>
      </c>
      <c r="K8" s="19"/>
      <c r="L8" s="1"/>
      <c r="M8" s="1"/>
      <c r="N8" s="1"/>
      <c r="O8" s="3"/>
      <c r="P8" s="2"/>
    </row>
    <row r="9" spans="1:16" x14ac:dyDescent="0.25">
      <c r="A9" s="1"/>
      <c r="B9" s="18">
        <v>41675</v>
      </c>
      <c r="C9" s="19"/>
      <c r="D9" s="9" t="s">
        <v>6</v>
      </c>
      <c r="E9" s="1"/>
      <c r="F9" s="23">
        <v>8.3249999999999993</v>
      </c>
      <c r="G9" s="19"/>
      <c r="H9" s="24">
        <v>30.03</v>
      </c>
      <c r="I9" s="36"/>
      <c r="J9" s="17">
        <v>250</v>
      </c>
      <c r="K9" s="19"/>
      <c r="L9" s="33">
        <f>XIRR(J4:J13,B4:B13)</f>
        <v>0.20617696642875671</v>
      </c>
      <c r="M9" s="34"/>
      <c r="N9" s="35"/>
      <c r="O9" s="3"/>
      <c r="P9" s="2"/>
    </row>
    <row r="10" spans="1:16" x14ac:dyDescent="0.25">
      <c r="A10" s="1"/>
      <c r="B10" s="18">
        <v>41703</v>
      </c>
      <c r="C10" s="19"/>
      <c r="D10" s="9" t="s">
        <v>6</v>
      </c>
      <c r="E10" s="1"/>
      <c r="F10" s="23">
        <v>7.8963000000000001</v>
      </c>
      <c r="G10" s="19"/>
      <c r="H10" s="24">
        <v>31.66</v>
      </c>
      <c r="I10" s="36"/>
      <c r="J10" s="17">
        <v>250</v>
      </c>
      <c r="K10" s="19"/>
      <c r="L10" s="3"/>
      <c r="M10" s="25"/>
      <c r="N10" s="1"/>
      <c r="O10" s="1"/>
      <c r="P10" s="2"/>
    </row>
    <row r="11" spans="1:16" x14ac:dyDescent="0.25">
      <c r="A11" s="1"/>
      <c r="B11" s="18">
        <v>41736</v>
      </c>
      <c r="C11" s="19"/>
      <c r="D11" s="9" t="s">
        <v>6</v>
      </c>
      <c r="E11" s="19"/>
      <c r="F11" s="23">
        <v>7.8914</v>
      </c>
      <c r="G11" s="19"/>
      <c r="H11" s="24">
        <v>31.68</v>
      </c>
      <c r="I11" s="36"/>
      <c r="J11" s="17">
        <v>250</v>
      </c>
      <c r="K11" s="19"/>
      <c r="L11" s="3"/>
      <c r="M11" s="3"/>
      <c r="N11" s="3"/>
      <c r="O11" s="3"/>
      <c r="P11" s="26"/>
    </row>
    <row r="12" spans="1:16" x14ac:dyDescent="0.25">
      <c r="A12" s="1"/>
      <c r="B12" s="18"/>
      <c r="C12" s="1"/>
      <c r="D12" s="1"/>
      <c r="E12" s="1"/>
      <c r="F12" s="27"/>
      <c r="G12" s="1"/>
      <c r="H12" s="24"/>
      <c r="I12" s="1"/>
      <c r="J12" s="17"/>
      <c r="K12" s="1"/>
      <c r="L12" s="1"/>
      <c r="M12" s="3"/>
      <c r="N12" s="3"/>
      <c r="O12" s="3"/>
      <c r="P12" s="2"/>
    </row>
    <row r="13" spans="1:16" x14ac:dyDescent="0.25">
      <c r="A13" s="4" t="s">
        <v>8</v>
      </c>
      <c r="B13" s="28">
        <v>41812</v>
      </c>
      <c r="C13" s="1"/>
      <c r="D13" s="1"/>
      <c r="E13" s="1"/>
      <c r="F13" s="29">
        <f>SUM(F4:F11)</f>
        <v>58.58339999999999</v>
      </c>
      <c r="G13" s="1"/>
      <c r="H13" s="30">
        <v>33.6</v>
      </c>
      <c r="I13" s="1"/>
      <c r="J13" s="17">
        <f>-(F13*H13)</f>
        <v>-1968.4022399999997</v>
      </c>
      <c r="K13" s="1"/>
      <c r="L13" s="1"/>
      <c r="M13" s="1"/>
      <c r="N13" s="1"/>
      <c r="O13" s="1"/>
      <c r="P13" s="2"/>
    </row>
    <row r="14" spans="1:16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</row>
    <row r="19" spans="1:16" x14ac:dyDescent="0.25">
      <c r="A19" s="3"/>
      <c r="B19" s="4" t="s">
        <v>0</v>
      </c>
      <c r="C19" s="5"/>
      <c r="D19" s="4" t="s">
        <v>1</v>
      </c>
      <c r="E19" s="5"/>
      <c r="F19" s="4" t="s">
        <v>2</v>
      </c>
      <c r="G19" s="5"/>
      <c r="H19" s="4" t="s">
        <v>3</v>
      </c>
      <c r="I19" s="5"/>
      <c r="J19" s="4" t="s">
        <v>4</v>
      </c>
      <c r="K19" s="5"/>
      <c r="L19" s="32" t="s">
        <v>5</v>
      </c>
      <c r="M19" s="32"/>
      <c r="N19" s="32"/>
      <c r="O19" s="1"/>
      <c r="P19" s="7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"/>
      <c r="M20" s="1"/>
      <c r="N20" s="1"/>
      <c r="O20" s="1"/>
      <c r="P20" s="2"/>
    </row>
    <row r="21" spans="1:16" x14ac:dyDescent="0.25">
      <c r="A21" s="5"/>
      <c r="B21" s="8">
        <v>41522</v>
      </c>
      <c r="C21" s="9"/>
      <c r="D21" s="9" t="s">
        <v>9</v>
      </c>
      <c r="E21" s="9"/>
      <c r="F21" s="10">
        <v>4.7618999999999998</v>
      </c>
      <c r="G21" s="9"/>
      <c r="H21" s="11">
        <v>18.899999999999999</v>
      </c>
      <c r="I21" s="9"/>
      <c r="J21" s="12">
        <v>90</v>
      </c>
      <c r="K21" s="9"/>
      <c r="L21" s="13">
        <f>-J30-(SUM(J21:J28))</f>
        <v>114.88816920000022</v>
      </c>
      <c r="M21" s="14"/>
      <c r="N21" s="15">
        <f>L21/(((SUM(J21:J29))/100%))</f>
        <v>0.10637793444444466</v>
      </c>
      <c r="O21" s="3"/>
      <c r="P21" s="2"/>
    </row>
    <row r="22" spans="1:16" x14ac:dyDescent="0.25">
      <c r="A22" s="5"/>
      <c r="B22" s="16">
        <v>41554</v>
      </c>
      <c r="C22" s="5"/>
      <c r="D22" s="9" t="s">
        <v>9</v>
      </c>
      <c r="E22" s="5"/>
      <c r="F22" s="10">
        <v>4.5453999999999999</v>
      </c>
      <c r="G22" s="5"/>
      <c r="H22" s="11">
        <v>19.8</v>
      </c>
      <c r="I22" s="5"/>
      <c r="J22" s="17">
        <v>90</v>
      </c>
      <c r="K22" s="5"/>
      <c r="L22" s="1"/>
      <c r="M22" s="1"/>
      <c r="N22" s="1"/>
      <c r="O22" s="3"/>
      <c r="P22" s="2"/>
    </row>
    <row r="23" spans="1:16" x14ac:dyDescent="0.25">
      <c r="A23" s="1"/>
      <c r="B23" s="18">
        <v>41583</v>
      </c>
      <c r="C23" s="19"/>
      <c r="D23" s="9" t="s">
        <v>9</v>
      </c>
      <c r="E23" s="1"/>
      <c r="F23" s="20">
        <v>7.2080000000000002</v>
      </c>
      <c r="G23" s="21"/>
      <c r="H23" s="22">
        <v>20.81</v>
      </c>
      <c r="I23" s="19"/>
      <c r="J23" s="17">
        <v>150</v>
      </c>
      <c r="K23" s="19"/>
      <c r="L23" s="3"/>
      <c r="M23" s="3"/>
      <c r="N23" s="3"/>
      <c r="O23" s="3"/>
      <c r="P23" s="2"/>
    </row>
    <row r="24" spans="1:16" x14ac:dyDescent="0.25">
      <c r="A24" s="1"/>
      <c r="B24" s="18">
        <v>41613</v>
      </c>
      <c r="C24" s="19"/>
      <c r="D24" s="9" t="s">
        <v>9</v>
      </c>
      <c r="E24" s="1"/>
      <c r="F24" s="23">
        <v>7.2991999999999999</v>
      </c>
      <c r="G24" s="19"/>
      <c r="H24" s="24">
        <v>20.55</v>
      </c>
      <c r="I24" s="19"/>
      <c r="J24" s="17">
        <v>150</v>
      </c>
      <c r="K24" s="19"/>
      <c r="L24" s="32" t="s">
        <v>11</v>
      </c>
      <c r="M24" s="32"/>
      <c r="N24" s="32"/>
      <c r="O24" s="3"/>
      <c r="P24" s="2"/>
    </row>
    <row r="25" spans="1:16" x14ac:dyDescent="0.25">
      <c r="A25" s="1"/>
      <c r="B25" s="18">
        <v>41645</v>
      </c>
      <c r="C25" s="19"/>
      <c r="D25" s="9" t="s">
        <v>9</v>
      </c>
      <c r="E25" s="1"/>
      <c r="F25" s="23">
        <v>7.1224999999999996</v>
      </c>
      <c r="G25" s="19"/>
      <c r="H25" s="24">
        <v>21.06</v>
      </c>
      <c r="I25" s="19"/>
      <c r="J25" s="17">
        <v>150</v>
      </c>
      <c r="K25" s="19"/>
      <c r="L25" s="1"/>
      <c r="M25" s="1"/>
      <c r="N25" s="1"/>
      <c r="O25" s="3"/>
      <c r="P25" s="2"/>
    </row>
    <row r="26" spans="1:16" x14ac:dyDescent="0.25">
      <c r="A26" s="1"/>
      <c r="B26" s="18">
        <v>41675</v>
      </c>
      <c r="C26" s="19"/>
      <c r="D26" s="9" t="s">
        <v>9</v>
      </c>
      <c r="E26" s="1"/>
      <c r="F26" s="23">
        <v>7.3421000000000003</v>
      </c>
      <c r="G26" s="19"/>
      <c r="H26" s="24">
        <v>20.43</v>
      </c>
      <c r="I26" s="19"/>
      <c r="J26" s="17">
        <v>150</v>
      </c>
      <c r="K26" s="19"/>
      <c r="L26" s="33">
        <f>XIRR(J21:J30,B21:B30)</f>
        <v>0.23579093813896176</v>
      </c>
      <c r="M26" s="34"/>
      <c r="N26" s="35"/>
      <c r="O26" s="3"/>
      <c r="P26" s="2"/>
    </row>
    <row r="27" spans="1:16" x14ac:dyDescent="0.25">
      <c r="A27" s="1"/>
      <c r="B27" s="18">
        <v>41703</v>
      </c>
      <c r="C27" s="19"/>
      <c r="D27" s="9" t="s">
        <v>9</v>
      </c>
      <c r="E27" s="1"/>
      <c r="F27" s="23">
        <v>6.9412000000000003</v>
      </c>
      <c r="G27" s="19"/>
      <c r="H27" s="24">
        <v>21.61</v>
      </c>
      <c r="I27" s="19"/>
      <c r="J27" s="17">
        <v>150</v>
      </c>
      <c r="K27" s="19"/>
      <c r="L27" s="3"/>
      <c r="M27" s="25"/>
      <c r="N27" s="1"/>
      <c r="O27" s="1"/>
      <c r="P27" s="2"/>
    </row>
    <row r="28" spans="1:16" x14ac:dyDescent="0.25">
      <c r="A28" s="1"/>
      <c r="B28" s="18">
        <v>41736</v>
      </c>
      <c r="C28" s="19"/>
      <c r="D28" s="9" t="s">
        <v>9</v>
      </c>
      <c r="E28" s="19"/>
      <c r="F28" s="23">
        <v>6.7811000000000003</v>
      </c>
      <c r="G28" s="19"/>
      <c r="H28" s="24">
        <v>22.12</v>
      </c>
      <c r="I28" s="19"/>
      <c r="J28" s="17">
        <v>150</v>
      </c>
      <c r="K28" s="19"/>
      <c r="L28" s="3"/>
      <c r="M28" s="3"/>
      <c r="N28" s="3"/>
      <c r="O28" s="3"/>
      <c r="P28" s="26"/>
    </row>
    <row r="29" spans="1:16" x14ac:dyDescent="0.25">
      <c r="A29" s="1"/>
      <c r="B29" s="18"/>
      <c r="C29" s="1"/>
      <c r="D29" s="1"/>
      <c r="E29" s="1"/>
      <c r="F29" s="27"/>
      <c r="G29" s="1"/>
      <c r="H29" s="24"/>
      <c r="I29" s="1"/>
      <c r="J29" s="17"/>
      <c r="K29" s="1"/>
      <c r="L29" s="1"/>
      <c r="M29" s="3"/>
      <c r="N29" s="3"/>
      <c r="O29" s="3"/>
      <c r="P29" s="2"/>
    </row>
    <row r="30" spans="1:16" x14ac:dyDescent="0.25">
      <c r="A30" s="4" t="s">
        <v>8</v>
      </c>
      <c r="B30" s="28">
        <v>41812</v>
      </c>
      <c r="C30" s="1"/>
      <c r="D30" s="1"/>
      <c r="E30" s="1"/>
      <c r="F30" s="29">
        <f>SUM(F21:F28)</f>
        <v>52.001400000000004</v>
      </c>
      <c r="G30" s="1"/>
      <c r="H30" s="30">
        <v>22.978000000000002</v>
      </c>
      <c r="I30" s="1"/>
      <c r="J30" s="17">
        <f>-(F30*H30)</f>
        <v>-1194.8881692000002</v>
      </c>
      <c r="K30" s="1"/>
      <c r="L30" s="1"/>
      <c r="M30" s="1"/>
      <c r="N30" s="1"/>
      <c r="O30" s="1"/>
      <c r="P30" s="2"/>
    </row>
    <row r="31" spans="1:16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4" spans="2:14" x14ac:dyDescent="0.25">
      <c r="L34" s="32" t="s">
        <v>10</v>
      </c>
      <c r="M34" s="32"/>
      <c r="N34" s="32"/>
    </row>
    <row r="35" spans="2:14" x14ac:dyDescent="0.25">
      <c r="B35" s="8">
        <v>41522</v>
      </c>
      <c r="C35" s="9"/>
      <c r="D35" s="9" t="s">
        <v>6</v>
      </c>
      <c r="E35" s="9"/>
      <c r="F35" s="10">
        <v>5.1264000000000003</v>
      </c>
      <c r="G35" s="9"/>
      <c r="H35" s="11">
        <v>29.26</v>
      </c>
      <c r="I35" s="36"/>
      <c r="J35" s="12">
        <v>150</v>
      </c>
      <c r="L35" s="1"/>
      <c r="M35" s="1"/>
      <c r="N35" s="1"/>
    </row>
    <row r="36" spans="2:14" x14ac:dyDescent="0.25">
      <c r="B36" s="8">
        <v>41522</v>
      </c>
      <c r="C36" s="9"/>
      <c r="D36" s="9" t="s">
        <v>9</v>
      </c>
      <c r="E36" s="9"/>
      <c r="F36" s="10">
        <v>4.7618999999999998</v>
      </c>
      <c r="G36" s="9"/>
      <c r="H36" s="11">
        <v>18.899999999999999</v>
      </c>
      <c r="I36" s="9"/>
      <c r="J36" s="12">
        <v>90</v>
      </c>
      <c r="L36" s="13">
        <f>-(J30+J13)-(SUM(J4:J11)+SUM(J21:J28))</f>
        <v>283.29040919999989</v>
      </c>
      <c r="M36" s="14"/>
      <c r="N36" s="15">
        <f>L36/(((SUM(J4:J11)+SUM(J21:J28))/100%))</f>
        <v>9.8364725416666632E-2</v>
      </c>
    </row>
    <row r="37" spans="2:14" x14ac:dyDescent="0.25">
      <c r="B37" s="16">
        <v>41554</v>
      </c>
      <c r="C37" s="5"/>
      <c r="D37" s="9" t="s">
        <v>6</v>
      </c>
      <c r="E37" s="5"/>
      <c r="F37" s="10">
        <v>5.1440000000000001</v>
      </c>
      <c r="G37" s="5"/>
      <c r="H37" s="11">
        <v>29.16</v>
      </c>
      <c r="I37" s="36"/>
      <c r="J37" s="17">
        <v>150</v>
      </c>
      <c r="L37" s="1"/>
      <c r="M37" s="1"/>
      <c r="N37" s="1"/>
    </row>
    <row r="38" spans="2:14" x14ac:dyDescent="0.25">
      <c r="B38" s="16">
        <v>41554</v>
      </c>
      <c r="C38" s="5"/>
      <c r="D38" s="9" t="s">
        <v>9</v>
      </c>
      <c r="E38" s="5"/>
      <c r="F38" s="10">
        <v>4.5453999999999999</v>
      </c>
      <c r="G38" s="5"/>
      <c r="H38" s="11">
        <v>19.8</v>
      </c>
      <c r="I38" s="5"/>
      <c r="J38" s="17">
        <v>90</v>
      </c>
      <c r="L38" s="3"/>
      <c r="M38" s="3"/>
      <c r="N38" s="3"/>
    </row>
    <row r="39" spans="2:14" x14ac:dyDescent="0.25">
      <c r="B39" s="18">
        <v>41583</v>
      </c>
      <c r="C39" s="19"/>
      <c r="D39" s="9" t="s">
        <v>6</v>
      </c>
      <c r="E39" s="1"/>
      <c r="F39" s="20">
        <v>8.1511999999999993</v>
      </c>
      <c r="G39" s="21"/>
      <c r="H39" s="22">
        <v>30.67</v>
      </c>
      <c r="I39" s="36"/>
      <c r="J39" s="17">
        <v>250</v>
      </c>
      <c r="L39" s="32" t="s">
        <v>7</v>
      </c>
      <c r="M39" s="32"/>
      <c r="N39" s="32"/>
    </row>
    <row r="40" spans="2:14" x14ac:dyDescent="0.25">
      <c r="B40" s="18">
        <v>41583</v>
      </c>
      <c r="C40" s="19"/>
      <c r="D40" s="9" t="s">
        <v>9</v>
      </c>
      <c r="E40" s="1"/>
      <c r="F40" s="20">
        <v>7.2080000000000002</v>
      </c>
      <c r="G40" s="21"/>
      <c r="H40" s="22">
        <v>20.81</v>
      </c>
      <c r="I40" s="19"/>
      <c r="J40" s="17">
        <v>150</v>
      </c>
      <c r="L40" s="1"/>
      <c r="M40" s="1"/>
      <c r="N40" s="1"/>
    </row>
    <row r="41" spans="2:14" x14ac:dyDescent="0.25">
      <c r="B41" s="18">
        <v>41613</v>
      </c>
      <c r="C41" s="19"/>
      <c r="D41" s="9" t="s">
        <v>6</v>
      </c>
      <c r="E41" s="1"/>
      <c r="F41" s="23">
        <v>8.0645000000000007</v>
      </c>
      <c r="G41" s="19"/>
      <c r="H41" s="24">
        <v>31</v>
      </c>
      <c r="I41" s="36"/>
      <c r="J41" s="17">
        <v>250</v>
      </c>
      <c r="L41" s="33">
        <f>XIRR(J35:J52,B35:B52)</f>
        <v>0.21724420189857482</v>
      </c>
      <c r="M41" s="34"/>
      <c r="N41" s="35"/>
    </row>
    <row r="42" spans="2:14" x14ac:dyDescent="0.25">
      <c r="B42" s="18">
        <v>41613</v>
      </c>
      <c r="C42" s="19"/>
      <c r="D42" s="9" t="s">
        <v>9</v>
      </c>
      <c r="E42" s="1"/>
      <c r="F42" s="23">
        <v>7.2991999999999999</v>
      </c>
      <c r="G42" s="19"/>
      <c r="H42" s="24">
        <v>20.55</v>
      </c>
      <c r="I42" s="19"/>
      <c r="J42" s="17">
        <v>150</v>
      </c>
    </row>
    <row r="43" spans="2:14" x14ac:dyDescent="0.25">
      <c r="B43" s="18">
        <v>41645</v>
      </c>
      <c r="C43" s="19"/>
      <c r="D43" s="9" t="s">
        <v>6</v>
      </c>
      <c r="E43" s="1"/>
      <c r="F43" s="23">
        <v>7.9846000000000004</v>
      </c>
      <c r="G43" s="19"/>
      <c r="H43" s="24">
        <v>31.31</v>
      </c>
      <c r="I43" s="36"/>
      <c r="J43" s="17">
        <v>250</v>
      </c>
    </row>
    <row r="44" spans="2:14" x14ac:dyDescent="0.25">
      <c r="B44" s="18">
        <v>41645</v>
      </c>
      <c r="C44" s="19"/>
      <c r="D44" s="9" t="s">
        <v>9</v>
      </c>
      <c r="E44" s="1"/>
      <c r="F44" s="23">
        <v>7.1224999999999996</v>
      </c>
      <c r="G44" s="19"/>
      <c r="H44" s="24">
        <v>21.06</v>
      </c>
      <c r="I44" s="19"/>
      <c r="J44" s="17">
        <v>150</v>
      </c>
    </row>
    <row r="45" spans="2:14" x14ac:dyDescent="0.25">
      <c r="B45" s="18">
        <v>41675</v>
      </c>
      <c r="C45" s="19"/>
      <c r="D45" s="9" t="s">
        <v>6</v>
      </c>
      <c r="E45" s="1"/>
      <c r="F45" s="23">
        <v>8.3249999999999993</v>
      </c>
      <c r="G45" s="19"/>
      <c r="H45" s="24">
        <v>30.03</v>
      </c>
      <c r="I45" s="36"/>
      <c r="J45" s="17">
        <v>250</v>
      </c>
    </row>
    <row r="46" spans="2:14" x14ac:dyDescent="0.25">
      <c r="B46" s="18">
        <v>41675</v>
      </c>
      <c r="C46" s="19"/>
      <c r="D46" s="9" t="s">
        <v>9</v>
      </c>
      <c r="E46" s="1"/>
      <c r="F46" s="23">
        <v>7.3421000000000003</v>
      </c>
      <c r="G46" s="19"/>
      <c r="H46" s="24">
        <v>20.43</v>
      </c>
      <c r="I46" s="19"/>
      <c r="J46" s="17">
        <v>150</v>
      </c>
    </row>
    <row r="47" spans="2:14" x14ac:dyDescent="0.25">
      <c r="B47" s="18">
        <v>41703</v>
      </c>
      <c r="C47" s="19"/>
      <c r="D47" s="9" t="s">
        <v>6</v>
      </c>
      <c r="E47" s="1"/>
      <c r="F47" s="23">
        <v>7.8963000000000001</v>
      </c>
      <c r="G47" s="19"/>
      <c r="H47" s="24">
        <v>31.66</v>
      </c>
      <c r="I47" s="36"/>
      <c r="J47" s="17">
        <v>250</v>
      </c>
    </row>
    <row r="48" spans="2:14" x14ac:dyDescent="0.25">
      <c r="B48" s="18">
        <v>41703</v>
      </c>
      <c r="C48" s="19"/>
      <c r="D48" s="9" t="s">
        <v>9</v>
      </c>
      <c r="E48" s="1"/>
      <c r="F48" s="23">
        <v>6.9412000000000003</v>
      </c>
      <c r="G48" s="19"/>
      <c r="H48" s="24">
        <v>21.61</v>
      </c>
      <c r="I48" s="19"/>
      <c r="J48" s="17">
        <v>150</v>
      </c>
    </row>
    <row r="49" spans="1:10" x14ac:dyDescent="0.25">
      <c r="B49" s="18">
        <v>41736</v>
      </c>
      <c r="C49" s="19"/>
      <c r="D49" s="9" t="s">
        <v>6</v>
      </c>
      <c r="E49" s="19"/>
      <c r="F49" s="23">
        <v>7.8914</v>
      </c>
      <c r="G49" s="19"/>
      <c r="H49" s="24">
        <v>31.68</v>
      </c>
      <c r="I49" s="36"/>
      <c r="J49" s="17">
        <v>250</v>
      </c>
    </row>
    <row r="50" spans="1:10" x14ac:dyDescent="0.25">
      <c r="B50" s="18">
        <v>41736</v>
      </c>
      <c r="C50" s="19"/>
      <c r="D50" s="9" t="s">
        <v>9</v>
      </c>
      <c r="E50" s="19"/>
      <c r="F50" s="23">
        <v>6.7811000000000003</v>
      </c>
      <c r="G50" s="19"/>
      <c r="H50" s="24">
        <v>22.12</v>
      </c>
      <c r="I50" s="19"/>
      <c r="J50" s="17">
        <v>150</v>
      </c>
    </row>
    <row r="51" spans="1:10" x14ac:dyDescent="0.25">
      <c r="A51" s="6" t="s">
        <v>8</v>
      </c>
      <c r="B51" s="28">
        <v>41812</v>
      </c>
      <c r="C51" s="19"/>
      <c r="D51" s="9" t="s">
        <v>6</v>
      </c>
      <c r="E51" s="1"/>
      <c r="F51" s="29">
        <f>F13</f>
        <v>58.58339999999999</v>
      </c>
      <c r="G51" s="1"/>
      <c r="H51" s="30">
        <f t="shared" ref="G51:H51" si="0">H13</f>
        <v>33.6</v>
      </c>
      <c r="I51" s="1"/>
      <c r="J51" s="17">
        <f>J13</f>
        <v>-1968.4022399999997</v>
      </c>
    </row>
    <row r="52" spans="1:10" x14ac:dyDescent="0.25">
      <c r="A52" s="6" t="s">
        <v>8</v>
      </c>
      <c r="B52" s="28">
        <v>41812</v>
      </c>
      <c r="C52" s="19"/>
      <c r="D52" s="9" t="s">
        <v>9</v>
      </c>
      <c r="E52" s="1"/>
      <c r="F52" s="29">
        <f>F30</f>
        <v>52.001400000000004</v>
      </c>
      <c r="G52" s="1"/>
      <c r="H52" s="30">
        <f t="shared" ref="G52:H52" si="1">H30</f>
        <v>22.978000000000002</v>
      </c>
      <c r="I52" s="1"/>
      <c r="J52" s="17">
        <f>J30</f>
        <v>-1194.8881692000002</v>
      </c>
    </row>
  </sheetData>
  <sortState ref="B35:J50">
    <sortCondition ref="B35"/>
  </sortState>
  <mergeCells count="9">
    <mergeCell ref="L34:N34"/>
    <mergeCell ref="L39:N39"/>
    <mergeCell ref="L41:N41"/>
    <mergeCell ref="L2:N2"/>
    <mergeCell ref="L7:N7"/>
    <mergeCell ref="L9:N9"/>
    <mergeCell ref="L19:N19"/>
    <mergeCell ref="L24:N24"/>
    <mergeCell ref="L26:N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2014-06-24T18:00:40Z</dcterms:created>
  <dcterms:modified xsi:type="dcterms:W3CDTF">2014-06-24T18:00:47Z</dcterms:modified>
</cp:coreProperties>
</file>