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75" windowWidth="23715" windowHeight="11565"/>
  </bookViews>
  <sheets>
    <sheet name="Tabelle1" sheetId="1" r:id="rId1"/>
    <sheet name="Tabelle2" sheetId="2" r:id="rId2"/>
    <sheet name="Tabelle3" sheetId="3" r:id="rId3"/>
  </sheets>
  <calcPr calcId="125725" refMode="R1C1" concurrentCalc="0"/>
</workbook>
</file>

<file path=xl/calcChain.xml><?xml version="1.0" encoding="utf-8"?>
<calcChain xmlns="http://schemas.openxmlformats.org/spreadsheetml/2006/main">
  <c r="H4" i="1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L52"/>
  <c r="M52"/>
  <c r="L51"/>
  <c r="M51"/>
  <c r="L50"/>
  <c r="M50"/>
  <c r="L49"/>
  <c r="M49"/>
  <c r="L48"/>
  <c r="M48"/>
  <c r="L47"/>
  <c r="M47"/>
  <c r="L46"/>
  <c r="M46"/>
  <c r="L45"/>
  <c r="M45"/>
  <c r="L44"/>
  <c r="M44"/>
  <c r="L43"/>
  <c r="M43"/>
  <c r="L42"/>
  <c r="M42"/>
  <c r="L41"/>
  <c r="M41"/>
  <c r="L40"/>
  <c r="M40"/>
  <c r="L39"/>
  <c r="M39"/>
  <c r="L38"/>
  <c r="M38"/>
  <c r="L37"/>
  <c r="M37"/>
  <c r="L36"/>
  <c r="M36"/>
  <c r="L35"/>
  <c r="M35"/>
  <c r="L34"/>
  <c r="M34"/>
  <c r="L33"/>
  <c r="M33"/>
  <c r="L32"/>
  <c r="M32"/>
  <c r="L31"/>
  <c r="M31"/>
  <c r="L30"/>
  <c r="M30"/>
  <c r="L29"/>
  <c r="M29"/>
  <c r="L28"/>
  <c r="M28"/>
  <c r="L27"/>
  <c r="M27"/>
  <c r="L26"/>
  <c r="M26"/>
  <c r="L25"/>
  <c r="M25"/>
  <c r="L24"/>
  <c r="M24"/>
  <c r="L23"/>
  <c r="M23"/>
  <c r="L22"/>
  <c r="M22"/>
  <c r="L21"/>
  <c r="M21"/>
  <c r="L20"/>
  <c r="M20"/>
  <c r="L19"/>
  <c r="M19"/>
  <c r="L18"/>
  <c r="M18"/>
  <c r="L17"/>
  <c r="M17"/>
  <c r="L16"/>
  <c r="M16"/>
  <c r="L15"/>
  <c r="M15"/>
  <c r="L14"/>
  <c r="M14"/>
  <c r="L13"/>
  <c r="M13"/>
  <c r="L12"/>
  <c r="M12"/>
  <c r="L11"/>
  <c r="M11"/>
  <c r="L10"/>
  <c r="M10"/>
  <c r="L9"/>
  <c r="M9"/>
  <c r="L8"/>
  <c r="M8"/>
  <c r="L7"/>
  <c r="M7"/>
  <c r="L6"/>
  <c r="M6"/>
  <c r="L5"/>
  <c r="M5"/>
  <c r="L4"/>
  <c r="M4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M3"/>
  <c r="L3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52"/>
  <c r="I3"/>
</calcChain>
</file>

<file path=xl/sharedStrings.xml><?xml version="1.0" encoding="utf-8"?>
<sst xmlns="http://schemas.openxmlformats.org/spreadsheetml/2006/main" count="8" uniqueCount="7">
  <si>
    <t>Inflation</t>
  </si>
  <si>
    <t>Anteile</t>
  </si>
  <si>
    <t>Jahr</t>
  </si>
  <si>
    <t>Dax</t>
  </si>
  <si>
    <t>Rendite</t>
  </si>
  <si>
    <t>Entnahme</t>
  </si>
  <si>
    <t>Anteile in %</t>
  </si>
</sst>
</file>

<file path=xl/styles.xml><?xml version="1.0" encoding="utf-8"?>
<styleSheet xmlns="http://schemas.openxmlformats.org/spreadsheetml/2006/main">
  <numFmts count="2">
    <numFmt numFmtId="177" formatCode="0.00%;[Red]\-0.00%"/>
    <numFmt numFmtId="178" formatCode="0.00_ ;[Red]\-0.00\ 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0" fillId="0" borderId="0" xfId="0" applyAlignment="1">
      <alignment wrapText="1"/>
    </xf>
    <xf numFmtId="0" fontId="1" fillId="0" borderId="0" xfId="1" applyAlignment="1" applyProtection="1">
      <alignment wrapText="1"/>
    </xf>
    <xf numFmtId="4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9" fontId="0" fillId="0" borderId="0" xfId="0" applyNumberFormat="1"/>
    <xf numFmtId="2" fontId="0" fillId="0" borderId="0" xfId="0" applyNumberFormat="1"/>
    <xf numFmtId="1" fontId="0" fillId="0" borderId="0" xfId="0" applyNumberFormat="1"/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78" fontId="0" fillId="0" borderId="0" xfId="0" applyNumberFormat="1"/>
    <xf numFmtId="178" fontId="0" fillId="0" borderId="0" xfId="0" applyNumberFormat="1" applyAlignment="1">
      <alignment wrapText="1"/>
    </xf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boerse.de/historische-kurse/DAX/DE0008469008_jahr,2005" TargetMode="External"/><Relationship Id="rId18" Type="http://schemas.openxmlformats.org/officeDocument/2006/relationships/hyperlink" Target="https://www.boerse.de/historische-kurse/DAX/DE0008469008_jahr,2000" TargetMode="External"/><Relationship Id="rId26" Type="http://schemas.openxmlformats.org/officeDocument/2006/relationships/hyperlink" Target="https://www.boerse.de/historische-kurse/DAX/DE0008469008_jahr,1992" TargetMode="External"/><Relationship Id="rId39" Type="http://schemas.openxmlformats.org/officeDocument/2006/relationships/hyperlink" Target="https://www.boerse.de/historische-kurse/DAX/DE0008469008_jahr,1979" TargetMode="External"/><Relationship Id="rId3" Type="http://schemas.openxmlformats.org/officeDocument/2006/relationships/hyperlink" Target="https://www.boerse.de/historische-kurse/DAX/DE0008469008_jahr,2015" TargetMode="External"/><Relationship Id="rId21" Type="http://schemas.openxmlformats.org/officeDocument/2006/relationships/hyperlink" Target="https://www.boerse.de/historische-kurse/DAX/DE0008469008_jahr,1997" TargetMode="External"/><Relationship Id="rId34" Type="http://schemas.openxmlformats.org/officeDocument/2006/relationships/hyperlink" Target="https://www.boerse.de/historische-kurse/DAX/DE0008469008_jahr,1984" TargetMode="External"/><Relationship Id="rId42" Type="http://schemas.openxmlformats.org/officeDocument/2006/relationships/hyperlink" Target="https://www.boerse.de/historische-kurse/DAX/DE0008469008_jahr,1976" TargetMode="External"/><Relationship Id="rId47" Type="http://schemas.openxmlformats.org/officeDocument/2006/relationships/hyperlink" Target="https://www.boerse.de/historische-kurse/DAX/DE0008469008_jahr,1971" TargetMode="External"/><Relationship Id="rId50" Type="http://schemas.openxmlformats.org/officeDocument/2006/relationships/hyperlink" Target="https://www.boerse.de/historische-kurse/DAX/DE0008469008_jahr,1968" TargetMode="External"/><Relationship Id="rId7" Type="http://schemas.openxmlformats.org/officeDocument/2006/relationships/hyperlink" Target="https://www.boerse.de/historische-kurse/DAX/DE0008469008_jahr,2011" TargetMode="External"/><Relationship Id="rId12" Type="http://schemas.openxmlformats.org/officeDocument/2006/relationships/hyperlink" Target="https://www.boerse.de/historische-kurse/DAX/DE0008469008_jahr,2006" TargetMode="External"/><Relationship Id="rId17" Type="http://schemas.openxmlformats.org/officeDocument/2006/relationships/hyperlink" Target="https://www.boerse.de/historische-kurse/DAX/DE0008469008_jahr,2001" TargetMode="External"/><Relationship Id="rId25" Type="http://schemas.openxmlformats.org/officeDocument/2006/relationships/hyperlink" Target="https://www.boerse.de/historische-kurse/DAX/DE0008469008_jahr,1993" TargetMode="External"/><Relationship Id="rId33" Type="http://schemas.openxmlformats.org/officeDocument/2006/relationships/hyperlink" Target="https://www.boerse.de/historische-kurse/DAX/DE0008469008_jahr,1985" TargetMode="External"/><Relationship Id="rId38" Type="http://schemas.openxmlformats.org/officeDocument/2006/relationships/hyperlink" Target="https://www.boerse.de/historische-kurse/DAX/DE0008469008_jahr,1980" TargetMode="External"/><Relationship Id="rId46" Type="http://schemas.openxmlformats.org/officeDocument/2006/relationships/hyperlink" Target="https://www.boerse.de/historische-kurse/DAX/DE0008469008_jahr,1972" TargetMode="External"/><Relationship Id="rId2" Type="http://schemas.openxmlformats.org/officeDocument/2006/relationships/hyperlink" Target="https://www.boerse.de/historische-kurse/DAX/DE0008469008_jahr,2016" TargetMode="External"/><Relationship Id="rId16" Type="http://schemas.openxmlformats.org/officeDocument/2006/relationships/hyperlink" Target="https://www.boerse.de/historische-kurse/DAX/DE0008469008_jahr,2002" TargetMode="External"/><Relationship Id="rId20" Type="http://schemas.openxmlformats.org/officeDocument/2006/relationships/hyperlink" Target="https://www.boerse.de/historische-kurse/DAX/DE0008469008_jahr,1998" TargetMode="External"/><Relationship Id="rId29" Type="http://schemas.openxmlformats.org/officeDocument/2006/relationships/hyperlink" Target="https://www.boerse.de/historische-kurse/DAX/DE0008469008_jahr,1989" TargetMode="External"/><Relationship Id="rId41" Type="http://schemas.openxmlformats.org/officeDocument/2006/relationships/hyperlink" Target="https://www.boerse.de/historische-kurse/DAX/DE0008469008_jahr,1977" TargetMode="External"/><Relationship Id="rId1" Type="http://schemas.openxmlformats.org/officeDocument/2006/relationships/hyperlink" Target="https://www.boerse.de/historische-kurse/DAX/DE0008469008_jahr,2017" TargetMode="External"/><Relationship Id="rId6" Type="http://schemas.openxmlformats.org/officeDocument/2006/relationships/hyperlink" Target="https://www.boerse.de/historische-kurse/DAX/DE0008469008_jahr,2012" TargetMode="External"/><Relationship Id="rId11" Type="http://schemas.openxmlformats.org/officeDocument/2006/relationships/hyperlink" Target="https://www.boerse.de/historische-kurse/DAX/DE0008469008_jahr,2007" TargetMode="External"/><Relationship Id="rId24" Type="http://schemas.openxmlformats.org/officeDocument/2006/relationships/hyperlink" Target="https://www.boerse.de/historische-kurse/DAX/DE0008469008_jahr,1994" TargetMode="External"/><Relationship Id="rId32" Type="http://schemas.openxmlformats.org/officeDocument/2006/relationships/hyperlink" Target="https://www.boerse.de/historische-kurse/DAX/DE0008469008_jahr,1986" TargetMode="External"/><Relationship Id="rId37" Type="http://schemas.openxmlformats.org/officeDocument/2006/relationships/hyperlink" Target="https://www.boerse.de/historische-kurse/DAX/DE0008469008_jahr,1981" TargetMode="External"/><Relationship Id="rId40" Type="http://schemas.openxmlformats.org/officeDocument/2006/relationships/hyperlink" Target="https://www.boerse.de/historische-kurse/DAX/DE0008469008_jahr,1978" TargetMode="External"/><Relationship Id="rId45" Type="http://schemas.openxmlformats.org/officeDocument/2006/relationships/hyperlink" Target="https://www.boerse.de/historische-kurse/DAX/DE0008469008_jahr,1973" TargetMode="External"/><Relationship Id="rId5" Type="http://schemas.openxmlformats.org/officeDocument/2006/relationships/hyperlink" Target="https://www.boerse.de/historische-kurse/DAX/DE0008469008_jahr,2013" TargetMode="External"/><Relationship Id="rId15" Type="http://schemas.openxmlformats.org/officeDocument/2006/relationships/hyperlink" Target="https://www.boerse.de/historische-kurse/DAX/DE0008469008_jahr,2003" TargetMode="External"/><Relationship Id="rId23" Type="http://schemas.openxmlformats.org/officeDocument/2006/relationships/hyperlink" Target="https://www.boerse.de/historische-kurse/DAX/DE0008469008_jahr,1995" TargetMode="External"/><Relationship Id="rId28" Type="http://schemas.openxmlformats.org/officeDocument/2006/relationships/hyperlink" Target="https://www.boerse.de/historische-kurse/DAX/DE0008469008_jahr,1990" TargetMode="External"/><Relationship Id="rId36" Type="http://schemas.openxmlformats.org/officeDocument/2006/relationships/hyperlink" Target="https://www.boerse.de/historische-kurse/DAX/DE0008469008_jahr,1982" TargetMode="External"/><Relationship Id="rId49" Type="http://schemas.openxmlformats.org/officeDocument/2006/relationships/hyperlink" Target="https://www.boerse.de/historische-kurse/DAX/DE0008469008_jahr,1969" TargetMode="External"/><Relationship Id="rId10" Type="http://schemas.openxmlformats.org/officeDocument/2006/relationships/hyperlink" Target="https://www.boerse.de/historische-kurse/DAX/DE0008469008_jahr,2008" TargetMode="External"/><Relationship Id="rId19" Type="http://schemas.openxmlformats.org/officeDocument/2006/relationships/hyperlink" Target="https://www.boerse.de/historische-kurse/DAX/DE0008469008_jahr,1999" TargetMode="External"/><Relationship Id="rId31" Type="http://schemas.openxmlformats.org/officeDocument/2006/relationships/hyperlink" Target="https://www.boerse.de/historische-kurse/DAX/DE0008469008_jahr,1987" TargetMode="External"/><Relationship Id="rId44" Type="http://schemas.openxmlformats.org/officeDocument/2006/relationships/hyperlink" Target="https://www.boerse.de/historische-kurse/DAX/DE0008469008_jahr,1974" TargetMode="External"/><Relationship Id="rId4" Type="http://schemas.openxmlformats.org/officeDocument/2006/relationships/hyperlink" Target="https://www.boerse.de/historische-kurse/DAX/DE0008469008_jahr,2014" TargetMode="External"/><Relationship Id="rId9" Type="http://schemas.openxmlformats.org/officeDocument/2006/relationships/hyperlink" Target="https://www.boerse.de/historische-kurse/DAX/DE0008469008_jahr,2009" TargetMode="External"/><Relationship Id="rId14" Type="http://schemas.openxmlformats.org/officeDocument/2006/relationships/hyperlink" Target="https://www.boerse.de/historische-kurse/DAX/DE0008469008_jahr,2004" TargetMode="External"/><Relationship Id="rId22" Type="http://schemas.openxmlformats.org/officeDocument/2006/relationships/hyperlink" Target="https://www.boerse.de/historische-kurse/DAX/DE0008469008_jahr,1996" TargetMode="External"/><Relationship Id="rId27" Type="http://schemas.openxmlformats.org/officeDocument/2006/relationships/hyperlink" Target="https://www.boerse.de/historische-kurse/DAX/DE0008469008_jahr,1991" TargetMode="External"/><Relationship Id="rId30" Type="http://schemas.openxmlformats.org/officeDocument/2006/relationships/hyperlink" Target="https://www.boerse.de/historische-kurse/DAX/DE0008469008_jahr,1988" TargetMode="External"/><Relationship Id="rId35" Type="http://schemas.openxmlformats.org/officeDocument/2006/relationships/hyperlink" Target="https://www.boerse.de/historische-kurse/DAX/DE0008469008_jahr,1983" TargetMode="External"/><Relationship Id="rId43" Type="http://schemas.openxmlformats.org/officeDocument/2006/relationships/hyperlink" Target="https://www.boerse.de/historische-kurse/DAX/DE0008469008_jahr,1975" TargetMode="External"/><Relationship Id="rId48" Type="http://schemas.openxmlformats.org/officeDocument/2006/relationships/hyperlink" Target="https://www.boerse.de/historische-kurse/DAX/DE0008469008_jahr,1970" TargetMode="External"/><Relationship Id="rId8" Type="http://schemas.openxmlformats.org/officeDocument/2006/relationships/hyperlink" Target="https://www.boerse.de/historische-kurse/DAX/DE0008469008_jahr,2010" TargetMode="External"/><Relationship Id="rId5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3"/>
  <sheetViews>
    <sheetView tabSelected="1" workbookViewId="0">
      <pane ySplit="2" topLeftCell="A3" activePane="bottomLeft" state="frozen"/>
      <selection pane="bottomLeft" activeCell="H4" sqref="H4"/>
    </sheetView>
  </sheetViews>
  <sheetFormatPr baseColWidth="10" defaultRowHeight="15"/>
  <cols>
    <col min="2" max="4" width="0" hidden="1" customWidth="1"/>
    <col min="8" max="9" width="11.42578125" style="10"/>
    <col min="10" max="10" width="11.5703125" bestFit="1" customWidth="1"/>
    <col min="15" max="15" width="11.42578125" style="9"/>
  </cols>
  <sheetData>
    <row r="1" spans="1:15" ht="30">
      <c r="A1" t="s">
        <v>2</v>
      </c>
      <c r="E1" t="s">
        <v>3</v>
      </c>
      <c r="F1" t="s">
        <v>4</v>
      </c>
      <c r="H1" s="10" t="s">
        <v>1</v>
      </c>
      <c r="J1" t="s">
        <v>0</v>
      </c>
      <c r="L1" t="s">
        <v>5</v>
      </c>
      <c r="M1" t="s">
        <v>1</v>
      </c>
      <c r="O1" s="9" t="s">
        <v>6</v>
      </c>
    </row>
    <row r="2" spans="1:15">
      <c r="A2" s="2"/>
      <c r="B2" s="3"/>
      <c r="C2" s="3"/>
      <c r="D2" s="3"/>
      <c r="E2" s="3"/>
      <c r="F2" s="4"/>
      <c r="J2" s="5">
        <v>0.03</v>
      </c>
      <c r="L2">
        <v>2500</v>
      </c>
    </row>
    <row r="3" spans="1:15">
      <c r="A3" s="2">
        <v>1968</v>
      </c>
      <c r="B3" s="1">
        <v>503.22</v>
      </c>
      <c r="C3" s="1">
        <v>603.19000000000005</v>
      </c>
      <c r="D3" s="1">
        <v>503.22</v>
      </c>
      <c r="E3" s="8">
        <v>557.70000000000005</v>
      </c>
      <c r="F3" s="9">
        <v>0.10829999999999999</v>
      </c>
      <c r="H3" s="11">
        <v>500</v>
      </c>
      <c r="I3" s="10">
        <f>E3*H3</f>
        <v>278850</v>
      </c>
      <c r="J3" s="6">
        <f t="shared" ref="J3:J51" si="0">J4*(1-$J$2)</f>
        <v>0.21806537534740741</v>
      </c>
      <c r="L3" s="7">
        <f>$L$2*J3*12</f>
        <v>6541.961260422222</v>
      </c>
      <c r="M3" s="6">
        <f>L3/E3</f>
        <v>11.730251497977804</v>
      </c>
      <c r="O3" s="9">
        <f>M3/H3</f>
        <v>2.3460502995955607E-2</v>
      </c>
    </row>
    <row r="4" spans="1:15">
      <c r="A4" s="2">
        <v>1969</v>
      </c>
      <c r="B4" s="1">
        <v>557.70000000000005</v>
      </c>
      <c r="C4" s="1">
        <v>659.2</v>
      </c>
      <c r="D4" s="1">
        <v>548.41</v>
      </c>
      <c r="E4" s="8">
        <v>618.11</v>
      </c>
      <c r="F4" s="9">
        <v>0.10829999999999999</v>
      </c>
      <c r="H4" s="10">
        <f>H3-M3</f>
        <v>488.2697485020222</v>
      </c>
      <c r="I4" s="10">
        <f>E4*H4</f>
        <v>301804.41424658493</v>
      </c>
      <c r="J4" s="6">
        <f t="shared" si="0"/>
        <v>0.22480966530660559</v>
      </c>
      <c r="L4" s="7">
        <f>$L$2*J4*12</f>
        <v>6744.2899591981677</v>
      </c>
      <c r="M4" s="6">
        <f>L4/E4</f>
        <v>10.911148435065227</v>
      </c>
      <c r="O4" s="9">
        <f t="shared" ref="O4:O52" si="1">M4/H4</f>
        <v>2.2346558369712388E-2</v>
      </c>
    </row>
    <row r="5" spans="1:15">
      <c r="A5" s="2">
        <v>1970</v>
      </c>
      <c r="B5" s="1">
        <v>618.11</v>
      </c>
      <c r="C5" s="1">
        <v>629.11</v>
      </c>
      <c r="D5" s="1">
        <v>444.42</v>
      </c>
      <c r="E5" s="8">
        <v>446.24</v>
      </c>
      <c r="F5" s="9">
        <v>-0.27810000000000001</v>
      </c>
      <c r="H5" s="10">
        <f t="shared" ref="H5:H52" si="2">H4-M4</f>
        <v>477.35860006695697</v>
      </c>
      <c r="I5" s="10">
        <f t="shared" ref="I5:I52" si="3">E5*H5</f>
        <v>213016.50169387888</v>
      </c>
      <c r="J5" s="6">
        <f t="shared" si="0"/>
        <v>0.23176254155320164</v>
      </c>
      <c r="L5" s="7">
        <f>$L$2*J5*12</f>
        <v>6952.8762465960481</v>
      </c>
      <c r="M5" s="6">
        <f>L5/E5</f>
        <v>15.58102421700441</v>
      </c>
      <c r="O5" s="9">
        <f t="shared" si="1"/>
        <v>3.2640082769680757E-2</v>
      </c>
    </row>
    <row r="6" spans="1:15">
      <c r="A6" s="2">
        <v>1971</v>
      </c>
      <c r="B6" s="1">
        <v>446.24</v>
      </c>
      <c r="C6" s="1">
        <v>543.53</v>
      </c>
      <c r="D6" s="1">
        <v>423.81</v>
      </c>
      <c r="E6" s="8">
        <v>474.21</v>
      </c>
      <c r="F6" s="9">
        <v>6.2700000000000006E-2</v>
      </c>
      <c r="H6" s="10">
        <f t="shared" si="2"/>
        <v>461.77757584995254</v>
      </c>
      <c r="I6" s="10">
        <f t="shared" si="3"/>
        <v>218979.54424380598</v>
      </c>
      <c r="J6" s="6">
        <f t="shared" si="0"/>
        <v>0.23893045520948622</v>
      </c>
      <c r="L6" s="7">
        <f>$L$2*J6*12</f>
        <v>7167.913656284587</v>
      </c>
      <c r="M6" s="6">
        <f>L6/E6</f>
        <v>15.115483976054042</v>
      </c>
      <c r="O6" s="9">
        <f t="shared" si="1"/>
        <v>3.2733256802763379E-2</v>
      </c>
    </row>
    <row r="7" spans="1:15">
      <c r="A7" s="2">
        <v>1972</v>
      </c>
      <c r="B7" s="1">
        <v>474.21</v>
      </c>
      <c r="C7" s="1">
        <v>596.87</v>
      </c>
      <c r="D7" s="1">
        <v>471.16</v>
      </c>
      <c r="E7" s="8">
        <v>536.36</v>
      </c>
      <c r="F7" s="9">
        <v>0.13109999999999999</v>
      </c>
      <c r="H7" s="10">
        <f t="shared" si="2"/>
        <v>446.66209187389848</v>
      </c>
      <c r="I7" s="10">
        <f t="shared" si="3"/>
        <v>239571.67959748418</v>
      </c>
      <c r="J7" s="6">
        <f t="shared" si="0"/>
        <v>0.2463200569169961</v>
      </c>
      <c r="L7" s="7">
        <f>$L$2*J7*12</f>
        <v>7389.6017075098825</v>
      </c>
      <c r="M7" s="6">
        <f>L7/E7</f>
        <v>13.777316928014546</v>
      </c>
      <c r="O7" s="9">
        <f t="shared" si="1"/>
        <v>3.0845055308396655E-2</v>
      </c>
    </row>
    <row r="8" spans="1:15">
      <c r="A8" s="2">
        <v>1973</v>
      </c>
      <c r="B8" s="1">
        <v>536.36</v>
      </c>
      <c r="C8" s="1">
        <v>580.99</v>
      </c>
      <c r="D8" s="1">
        <v>386.32</v>
      </c>
      <c r="E8" s="8">
        <v>403.88</v>
      </c>
      <c r="F8" s="9">
        <v>-0.247</v>
      </c>
      <c r="H8" s="10">
        <f t="shared" si="2"/>
        <v>432.88477494588392</v>
      </c>
      <c r="I8" s="10">
        <f t="shared" si="3"/>
        <v>174833.5029051436</v>
      </c>
      <c r="J8" s="6">
        <f t="shared" si="0"/>
        <v>0.25393820300721248</v>
      </c>
      <c r="L8" s="7">
        <f>$L$2*J8*12</f>
        <v>7618.1460902163744</v>
      </c>
      <c r="M8" s="6">
        <f>L8/E8</f>
        <v>18.862399946064116</v>
      </c>
      <c r="O8" s="9">
        <f t="shared" si="1"/>
        <v>4.3573719931411667E-2</v>
      </c>
    </row>
    <row r="9" spans="1:15">
      <c r="A9" s="2">
        <v>1974</v>
      </c>
      <c r="B9" s="1">
        <v>403.88</v>
      </c>
      <c r="C9" s="1">
        <v>436.42</v>
      </c>
      <c r="D9" s="1">
        <v>372.26</v>
      </c>
      <c r="E9" s="8">
        <v>401.79</v>
      </c>
      <c r="F9" s="9">
        <v>-5.1999999999999998E-3</v>
      </c>
      <c r="H9" s="10">
        <f t="shared" si="2"/>
        <v>414.02237499981982</v>
      </c>
      <c r="I9" s="10">
        <f t="shared" si="3"/>
        <v>166350.05005117762</v>
      </c>
      <c r="J9" s="6">
        <f t="shared" si="0"/>
        <v>0.26179196186310566</v>
      </c>
      <c r="L9" s="7">
        <f>$L$2*J9*12</f>
        <v>7853.7588558931693</v>
      </c>
      <c r="M9" s="6">
        <f>L9/E9</f>
        <v>19.546924651915599</v>
      </c>
      <c r="O9" s="9">
        <f t="shared" si="1"/>
        <v>4.7212242217402153E-2</v>
      </c>
    </row>
    <row r="10" spans="1:15">
      <c r="A10" s="2">
        <v>1975</v>
      </c>
      <c r="B10" s="1">
        <v>401.79</v>
      </c>
      <c r="C10" s="1">
        <v>566.17999999999995</v>
      </c>
      <c r="D10" s="1">
        <v>401.79</v>
      </c>
      <c r="E10" s="8">
        <v>563.25</v>
      </c>
      <c r="F10" s="9">
        <v>0.40189999999999998</v>
      </c>
      <c r="H10" s="10">
        <f t="shared" si="2"/>
        <v>394.4754503479042</v>
      </c>
      <c r="I10" s="10">
        <f t="shared" si="3"/>
        <v>222188.29740845703</v>
      </c>
      <c r="J10" s="6">
        <f t="shared" si="0"/>
        <v>0.26988862047742851</v>
      </c>
      <c r="L10" s="7">
        <f>$L$2*J10*12</f>
        <v>8096.6586143228551</v>
      </c>
      <c r="M10" s="6">
        <f>L10/E10</f>
        <v>14.374893234483542</v>
      </c>
      <c r="O10" s="9">
        <f t="shared" si="1"/>
        <v>3.6440526835841695E-2</v>
      </c>
    </row>
    <row r="11" spans="1:15">
      <c r="A11" s="2">
        <v>1976</v>
      </c>
      <c r="B11" s="1">
        <v>563.25</v>
      </c>
      <c r="C11" s="1">
        <v>593.82000000000005</v>
      </c>
      <c r="D11" s="1">
        <v>486.74</v>
      </c>
      <c r="E11" s="8">
        <v>509.02</v>
      </c>
      <c r="F11" s="9">
        <v>-9.6299999999999997E-2</v>
      </c>
      <c r="H11" s="10">
        <f t="shared" si="2"/>
        <v>380.10055711342068</v>
      </c>
      <c r="I11" s="10">
        <f t="shared" si="3"/>
        <v>193478.78558187338</v>
      </c>
      <c r="J11" s="6">
        <f t="shared" si="0"/>
        <v>0.27823569121384384</v>
      </c>
      <c r="L11" s="7">
        <f t="shared" ref="L11:L52" si="4">$L$2*J11*12</f>
        <v>8347.070736415315</v>
      </c>
      <c r="M11" s="6">
        <f t="shared" ref="M11:M52" si="5">L11/E11</f>
        <v>16.398315854809862</v>
      </c>
      <c r="O11" s="9">
        <f t="shared" si="1"/>
        <v>4.3142046355687559E-2</v>
      </c>
    </row>
    <row r="12" spans="1:15">
      <c r="A12" s="2">
        <v>1977</v>
      </c>
      <c r="B12" s="1">
        <v>509.02</v>
      </c>
      <c r="C12" s="1">
        <v>567.55999999999995</v>
      </c>
      <c r="D12" s="1">
        <v>491.35</v>
      </c>
      <c r="E12" s="8">
        <v>549.29999999999995</v>
      </c>
      <c r="F12" s="9">
        <v>7.9100000000000004E-2</v>
      </c>
      <c r="H12" s="10">
        <f t="shared" si="2"/>
        <v>363.7022412586108</v>
      </c>
      <c r="I12" s="10">
        <f t="shared" si="3"/>
        <v>199781.6411233549</v>
      </c>
      <c r="J12" s="6">
        <f t="shared" si="0"/>
        <v>0.28684091877715862</v>
      </c>
      <c r="L12" s="7">
        <f t="shared" si="4"/>
        <v>8605.2275633147583</v>
      </c>
      <c r="M12" s="6">
        <f t="shared" si="5"/>
        <v>15.66580659624023</v>
      </c>
      <c r="O12" s="9">
        <f t="shared" si="1"/>
        <v>4.3073164856031354E-2</v>
      </c>
    </row>
    <row r="13" spans="1:15">
      <c r="A13" s="2">
        <v>1978</v>
      </c>
      <c r="B13" s="1">
        <v>549.29999999999995</v>
      </c>
      <c r="C13" s="1">
        <v>611.66999999999996</v>
      </c>
      <c r="D13" s="1">
        <v>525.01</v>
      </c>
      <c r="E13" s="8">
        <v>575.1</v>
      </c>
      <c r="F13" s="9">
        <v>4.7E-2</v>
      </c>
      <c r="H13" s="10">
        <f t="shared" si="2"/>
        <v>348.03643466237054</v>
      </c>
      <c r="I13" s="10">
        <f t="shared" si="3"/>
        <v>200155.75357432931</v>
      </c>
      <c r="J13" s="6">
        <f t="shared" si="0"/>
        <v>0.29571228739913258</v>
      </c>
      <c r="L13" s="7">
        <f t="shared" si="4"/>
        <v>8871.3686219739775</v>
      </c>
      <c r="M13" s="6">
        <f t="shared" si="5"/>
        <v>15.425784423533258</v>
      </c>
      <c r="O13" s="9">
        <f t="shared" si="1"/>
        <v>4.4322326306146027E-2</v>
      </c>
    </row>
    <row r="14" spans="1:15">
      <c r="A14" s="2">
        <v>1979</v>
      </c>
      <c r="B14" s="1">
        <v>575.1</v>
      </c>
      <c r="C14" s="1">
        <v>593.29999999999995</v>
      </c>
      <c r="D14" s="1">
        <v>492.25</v>
      </c>
      <c r="E14" s="8">
        <v>497.79</v>
      </c>
      <c r="F14" s="9">
        <v>-0.13439999999999999</v>
      </c>
      <c r="H14" s="10">
        <f t="shared" si="2"/>
        <v>332.61065023883725</v>
      </c>
      <c r="I14" s="10">
        <f t="shared" si="3"/>
        <v>165570.25558239079</v>
      </c>
      <c r="J14" s="6">
        <f t="shared" si="0"/>
        <v>0.30485802824652841</v>
      </c>
      <c r="L14" s="7">
        <f t="shared" si="4"/>
        <v>9145.7408473958531</v>
      </c>
      <c r="M14" s="6">
        <f t="shared" si="5"/>
        <v>18.372688980083677</v>
      </c>
      <c r="O14" s="9">
        <f t="shared" si="1"/>
        <v>5.5237825267744213E-2</v>
      </c>
    </row>
    <row r="15" spans="1:15">
      <c r="A15" s="2">
        <v>1980</v>
      </c>
      <c r="B15" s="1">
        <v>497.79</v>
      </c>
      <c r="C15" s="1">
        <v>535.20000000000005</v>
      </c>
      <c r="D15" s="1">
        <v>473.9</v>
      </c>
      <c r="E15" s="8">
        <v>480.9</v>
      </c>
      <c r="F15" s="9">
        <v>-3.39E-2</v>
      </c>
      <c r="H15" s="10">
        <f t="shared" si="2"/>
        <v>314.23796125875356</v>
      </c>
      <c r="I15" s="10">
        <f t="shared" si="3"/>
        <v>151117.03556933458</v>
      </c>
      <c r="J15" s="6">
        <f t="shared" si="0"/>
        <v>0.3142866270582767</v>
      </c>
      <c r="L15" s="7">
        <f t="shared" si="4"/>
        <v>9428.5988117483012</v>
      </c>
      <c r="M15" s="6">
        <f t="shared" si="5"/>
        <v>19.606152654914332</v>
      </c>
      <c r="O15" s="9">
        <f t="shared" si="1"/>
        <v>6.2392693029121329E-2</v>
      </c>
    </row>
    <row r="16" spans="1:15">
      <c r="A16" s="2">
        <v>1981</v>
      </c>
      <c r="B16" s="1">
        <v>480.9</v>
      </c>
      <c r="C16" s="1">
        <v>548.20000000000005</v>
      </c>
      <c r="D16" s="1">
        <v>468.3</v>
      </c>
      <c r="E16" s="8">
        <v>490.4</v>
      </c>
      <c r="F16" s="9">
        <v>1.9800000000000002E-2</v>
      </c>
      <c r="H16" s="10">
        <f t="shared" si="2"/>
        <v>294.6318086038392</v>
      </c>
      <c r="I16" s="10">
        <f t="shared" si="3"/>
        <v>144487.43893932275</v>
      </c>
      <c r="J16" s="6">
        <f t="shared" si="0"/>
        <v>0.32400683201884195</v>
      </c>
      <c r="L16" s="7">
        <f t="shared" si="4"/>
        <v>9720.2049605652574</v>
      </c>
      <c r="M16" s="6">
        <f t="shared" si="5"/>
        <v>19.820972594953624</v>
      </c>
      <c r="O16" s="9">
        <f t="shared" si="1"/>
        <v>6.7273702350328465E-2</v>
      </c>
    </row>
    <row r="17" spans="1:15">
      <c r="A17" s="2">
        <v>1982</v>
      </c>
      <c r="B17" s="1">
        <v>490.4</v>
      </c>
      <c r="C17" s="1">
        <v>554.6</v>
      </c>
      <c r="D17" s="1">
        <v>476.6</v>
      </c>
      <c r="E17" s="8">
        <v>552.79999999999995</v>
      </c>
      <c r="F17" s="9">
        <v>0.12720000000000001</v>
      </c>
      <c r="H17" s="10">
        <f t="shared" si="2"/>
        <v>274.81083600888559</v>
      </c>
      <c r="I17" s="10">
        <f t="shared" si="3"/>
        <v>151915.43014571193</v>
      </c>
      <c r="J17" s="6">
        <f t="shared" si="0"/>
        <v>0.33402766187509481</v>
      </c>
      <c r="L17" s="7">
        <f t="shared" si="4"/>
        <v>10020.829856252845</v>
      </c>
      <c r="M17" s="6">
        <f t="shared" si="5"/>
        <v>18.127405673395163</v>
      </c>
      <c r="O17" s="9">
        <f t="shared" si="1"/>
        <v>6.5963212865481916E-2</v>
      </c>
    </row>
    <row r="18" spans="1:15">
      <c r="A18" s="2">
        <v>1983</v>
      </c>
      <c r="B18" s="1">
        <v>552.79999999999995</v>
      </c>
      <c r="C18" s="1">
        <v>777</v>
      </c>
      <c r="D18" s="1">
        <v>530</v>
      </c>
      <c r="E18" s="8">
        <v>774</v>
      </c>
      <c r="F18" s="9">
        <v>0.40010000000000001</v>
      </c>
      <c r="H18" s="10">
        <f t="shared" si="2"/>
        <v>256.68343033549041</v>
      </c>
      <c r="I18" s="10">
        <f t="shared" si="3"/>
        <v>198672.97507966959</v>
      </c>
      <c r="J18" s="6">
        <f t="shared" si="0"/>
        <v>0.34435841430422148</v>
      </c>
      <c r="L18" s="7">
        <f t="shared" si="4"/>
        <v>10330.752429126644</v>
      </c>
      <c r="M18" s="6">
        <f t="shared" si="5"/>
        <v>13.347225360628739</v>
      </c>
      <c r="O18" s="9">
        <f t="shared" si="1"/>
        <v>5.1998780533607666E-2</v>
      </c>
    </row>
    <row r="19" spans="1:15">
      <c r="A19" s="2">
        <v>1984</v>
      </c>
      <c r="B19" s="1">
        <v>774</v>
      </c>
      <c r="C19" s="1">
        <v>820.9</v>
      </c>
      <c r="D19" s="1">
        <v>692.7</v>
      </c>
      <c r="E19" s="8">
        <v>820.9</v>
      </c>
      <c r="F19" s="9">
        <v>6.0600000000000001E-2</v>
      </c>
      <c r="H19" s="10">
        <f t="shared" si="2"/>
        <v>243.33620497486169</v>
      </c>
      <c r="I19" s="10">
        <f t="shared" si="3"/>
        <v>199754.69066386396</v>
      </c>
      <c r="J19" s="6">
        <f t="shared" si="0"/>
        <v>0.35500867454043455</v>
      </c>
      <c r="L19" s="7">
        <f t="shared" si="4"/>
        <v>10650.260236213036</v>
      </c>
      <c r="M19" s="6">
        <f t="shared" si="5"/>
        <v>12.973882612027088</v>
      </c>
      <c r="O19" s="9">
        <f t="shared" si="1"/>
        <v>5.3316696598302668E-2</v>
      </c>
    </row>
    <row r="20" spans="1:15">
      <c r="A20" s="2">
        <v>1985</v>
      </c>
      <c r="B20" s="1">
        <v>820.9</v>
      </c>
      <c r="C20" s="3">
        <v>1366.2</v>
      </c>
      <c r="D20" s="1">
        <v>820.3</v>
      </c>
      <c r="E20" s="8">
        <v>1366.2</v>
      </c>
      <c r="F20" s="9">
        <v>0.6643</v>
      </c>
      <c r="H20" s="10">
        <f t="shared" si="2"/>
        <v>230.36232236283459</v>
      </c>
      <c r="I20" s="10">
        <f t="shared" si="3"/>
        <v>314721.00481210463</v>
      </c>
      <c r="J20" s="6">
        <f t="shared" si="0"/>
        <v>0.36598832426848926</v>
      </c>
      <c r="L20" s="7">
        <f t="shared" si="4"/>
        <v>10979.649728054677</v>
      </c>
      <c r="M20" s="6">
        <f t="shared" si="5"/>
        <v>8.036634261495152</v>
      </c>
      <c r="O20" s="9">
        <f t="shared" si="1"/>
        <v>3.4886930202227114E-2</v>
      </c>
    </row>
    <row r="21" spans="1:15">
      <c r="A21" s="2">
        <v>1986</v>
      </c>
      <c r="B21" s="3">
        <v>1366.2</v>
      </c>
      <c r="C21" s="3">
        <v>1586</v>
      </c>
      <c r="D21" s="3">
        <v>1248.5999999999999</v>
      </c>
      <c r="E21" s="8">
        <v>1432.3</v>
      </c>
      <c r="F21" s="9">
        <v>4.8399999999999999E-2</v>
      </c>
      <c r="H21" s="10">
        <f t="shared" si="2"/>
        <v>222.32568810133944</v>
      </c>
      <c r="I21" s="10">
        <f t="shared" si="3"/>
        <v>318437.08306754846</v>
      </c>
      <c r="J21" s="6">
        <f t="shared" si="0"/>
        <v>0.37730755079225697</v>
      </c>
      <c r="L21" s="7">
        <f t="shared" si="4"/>
        <v>11319.226523767709</v>
      </c>
      <c r="M21" s="6">
        <f t="shared" si="5"/>
        <v>7.9028321746615298</v>
      </c>
      <c r="O21" s="9">
        <f t="shared" si="1"/>
        <v>3.554619460374412E-2</v>
      </c>
    </row>
    <row r="22" spans="1:15">
      <c r="A22" s="2">
        <v>1987</v>
      </c>
      <c r="B22" s="3">
        <v>1432.3</v>
      </c>
      <c r="C22" s="3">
        <v>1570.3</v>
      </c>
      <c r="D22" s="1">
        <v>945.9</v>
      </c>
      <c r="E22" s="8">
        <v>1000</v>
      </c>
      <c r="F22" s="9">
        <v>-0.30180000000000001</v>
      </c>
      <c r="H22" s="10">
        <f t="shared" si="2"/>
        <v>214.4228559266779</v>
      </c>
      <c r="I22" s="10">
        <f t="shared" si="3"/>
        <v>214422.8559266779</v>
      </c>
      <c r="J22" s="6">
        <f t="shared" si="0"/>
        <v>0.38897685648686287</v>
      </c>
      <c r="L22" s="7">
        <f t="shared" si="4"/>
        <v>11669.305694605886</v>
      </c>
      <c r="M22" s="6">
        <f t="shared" si="5"/>
        <v>11.669305694605885</v>
      </c>
      <c r="O22" s="9">
        <f t="shared" si="1"/>
        <v>5.4421930181716337E-2</v>
      </c>
    </row>
    <row r="23" spans="1:15">
      <c r="A23" s="2">
        <v>1988</v>
      </c>
      <c r="B23" s="3">
        <v>1000</v>
      </c>
      <c r="C23" s="3">
        <v>1340.41</v>
      </c>
      <c r="D23" s="1">
        <v>931.18</v>
      </c>
      <c r="E23" s="8">
        <v>1327.87</v>
      </c>
      <c r="F23" s="9">
        <v>0.32790000000000002</v>
      </c>
      <c r="H23" s="10">
        <f t="shared" si="2"/>
        <v>202.753550232072</v>
      </c>
      <c r="I23" s="10">
        <f t="shared" si="3"/>
        <v>269230.35674666142</v>
      </c>
      <c r="J23" s="6">
        <f t="shared" si="0"/>
        <v>0.4010070685431576</v>
      </c>
      <c r="L23" s="7">
        <f t="shared" si="4"/>
        <v>12030.212056294728</v>
      </c>
      <c r="M23" s="6">
        <f t="shared" si="5"/>
        <v>9.0597814969046127</v>
      </c>
      <c r="O23" s="9">
        <f t="shared" si="1"/>
        <v>4.4683713239717746E-2</v>
      </c>
    </row>
    <row r="24" spans="1:15">
      <c r="A24" s="2">
        <v>1989</v>
      </c>
      <c r="B24" s="3">
        <v>1327.87</v>
      </c>
      <c r="C24" s="3">
        <v>1790.37</v>
      </c>
      <c r="D24" s="3">
        <v>1271.7</v>
      </c>
      <c r="E24" s="8">
        <v>1790.37</v>
      </c>
      <c r="F24" s="9">
        <v>0.3483</v>
      </c>
      <c r="H24" s="10">
        <f t="shared" si="2"/>
        <v>193.6937687351674</v>
      </c>
      <c r="I24" s="10">
        <f t="shared" si="3"/>
        <v>346783.51273038163</v>
      </c>
      <c r="J24" s="6">
        <f t="shared" si="0"/>
        <v>0.41340934901356452</v>
      </c>
      <c r="L24" s="7">
        <f t="shared" si="4"/>
        <v>12402.280470406935</v>
      </c>
      <c r="M24" s="6">
        <f t="shared" si="5"/>
        <v>6.9272164247652359</v>
      </c>
      <c r="O24" s="9">
        <f t="shared" si="1"/>
        <v>3.5763754662839174E-2</v>
      </c>
    </row>
    <row r="25" spans="1:15">
      <c r="A25" s="2">
        <v>1990</v>
      </c>
      <c r="B25" s="3">
        <v>1790.37</v>
      </c>
      <c r="C25" s="3">
        <v>1968.55</v>
      </c>
      <c r="D25" s="3">
        <v>1334.89</v>
      </c>
      <c r="E25" s="8">
        <v>1398.23</v>
      </c>
      <c r="F25" s="9">
        <v>-0.219</v>
      </c>
      <c r="H25" s="10">
        <f t="shared" si="2"/>
        <v>186.76655231040215</v>
      </c>
      <c r="I25" s="10">
        <f t="shared" si="3"/>
        <v>261142.5964369736</v>
      </c>
      <c r="J25" s="6">
        <f t="shared" si="0"/>
        <v>0.42619520516862325</v>
      </c>
      <c r="L25" s="7">
        <f t="shared" si="4"/>
        <v>12785.856155058696</v>
      </c>
      <c r="M25" s="6">
        <f t="shared" si="5"/>
        <v>9.1443154238277646</v>
      </c>
      <c r="O25" s="9">
        <f t="shared" si="1"/>
        <v>4.896120483409739E-2</v>
      </c>
    </row>
    <row r="26" spans="1:15">
      <c r="A26" s="2">
        <v>1991</v>
      </c>
      <c r="B26" s="3">
        <v>1398.23</v>
      </c>
      <c r="C26" s="3">
        <v>1715.8</v>
      </c>
      <c r="D26" s="3">
        <v>1322.68</v>
      </c>
      <c r="E26" s="8">
        <v>1577.98</v>
      </c>
      <c r="F26" s="9">
        <v>0.12859999999999999</v>
      </c>
      <c r="H26" s="10">
        <f t="shared" si="2"/>
        <v>177.62223688657437</v>
      </c>
      <c r="I26" s="10">
        <f t="shared" si="3"/>
        <v>280284.33736227662</v>
      </c>
      <c r="J26" s="6">
        <f t="shared" si="0"/>
        <v>0.43937650017383839</v>
      </c>
      <c r="L26" s="7">
        <f t="shared" si="4"/>
        <v>13181.295005215152</v>
      </c>
      <c r="M26" s="6">
        <f t="shared" si="5"/>
        <v>8.353271274170238</v>
      </c>
      <c r="O26" s="9">
        <f t="shared" si="1"/>
        <v>4.7028296797683347E-2</v>
      </c>
    </row>
    <row r="27" spans="1:15">
      <c r="A27" s="2">
        <v>1992</v>
      </c>
      <c r="B27" s="3">
        <v>1577.98</v>
      </c>
      <c r="C27" s="3">
        <v>1811.57</v>
      </c>
      <c r="D27" s="3">
        <v>1420.3</v>
      </c>
      <c r="E27" s="8">
        <v>1545.05</v>
      </c>
      <c r="F27" s="9">
        <v>-2.0899999999999998E-2</v>
      </c>
      <c r="H27" s="10">
        <f t="shared" si="2"/>
        <v>169.26896561240414</v>
      </c>
      <c r="I27" s="10">
        <f t="shared" si="3"/>
        <v>261529.01531944502</v>
      </c>
      <c r="J27" s="6">
        <f t="shared" si="0"/>
        <v>0.4529654640967406</v>
      </c>
      <c r="L27" s="7">
        <f t="shared" si="4"/>
        <v>13588.963922902218</v>
      </c>
      <c r="M27" s="6">
        <f t="shared" si="5"/>
        <v>8.7951612717402146</v>
      </c>
      <c r="O27" s="9">
        <f t="shared" si="1"/>
        <v>5.1959679908953726E-2</v>
      </c>
    </row>
    <row r="28" spans="1:15">
      <c r="A28" s="2">
        <v>1993</v>
      </c>
      <c r="B28" s="3">
        <v>1545.05</v>
      </c>
      <c r="C28" s="3">
        <v>2266.6799999999998</v>
      </c>
      <c r="D28" s="3">
        <v>1516.5</v>
      </c>
      <c r="E28" s="8">
        <v>2266.6799999999998</v>
      </c>
      <c r="F28" s="9">
        <v>0.46710000000000002</v>
      </c>
      <c r="H28" s="10">
        <f t="shared" si="2"/>
        <v>160.47380434066392</v>
      </c>
      <c r="I28" s="10">
        <f t="shared" si="3"/>
        <v>363742.76282289607</v>
      </c>
      <c r="J28" s="6">
        <f t="shared" si="0"/>
        <v>0.46697470525437179</v>
      </c>
      <c r="L28" s="7">
        <f t="shared" si="4"/>
        <v>14009.241157631153</v>
      </c>
      <c r="M28" s="6">
        <f t="shared" si="5"/>
        <v>6.1805112135948415</v>
      </c>
      <c r="O28" s="9">
        <f t="shared" si="1"/>
        <v>3.8514144031099692E-2</v>
      </c>
    </row>
    <row r="29" spans="1:15">
      <c r="A29" s="2">
        <v>1994</v>
      </c>
      <c r="B29" s="3">
        <v>2266.6799999999998</v>
      </c>
      <c r="C29" s="3">
        <v>2271.11</v>
      </c>
      <c r="D29" s="3">
        <v>1960.59</v>
      </c>
      <c r="E29" s="8">
        <v>2106.58</v>
      </c>
      <c r="F29" s="9">
        <v>-7.0599999999999996E-2</v>
      </c>
      <c r="H29" s="10">
        <f t="shared" si="2"/>
        <v>154.29329312706906</v>
      </c>
      <c r="I29" s="10">
        <f t="shared" si="3"/>
        <v>325031.16543562111</v>
      </c>
      <c r="J29" s="6">
        <f t="shared" si="0"/>
        <v>0.48141722191172354</v>
      </c>
      <c r="L29" s="7">
        <f t="shared" si="4"/>
        <v>14442.516657351707</v>
      </c>
      <c r="M29" s="6">
        <f t="shared" si="5"/>
        <v>6.8559070423870478</v>
      </c>
      <c r="O29" s="9">
        <f t="shared" si="1"/>
        <v>4.4434251829344448E-2</v>
      </c>
    </row>
    <row r="30" spans="1:15">
      <c r="A30" s="2">
        <v>1995</v>
      </c>
      <c r="B30" s="3">
        <v>2106.58</v>
      </c>
      <c r="C30" s="3">
        <v>2317.0100000000002</v>
      </c>
      <c r="D30" s="3">
        <v>1910.96</v>
      </c>
      <c r="E30" s="8">
        <v>2253.88</v>
      </c>
      <c r="F30" s="9">
        <v>6.9900000000000004E-2</v>
      </c>
      <c r="H30" s="10">
        <f t="shared" si="2"/>
        <v>147.437386084682</v>
      </c>
      <c r="I30" s="10">
        <f t="shared" si="3"/>
        <v>332306.17574854312</v>
      </c>
      <c r="J30" s="6">
        <f t="shared" si="0"/>
        <v>0.49630641434198303</v>
      </c>
      <c r="L30" s="7">
        <f t="shared" si="4"/>
        <v>14889.192430259493</v>
      </c>
      <c r="M30" s="6">
        <f t="shared" si="5"/>
        <v>6.6060271311070204</v>
      </c>
      <c r="O30" s="9">
        <f t="shared" si="1"/>
        <v>4.480564466405277E-2</v>
      </c>
    </row>
    <row r="31" spans="1:15">
      <c r="A31" s="2">
        <v>1996</v>
      </c>
      <c r="B31" s="3">
        <v>2253.88</v>
      </c>
      <c r="C31" s="3">
        <v>2909.91</v>
      </c>
      <c r="D31" s="3">
        <v>2253.88</v>
      </c>
      <c r="E31" s="8">
        <v>2888.69</v>
      </c>
      <c r="F31" s="9">
        <v>0.28170000000000001</v>
      </c>
      <c r="H31" s="10">
        <f t="shared" si="2"/>
        <v>140.83135895357498</v>
      </c>
      <c r="I31" s="10">
        <f t="shared" si="3"/>
        <v>406818.13829560252</v>
      </c>
      <c r="J31" s="6">
        <f t="shared" si="0"/>
        <v>0.51165609725977634</v>
      </c>
      <c r="L31" s="7">
        <f t="shared" si="4"/>
        <v>15349.682917793292</v>
      </c>
      <c r="M31" s="6">
        <f t="shared" si="5"/>
        <v>5.3137176082560922</v>
      </c>
      <c r="O31" s="9">
        <f t="shared" si="1"/>
        <v>3.7731068192047752E-2</v>
      </c>
    </row>
    <row r="32" spans="1:15">
      <c r="A32" s="2">
        <v>1997</v>
      </c>
      <c r="B32" s="3">
        <v>2888.69</v>
      </c>
      <c r="C32" s="3">
        <v>4438.93</v>
      </c>
      <c r="D32" s="3">
        <v>2848.77</v>
      </c>
      <c r="E32" s="8">
        <v>4249.6899999999996</v>
      </c>
      <c r="F32" s="9">
        <v>0.47110000000000002</v>
      </c>
      <c r="H32" s="10">
        <f t="shared" si="2"/>
        <v>135.51764134531888</v>
      </c>
      <c r="I32" s="10">
        <f t="shared" si="3"/>
        <v>575907.96524878812</v>
      </c>
      <c r="J32" s="6">
        <f t="shared" si="0"/>
        <v>0.52748051263894469</v>
      </c>
      <c r="L32" s="7">
        <f t="shared" si="4"/>
        <v>15824.41537916834</v>
      </c>
      <c r="M32" s="6">
        <f t="shared" si="5"/>
        <v>3.7236634623156846</v>
      </c>
      <c r="O32" s="9">
        <f t="shared" si="1"/>
        <v>2.7477333765182958E-2</v>
      </c>
    </row>
    <row r="33" spans="1:15">
      <c r="A33" s="2">
        <v>1998</v>
      </c>
      <c r="B33" s="3">
        <v>4249.6899999999996</v>
      </c>
      <c r="C33" s="3">
        <v>6171.43</v>
      </c>
      <c r="D33" s="3">
        <v>3896.08</v>
      </c>
      <c r="E33" s="8">
        <v>5002.3900000000003</v>
      </c>
      <c r="F33" s="9">
        <v>0.17710000000000001</v>
      </c>
      <c r="H33" s="10">
        <f t="shared" si="2"/>
        <v>131.79397788300321</v>
      </c>
      <c r="I33" s="10">
        <f t="shared" si="3"/>
        <v>659284.87702215649</v>
      </c>
      <c r="J33" s="6">
        <f t="shared" si="0"/>
        <v>0.54379434292674711</v>
      </c>
      <c r="L33" s="7">
        <f t="shared" si="4"/>
        <v>16313.830287802415</v>
      </c>
      <c r="M33" s="6">
        <f t="shared" si="5"/>
        <v>3.2612072005186348</v>
      </c>
      <c r="O33" s="9">
        <f t="shared" si="1"/>
        <v>2.4744736086603967E-2</v>
      </c>
    </row>
    <row r="34" spans="1:15">
      <c r="A34" s="2">
        <v>1999</v>
      </c>
      <c r="B34" s="3">
        <v>5002.3900000000003</v>
      </c>
      <c r="C34" s="3">
        <v>6958.14</v>
      </c>
      <c r="D34" s="3">
        <v>4678.72</v>
      </c>
      <c r="E34" s="8">
        <v>6958.14</v>
      </c>
      <c r="F34" s="9">
        <v>0.39100000000000001</v>
      </c>
      <c r="H34" s="10">
        <f t="shared" si="2"/>
        <v>128.53277068248457</v>
      </c>
      <c r="I34" s="10">
        <f t="shared" si="3"/>
        <v>894349.01299662318</v>
      </c>
      <c r="J34" s="6">
        <f t="shared" si="0"/>
        <v>0.56061272466674961</v>
      </c>
      <c r="L34" s="7">
        <f t="shared" si="4"/>
        <v>16818.381740002489</v>
      </c>
      <c r="M34" s="6">
        <f t="shared" si="5"/>
        <v>2.4170801018666608</v>
      </c>
      <c r="O34" s="9">
        <f t="shared" si="1"/>
        <v>1.8805166099138959E-2</v>
      </c>
    </row>
    <row r="35" spans="1:15">
      <c r="A35" s="2">
        <v>2000</v>
      </c>
      <c r="B35" s="3">
        <v>6958.14</v>
      </c>
      <c r="C35" s="3">
        <v>8064.97</v>
      </c>
      <c r="D35" s="3">
        <v>6200.71</v>
      </c>
      <c r="E35" s="8">
        <v>6433.61</v>
      </c>
      <c r="F35" s="9">
        <v>-7.5399999999999995E-2</v>
      </c>
      <c r="H35" s="10">
        <f t="shared" si="2"/>
        <v>126.11569058061791</v>
      </c>
      <c r="I35" s="10">
        <f t="shared" si="3"/>
        <v>811379.1680763691</v>
      </c>
      <c r="J35" s="6">
        <f t="shared" si="0"/>
        <v>0.57795126254304086</v>
      </c>
      <c r="L35" s="7">
        <f t="shared" si="4"/>
        <v>17338.537876291226</v>
      </c>
      <c r="M35" s="6">
        <f t="shared" si="5"/>
        <v>2.6949936157602381</v>
      </c>
      <c r="O35" s="9">
        <f t="shared" si="1"/>
        <v>2.1369217449096839E-2</v>
      </c>
    </row>
    <row r="36" spans="1:15">
      <c r="A36" s="2">
        <v>2001</v>
      </c>
      <c r="B36" s="3">
        <v>6433.61</v>
      </c>
      <c r="C36" s="3">
        <v>6795.14</v>
      </c>
      <c r="D36" s="3">
        <v>3787.23</v>
      </c>
      <c r="E36" s="8">
        <v>5160.1000000000004</v>
      </c>
      <c r="F36" s="9">
        <v>-0.19789999999999999</v>
      </c>
      <c r="H36" s="10">
        <f t="shared" si="2"/>
        <v>123.42069696485767</v>
      </c>
      <c r="I36" s="10">
        <f t="shared" si="3"/>
        <v>636863.13840836205</v>
      </c>
      <c r="J36" s="6">
        <f t="shared" si="0"/>
        <v>0.595826043858805</v>
      </c>
      <c r="L36" s="7">
        <f t="shared" si="4"/>
        <v>17874.78131576415</v>
      </c>
      <c r="M36" s="6">
        <f t="shared" si="5"/>
        <v>3.4640377736408499</v>
      </c>
      <c r="O36" s="9">
        <f t="shared" si="1"/>
        <v>2.8066911456732305E-2</v>
      </c>
    </row>
    <row r="37" spans="1:15">
      <c r="A37" s="2">
        <v>2002</v>
      </c>
      <c r="B37" s="3">
        <v>5160.1000000000004</v>
      </c>
      <c r="C37" s="3">
        <v>5462.55</v>
      </c>
      <c r="D37" s="3">
        <v>2597.88</v>
      </c>
      <c r="E37" s="8">
        <v>2892.63</v>
      </c>
      <c r="F37" s="9">
        <v>-0.43940000000000001</v>
      </c>
      <c r="H37" s="10">
        <f t="shared" si="2"/>
        <v>119.95665919121681</v>
      </c>
      <c r="I37" s="10">
        <f t="shared" si="3"/>
        <v>346990.23107628949</v>
      </c>
      <c r="J37" s="6">
        <f t="shared" si="0"/>
        <v>0.61425365346268557</v>
      </c>
      <c r="L37" s="7">
        <f t="shared" si="4"/>
        <v>18427.609603880566</v>
      </c>
      <c r="M37" s="6">
        <f t="shared" si="5"/>
        <v>6.3705380929744093</v>
      </c>
      <c r="O37" s="9">
        <f t="shared" si="1"/>
        <v>5.3106998276931487E-2</v>
      </c>
    </row>
    <row r="38" spans="1:15">
      <c r="A38" s="2">
        <v>2003</v>
      </c>
      <c r="B38" s="3">
        <v>2892.63</v>
      </c>
      <c r="C38" s="3">
        <v>3965.16</v>
      </c>
      <c r="D38" s="3">
        <v>2202.96</v>
      </c>
      <c r="E38" s="8">
        <v>3965.16</v>
      </c>
      <c r="F38" s="9">
        <v>0.37080000000000002</v>
      </c>
      <c r="H38" s="10">
        <f t="shared" si="2"/>
        <v>113.5861210982424</v>
      </c>
      <c r="I38" s="10">
        <f t="shared" si="3"/>
        <v>450387.1439339068</v>
      </c>
      <c r="J38" s="6">
        <f t="shared" si="0"/>
        <v>0.63325118913678924</v>
      </c>
      <c r="L38" s="7">
        <f t="shared" si="4"/>
        <v>18997.535674103678</v>
      </c>
      <c r="M38" s="6">
        <f t="shared" si="5"/>
        <v>4.7911145260477959</v>
      </c>
      <c r="O38" s="9">
        <f t="shared" si="1"/>
        <v>4.2180457257659905E-2</v>
      </c>
    </row>
    <row r="39" spans="1:15">
      <c r="A39" s="2">
        <v>2004</v>
      </c>
      <c r="B39" s="3">
        <v>3965.16</v>
      </c>
      <c r="C39" s="3">
        <v>4261.79</v>
      </c>
      <c r="D39" s="3">
        <v>3646.99</v>
      </c>
      <c r="E39" s="8">
        <v>4256.08</v>
      </c>
      <c r="F39" s="9">
        <v>7.3400000000000007E-2</v>
      </c>
      <c r="H39" s="10">
        <f t="shared" si="2"/>
        <v>108.79500657219461</v>
      </c>
      <c r="I39" s="10">
        <f t="shared" si="3"/>
        <v>463040.25157178601</v>
      </c>
      <c r="J39" s="6">
        <f t="shared" si="0"/>
        <v>0.65283627746060746</v>
      </c>
      <c r="L39" s="7">
        <f t="shared" si="4"/>
        <v>19585.088323818225</v>
      </c>
      <c r="M39" s="6">
        <f t="shared" si="5"/>
        <v>4.6016729769690006</v>
      </c>
      <c r="O39" s="9">
        <f t="shared" si="1"/>
        <v>4.2296729619804789E-2</v>
      </c>
    </row>
    <row r="40" spans="1:15">
      <c r="A40" s="2">
        <v>2005</v>
      </c>
      <c r="B40" s="3">
        <v>4256.08</v>
      </c>
      <c r="C40" s="3">
        <v>5458.58</v>
      </c>
      <c r="D40" s="3">
        <v>4178.1000000000004</v>
      </c>
      <c r="E40" s="8">
        <v>5408.26</v>
      </c>
      <c r="F40" s="9">
        <v>0.2707</v>
      </c>
      <c r="H40" s="10">
        <f t="shared" si="2"/>
        <v>104.19333359522561</v>
      </c>
      <c r="I40" s="10">
        <f t="shared" si="3"/>
        <v>563504.63834971492</v>
      </c>
      <c r="J40" s="6">
        <f t="shared" si="0"/>
        <v>0.67302709016557472</v>
      </c>
      <c r="L40" s="7">
        <f t="shared" si="4"/>
        <v>20190.81270496724</v>
      </c>
      <c r="M40" s="6">
        <f t="shared" si="5"/>
        <v>3.7333287794904906</v>
      </c>
      <c r="O40" s="9">
        <f t="shared" si="1"/>
        <v>3.5830783512444994E-2</v>
      </c>
    </row>
    <row r="41" spans="1:15">
      <c r="A41" s="2">
        <v>2006</v>
      </c>
      <c r="B41" s="3">
        <v>5408.26</v>
      </c>
      <c r="C41" s="3">
        <v>6611.81</v>
      </c>
      <c r="D41" s="3">
        <v>5292.14</v>
      </c>
      <c r="E41" s="8">
        <v>6596.92</v>
      </c>
      <c r="F41" s="9">
        <v>0.2198</v>
      </c>
      <c r="H41" s="10">
        <f t="shared" si="2"/>
        <v>100.46000481573512</v>
      </c>
      <c r="I41" s="10">
        <f t="shared" si="3"/>
        <v>662726.61496901931</v>
      </c>
      <c r="J41" s="6">
        <f t="shared" si="0"/>
        <v>0.69384236099543783</v>
      </c>
      <c r="L41" s="7">
        <f t="shared" si="4"/>
        <v>20815.270829863137</v>
      </c>
      <c r="M41" s="6">
        <f t="shared" si="5"/>
        <v>3.1553013875965052</v>
      </c>
      <c r="O41" s="9">
        <f t="shared" si="1"/>
        <v>3.140853311110222E-2</v>
      </c>
    </row>
    <row r="42" spans="1:15">
      <c r="A42" s="2">
        <v>2007</v>
      </c>
      <c r="B42" s="3">
        <v>6596.92</v>
      </c>
      <c r="C42" s="3">
        <v>8105.69</v>
      </c>
      <c r="D42" s="3">
        <v>6447.7</v>
      </c>
      <c r="E42" s="8">
        <v>8067.32</v>
      </c>
      <c r="F42" s="9">
        <v>0.22289999999999999</v>
      </c>
      <c r="H42" s="10">
        <f t="shared" si="2"/>
        <v>97.304703428138609</v>
      </c>
      <c r="I42" s="10">
        <f t="shared" si="3"/>
        <v>784988.18005989108</v>
      </c>
      <c r="J42" s="6">
        <f t="shared" si="0"/>
        <v>0.71530140308808021</v>
      </c>
      <c r="L42" s="7">
        <f t="shared" si="4"/>
        <v>21459.042092642405</v>
      </c>
      <c r="M42" s="6">
        <f t="shared" si="5"/>
        <v>2.6599963919421077</v>
      </c>
      <c r="O42" s="9">
        <f t="shared" si="1"/>
        <v>2.7336770970239545E-2</v>
      </c>
    </row>
    <row r="43" spans="1:15">
      <c r="A43" s="2">
        <v>2008</v>
      </c>
      <c r="B43" s="3">
        <v>8067.32</v>
      </c>
      <c r="C43" s="3">
        <v>7949.11</v>
      </c>
      <c r="D43" s="3">
        <v>4127.41</v>
      </c>
      <c r="E43" s="8">
        <v>4810.2</v>
      </c>
      <c r="F43" s="9">
        <v>-0.4037</v>
      </c>
      <c r="H43" s="10">
        <f t="shared" si="2"/>
        <v>94.644707036196507</v>
      </c>
      <c r="I43" s="10">
        <f t="shared" si="3"/>
        <v>455259.96978551243</v>
      </c>
      <c r="J43" s="6">
        <f t="shared" si="0"/>
        <v>0.73742412689492809</v>
      </c>
      <c r="L43" s="7">
        <f t="shared" si="4"/>
        <v>22122.723806847844</v>
      </c>
      <c r="M43" s="6">
        <f t="shared" si="5"/>
        <v>4.5991276468437583</v>
      </c>
      <c r="O43" s="9">
        <f t="shared" si="1"/>
        <v>4.8593606455824723E-2</v>
      </c>
    </row>
    <row r="44" spans="1:15">
      <c r="A44" s="2">
        <v>2009</v>
      </c>
      <c r="B44" s="3">
        <v>4810.2</v>
      </c>
      <c r="C44" s="3">
        <v>6011.55</v>
      </c>
      <c r="D44" s="3">
        <v>3666.41</v>
      </c>
      <c r="E44" s="8">
        <v>5957.43</v>
      </c>
      <c r="F44" s="9">
        <v>0.23849999999999999</v>
      </c>
      <c r="H44" s="10">
        <f t="shared" si="2"/>
        <v>90.045579389352753</v>
      </c>
      <c r="I44" s="10">
        <f t="shared" si="3"/>
        <v>536440.23602151184</v>
      </c>
      <c r="J44" s="6">
        <f t="shared" si="0"/>
        <v>0.76023105865456508</v>
      </c>
      <c r="L44" s="7">
        <f t="shared" si="4"/>
        <v>22806.931759636951</v>
      </c>
      <c r="M44" s="6">
        <f t="shared" si="5"/>
        <v>3.8283172038340276</v>
      </c>
      <c r="O44" s="9">
        <f t="shared" si="1"/>
        <v>4.2515326457954902E-2</v>
      </c>
    </row>
    <row r="45" spans="1:15">
      <c r="A45" s="2">
        <v>2010</v>
      </c>
      <c r="B45" s="3">
        <v>5957.43</v>
      </c>
      <c r="C45" s="3">
        <v>7077.99</v>
      </c>
      <c r="D45" s="3">
        <v>5434.34</v>
      </c>
      <c r="E45" s="8">
        <v>6914.19</v>
      </c>
      <c r="F45" s="9">
        <v>0.16059999999999999</v>
      </c>
      <c r="H45" s="10">
        <f t="shared" si="2"/>
        <v>86.21726218551872</v>
      </c>
      <c r="I45" s="10">
        <f t="shared" si="3"/>
        <v>596122.53203049162</v>
      </c>
      <c r="J45" s="6">
        <f t="shared" si="0"/>
        <v>0.78374335943769602</v>
      </c>
      <c r="L45" s="7">
        <f t="shared" si="4"/>
        <v>23512.300783130879</v>
      </c>
      <c r="M45" s="6">
        <f t="shared" si="5"/>
        <v>3.4005864436949058</v>
      </c>
      <c r="O45" s="9">
        <f t="shared" si="1"/>
        <v>3.9442060180218494E-2</v>
      </c>
    </row>
    <row r="46" spans="1:15">
      <c r="A46" s="2">
        <v>2011</v>
      </c>
      <c r="B46" s="3">
        <v>6914.19</v>
      </c>
      <c r="C46" s="3">
        <v>7527.64</v>
      </c>
      <c r="D46" s="3">
        <v>5072.33</v>
      </c>
      <c r="E46" s="8">
        <v>5898.35</v>
      </c>
      <c r="F46" s="9">
        <v>-0.1469</v>
      </c>
      <c r="H46" s="10">
        <f t="shared" si="2"/>
        <v>82.816675741823815</v>
      </c>
      <c r="I46" s="10">
        <f t="shared" si="3"/>
        <v>488481.73936178652</v>
      </c>
      <c r="J46" s="6">
        <f t="shared" si="0"/>
        <v>0.80798284478112992</v>
      </c>
      <c r="L46" s="7">
        <f t="shared" si="4"/>
        <v>24239.485343433898</v>
      </c>
      <c r="M46" s="6">
        <f t="shared" si="5"/>
        <v>4.109536623536056</v>
      </c>
      <c r="O46" s="9">
        <f t="shared" si="1"/>
        <v>4.9622091042959733E-2</v>
      </c>
    </row>
    <row r="47" spans="1:15">
      <c r="A47" s="2">
        <v>2012</v>
      </c>
      <c r="B47" s="3">
        <v>5898.35</v>
      </c>
      <c r="C47" s="3">
        <v>7672.1</v>
      </c>
      <c r="D47" s="3">
        <v>5898.35</v>
      </c>
      <c r="E47" s="8">
        <v>7612.39</v>
      </c>
      <c r="F47" s="9">
        <v>0.29060000000000002</v>
      </c>
      <c r="H47" s="10">
        <f t="shared" si="2"/>
        <v>78.707139118287756</v>
      </c>
      <c r="I47" s="10">
        <f t="shared" si="3"/>
        <v>599149.43875266251</v>
      </c>
      <c r="J47" s="6">
        <f t="shared" si="0"/>
        <v>0.83297200492899992</v>
      </c>
      <c r="L47" s="7">
        <f t="shared" si="4"/>
        <v>24989.160147869996</v>
      </c>
      <c r="M47" s="6">
        <f t="shared" si="5"/>
        <v>3.2826957299704818</v>
      </c>
      <c r="O47" s="9">
        <f t="shared" si="1"/>
        <v>4.1707725204405771E-2</v>
      </c>
    </row>
    <row r="48" spans="1:15">
      <c r="A48" s="2">
        <v>2013</v>
      </c>
      <c r="B48" s="3">
        <v>7612.39</v>
      </c>
      <c r="C48" s="3">
        <v>9589.39</v>
      </c>
      <c r="D48" s="3">
        <v>7459.96</v>
      </c>
      <c r="E48" s="8">
        <v>9552.16</v>
      </c>
      <c r="F48" s="9">
        <v>0.25480000000000003</v>
      </c>
      <c r="H48" s="10">
        <f t="shared" si="2"/>
        <v>75.424443388317272</v>
      </c>
      <c r="I48" s="10">
        <f t="shared" si="3"/>
        <v>720466.35115614871</v>
      </c>
      <c r="J48" s="6">
        <f t="shared" si="0"/>
        <v>0.8587340256999999</v>
      </c>
      <c r="L48" s="7">
        <f t="shared" si="4"/>
        <v>25762.020771</v>
      </c>
      <c r="M48" s="6">
        <f t="shared" si="5"/>
        <v>2.6969837995804089</v>
      </c>
      <c r="O48" s="9">
        <f t="shared" si="1"/>
        <v>3.5757423965267911E-2</v>
      </c>
    </row>
    <row r="49" spans="1:15">
      <c r="A49" s="2">
        <v>2014</v>
      </c>
      <c r="B49" s="3">
        <v>9552.16</v>
      </c>
      <c r="C49" s="3">
        <v>10087.120000000001</v>
      </c>
      <c r="D49" s="3">
        <v>8571.9500000000007</v>
      </c>
      <c r="E49" s="8">
        <v>9805.5499999999993</v>
      </c>
      <c r="F49" s="9">
        <v>2.6499999999999999E-2</v>
      </c>
      <c r="H49" s="10">
        <f t="shared" si="2"/>
        <v>72.727459588736863</v>
      </c>
      <c r="I49" s="10">
        <f t="shared" si="3"/>
        <v>713132.74137033871</v>
      </c>
      <c r="J49" s="6">
        <f t="shared" si="0"/>
        <v>0.88529280999999993</v>
      </c>
      <c r="L49" s="7">
        <f t="shared" si="4"/>
        <v>26558.784299999999</v>
      </c>
      <c r="M49" s="6">
        <f t="shared" si="5"/>
        <v>2.7085461090912801</v>
      </c>
      <c r="O49" s="9">
        <f t="shared" si="1"/>
        <v>3.7242413311391762E-2</v>
      </c>
    </row>
    <row r="50" spans="1:15">
      <c r="A50" s="2">
        <v>2015</v>
      </c>
      <c r="B50" s="3">
        <v>9805.5499999999993</v>
      </c>
      <c r="C50" s="3">
        <v>12374.73</v>
      </c>
      <c r="D50" s="3">
        <v>9427.64</v>
      </c>
      <c r="E50" s="8">
        <v>10743</v>
      </c>
      <c r="F50" s="9">
        <v>9.5600000000000004E-2</v>
      </c>
      <c r="H50" s="10">
        <f t="shared" si="2"/>
        <v>70.01891347964559</v>
      </c>
      <c r="I50" s="10">
        <f t="shared" si="3"/>
        <v>752213.18751183257</v>
      </c>
      <c r="J50" s="6">
        <f t="shared" si="0"/>
        <v>0.91267299999999996</v>
      </c>
      <c r="L50" s="7">
        <f t="shared" si="4"/>
        <v>27380.19</v>
      </c>
      <c r="M50" s="6">
        <f t="shared" si="5"/>
        <v>2.5486540072605415</v>
      </c>
      <c r="O50" s="9">
        <f t="shared" si="1"/>
        <v>3.6399508084361119E-2</v>
      </c>
    </row>
    <row r="51" spans="1:15">
      <c r="A51" s="2">
        <v>2016</v>
      </c>
      <c r="B51" s="3">
        <v>10743</v>
      </c>
      <c r="C51" s="3">
        <v>11481.06</v>
      </c>
      <c r="D51" s="3">
        <v>8752.8700000000008</v>
      </c>
      <c r="E51" s="8">
        <v>11481.1</v>
      </c>
      <c r="F51" s="9">
        <v>6.8699999999999997E-2</v>
      </c>
      <c r="H51" s="10">
        <f t="shared" si="2"/>
        <v>67.470259472385052</v>
      </c>
      <c r="I51" s="10">
        <f t="shared" si="3"/>
        <v>774632.79602840007</v>
      </c>
      <c r="J51" s="6">
        <f t="shared" si="0"/>
        <v>0.94089999999999996</v>
      </c>
      <c r="L51" s="7">
        <f t="shared" si="4"/>
        <v>28227</v>
      </c>
      <c r="M51" s="6">
        <f t="shared" si="5"/>
        <v>2.4585623328775115</v>
      </c>
      <c r="O51" s="9">
        <f t="shared" si="1"/>
        <v>3.6439200799039138E-2</v>
      </c>
    </row>
    <row r="52" spans="1:15">
      <c r="A52" s="2">
        <v>2017</v>
      </c>
      <c r="B52" s="3">
        <v>11481.1</v>
      </c>
      <c r="C52" s="3">
        <v>13478.86</v>
      </c>
      <c r="D52" s="3">
        <v>11481.1</v>
      </c>
      <c r="E52" s="8">
        <v>12917.6</v>
      </c>
      <c r="F52" s="9">
        <v>0.12509999999999999</v>
      </c>
      <c r="H52" s="10">
        <f t="shared" si="2"/>
        <v>65.011697139507547</v>
      </c>
      <c r="I52" s="10">
        <f t="shared" si="3"/>
        <v>839795.09896930272</v>
      </c>
      <c r="J52" s="6">
        <f>J53*(1-$J$2)</f>
        <v>0.97</v>
      </c>
      <c r="L52" s="7">
        <f t="shared" si="4"/>
        <v>29100</v>
      </c>
      <c r="M52" s="6">
        <f t="shared" si="5"/>
        <v>2.2527404471418837</v>
      </c>
      <c r="O52" s="9">
        <f t="shared" si="1"/>
        <v>3.4651309629831144E-2</v>
      </c>
    </row>
    <row r="53" spans="1:15">
      <c r="J53" s="6">
        <v>1</v>
      </c>
      <c r="L53" s="7"/>
      <c r="M53" s="6"/>
    </row>
  </sheetData>
  <sortState ref="A3:F52">
    <sortCondition ref="A3"/>
  </sortState>
  <hyperlinks>
    <hyperlink ref="A52" r:id="rId1" location="jahr" display="https://www.boerse.de/historische-kurse/DAX/DE0008469008_jahr,2017 - jahr"/>
    <hyperlink ref="A51" r:id="rId2" location="jahr" display="https://www.boerse.de/historische-kurse/DAX/DE0008469008_jahr,2016 - jahr"/>
    <hyperlink ref="A50" r:id="rId3" location="jahr" display="https://www.boerse.de/historische-kurse/DAX/DE0008469008_jahr,2015 - jahr"/>
    <hyperlink ref="A49" r:id="rId4" location="jahr" display="https://www.boerse.de/historische-kurse/DAX/DE0008469008_jahr,2014 - jahr"/>
    <hyperlink ref="A48" r:id="rId5" location="jahr" display="https://www.boerse.de/historische-kurse/DAX/DE0008469008_jahr,2013 - jahr"/>
    <hyperlink ref="A47" r:id="rId6" location="jahr" display="https://www.boerse.de/historische-kurse/DAX/DE0008469008_jahr,2012 - jahr"/>
    <hyperlink ref="A46" r:id="rId7" location="jahr" display="https://www.boerse.de/historische-kurse/DAX/DE0008469008_jahr,2011 - jahr"/>
    <hyperlink ref="A45" r:id="rId8" location="jahr" display="https://www.boerse.de/historische-kurse/DAX/DE0008469008_jahr,2010 - jahr"/>
    <hyperlink ref="A44" r:id="rId9" location="jahr" display="https://www.boerse.de/historische-kurse/DAX/DE0008469008_jahr,2009 - jahr"/>
    <hyperlink ref="A43" r:id="rId10" location="jahr" display="https://www.boerse.de/historische-kurse/DAX/DE0008469008_jahr,2008 - jahr"/>
    <hyperlink ref="A42" r:id="rId11" location="jahr" display="https://www.boerse.de/historische-kurse/DAX/DE0008469008_jahr,2007 - jahr"/>
    <hyperlink ref="A41" r:id="rId12" location="jahr" display="https://www.boerse.de/historische-kurse/DAX/DE0008469008_jahr,2006 - jahr"/>
    <hyperlink ref="A40" r:id="rId13" location="jahr" display="https://www.boerse.de/historische-kurse/DAX/DE0008469008_jahr,2005 - jahr"/>
    <hyperlink ref="A39" r:id="rId14" location="jahr" display="https://www.boerse.de/historische-kurse/DAX/DE0008469008_jahr,2004 - jahr"/>
    <hyperlink ref="A38" r:id="rId15" location="jahr" display="https://www.boerse.de/historische-kurse/DAX/DE0008469008_jahr,2003 - jahr"/>
    <hyperlink ref="A37" r:id="rId16" location="jahr" display="https://www.boerse.de/historische-kurse/DAX/DE0008469008_jahr,2002 - jahr"/>
    <hyperlink ref="A36" r:id="rId17" location="jahr" display="https://www.boerse.de/historische-kurse/DAX/DE0008469008_jahr,2001 - jahr"/>
    <hyperlink ref="A35" r:id="rId18" location="jahr" display="https://www.boerse.de/historische-kurse/DAX/DE0008469008_jahr,2000 - jahr"/>
    <hyperlink ref="A34" r:id="rId19" location="jahr" display="https://www.boerse.de/historische-kurse/DAX/DE0008469008_jahr,1999 - jahr"/>
    <hyperlink ref="A33" r:id="rId20" location="jahr" display="https://www.boerse.de/historische-kurse/DAX/DE0008469008_jahr,1998 - jahr"/>
    <hyperlink ref="A32" r:id="rId21" location="jahr" display="https://www.boerse.de/historische-kurse/DAX/DE0008469008_jahr,1997 - jahr"/>
    <hyperlink ref="A31" r:id="rId22" location="jahr" display="https://www.boerse.de/historische-kurse/DAX/DE0008469008_jahr,1996 - jahr"/>
    <hyperlink ref="A30" r:id="rId23" location="jahr" display="https://www.boerse.de/historische-kurse/DAX/DE0008469008_jahr,1995 - jahr"/>
    <hyperlink ref="A29" r:id="rId24" location="jahr" display="https://www.boerse.de/historische-kurse/DAX/DE0008469008_jahr,1994 - jahr"/>
    <hyperlink ref="A28" r:id="rId25" location="jahr" display="https://www.boerse.de/historische-kurse/DAX/DE0008469008_jahr,1993 - jahr"/>
    <hyperlink ref="A27" r:id="rId26" location="jahr" display="https://www.boerse.de/historische-kurse/DAX/DE0008469008_jahr,1992 - jahr"/>
    <hyperlink ref="A26" r:id="rId27" location="jahr" display="https://www.boerse.de/historische-kurse/DAX/DE0008469008_jahr,1991 - jahr"/>
    <hyperlink ref="A25" r:id="rId28" location="jahr" display="https://www.boerse.de/historische-kurse/DAX/DE0008469008_jahr,1990 - jahr"/>
    <hyperlink ref="A24" r:id="rId29" location="jahr" display="https://www.boerse.de/historische-kurse/DAX/DE0008469008_jahr,1989 - jahr"/>
    <hyperlink ref="A23" r:id="rId30" location="jahr" display="https://www.boerse.de/historische-kurse/DAX/DE0008469008_jahr,1988 - jahr"/>
    <hyperlink ref="A22" r:id="rId31" location="jahr" display="https://www.boerse.de/historische-kurse/DAX/DE0008469008_jahr,1987 - jahr"/>
    <hyperlink ref="A21" r:id="rId32" location="jahr" display="https://www.boerse.de/historische-kurse/DAX/DE0008469008_jahr,1986 - jahr"/>
    <hyperlink ref="A20" r:id="rId33" location="jahr" display="https://www.boerse.de/historische-kurse/DAX/DE0008469008_jahr,1985 - jahr"/>
    <hyperlink ref="A19" r:id="rId34" location="jahr" display="https://www.boerse.de/historische-kurse/DAX/DE0008469008_jahr,1984 - jahr"/>
    <hyperlink ref="A18" r:id="rId35" location="jahr" display="https://www.boerse.de/historische-kurse/DAX/DE0008469008_jahr,1983 - jahr"/>
    <hyperlink ref="A17" r:id="rId36" location="jahr" display="https://www.boerse.de/historische-kurse/DAX/DE0008469008_jahr,1982 - jahr"/>
    <hyperlink ref="A16" r:id="rId37" location="jahr" display="https://www.boerse.de/historische-kurse/DAX/DE0008469008_jahr,1981 - jahr"/>
    <hyperlink ref="A15" r:id="rId38" location="jahr" display="https://www.boerse.de/historische-kurse/DAX/DE0008469008_jahr,1980 - jahr"/>
    <hyperlink ref="A14" r:id="rId39" location="jahr" display="https://www.boerse.de/historische-kurse/DAX/DE0008469008_jahr,1979 - jahr"/>
    <hyperlink ref="A13" r:id="rId40" location="jahr" display="https://www.boerse.de/historische-kurse/DAX/DE0008469008_jahr,1978 - jahr"/>
    <hyperlink ref="A12" r:id="rId41" location="jahr" display="https://www.boerse.de/historische-kurse/DAX/DE0008469008_jahr,1977 - jahr"/>
    <hyperlink ref="A11" r:id="rId42" location="jahr" display="https://www.boerse.de/historische-kurse/DAX/DE0008469008_jahr,1976 - jahr"/>
    <hyperlink ref="A10" r:id="rId43" location="jahr" display="https://www.boerse.de/historische-kurse/DAX/DE0008469008_jahr,1975 - jahr"/>
    <hyperlink ref="A9" r:id="rId44" location="jahr" display="https://www.boerse.de/historische-kurse/DAX/DE0008469008_jahr,1974 - jahr"/>
    <hyperlink ref="A8" r:id="rId45" location="jahr" display="https://www.boerse.de/historische-kurse/DAX/DE0008469008_jahr,1973 - jahr"/>
    <hyperlink ref="A7" r:id="rId46" location="jahr" display="https://www.boerse.de/historische-kurse/DAX/DE0008469008_jahr,1972 - jahr"/>
    <hyperlink ref="A6" r:id="rId47" location="jahr" display="https://www.boerse.de/historische-kurse/DAX/DE0008469008_jahr,1971 - jahr"/>
    <hyperlink ref="A5" r:id="rId48" location="jahr" display="https://www.boerse.de/historische-kurse/DAX/DE0008469008_jahr,1970 - jahr"/>
    <hyperlink ref="A4" r:id="rId49" location="jahr" display="https://www.boerse.de/historische-kurse/DAX/DE0008469008_jahr,1969 - jahr"/>
    <hyperlink ref="A3" r:id="rId50" location="jahr" display="https://www.boerse.de/historische-kurse/DAX/DE0008469008_jahr,1968 - jahr"/>
  </hyperlinks>
  <pageMargins left="0.7" right="0.7" top="0.78740157499999996" bottom="0.78740157499999996" header="0.3" footer="0.3"/>
  <pageSetup paperSize="9" orientation="portrait" r:id="rId5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toosten</dc:creator>
  <cp:lastModifiedBy>toosten</cp:lastModifiedBy>
  <dcterms:created xsi:type="dcterms:W3CDTF">2018-08-07T09:02:49Z</dcterms:created>
  <dcterms:modified xsi:type="dcterms:W3CDTF">2018-08-07T09:18:12Z</dcterms:modified>
</cp:coreProperties>
</file>