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105" windowWidth="23715" windowHeight="12585"/>
  </bookViews>
  <sheets>
    <sheet name="Tabelle1" sheetId="1" r:id="rId1"/>
    <sheet name="Tabelle2" sheetId="2" r:id="rId2"/>
    <sheet name="Tabelle3" sheetId="3" r:id="rId3"/>
  </sheets>
  <calcPr calcId="125725" refMode="R1C1" concurrentCalc="0"/>
</workbook>
</file>

<file path=xl/calcChain.xml><?xml version="1.0" encoding="utf-8"?>
<calcChain xmlns="http://schemas.openxmlformats.org/spreadsheetml/2006/main">
  <c r="S23" i="1"/>
  <c r="S22"/>
  <c r="S21"/>
  <c r="S20"/>
  <c r="S19"/>
  <c r="S18"/>
  <c r="S17"/>
  <c r="S16"/>
  <c r="S15"/>
  <c r="S14"/>
  <c r="S13"/>
  <c r="S12"/>
  <c r="S11"/>
  <c r="S10"/>
  <c r="S9"/>
  <c r="S8"/>
  <c r="S7"/>
  <c r="S6"/>
  <c r="R27"/>
  <c r="S27"/>
  <c r="O23"/>
  <c r="P23"/>
  <c r="Q23"/>
  <c r="Q24"/>
  <c r="S29"/>
  <c r="S30"/>
  <c r="S28"/>
  <c r="H24"/>
  <c r="L29"/>
  <c r="L28"/>
  <c r="L27"/>
  <c r="O22"/>
  <c r="P22"/>
  <c r="Q22"/>
  <c r="O21"/>
  <c r="P21"/>
  <c r="Q21"/>
  <c r="O20"/>
  <c r="P20"/>
  <c r="Q20"/>
  <c r="O18"/>
  <c r="P18"/>
  <c r="Q18"/>
  <c r="O17"/>
  <c r="P17"/>
  <c r="Q17"/>
  <c r="O16"/>
  <c r="P16"/>
  <c r="Q16"/>
  <c r="O15"/>
  <c r="P15"/>
  <c r="Q15"/>
  <c r="O14"/>
  <c r="P14"/>
  <c r="Q14"/>
  <c r="O13"/>
  <c r="P13"/>
  <c r="Q13"/>
  <c r="O12"/>
  <c r="P12"/>
  <c r="Q12"/>
  <c r="O11"/>
  <c r="P11"/>
  <c r="Q11"/>
  <c r="O10"/>
  <c r="P10"/>
  <c r="Q10"/>
  <c r="O9"/>
  <c r="P9"/>
  <c r="Q9"/>
  <c r="O8"/>
  <c r="P8"/>
  <c r="Q8"/>
  <c r="O7"/>
  <c r="P7"/>
  <c r="Q7"/>
  <c r="O6"/>
  <c r="P6"/>
  <c r="Q6"/>
  <c r="O19"/>
  <c r="P19"/>
  <c r="Q19"/>
  <c r="I6"/>
  <c r="I7"/>
  <c r="I8"/>
  <c r="I9"/>
  <c r="I10"/>
  <c r="I11"/>
  <c r="I12"/>
  <c r="I13"/>
  <c r="I14"/>
  <c r="I15"/>
  <c r="I16"/>
  <c r="I17"/>
  <c r="I18"/>
  <c r="I19"/>
  <c r="I20"/>
  <c r="I21"/>
  <c r="I22"/>
  <c r="I23"/>
  <c r="L24"/>
  <c r="L23"/>
  <c r="L22"/>
  <c r="L21"/>
  <c r="L20"/>
  <c r="L19"/>
  <c r="L18"/>
  <c r="L17"/>
  <c r="L16"/>
  <c r="L15"/>
  <c r="L14"/>
  <c r="L13"/>
  <c r="L12"/>
  <c r="L11"/>
  <c r="L10"/>
  <c r="L9"/>
  <c r="L8"/>
  <c r="L7"/>
  <c r="L6"/>
  <c r="S24"/>
  <c r="I24"/>
  <c r="O24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</calcChain>
</file>

<file path=xl/sharedStrings.xml><?xml version="1.0" encoding="utf-8"?>
<sst xmlns="http://schemas.openxmlformats.org/spreadsheetml/2006/main" count="22" uniqueCount="20">
  <si>
    <t>Dividende</t>
  </si>
  <si>
    <t>Tief</t>
  </si>
  <si>
    <t>Hoch</t>
  </si>
  <si>
    <t>Aktien:</t>
  </si>
  <si>
    <t>Aktien</t>
  </si>
  <si>
    <t>Stk</t>
  </si>
  <si>
    <t>Kursquelle:</t>
  </si>
  <si>
    <t>https://www.boerse.de/historische-kurse/Sixt-Vz-Aktie/DE0007231334</t>
  </si>
  <si>
    <t>Dividende:</t>
  </si>
  <si>
    <t>https://guidants.com</t>
  </si>
  <si>
    <t>Bitte beachten 2010 gab es ein 1:2 Split</t>
  </si>
  <si>
    <t>Kaufkurs:</t>
  </si>
  <si>
    <t>Gewinn</t>
  </si>
  <si>
    <t xml:space="preserve">Akt. Kurs </t>
  </si>
  <si>
    <t>Entnahme</t>
  </si>
  <si>
    <t>Summe</t>
  </si>
  <si>
    <t>( sehr Umstritten )</t>
  </si>
  <si>
    <t>Verkauf am Jahreshoch ( unmöglich )</t>
  </si>
  <si>
    <t>Stk von Hand gesucht, weil der Kaufkurs bei den Steuern berücksichtigt werden muß</t>
  </si>
  <si>
    <t>exDiv: Summe Div * 1000</t>
  </si>
</sst>
</file>

<file path=xl/styles.xml><?xml version="1.0" encoding="utf-8"?>
<styleSheet xmlns="http://schemas.openxmlformats.org/spreadsheetml/2006/main">
  <numFmts count="1">
    <numFmt numFmtId="165" formatCode="0.00_ ;[Red]\-0.00\ "/>
  </numFmts>
  <fonts count="3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1" applyAlignment="1" applyProtection="1">
      <alignment wrapText="1"/>
    </xf>
    <xf numFmtId="10" fontId="0" fillId="0" borderId="0" xfId="0" applyNumberFormat="1" applyAlignment="1">
      <alignment wrapText="1"/>
    </xf>
    <xf numFmtId="2" fontId="0" fillId="0" borderId="0" xfId="0" applyNumberFormat="1"/>
    <xf numFmtId="1" fontId="0" fillId="0" borderId="0" xfId="0" applyNumberFormat="1"/>
    <xf numFmtId="0" fontId="0" fillId="0" borderId="1" xfId="0" applyBorder="1"/>
    <xf numFmtId="10" fontId="0" fillId="0" borderId="1" xfId="0" applyNumberFormat="1" applyBorder="1"/>
    <xf numFmtId="0" fontId="0" fillId="0" borderId="1" xfId="0" applyBorder="1" applyAlignment="1">
      <alignment wrapText="1"/>
    </xf>
    <xf numFmtId="2" fontId="0" fillId="0" borderId="1" xfId="0" applyNumberFormat="1" applyBorder="1"/>
    <xf numFmtId="0" fontId="1" fillId="0" borderId="0" xfId="1" applyAlignment="1" applyProtection="1"/>
    <xf numFmtId="165" fontId="0" fillId="0" borderId="1" xfId="0" applyNumberFormat="1" applyBorder="1"/>
    <xf numFmtId="2" fontId="2" fillId="0" borderId="0" xfId="0" applyNumberFormat="1" applyFont="1"/>
    <xf numFmtId="0" fontId="0" fillId="0" borderId="0" xfId="0" applyAlignment="1">
      <alignment horizontal="right"/>
    </xf>
  </cellXfs>
  <cellStyles count="2">
    <cellStyle name="Hyperlink" xfId="1" builtinId="8"/>
    <cellStyle name="Stand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boerse.de/historische-kurse/Sixt-Vz-Aktie/DE0007231334_jahr,2010" TargetMode="External"/><Relationship Id="rId13" Type="http://schemas.openxmlformats.org/officeDocument/2006/relationships/hyperlink" Target="https://www.boerse.de/historische-kurse/Sixt-Vz-Aktie/DE0007231334_jahr,2005" TargetMode="External"/><Relationship Id="rId18" Type="http://schemas.openxmlformats.org/officeDocument/2006/relationships/hyperlink" Target="https://www.boerse.de/historische-kurse/Sixt-Vz-Aktie/DE0007231334_jahr,2000" TargetMode="External"/><Relationship Id="rId3" Type="http://schemas.openxmlformats.org/officeDocument/2006/relationships/hyperlink" Target="https://www.boerse.de/historische-kurse/Sixt-Vz-Aktie/DE0007231334_jahr,2015" TargetMode="External"/><Relationship Id="rId7" Type="http://schemas.openxmlformats.org/officeDocument/2006/relationships/hyperlink" Target="https://www.boerse.de/historische-kurse/Sixt-Vz-Aktie/DE0007231334_jahr,2011" TargetMode="External"/><Relationship Id="rId12" Type="http://schemas.openxmlformats.org/officeDocument/2006/relationships/hyperlink" Target="https://www.boerse.de/historische-kurse/Sixt-Vz-Aktie/DE0007231334_jahr,2006" TargetMode="External"/><Relationship Id="rId17" Type="http://schemas.openxmlformats.org/officeDocument/2006/relationships/hyperlink" Target="https://www.boerse.de/historische-kurse/Sixt-Vz-Aktie/DE0007231334_jahr,2001" TargetMode="External"/><Relationship Id="rId2" Type="http://schemas.openxmlformats.org/officeDocument/2006/relationships/hyperlink" Target="https://www.boerse.de/historische-kurse/Sixt-Vz-Aktie/DE0007231334_jahr,2016" TargetMode="External"/><Relationship Id="rId16" Type="http://schemas.openxmlformats.org/officeDocument/2006/relationships/hyperlink" Target="https://www.boerse.de/historische-kurse/Sixt-Vz-Aktie/DE0007231334_jahr,2002" TargetMode="External"/><Relationship Id="rId20" Type="http://schemas.openxmlformats.org/officeDocument/2006/relationships/printerSettings" Target="../printerSettings/printerSettings1.bin"/><Relationship Id="rId1" Type="http://schemas.openxmlformats.org/officeDocument/2006/relationships/hyperlink" Target="https://www.boerse.de/historische-kurse/Sixt-Vz-Aktie/DE0007231334_jahr,2017" TargetMode="External"/><Relationship Id="rId6" Type="http://schemas.openxmlformats.org/officeDocument/2006/relationships/hyperlink" Target="https://www.boerse.de/historische-kurse/Sixt-Vz-Aktie/DE0007231334_jahr,2012" TargetMode="External"/><Relationship Id="rId11" Type="http://schemas.openxmlformats.org/officeDocument/2006/relationships/hyperlink" Target="https://www.boerse.de/historische-kurse/Sixt-Vz-Aktie/DE0007231334_jahr,2007" TargetMode="External"/><Relationship Id="rId5" Type="http://schemas.openxmlformats.org/officeDocument/2006/relationships/hyperlink" Target="https://www.boerse.de/historische-kurse/Sixt-Vz-Aktie/DE0007231334_jahr,2013" TargetMode="External"/><Relationship Id="rId15" Type="http://schemas.openxmlformats.org/officeDocument/2006/relationships/hyperlink" Target="https://www.boerse.de/historische-kurse/Sixt-Vz-Aktie/DE0007231334_jahr,2003" TargetMode="External"/><Relationship Id="rId10" Type="http://schemas.openxmlformats.org/officeDocument/2006/relationships/hyperlink" Target="https://www.boerse.de/historische-kurse/Sixt-Vz-Aktie/DE0007231334_jahr,2008" TargetMode="External"/><Relationship Id="rId19" Type="http://schemas.openxmlformats.org/officeDocument/2006/relationships/hyperlink" Target="https://guidants.com/" TargetMode="External"/><Relationship Id="rId4" Type="http://schemas.openxmlformats.org/officeDocument/2006/relationships/hyperlink" Target="https://www.boerse.de/historische-kurse/Sixt-Vz-Aktie/DE0007231334_jahr,2014" TargetMode="External"/><Relationship Id="rId9" Type="http://schemas.openxmlformats.org/officeDocument/2006/relationships/hyperlink" Target="https://www.boerse.de/historische-kurse/Sixt-Vz-Aktie/DE0007231334_jahr,2009" TargetMode="External"/><Relationship Id="rId14" Type="http://schemas.openxmlformats.org/officeDocument/2006/relationships/hyperlink" Target="https://www.boerse.de/historische-kurse/Sixt-Vz-Aktie/DE0007231334_jahr,20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30"/>
  <sheetViews>
    <sheetView tabSelected="1" workbookViewId="0">
      <selection activeCell="M31" sqref="M31"/>
    </sheetView>
  </sheetViews>
  <sheetFormatPr baseColWidth="10" defaultRowHeight="15"/>
  <cols>
    <col min="2" max="2" width="0" hidden="1" customWidth="1"/>
    <col min="5" max="5" width="0" hidden="1" customWidth="1"/>
  </cols>
  <sheetData>
    <row r="1" spans="1:20">
      <c r="A1" t="s">
        <v>3</v>
      </c>
      <c r="C1">
        <v>1000</v>
      </c>
    </row>
    <row r="2" spans="1:20">
      <c r="A2" t="s">
        <v>11</v>
      </c>
      <c r="C2" s="4">
        <v>8</v>
      </c>
    </row>
    <row r="3" spans="1:20">
      <c r="A3" t="s">
        <v>13</v>
      </c>
      <c r="C3" s="4">
        <v>73</v>
      </c>
    </row>
    <row r="4" spans="1:20">
      <c r="C4" s="4"/>
      <c r="N4" t="s">
        <v>17</v>
      </c>
    </row>
    <row r="5" spans="1:20">
      <c r="C5" t="s">
        <v>2</v>
      </c>
      <c r="D5" t="s">
        <v>1</v>
      </c>
      <c r="H5" s="6" t="s">
        <v>0</v>
      </c>
      <c r="I5" s="6"/>
      <c r="J5" s="7">
        <v>0.26374999999999998</v>
      </c>
      <c r="K5" s="7"/>
      <c r="L5" s="7" t="s">
        <v>4</v>
      </c>
      <c r="N5" s="6" t="s">
        <v>5</v>
      </c>
      <c r="O5" s="7"/>
      <c r="P5" s="7" t="s">
        <v>12</v>
      </c>
      <c r="Q5" s="7">
        <v>0.26374999999999998</v>
      </c>
      <c r="R5" s="6"/>
      <c r="S5" s="6" t="s">
        <v>4</v>
      </c>
    </row>
    <row r="6" spans="1:20">
      <c r="A6" s="2">
        <v>2017</v>
      </c>
      <c r="B6" s="1">
        <v>39.090000000000003</v>
      </c>
      <c r="C6" s="1">
        <v>55.68</v>
      </c>
      <c r="D6" s="1">
        <v>36.22</v>
      </c>
      <c r="E6" s="1">
        <v>52.92</v>
      </c>
      <c r="F6" s="3">
        <v>0.35520000000000002</v>
      </c>
      <c r="H6" s="8">
        <v>4.0199999999999996</v>
      </c>
      <c r="I6" s="6">
        <f t="shared" ref="I6:I23" si="0">$C$1*H6</f>
        <v>4019.9999999999995</v>
      </c>
      <c r="J6" s="9">
        <f>$J$5*-I6+I6</f>
        <v>2959.7249999999995</v>
      </c>
      <c r="K6" s="9"/>
      <c r="L6" s="9">
        <f t="shared" ref="L6:L22" si="1">L7</f>
        <v>1000</v>
      </c>
      <c r="N6" s="9">
        <v>68</v>
      </c>
      <c r="O6" s="9">
        <f>N6*C6</f>
        <v>3786.24</v>
      </c>
      <c r="P6" s="11">
        <f>O6-N6*$C$2</f>
        <v>3242.24</v>
      </c>
      <c r="Q6" s="9">
        <f t="shared" ref="Q6:Q18" si="2">IF(P6&gt;0,$J$5*-P6+O6,O6)</f>
        <v>2931.0991999999997</v>
      </c>
      <c r="R6" s="6"/>
      <c r="S6" s="9">
        <f>S7-N6</f>
        <v>345</v>
      </c>
      <c r="T6" s="5"/>
    </row>
    <row r="7" spans="1:20">
      <c r="A7" s="2">
        <v>2016</v>
      </c>
      <c r="B7" s="1">
        <v>37.85</v>
      </c>
      <c r="C7" s="1">
        <v>41.8</v>
      </c>
      <c r="D7" s="1">
        <v>30.63</v>
      </c>
      <c r="E7" s="1">
        <v>39.049999999999997</v>
      </c>
      <c r="F7" s="3">
        <v>2.76E-2</v>
      </c>
      <c r="H7" s="8">
        <v>1.67</v>
      </c>
      <c r="I7" s="6">
        <f t="shared" si="0"/>
        <v>1670</v>
      </c>
      <c r="J7" s="9">
        <f t="shared" ref="J7:J23" si="3">$J$5*-I7+I7</f>
        <v>1229.5374999999999</v>
      </c>
      <c r="K7" s="9"/>
      <c r="L7" s="9">
        <f t="shared" si="1"/>
        <v>1000</v>
      </c>
      <c r="N7" s="9">
        <v>34</v>
      </c>
      <c r="O7" s="9">
        <f t="shared" ref="O7:O23" si="4">N7*C7</f>
        <v>1421.1999999999998</v>
      </c>
      <c r="P7" s="11">
        <f t="shared" ref="P7:P23" si="5">O7-N7*$C$2</f>
        <v>1149.1999999999998</v>
      </c>
      <c r="Q7" s="9">
        <f t="shared" si="2"/>
        <v>1118.0984999999998</v>
      </c>
      <c r="R7" s="6"/>
      <c r="S7" s="9">
        <f>S8-N7</f>
        <v>413</v>
      </c>
      <c r="T7" s="5"/>
    </row>
    <row r="8" spans="1:20">
      <c r="A8" s="2">
        <v>2015</v>
      </c>
      <c r="B8" s="1">
        <v>25.51</v>
      </c>
      <c r="C8" s="1">
        <v>39.75</v>
      </c>
      <c r="D8" s="1">
        <v>23.45</v>
      </c>
      <c r="E8" s="1">
        <v>38</v>
      </c>
      <c r="F8" s="3">
        <v>0.4763</v>
      </c>
      <c r="H8" s="8">
        <v>1.52</v>
      </c>
      <c r="I8" s="6">
        <f t="shared" si="0"/>
        <v>1520</v>
      </c>
      <c r="J8" s="9">
        <f t="shared" si="3"/>
        <v>1119.0999999999999</v>
      </c>
      <c r="K8" s="9"/>
      <c r="L8" s="9">
        <f t="shared" si="1"/>
        <v>1000</v>
      </c>
      <c r="N8" s="9">
        <v>36</v>
      </c>
      <c r="O8" s="9">
        <f t="shared" si="4"/>
        <v>1431</v>
      </c>
      <c r="P8" s="11">
        <f t="shared" si="5"/>
        <v>1143</v>
      </c>
      <c r="Q8" s="9">
        <f t="shared" si="2"/>
        <v>1129.5337500000001</v>
      </c>
      <c r="R8" s="6"/>
      <c r="S8" s="9">
        <f>S9-N8</f>
        <v>447</v>
      </c>
      <c r="T8" s="5"/>
    </row>
    <row r="9" spans="1:20">
      <c r="A9" s="2">
        <v>2014</v>
      </c>
      <c r="B9" s="1">
        <v>19.350000000000001</v>
      </c>
      <c r="C9" s="1">
        <v>26.6</v>
      </c>
      <c r="D9" s="1">
        <v>18.600000000000001</v>
      </c>
      <c r="E9" s="1">
        <v>25.74</v>
      </c>
      <c r="F9" s="3">
        <v>0.33989999999999998</v>
      </c>
      <c r="H9" s="8">
        <v>1.22</v>
      </c>
      <c r="I9" s="6">
        <f t="shared" si="0"/>
        <v>1220</v>
      </c>
      <c r="J9" s="9">
        <f t="shared" si="3"/>
        <v>898.22500000000002</v>
      </c>
      <c r="K9" s="9"/>
      <c r="L9" s="9">
        <f t="shared" si="1"/>
        <v>1000</v>
      </c>
      <c r="N9" s="9">
        <v>41</v>
      </c>
      <c r="O9" s="9">
        <f t="shared" si="4"/>
        <v>1090.6000000000001</v>
      </c>
      <c r="P9" s="11">
        <f t="shared" si="5"/>
        <v>762.60000000000014</v>
      </c>
      <c r="Q9" s="9">
        <f t="shared" si="2"/>
        <v>889.46425000000011</v>
      </c>
      <c r="R9" s="6"/>
      <c r="S9" s="9">
        <f>S10-N9</f>
        <v>483</v>
      </c>
      <c r="T9" s="5"/>
    </row>
    <row r="10" spans="1:20">
      <c r="A10" s="2">
        <v>2013</v>
      </c>
      <c r="B10" s="1">
        <v>13.54</v>
      </c>
      <c r="C10" s="1">
        <v>19.39</v>
      </c>
      <c r="D10" s="1">
        <v>12.98</v>
      </c>
      <c r="E10" s="1">
        <v>19.21</v>
      </c>
      <c r="F10" s="3">
        <v>0.39250000000000002</v>
      </c>
      <c r="H10" s="8">
        <v>1.02</v>
      </c>
      <c r="I10" s="6">
        <f t="shared" si="0"/>
        <v>1020</v>
      </c>
      <c r="J10" s="9">
        <f t="shared" si="3"/>
        <v>750.97500000000002</v>
      </c>
      <c r="K10" s="9"/>
      <c r="L10" s="9">
        <f t="shared" si="1"/>
        <v>1000</v>
      </c>
      <c r="N10" s="9">
        <v>46</v>
      </c>
      <c r="O10" s="9">
        <f t="shared" si="4"/>
        <v>891.94</v>
      </c>
      <c r="P10" s="11">
        <f t="shared" si="5"/>
        <v>523.94000000000005</v>
      </c>
      <c r="Q10" s="9">
        <f t="shared" si="2"/>
        <v>753.75082500000008</v>
      </c>
      <c r="R10" s="6"/>
      <c r="S10" s="9">
        <f>S11-N10</f>
        <v>524</v>
      </c>
      <c r="T10" s="5"/>
    </row>
    <row r="11" spans="1:20">
      <c r="A11" s="2">
        <v>2012</v>
      </c>
      <c r="B11" s="1">
        <v>12.5</v>
      </c>
      <c r="C11" s="1">
        <v>14.67</v>
      </c>
      <c r="D11" s="1">
        <v>11.38</v>
      </c>
      <c r="E11" s="1">
        <v>13.8</v>
      </c>
      <c r="F11" s="3">
        <v>0.1036</v>
      </c>
      <c r="H11" s="8">
        <v>1.02</v>
      </c>
      <c r="I11" s="6">
        <f t="shared" si="0"/>
        <v>1020</v>
      </c>
      <c r="J11" s="9">
        <f t="shared" si="3"/>
        <v>750.97500000000002</v>
      </c>
      <c r="K11" s="9"/>
      <c r="L11" s="9">
        <f t="shared" si="1"/>
        <v>1000</v>
      </c>
      <c r="N11" s="9">
        <v>58</v>
      </c>
      <c r="O11" s="9">
        <f t="shared" si="4"/>
        <v>850.86</v>
      </c>
      <c r="P11" s="11">
        <f t="shared" si="5"/>
        <v>386.86</v>
      </c>
      <c r="Q11" s="9">
        <f t="shared" si="2"/>
        <v>748.82567500000005</v>
      </c>
      <c r="R11" s="6"/>
      <c r="S11" s="9">
        <f>S12-N11</f>
        <v>570</v>
      </c>
      <c r="T11" s="5"/>
    </row>
    <row r="12" spans="1:20">
      <c r="A12" s="2">
        <v>2011</v>
      </c>
      <c r="B12" s="1">
        <v>12.93</v>
      </c>
      <c r="C12" s="1">
        <v>16.05</v>
      </c>
      <c r="D12" s="1">
        <v>9.2200000000000006</v>
      </c>
      <c r="E12" s="1">
        <v>12.5</v>
      </c>
      <c r="F12" s="3">
        <v>-4.0300000000000002E-2</v>
      </c>
      <c r="H12" s="8">
        <v>0.77</v>
      </c>
      <c r="I12" s="6">
        <f t="shared" si="0"/>
        <v>770</v>
      </c>
      <c r="J12" s="9">
        <f t="shared" si="3"/>
        <v>566.91250000000002</v>
      </c>
      <c r="K12" s="9"/>
      <c r="L12" s="9">
        <f t="shared" si="1"/>
        <v>1000</v>
      </c>
      <c r="N12" s="9">
        <v>40</v>
      </c>
      <c r="O12" s="9">
        <f t="shared" si="4"/>
        <v>642</v>
      </c>
      <c r="P12" s="11">
        <f t="shared" si="5"/>
        <v>322</v>
      </c>
      <c r="Q12" s="9">
        <f t="shared" si="2"/>
        <v>557.07249999999999</v>
      </c>
      <c r="R12" s="6"/>
      <c r="S12" s="9">
        <f>S13-N12</f>
        <v>628</v>
      </c>
      <c r="T12" s="5"/>
    </row>
    <row r="13" spans="1:20">
      <c r="A13" s="2">
        <v>2010</v>
      </c>
      <c r="B13" s="1">
        <v>8.58</v>
      </c>
      <c r="C13" s="1">
        <v>13.7</v>
      </c>
      <c r="D13" s="1">
        <v>6.77</v>
      </c>
      <c r="E13" s="1">
        <v>13.03</v>
      </c>
      <c r="F13" s="3">
        <v>0.51900000000000002</v>
      </c>
      <c r="H13" s="8">
        <v>0.71</v>
      </c>
      <c r="I13" s="6">
        <f t="shared" si="0"/>
        <v>710</v>
      </c>
      <c r="J13" s="9">
        <f t="shared" si="3"/>
        <v>522.73749999999995</v>
      </c>
      <c r="K13" s="9"/>
      <c r="L13" s="9">
        <f t="shared" si="1"/>
        <v>1000</v>
      </c>
      <c r="N13" s="9">
        <v>42</v>
      </c>
      <c r="O13" s="9">
        <f t="shared" si="4"/>
        <v>575.4</v>
      </c>
      <c r="P13" s="11">
        <f t="shared" si="5"/>
        <v>239.39999999999998</v>
      </c>
      <c r="Q13" s="9">
        <f t="shared" si="2"/>
        <v>512.25824999999998</v>
      </c>
      <c r="R13" s="6"/>
      <c r="S13" s="9">
        <f>S14-N13</f>
        <v>668</v>
      </c>
      <c r="T13" s="5"/>
    </row>
    <row r="14" spans="1:20">
      <c r="A14" s="2">
        <v>2009</v>
      </c>
      <c r="B14" s="1">
        <v>4.8600000000000003</v>
      </c>
      <c r="C14" s="1">
        <v>9.23</v>
      </c>
      <c r="D14" s="1">
        <v>3.58</v>
      </c>
      <c r="E14" s="1">
        <v>8.58</v>
      </c>
      <c r="F14" s="3">
        <v>0.76619999999999999</v>
      </c>
      <c r="H14" s="8">
        <v>0.11</v>
      </c>
      <c r="I14" s="6">
        <f t="shared" si="0"/>
        <v>110</v>
      </c>
      <c r="J14" s="9">
        <f t="shared" si="3"/>
        <v>80.987499999999997</v>
      </c>
      <c r="K14" s="9"/>
      <c r="L14" s="9">
        <f t="shared" si="1"/>
        <v>1000</v>
      </c>
      <c r="N14" s="9">
        <v>9</v>
      </c>
      <c r="O14" s="9">
        <f t="shared" si="4"/>
        <v>83.070000000000007</v>
      </c>
      <c r="P14" s="11">
        <f t="shared" si="5"/>
        <v>11.070000000000007</v>
      </c>
      <c r="Q14" s="9">
        <f t="shared" si="2"/>
        <v>80.150287500000005</v>
      </c>
      <c r="R14" s="6"/>
      <c r="S14" s="9">
        <f>S15-N14</f>
        <v>710</v>
      </c>
      <c r="T14" s="5"/>
    </row>
    <row r="15" spans="1:20">
      <c r="A15" s="2">
        <v>2008</v>
      </c>
      <c r="B15" s="1">
        <v>11.16</v>
      </c>
      <c r="C15" s="1">
        <v>14.35</v>
      </c>
      <c r="D15" s="1">
        <v>3.65</v>
      </c>
      <c r="E15" s="1">
        <v>4.8600000000000003</v>
      </c>
      <c r="F15" s="3">
        <v>-0.56520000000000004</v>
      </c>
      <c r="H15" s="8">
        <v>0.41</v>
      </c>
      <c r="I15" s="6">
        <f t="shared" si="0"/>
        <v>410</v>
      </c>
      <c r="J15" s="9">
        <f t="shared" si="3"/>
        <v>301.86250000000001</v>
      </c>
      <c r="K15" s="9"/>
      <c r="L15" s="9">
        <f t="shared" si="1"/>
        <v>1000</v>
      </c>
      <c r="N15" s="9">
        <v>24</v>
      </c>
      <c r="O15" s="9">
        <f t="shared" si="4"/>
        <v>344.4</v>
      </c>
      <c r="P15" s="11">
        <f t="shared" si="5"/>
        <v>152.39999999999998</v>
      </c>
      <c r="Q15" s="9">
        <f t="shared" si="2"/>
        <v>304.2045</v>
      </c>
      <c r="R15" s="6"/>
      <c r="S15" s="9">
        <f>S16-N15</f>
        <v>719</v>
      </c>
      <c r="T15" s="5"/>
    </row>
    <row r="16" spans="1:20">
      <c r="A16" s="2">
        <v>2007</v>
      </c>
      <c r="B16" s="1">
        <v>14.8</v>
      </c>
      <c r="C16" s="1">
        <v>18.45</v>
      </c>
      <c r="D16" s="1">
        <v>10.41</v>
      </c>
      <c r="E16" s="1">
        <v>11.16</v>
      </c>
      <c r="F16" s="3">
        <v>-0.24560000000000001</v>
      </c>
      <c r="H16" s="8">
        <v>0.6</v>
      </c>
      <c r="I16" s="6">
        <f t="shared" si="0"/>
        <v>600</v>
      </c>
      <c r="J16" s="9">
        <f t="shared" si="3"/>
        <v>441.75</v>
      </c>
      <c r="K16" s="9"/>
      <c r="L16" s="9">
        <f t="shared" si="1"/>
        <v>1000</v>
      </c>
      <c r="N16" s="9">
        <v>28</v>
      </c>
      <c r="O16" s="9">
        <f t="shared" si="4"/>
        <v>516.6</v>
      </c>
      <c r="P16" s="11">
        <f t="shared" si="5"/>
        <v>292.60000000000002</v>
      </c>
      <c r="Q16" s="9">
        <f t="shared" si="2"/>
        <v>439.42675000000003</v>
      </c>
      <c r="R16" s="6"/>
      <c r="S16" s="9">
        <f>S17-N16</f>
        <v>743</v>
      </c>
      <c r="T16" s="5"/>
    </row>
    <row r="17" spans="1:20">
      <c r="A17" s="2">
        <v>2006</v>
      </c>
      <c r="B17" s="1">
        <v>8.65</v>
      </c>
      <c r="C17" s="1">
        <v>17.73</v>
      </c>
      <c r="D17" s="1">
        <v>8.6300000000000008</v>
      </c>
      <c r="E17" s="1">
        <v>14.8</v>
      </c>
      <c r="F17" s="3">
        <v>0.70309999999999995</v>
      </c>
      <c r="H17" s="8">
        <v>0.54</v>
      </c>
      <c r="I17" s="6">
        <f t="shared" si="0"/>
        <v>540</v>
      </c>
      <c r="J17" s="9">
        <f t="shared" si="3"/>
        <v>397.57500000000005</v>
      </c>
      <c r="K17" s="9"/>
      <c r="L17" s="9">
        <f t="shared" si="1"/>
        <v>1000</v>
      </c>
      <c r="N17" s="9">
        <v>26</v>
      </c>
      <c r="O17" s="9">
        <f t="shared" si="4"/>
        <v>460.98</v>
      </c>
      <c r="P17" s="11">
        <f t="shared" si="5"/>
        <v>252.98000000000002</v>
      </c>
      <c r="Q17" s="9">
        <f t="shared" si="2"/>
        <v>394.25652500000001</v>
      </c>
      <c r="R17" s="6"/>
      <c r="S17" s="9">
        <f>S18-N17</f>
        <v>771</v>
      </c>
      <c r="T17" s="5"/>
    </row>
    <row r="18" spans="1:20">
      <c r="A18" s="2">
        <v>2005</v>
      </c>
      <c r="B18" s="1">
        <v>5.33</v>
      </c>
      <c r="C18" s="1">
        <v>10</v>
      </c>
      <c r="D18" s="1">
        <v>5.33</v>
      </c>
      <c r="E18" s="1">
        <v>8.69</v>
      </c>
      <c r="F18" s="3">
        <v>0.62890000000000001</v>
      </c>
      <c r="H18" s="8">
        <v>0.41</v>
      </c>
      <c r="I18" s="6">
        <f t="shared" si="0"/>
        <v>410</v>
      </c>
      <c r="J18" s="9">
        <f t="shared" si="3"/>
        <v>301.86250000000001</v>
      </c>
      <c r="K18" s="9"/>
      <c r="L18" s="9">
        <f t="shared" si="1"/>
        <v>1000</v>
      </c>
      <c r="N18" s="9">
        <v>31</v>
      </c>
      <c r="O18" s="9">
        <f t="shared" si="4"/>
        <v>310</v>
      </c>
      <c r="P18" s="11">
        <f t="shared" si="5"/>
        <v>62</v>
      </c>
      <c r="Q18" s="9">
        <f t="shared" si="2"/>
        <v>293.64749999999998</v>
      </c>
      <c r="R18" s="6"/>
      <c r="S18" s="9">
        <f>S19-N18</f>
        <v>797</v>
      </c>
      <c r="T18" s="5"/>
    </row>
    <row r="19" spans="1:20">
      <c r="A19" s="2">
        <v>2004</v>
      </c>
      <c r="B19" s="1">
        <v>4.18</v>
      </c>
      <c r="C19" s="1">
        <v>5.55</v>
      </c>
      <c r="D19" s="1">
        <v>4.05</v>
      </c>
      <c r="E19" s="1">
        <v>5.34</v>
      </c>
      <c r="F19" s="3">
        <v>0.27539999999999998</v>
      </c>
      <c r="H19" s="8">
        <v>0.31</v>
      </c>
      <c r="I19" s="6">
        <f t="shared" si="0"/>
        <v>310</v>
      </c>
      <c r="J19" s="9">
        <f t="shared" si="3"/>
        <v>228.23750000000001</v>
      </c>
      <c r="K19" s="9"/>
      <c r="L19" s="9">
        <f t="shared" si="1"/>
        <v>1000</v>
      </c>
      <c r="N19" s="9">
        <v>41</v>
      </c>
      <c r="O19" s="9">
        <f t="shared" si="4"/>
        <v>227.54999999999998</v>
      </c>
      <c r="P19" s="11">
        <f t="shared" si="5"/>
        <v>-100.45000000000002</v>
      </c>
      <c r="Q19" s="9">
        <f>IF(P19&gt;0,$J$5*-P19+O19,O19)</f>
        <v>227.54999999999998</v>
      </c>
      <c r="R19" s="6"/>
      <c r="S19" s="9">
        <f>S20-N19</f>
        <v>828</v>
      </c>
      <c r="T19" s="5"/>
    </row>
    <row r="20" spans="1:20">
      <c r="A20" s="2">
        <v>2003</v>
      </c>
      <c r="B20" s="1">
        <v>3.36</v>
      </c>
      <c r="C20" s="1">
        <v>4.3499999999999996</v>
      </c>
      <c r="D20" s="1">
        <v>2.71</v>
      </c>
      <c r="E20" s="1">
        <v>4.18</v>
      </c>
      <c r="F20" s="3">
        <v>0.24540000000000001</v>
      </c>
      <c r="H20" s="8">
        <v>0.26</v>
      </c>
      <c r="I20" s="6">
        <f t="shared" si="0"/>
        <v>260</v>
      </c>
      <c r="J20" s="9">
        <f t="shared" si="3"/>
        <v>191.42500000000001</v>
      </c>
      <c r="K20" s="9"/>
      <c r="L20" s="9">
        <f t="shared" si="1"/>
        <v>1000</v>
      </c>
      <c r="N20" s="9">
        <v>44</v>
      </c>
      <c r="O20" s="9">
        <f t="shared" si="4"/>
        <v>191.39999999999998</v>
      </c>
      <c r="P20" s="11">
        <f t="shared" si="5"/>
        <v>-160.60000000000002</v>
      </c>
      <c r="Q20" s="9">
        <f t="shared" ref="Q20:Q23" si="6">IF(P20&gt;0,$J$5*-P20+O20,O20)</f>
        <v>191.39999999999998</v>
      </c>
      <c r="R20" s="6"/>
      <c r="S20" s="9">
        <f>S21-N20</f>
        <v>869</v>
      </c>
      <c r="T20" s="5"/>
    </row>
    <row r="21" spans="1:20">
      <c r="A21" s="2">
        <v>2002</v>
      </c>
      <c r="B21" s="1">
        <v>4.3600000000000003</v>
      </c>
      <c r="C21" s="1">
        <v>6.52</v>
      </c>
      <c r="D21" s="1">
        <v>2.89</v>
      </c>
      <c r="E21" s="1">
        <v>3.36</v>
      </c>
      <c r="F21" s="3">
        <v>-0.22969999999999999</v>
      </c>
      <c r="H21" s="8">
        <v>0.26</v>
      </c>
      <c r="I21" s="6">
        <f t="shared" si="0"/>
        <v>260</v>
      </c>
      <c r="J21" s="9">
        <f t="shared" si="3"/>
        <v>191.42500000000001</v>
      </c>
      <c r="K21" s="9"/>
      <c r="L21" s="9">
        <f t="shared" si="1"/>
        <v>1000</v>
      </c>
      <c r="N21" s="9">
        <v>29</v>
      </c>
      <c r="O21" s="9">
        <f t="shared" si="4"/>
        <v>189.07999999999998</v>
      </c>
      <c r="P21" s="11">
        <f t="shared" si="5"/>
        <v>-42.920000000000016</v>
      </c>
      <c r="Q21" s="9">
        <f t="shared" si="6"/>
        <v>189.07999999999998</v>
      </c>
      <c r="R21" s="6"/>
      <c r="S21" s="9">
        <f>S22-N21</f>
        <v>913</v>
      </c>
      <c r="T21" s="5"/>
    </row>
    <row r="22" spans="1:20">
      <c r="A22" s="2">
        <v>2001</v>
      </c>
      <c r="B22" s="1">
        <v>4.67</v>
      </c>
      <c r="C22" s="1">
        <v>7.33</v>
      </c>
      <c r="D22" s="1">
        <v>2.54</v>
      </c>
      <c r="E22" s="1">
        <v>4.3600000000000003</v>
      </c>
      <c r="F22" s="3">
        <v>-6.6699999999999995E-2</v>
      </c>
      <c r="H22" s="8">
        <v>0.31</v>
      </c>
      <c r="I22" s="6">
        <f t="shared" si="0"/>
        <v>310</v>
      </c>
      <c r="J22" s="9">
        <f t="shared" si="3"/>
        <v>228.23750000000001</v>
      </c>
      <c r="K22" s="9"/>
      <c r="L22" s="9">
        <f t="shared" si="1"/>
        <v>1000</v>
      </c>
      <c r="N22" s="9">
        <v>31</v>
      </c>
      <c r="O22" s="9">
        <f t="shared" si="4"/>
        <v>227.23</v>
      </c>
      <c r="P22" s="11">
        <f t="shared" si="5"/>
        <v>-20.77000000000001</v>
      </c>
      <c r="Q22" s="9">
        <f t="shared" si="6"/>
        <v>227.23</v>
      </c>
      <c r="R22" s="6"/>
      <c r="S22" s="9">
        <f>S23-N22</f>
        <v>942</v>
      </c>
      <c r="T22" s="5"/>
    </row>
    <row r="23" spans="1:20">
      <c r="A23" s="2">
        <v>2000</v>
      </c>
      <c r="B23" s="1">
        <v>9.82</v>
      </c>
      <c r="C23" s="1">
        <v>11.98</v>
      </c>
      <c r="D23" s="1">
        <v>4.46</v>
      </c>
      <c r="E23" s="1">
        <v>4.67</v>
      </c>
      <c r="F23" s="3">
        <v>-0.52439999999999998</v>
      </c>
      <c r="H23" s="8">
        <v>0.41</v>
      </c>
      <c r="I23" s="6">
        <f t="shared" si="0"/>
        <v>410</v>
      </c>
      <c r="J23" s="9">
        <f t="shared" si="3"/>
        <v>301.86250000000001</v>
      </c>
      <c r="K23" s="9"/>
      <c r="L23" s="9">
        <f>L24</f>
        <v>1000</v>
      </c>
      <c r="N23" s="9">
        <v>27</v>
      </c>
      <c r="O23" s="9">
        <f t="shared" si="4"/>
        <v>323.46000000000004</v>
      </c>
      <c r="P23" s="11">
        <f t="shared" si="5"/>
        <v>107.46000000000004</v>
      </c>
      <c r="Q23" s="9">
        <f t="shared" si="6"/>
        <v>295.11742500000003</v>
      </c>
      <c r="R23" s="6"/>
      <c r="S23" s="9">
        <f>S24-N23</f>
        <v>973</v>
      </c>
      <c r="T23" s="5"/>
    </row>
    <row r="24" spans="1:20">
      <c r="H24">
        <f>SUM(H6:H23)</f>
        <v>15.57</v>
      </c>
      <c r="I24" s="4">
        <f>SUM(I6:I23)</f>
        <v>15570</v>
      </c>
      <c r="J24" s="4">
        <f>SUM(J6:J23)</f>
        <v>11463.412499999995</v>
      </c>
      <c r="K24" s="4"/>
      <c r="L24" s="4">
        <f>C1</f>
        <v>1000</v>
      </c>
      <c r="O24" s="4">
        <f>SUM(O6:O23)</f>
        <v>13563.009999999998</v>
      </c>
      <c r="P24" s="4"/>
      <c r="Q24" s="4">
        <f>SUM(Q6:Q23)</f>
        <v>11282.1659375</v>
      </c>
      <c r="S24" s="4">
        <f>C1</f>
        <v>1000</v>
      </c>
    </row>
    <row r="25" spans="1:20">
      <c r="I25" s="4"/>
      <c r="J25" s="4"/>
      <c r="K25" s="4"/>
      <c r="L25" s="4"/>
      <c r="N25" t="s">
        <v>18</v>
      </c>
      <c r="O25" s="4"/>
      <c r="P25" s="4"/>
      <c r="Q25" s="4"/>
      <c r="S25" s="4"/>
    </row>
    <row r="26" spans="1:20">
      <c r="A26" t="s">
        <v>6</v>
      </c>
      <c r="C26" t="s">
        <v>7</v>
      </c>
    </row>
    <row r="27" spans="1:20">
      <c r="A27" t="s">
        <v>8</v>
      </c>
      <c r="C27" s="10" t="s">
        <v>9</v>
      </c>
      <c r="K27">
        <v>1000</v>
      </c>
      <c r="L27" s="4">
        <f>K27*C3</f>
        <v>73000</v>
      </c>
      <c r="R27" s="4">
        <f>S6</f>
        <v>345</v>
      </c>
      <c r="S27" s="4">
        <f>R27*C3</f>
        <v>25185</v>
      </c>
    </row>
    <row r="28" spans="1:20">
      <c r="K28" t="s">
        <v>14</v>
      </c>
      <c r="L28" s="4">
        <f>J24</f>
        <v>11463.412499999995</v>
      </c>
      <c r="P28" s="13" t="s">
        <v>19</v>
      </c>
      <c r="Q28" s="13"/>
      <c r="R28" s="13"/>
      <c r="S28">
        <f>H24*S24</f>
        <v>15570</v>
      </c>
      <c r="T28" t="s">
        <v>16</v>
      </c>
    </row>
    <row r="29" spans="1:20">
      <c r="A29" t="s">
        <v>10</v>
      </c>
      <c r="K29" t="s">
        <v>15</v>
      </c>
      <c r="L29" s="12">
        <f>L28+L27</f>
        <v>84463.412499999991</v>
      </c>
      <c r="R29" t="s">
        <v>14</v>
      </c>
      <c r="S29" s="4">
        <f>Q24</f>
        <v>11282.1659375</v>
      </c>
    </row>
    <row r="30" spans="1:20">
      <c r="S30" s="12">
        <f>SUM(S27:S29)</f>
        <v>52037.165937500002</v>
      </c>
    </row>
  </sheetData>
  <mergeCells count="1">
    <mergeCell ref="P28:R28"/>
  </mergeCells>
  <hyperlinks>
    <hyperlink ref="A6" r:id="rId1" location="jahr" display="https://www.boerse.de/historische-kurse/Sixt-Vz-Aktie/DE0007231334_jahr,2017 - jahr"/>
    <hyperlink ref="A7" r:id="rId2" location="jahr" display="https://www.boerse.de/historische-kurse/Sixt-Vz-Aktie/DE0007231334_jahr,2016 - jahr"/>
    <hyperlink ref="A8" r:id="rId3" location="jahr" display="https://www.boerse.de/historische-kurse/Sixt-Vz-Aktie/DE0007231334_jahr,2015 - jahr"/>
    <hyperlink ref="A9" r:id="rId4" location="jahr" display="https://www.boerse.de/historische-kurse/Sixt-Vz-Aktie/DE0007231334_jahr,2014 - jahr"/>
    <hyperlink ref="A10" r:id="rId5" location="jahr" display="https://www.boerse.de/historische-kurse/Sixt-Vz-Aktie/DE0007231334_jahr,2013 - jahr"/>
    <hyperlink ref="A11" r:id="rId6" location="jahr" display="https://www.boerse.de/historische-kurse/Sixt-Vz-Aktie/DE0007231334_jahr,2012 - jahr"/>
    <hyperlink ref="A12" r:id="rId7" location="jahr" display="https://www.boerse.de/historische-kurse/Sixt-Vz-Aktie/DE0007231334_jahr,2011 - jahr"/>
    <hyperlink ref="A13" r:id="rId8" location="jahr" display="https://www.boerse.de/historische-kurse/Sixt-Vz-Aktie/DE0007231334_jahr,2010 - jahr"/>
    <hyperlink ref="A14" r:id="rId9" location="jahr" display="https://www.boerse.de/historische-kurse/Sixt-Vz-Aktie/DE0007231334_jahr,2009 - jahr"/>
    <hyperlink ref="A15" r:id="rId10" location="jahr" display="https://www.boerse.de/historische-kurse/Sixt-Vz-Aktie/DE0007231334_jahr,2008 - jahr"/>
    <hyperlink ref="A16" r:id="rId11" location="jahr" display="https://www.boerse.de/historische-kurse/Sixt-Vz-Aktie/DE0007231334_jahr,2007 - jahr"/>
    <hyperlink ref="A17" r:id="rId12" location="jahr" display="https://www.boerse.de/historische-kurse/Sixt-Vz-Aktie/DE0007231334_jahr,2006 - jahr"/>
    <hyperlink ref="A18" r:id="rId13" location="jahr" display="https://www.boerse.de/historische-kurse/Sixt-Vz-Aktie/DE0007231334_jahr,2005 - jahr"/>
    <hyperlink ref="A19" r:id="rId14" location="jahr" display="https://www.boerse.de/historische-kurse/Sixt-Vz-Aktie/DE0007231334_jahr,2004 - jahr"/>
    <hyperlink ref="A20" r:id="rId15" location="jahr" display="https://www.boerse.de/historische-kurse/Sixt-Vz-Aktie/DE0007231334_jahr,2003 - jahr"/>
    <hyperlink ref="A21" r:id="rId16" location="jahr" display="https://www.boerse.de/historische-kurse/Sixt-Vz-Aktie/DE0007231334_jahr,2002 - jahr"/>
    <hyperlink ref="A22" r:id="rId17" location="jahr" display="https://www.boerse.de/historische-kurse/Sixt-Vz-Aktie/DE0007231334_jahr,2001 - jahr"/>
    <hyperlink ref="A23" r:id="rId18" location="jahr" display="https://www.boerse.de/historische-kurse/Sixt-Vz-Aktie/DE0007231334_jahr,2000 - jahr"/>
    <hyperlink ref="C27" r:id="rId19"/>
  </hyperlinks>
  <pageMargins left="0.7" right="0.7" top="0.78740157499999996" bottom="0.78740157499999996" header="0.3" footer="0.3"/>
  <pageSetup paperSize="9" orientation="portrait" r:id="rId2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toosten</dc:creator>
  <cp:lastModifiedBy>toosten</cp:lastModifiedBy>
  <dcterms:created xsi:type="dcterms:W3CDTF">2018-08-29T12:58:50Z</dcterms:created>
  <dcterms:modified xsi:type="dcterms:W3CDTF">2018-08-29T14:42:07Z</dcterms:modified>
</cp:coreProperties>
</file>