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20" windowWidth="24675" windowHeight="11805"/>
  </bookViews>
  <sheets>
    <sheet name="Tabelle1" sheetId="1" r:id="rId1"/>
    <sheet name="Tabelle2" sheetId="2" r:id="rId2"/>
    <sheet name="Tabelle3" sheetId="3" r:id="rId3"/>
  </sheets>
  <calcPr calcId="145621"/>
</workbook>
</file>

<file path=xl/calcChain.xml><?xml version="1.0" encoding="utf-8"?>
<calcChain xmlns="http://schemas.openxmlformats.org/spreadsheetml/2006/main">
  <c r="AJ354" i="1" l="1"/>
  <c r="E222" i="1"/>
  <c r="AN353" i="1"/>
  <c r="AE353" i="1"/>
  <c r="V353" i="1"/>
  <c r="N353" i="1"/>
  <c r="E353" i="1"/>
  <c r="AI354" i="1" s="1"/>
  <c r="AQ352" i="1"/>
  <c r="AR352" i="1" s="1"/>
  <c r="AO352" i="1"/>
  <c r="AN352" i="1"/>
  <c r="AJ352" i="1"/>
  <c r="AI352" i="1"/>
  <c r="AG352" i="1"/>
  <c r="AE352" i="1"/>
  <c r="AF352" i="1" s="1"/>
  <c r="Y352" i="1"/>
  <c r="Z352" i="1" s="1"/>
  <c r="V352" i="1"/>
  <c r="W352" i="1" s="1"/>
  <c r="Q352" i="1"/>
  <c r="R352" i="1" s="1"/>
  <c r="N352" i="1"/>
  <c r="O352" i="1" s="1"/>
  <c r="I352" i="1"/>
  <c r="J352" i="1" s="1"/>
  <c r="G352" i="1"/>
  <c r="E352" i="1"/>
  <c r="F352" i="1" s="1"/>
  <c r="AN351" i="1"/>
  <c r="AO351" i="1" s="1"/>
  <c r="AG351" i="1"/>
  <c r="AE351" i="1"/>
  <c r="AF351" i="1" s="1"/>
  <c r="V351" i="1"/>
  <c r="W351" i="1" s="1"/>
  <c r="N351" i="1"/>
  <c r="O351" i="1" s="1"/>
  <c r="G351" i="1"/>
  <c r="F351" i="1"/>
  <c r="E351" i="1"/>
  <c r="AN350" i="1"/>
  <c r="AO350" i="1" s="1"/>
  <c r="AG350" i="1"/>
  <c r="AF350" i="1"/>
  <c r="AE350" i="1"/>
  <c r="Z350" i="1"/>
  <c r="AV350" i="1" s="1"/>
  <c r="Y350" i="1"/>
  <c r="V350" i="1"/>
  <c r="W350" i="1" s="1"/>
  <c r="N350" i="1"/>
  <c r="O350" i="1" s="1"/>
  <c r="G350" i="1"/>
  <c r="E350" i="1"/>
  <c r="F350" i="1" s="1"/>
  <c r="AV349" i="1"/>
  <c r="AO349" i="1"/>
  <c r="AN349" i="1"/>
  <c r="AG349" i="1"/>
  <c r="AE349" i="1"/>
  <c r="AF349" i="1" s="1"/>
  <c r="Y349" i="1"/>
  <c r="Z349" i="1" s="1"/>
  <c r="W349" i="1"/>
  <c r="V349" i="1"/>
  <c r="O349" i="1"/>
  <c r="N349" i="1"/>
  <c r="G349" i="1"/>
  <c r="F349" i="1"/>
  <c r="E349" i="1"/>
  <c r="AN348" i="1"/>
  <c r="AO348" i="1" s="1"/>
  <c r="AG348" i="1"/>
  <c r="AF348" i="1"/>
  <c r="AE348" i="1"/>
  <c r="Z348" i="1"/>
  <c r="AV348" i="1" s="1"/>
  <c r="Y348" i="1"/>
  <c r="V348" i="1"/>
  <c r="W348" i="1" s="1"/>
  <c r="N348" i="1"/>
  <c r="O348" i="1" s="1"/>
  <c r="G348" i="1"/>
  <c r="E348" i="1"/>
  <c r="F348" i="1" s="1"/>
  <c r="AV347" i="1"/>
  <c r="AO347" i="1"/>
  <c r="AN347" i="1"/>
  <c r="AG347" i="1"/>
  <c r="AE347" i="1"/>
  <c r="AF347" i="1" s="1"/>
  <c r="Y347" i="1"/>
  <c r="Z347" i="1" s="1"/>
  <c r="W347" i="1"/>
  <c r="V347" i="1"/>
  <c r="N347" i="1"/>
  <c r="O347" i="1" s="1"/>
  <c r="G347" i="1"/>
  <c r="F347" i="1"/>
  <c r="E347" i="1"/>
  <c r="AO346" i="1"/>
  <c r="AN346" i="1"/>
  <c r="AG346" i="1"/>
  <c r="AF346" i="1"/>
  <c r="AE346" i="1"/>
  <c r="Y346" i="1"/>
  <c r="Z346" i="1" s="1"/>
  <c r="AV346" i="1" s="1"/>
  <c r="V346" i="1"/>
  <c r="W346" i="1" s="1"/>
  <c r="N346" i="1"/>
  <c r="O346" i="1" s="1"/>
  <c r="G346" i="1"/>
  <c r="F346" i="1"/>
  <c r="E346" i="1"/>
  <c r="AO345" i="1"/>
  <c r="AN345" i="1"/>
  <c r="AG345" i="1"/>
  <c r="AE345" i="1"/>
  <c r="AF345" i="1" s="1"/>
  <c r="Y345" i="1"/>
  <c r="Z345" i="1" s="1"/>
  <c r="AV345" i="1" s="1"/>
  <c r="W345" i="1"/>
  <c r="V345" i="1"/>
  <c r="O345" i="1"/>
  <c r="N345" i="1"/>
  <c r="G345" i="1"/>
  <c r="F345" i="1"/>
  <c r="E345" i="1"/>
  <c r="AO344" i="1"/>
  <c r="AN344" i="1"/>
  <c r="AG344" i="1"/>
  <c r="AF344" i="1"/>
  <c r="AE344" i="1"/>
  <c r="Z344" i="1"/>
  <c r="AV344" i="1" s="1"/>
  <c r="Y344" i="1"/>
  <c r="V344" i="1"/>
  <c r="W344" i="1" s="1"/>
  <c r="N344" i="1"/>
  <c r="O344" i="1" s="1"/>
  <c r="G344" i="1"/>
  <c r="F344" i="1"/>
  <c r="E344" i="1"/>
  <c r="AV343" i="1"/>
  <c r="AO343" i="1"/>
  <c r="AN343" i="1"/>
  <c r="AG343" i="1"/>
  <c r="AE343" i="1"/>
  <c r="AF343" i="1" s="1"/>
  <c r="Y343" i="1"/>
  <c r="Z343" i="1" s="1"/>
  <c r="W343" i="1"/>
  <c r="V343" i="1"/>
  <c r="N343" i="1"/>
  <c r="O343" i="1" s="1"/>
  <c r="G343" i="1"/>
  <c r="F343" i="1"/>
  <c r="E343" i="1"/>
  <c r="AO342" i="1"/>
  <c r="AN342" i="1"/>
  <c r="AG342" i="1"/>
  <c r="AF342" i="1"/>
  <c r="AE342" i="1"/>
  <c r="Y342" i="1"/>
  <c r="Z342" i="1" s="1"/>
  <c r="AV342" i="1" s="1"/>
  <c r="V342" i="1"/>
  <c r="W342" i="1" s="1"/>
  <c r="N342" i="1"/>
  <c r="O342" i="1" s="1"/>
  <c r="G342" i="1"/>
  <c r="F342" i="1"/>
  <c r="E342" i="1"/>
  <c r="AO341" i="1"/>
  <c r="AN341" i="1"/>
  <c r="AG341" i="1"/>
  <c r="AE341" i="1"/>
  <c r="AF341" i="1" s="1"/>
  <c r="Y341" i="1"/>
  <c r="Z341" i="1" s="1"/>
  <c r="AV341" i="1" s="1"/>
  <c r="W341" i="1"/>
  <c r="V341" i="1"/>
  <c r="O341" i="1"/>
  <c r="N341" i="1"/>
  <c r="G341" i="1"/>
  <c r="F341" i="1"/>
  <c r="E341" i="1"/>
  <c r="AO340" i="1"/>
  <c r="AN340" i="1"/>
  <c r="AG340" i="1"/>
  <c r="AF340" i="1"/>
  <c r="AE340" i="1"/>
  <c r="Z340" i="1"/>
  <c r="AV340" i="1" s="1"/>
  <c r="Y340" i="1"/>
  <c r="V340" i="1"/>
  <c r="W340" i="1" s="1"/>
  <c r="N340" i="1"/>
  <c r="O340" i="1" s="1"/>
  <c r="G340" i="1"/>
  <c r="F340" i="1"/>
  <c r="E340" i="1"/>
  <c r="AV339" i="1"/>
  <c r="AO339" i="1"/>
  <c r="AN339" i="1"/>
  <c r="AG339" i="1"/>
  <c r="AE339" i="1"/>
  <c r="AF339" i="1" s="1"/>
  <c r="Y339" i="1"/>
  <c r="Z339" i="1" s="1"/>
  <c r="W339" i="1"/>
  <c r="V339" i="1"/>
  <c r="N339" i="1"/>
  <c r="O339" i="1" s="1"/>
  <c r="G339" i="1"/>
  <c r="F339" i="1"/>
  <c r="E339" i="1"/>
  <c r="AO338" i="1"/>
  <c r="AN338" i="1"/>
  <c r="AG338" i="1"/>
  <c r="AF338" i="1"/>
  <c r="AE338" i="1"/>
  <c r="Y338" i="1"/>
  <c r="Z338" i="1" s="1"/>
  <c r="AV338" i="1" s="1"/>
  <c r="V338" i="1"/>
  <c r="W338" i="1" s="1"/>
  <c r="N338" i="1"/>
  <c r="O338" i="1" s="1"/>
  <c r="G338" i="1"/>
  <c r="F338" i="1"/>
  <c r="E338" i="1"/>
  <c r="AO337" i="1"/>
  <c r="AN337" i="1"/>
  <c r="AG337" i="1"/>
  <c r="AE337" i="1"/>
  <c r="AF337" i="1" s="1"/>
  <c r="Y337" i="1"/>
  <c r="Z337" i="1" s="1"/>
  <c r="AV337" i="1" s="1"/>
  <c r="W337" i="1"/>
  <c r="V337" i="1"/>
  <c r="O337" i="1"/>
  <c r="N337" i="1"/>
  <c r="G337" i="1"/>
  <c r="F337" i="1"/>
  <c r="E337" i="1"/>
  <c r="AO336" i="1"/>
  <c r="AN336" i="1"/>
  <c r="AG336" i="1"/>
  <c r="AF336" i="1"/>
  <c r="AE336" i="1"/>
  <c r="Z336" i="1"/>
  <c r="AV336" i="1" s="1"/>
  <c r="Y336" i="1"/>
  <c r="W336" i="1"/>
  <c r="V336" i="1"/>
  <c r="O336" i="1"/>
  <c r="N336" i="1"/>
  <c r="G336" i="1"/>
  <c r="F336" i="1"/>
  <c r="E336" i="1"/>
  <c r="AN335" i="1"/>
  <c r="AO335" i="1" s="1"/>
  <c r="AG335" i="1"/>
  <c r="AF335" i="1"/>
  <c r="AE335" i="1"/>
  <c r="Z335" i="1"/>
  <c r="AV335" i="1" s="1"/>
  <c r="Y335" i="1"/>
  <c r="W335" i="1"/>
  <c r="V335" i="1"/>
  <c r="O335" i="1"/>
  <c r="N335" i="1"/>
  <c r="G335" i="1"/>
  <c r="E335" i="1"/>
  <c r="F335" i="1" s="1"/>
  <c r="AV334" i="1"/>
  <c r="AO334" i="1"/>
  <c r="AN334" i="1"/>
  <c r="AG334" i="1"/>
  <c r="AF334" i="1"/>
  <c r="AE334" i="1"/>
  <c r="Z334" i="1"/>
  <c r="Y334" i="1"/>
  <c r="W334" i="1"/>
  <c r="V334" i="1"/>
  <c r="O334" i="1"/>
  <c r="N334" i="1"/>
  <c r="G334" i="1"/>
  <c r="F334" i="1"/>
  <c r="E334" i="1"/>
  <c r="AN333" i="1"/>
  <c r="AO333" i="1" s="1"/>
  <c r="AG333" i="1"/>
  <c r="AE333" i="1"/>
  <c r="AF333" i="1" s="1"/>
  <c r="Z333" i="1"/>
  <c r="AV333" i="1" s="1"/>
  <c r="Y333" i="1"/>
  <c r="W333" i="1"/>
  <c r="V333" i="1"/>
  <c r="O333" i="1"/>
  <c r="N333" i="1"/>
  <c r="G333" i="1"/>
  <c r="E333" i="1"/>
  <c r="F333" i="1" s="1"/>
  <c r="AV332" i="1"/>
  <c r="AO332" i="1"/>
  <c r="AN332" i="1"/>
  <c r="AG332" i="1"/>
  <c r="AF332" i="1"/>
  <c r="AE332" i="1"/>
  <c r="Z332" i="1"/>
  <c r="Y332" i="1"/>
  <c r="W332" i="1"/>
  <c r="V332" i="1"/>
  <c r="N332" i="1"/>
  <c r="O332" i="1" s="1"/>
  <c r="G332" i="1"/>
  <c r="F332" i="1"/>
  <c r="E332" i="1"/>
  <c r="AN331" i="1"/>
  <c r="AO331" i="1" s="1"/>
  <c r="AG331" i="1"/>
  <c r="AF331" i="1"/>
  <c r="AE331" i="1"/>
  <c r="Y331" i="1"/>
  <c r="Z331" i="1" s="1"/>
  <c r="AV331" i="1" s="1"/>
  <c r="W331" i="1"/>
  <c r="V331" i="1"/>
  <c r="O331" i="1"/>
  <c r="N331" i="1"/>
  <c r="G331" i="1"/>
  <c r="E331" i="1"/>
  <c r="F331" i="1" s="1"/>
  <c r="AV330" i="1"/>
  <c r="AO330" i="1"/>
  <c r="AN330" i="1"/>
  <c r="AG330" i="1"/>
  <c r="AF330" i="1"/>
  <c r="AE330" i="1"/>
  <c r="Z330" i="1"/>
  <c r="Y330" i="1"/>
  <c r="V330" i="1"/>
  <c r="W330" i="1" s="1"/>
  <c r="O330" i="1"/>
  <c r="N330" i="1"/>
  <c r="G330" i="1"/>
  <c r="F330" i="1"/>
  <c r="E330" i="1"/>
  <c r="AN329" i="1"/>
  <c r="AO329" i="1" s="1"/>
  <c r="AG329" i="1"/>
  <c r="AE329" i="1"/>
  <c r="AF329" i="1" s="1"/>
  <c r="Z329" i="1"/>
  <c r="AV329" i="1" s="1"/>
  <c r="Y329" i="1"/>
  <c r="W329" i="1"/>
  <c r="V329" i="1"/>
  <c r="O329" i="1"/>
  <c r="N329" i="1"/>
  <c r="G329" i="1"/>
  <c r="E329" i="1"/>
  <c r="F329" i="1" s="1"/>
  <c r="AV328" i="1"/>
  <c r="AO328" i="1"/>
  <c r="AN328" i="1"/>
  <c r="AG328" i="1"/>
  <c r="AF328" i="1"/>
  <c r="AE328" i="1"/>
  <c r="Z328" i="1"/>
  <c r="Y328" i="1"/>
  <c r="W328" i="1"/>
  <c r="V328" i="1"/>
  <c r="N328" i="1"/>
  <c r="O328" i="1" s="1"/>
  <c r="G328" i="1"/>
  <c r="F328" i="1"/>
  <c r="E328" i="1"/>
  <c r="AN327" i="1"/>
  <c r="AO327" i="1" s="1"/>
  <c r="AG327" i="1"/>
  <c r="AF327" i="1"/>
  <c r="AE327" i="1"/>
  <c r="Y327" i="1"/>
  <c r="Z327" i="1" s="1"/>
  <c r="AV327" i="1" s="1"/>
  <c r="W327" i="1"/>
  <c r="V327" i="1"/>
  <c r="O327" i="1"/>
  <c r="N327" i="1"/>
  <c r="G327" i="1"/>
  <c r="E327" i="1"/>
  <c r="F327" i="1" s="1"/>
  <c r="AV326" i="1"/>
  <c r="AO326" i="1"/>
  <c r="AN326" i="1"/>
  <c r="AG326" i="1"/>
  <c r="AF326" i="1"/>
  <c r="AE326" i="1"/>
  <c r="Z326" i="1"/>
  <c r="Y326" i="1"/>
  <c r="V326" i="1"/>
  <c r="W326" i="1" s="1"/>
  <c r="O326" i="1"/>
  <c r="N326" i="1"/>
  <c r="G326" i="1"/>
  <c r="F326" i="1"/>
  <c r="E326" i="1"/>
  <c r="AN325" i="1"/>
  <c r="AO325" i="1" s="1"/>
  <c r="AG325" i="1"/>
  <c r="AE325" i="1"/>
  <c r="AF325" i="1" s="1"/>
  <c r="Z325" i="1"/>
  <c r="AV325" i="1" s="1"/>
  <c r="Y325" i="1"/>
  <c r="W325" i="1"/>
  <c r="V325" i="1"/>
  <c r="O325" i="1"/>
  <c r="N325" i="1"/>
  <c r="G325" i="1"/>
  <c r="E325" i="1"/>
  <c r="F325" i="1" s="1"/>
  <c r="AV324" i="1"/>
  <c r="AO324" i="1"/>
  <c r="AN324" i="1"/>
  <c r="AG324" i="1"/>
  <c r="AF324" i="1"/>
  <c r="AE324" i="1"/>
  <c r="Z324" i="1"/>
  <c r="Y324" i="1"/>
  <c r="W324" i="1"/>
  <c r="V324" i="1"/>
  <c r="N324" i="1"/>
  <c r="O324" i="1" s="1"/>
  <c r="G324" i="1"/>
  <c r="F324" i="1"/>
  <c r="E324" i="1"/>
  <c r="AN323" i="1"/>
  <c r="AO323" i="1" s="1"/>
  <c r="AG323" i="1"/>
  <c r="AF323" i="1"/>
  <c r="AE323" i="1"/>
  <c r="Y323" i="1"/>
  <c r="Z323" i="1" s="1"/>
  <c r="AV323" i="1" s="1"/>
  <c r="W323" i="1"/>
  <c r="V323" i="1"/>
  <c r="O323" i="1"/>
  <c r="N323" i="1"/>
  <c r="G323" i="1"/>
  <c r="E323" i="1"/>
  <c r="F323" i="1" s="1"/>
  <c r="AV322" i="1"/>
  <c r="AO322" i="1"/>
  <c r="AN322" i="1"/>
  <c r="AG322" i="1"/>
  <c r="AF322" i="1"/>
  <c r="AE322" i="1"/>
  <c r="Z322" i="1"/>
  <c r="Y322" i="1"/>
  <c r="V322" i="1"/>
  <c r="W322" i="1" s="1"/>
  <c r="O322" i="1"/>
  <c r="N322" i="1"/>
  <c r="G322" i="1"/>
  <c r="F322" i="1"/>
  <c r="E322" i="1"/>
  <c r="AN321" i="1"/>
  <c r="AO321" i="1" s="1"/>
  <c r="AG321" i="1"/>
  <c r="AE321" i="1"/>
  <c r="AF321" i="1" s="1"/>
  <c r="Z321" i="1"/>
  <c r="AV321" i="1" s="1"/>
  <c r="Y321" i="1"/>
  <c r="W321" i="1"/>
  <c r="V321" i="1"/>
  <c r="O321" i="1"/>
  <c r="N321" i="1"/>
  <c r="G321" i="1"/>
  <c r="E321" i="1"/>
  <c r="F321" i="1" s="1"/>
  <c r="AV320" i="1"/>
  <c r="AO320" i="1"/>
  <c r="AN320" i="1"/>
  <c r="AG320" i="1"/>
  <c r="AF320" i="1"/>
  <c r="AE320" i="1"/>
  <c r="Z320" i="1"/>
  <c r="Y320" i="1"/>
  <c r="W320" i="1"/>
  <c r="V320" i="1"/>
  <c r="N320" i="1"/>
  <c r="O320" i="1" s="1"/>
  <c r="G320" i="1"/>
  <c r="F320" i="1"/>
  <c r="E320" i="1"/>
  <c r="AN319" i="1"/>
  <c r="AO319" i="1" s="1"/>
  <c r="AG319" i="1"/>
  <c r="AE319" i="1"/>
  <c r="AF319" i="1" s="1"/>
  <c r="Z319" i="1"/>
  <c r="AV319" i="1" s="1"/>
  <c r="Y319" i="1"/>
  <c r="W319" i="1"/>
  <c r="V319" i="1"/>
  <c r="O319" i="1"/>
  <c r="N319" i="1"/>
  <c r="G319" i="1"/>
  <c r="E319" i="1"/>
  <c r="F319" i="1" s="1"/>
  <c r="AO318" i="1"/>
  <c r="AN318" i="1"/>
  <c r="AG318" i="1"/>
  <c r="AF318" i="1"/>
  <c r="AE318" i="1"/>
  <c r="Z318" i="1"/>
  <c r="AV318" i="1" s="1"/>
  <c r="Y318" i="1"/>
  <c r="V318" i="1"/>
  <c r="W318" i="1" s="1"/>
  <c r="O318" i="1"/>
  <c r="N318" i="1"/>
  <c r="G318" i="1"/>
  <c r="F318" i="1"/>
  <c r="E318" i="1"/>
  <c r="AN317" i="1"/>
  <c r="AO317" i="1" s="1"/>
  <c r="AG317" i="1"/>
  <c r="AE317" i="1"/>
  <c r="AF317" i="1" s="1"/>
  <c r="Z317" i="1"/>
  <c r="AV317" i="1" s="1"/>
  <c r="Y317" i="1"/>
  <c r="W317" i="1"/>
  <c r="V317" i="1"/>
  <c r="O317" i="1"/>
  <c r="N317" i="1"/>
  <c r="G317" i="1"/>
  <c r="E317" i="1"/>
  <c r="F317" i="1" s="1"/>
  <c r="AO316" i="1"/>
  <c r="AN316" i="1"/>
  <c r="AG316" i="1"/>
  <c r="AF316" i="1"/>
  <c r="AE316" i="1"/>
  <c r="Z316" i="1"/>
  <c r="AV316" i="1" s="1"/>
  <c r="Y316" i="1"/>
  <c r="V316" i="1"/>
  <c r="W316" i="1" s="1"/>
  <c r="O316" i="1"/>
  <c r="N316" i="1"/>
  <c r="G316" i="1"/>
  <c r="F316" i="1"/>
  <c r="E316" i="1"/>
  <c r="AN315" i="1"/>
  <c r="AO315" i="1" s="1"/>
  <c r="AG315" i="1"/>
  <c r="AE315" i="1"/>
  <c r="AF315" i="1" s="1"/>
  <c r="Z315" i="1"/>
  <c r="AV315" i="1" s="1"/>
  <c r="Y315" i="1"/>
  <c r="W315" i="1"/>
  <c r="V315" i="1"/>
  <c r="O315" i="1"/>
  <c r="N315" i="1"/>
  <c r="G315" i="1"/>
  <c r="E315" i="1"/>
  <c r="F315" i="1" s="1"/>
  <c r="AO314" i="1"/>
  <c r="AN314" i="1"/>
  <c r="AG314" i="1"/>
  <c r="AF314" i="1"/>
  <c r="AE314" i="1"/>
  <c r="Z314" i="1"/>
  <c r="AV314" i="1" s="1"/>
  <c r="Y314" i="1"/>
  <c r="V314" i="1"/>
  <c r="W314" i="1" s="1"/>
  <c r="O314" i="1"/>
  <c r="N314" i="1"/>
  <c r="G314" i="1"/>
  <c r="F314" i="1"/>
  <c r="E314" i="1"/>
  <c r="AN313" i="1"/>
  <c r="AO313" i="1" s="1"/>
  <c r="AG313" i="1"/>
  <c r="AE313" i="1"/>
  <c r="AF313" i="1" s="1"/>
  <c r="Z313" i="1"/>
  <c r="AV313" i="1" s="1"/>
  <c r="Y313" i="1"/>
  <c r="W313" i="1"/>
  <c r="V313" i="1"/>
  <c r="O313" i="1"/>
  <c r="N313" i="1"/>
  <c r="G313" i="1"/>
  <c r="E313" i="1"/>
  <c r="F313" i="1" s="1"/>
  <c r="AO312" i="1"/>
  <c r="AN312" i="1"/>
  <c r="AG312" i="1"/>
  <c r="AF312" i="1"/>
  <c r="AE312" i="1"/>
  <c r="Z312" i="1"/>
  <c r="AV312" i="1" s="1"/>
  <c r="Y312" i="1"/>
  <c r="V312" i="1"/>
  <c r="W312" i="1" s="1"/>
  <c r="N312" i="1"/>
  <c r="O312" i="1" s="1"/>
  <c r="G312" i="1"/>
  <c r="E312" i="1"/>
  <c r="F312" i="1" s="1"/>
  <c r="AO311" i="1"/>
  <c r="AN311" i="1"/>
  <c r="AG311" i="1"/>
  <c r="AE311" i="1"/>
  <c r="AF311" i="1" s="1"/>
  <c r="Y311" i="1"/>
  <c r="Z311" i="1" s="1"/>
  <c r="AV311" i="1" s="1"/>
  <c r="W311" i="1"/>
  <c r="V311" i="1"/>
  <c r="O311" i="1"/>
  <c r="N311" i="1"/>
  <c r="G311" i="1"/>
  <c r="F311" i="1"/>
  <c r="E311" i="1"/>
  <c r="AN310" i="1"/>
  <c r="AO310" i="1" s="1"/>
  <c r="AG310" i="1"/>
  <c r="AF310" i="1"/>
  <c r="AE310" i="1"/>
  <c r="Z310" i="1"/>
  <c r="AV310" i="1" s="1"/>
  <c r="Y310" i="1"/>
  <c r="V310" i="1"/>
  <c r="W310" i="1" s="1"/>
  <c r="N310" i="1"/>
  <c r="O310" i="1" s="1"/>
  <c r="G310" i="1"/>
  <c r="E310" i="1"/>
  <c r="F310" i="1" s="1"/>
  <c r="AO309" i="1"/>
  <c r="AN309" i="1"/>
  <c r="AG309" i="1"/>
  <c r="AE309" i="1"/>
  <c r="AF309" i="1" s="1"/>
  <c r="Y309" i="1"/>
  <c r="Z309" i="1" s="1"/>
  <c r="AV309" i="1" s="1"/>
  <c r="W309" i="1"/>
  <c r="V309" i="1"/>
  <c r="O309" i="1"/>
  <c r="N309" i="1"/>
  <c r="G309" i="1"/>
  <c r="F309" i="1"/>
  <c r="E309" i="1"/>
  <c r="AN308" i="1"/>
  <c r="AO308" i="1" s="1"/>
  <c r="AG308" i="1"/>
  <c r="AF308" i="1"/>
  <c r="AE308" i="1"/>
  <c r="V308" i="1"/>
  <c r="W308" i="1" s="1"/>
  <c r="N308" i="1"/>
  <c r="O308" i="1" s="1"/>
  <c r="G308" i="1"/>
  <c r="E308" i="1"/>
  <c r="F308" i="1" s="1"/>
  <c r="AV307" i="1"/>
  <c r="AO307" i="1"/>
  <c r="AN307" i="1"/>
  <c r="AG307" i="1"/>
  <c r="AE307" i="1"/>
  <c r="AF307" i="1" s="1"/>
  <c r="V307" i="1"/>
  <c r="W307" i="1" s="1"/>
  <c r="N307" i="1"/>
  <c r="O307" i="1" s="1"/>
  <c r="G307" i="1"/>
  <c r="E307" i="1"/>
  <c r="F307" i="1" s="1"/>
  <c r="AV306" i="1"/>
  <c r="AO306" i="1"/>
  <c r="AN306" i="1"/>
  <c r="AG306" i="1"/>
  <c r="AE306" i="1"/>
  <c r="AF306" i="1" s="1"/>
  <c r="V306" i="1"/>
  <c r="W306" i="1" s="1"/>
  <c r="N306" i="1"/>
  <c r="O306" i="1" s="1"/>
  <c r="G306" i="1"/>
  <c r="F306" i="1"/>
  <c r="E306" i="1"/>
  <c r="AV305" i="1"/>
  <c r="AO305" i="1"/>
  <c r="AN305" i="1"/>
  <c r="AG305" i="1"/>
  <c r="AE305" i="1"/>
  <c r="AF305" i="1" s="1"/>
  <c r="V305" i="1"/>
  <c r="W305" i="1" s="1"/>
  <c r="N305" i="1"/>
  <c r="O305" i="1" s="1"/>
  <c r="G305" i="1"/>
  <c r="E305" i="1"/>
  <c r="F305" i="1" s="1"/>
  <c r="AV304" i="1"/>
  <c r="AO304" i="1"/>
  <c r="AN304" i="1"/>
  <c r="AG304" i="1"/>
  <c r="AE304" i="1"/>
  <c r="AF304" i="1" s="1"/>
  <c r="V304" i="1"/>
  <c r="W304" i="1" s="1"/>
  <c r="N304" i="1"/>
  <c r="O304" i="1" s="1"/>
  <c r="G304" i="1"/>
  <c r="E304" i="1"/>
  <c r="F304" i="1" s="1"/>
  <c r="AV303" i="1"/>
  <c r="AO303" i="1"/>
  <c r="AN303" i="1"/>
  <c r="AG303" i="1"/>
  <c r="AE303" i="1"/>
  <c r="AF303" i="1" s="1"/>
  <c r="V303" i="1"/>
  <c r="W303" i="1" s="1"/>
  <c r="N303" i="1"/>
  <c r="O303" i="1" s="1"/>
  <c r="G303" i="1"/>
  <c r="E303" i="1"/>
  <c r="F303" i="1" s="1"/>
  <c r="AV302" i="1"/>
  <c r="AO302" i="1"/>
  <c r="AN302" i="1"/>
  <c r="AG302" i="1"/>
  <c r="AE302" i="1"/>
  <c r="AF302" i="1" s="1"/>
  <c r="V302" i="1"/>
  <c r="W302" i="1" s="1"/>
  <c r="N302" i="1"/>
  <c r="O302" i="1" s="1"/>
  <c r="G302" i="1"/>
  <c r="E302" i="1"/>
  <c r="F302" i="1" s="1"/>
  <c r="AV301" i="1"/>
  <c r="AO301" i="1"/>
  <c r="AN301" i="1"/>
  <c r="AG301" i="1"/>
  <c r="AE301" i="1"/>
  <c r="AF301" i="1" s="1"/>
  <c r="V301" i="1"/>
  <c r="W301" i="1" s="1"/>
  <c r="N301" i="1"/>
  <c r="O301" i="1" s="1"/>
  <c r="G301" i="1"/>
  <c r="E301" i="1"/>
  <c r="F301" i="1" s="1"/>
  <c r="AV300" i="1"/>
  <c r="AO300" i="1"/>
  <c r="AN300" i="1"/>
  <c r="AG300" i="1"/>
  <c r="AE300" i="1"/>
  <c r="AF300" i="1" s="1"/>
  <c r="V300" i="1"/>
  <c r="W300" i="1" s="1"/>
  <c r="N300" i="1"/>
  <c r="O300" i="1" s="1"/>
  <c r="G300" i="1"/>
  <c r="E300" i="1"/>
  <c r="F300" i="1" s="1"/>
  <c r="AV299" i="1"/>
  <c r="AO299" i="1"/>
  <c r="AN299" i="1"/>
  <c r="AG299" i="1"/>
  <c r="AE299" i="1"/>
  <c r="AF299" i="1" s="1"/>
  <c r="V299" i="1"/>
  <c r="W299" i="1" s="1"/>
  <c r="N299" i="1"/>
  <c r="O299" i="1" s="1"/>
  <c r="G299" i="1"/>
  <c r="E299" i="1"/>
  <c r="F299" i="1" s="1"/>
  <c r="AV298" i="1"/>
  <c r="AO298" i="1"/>
  <c r="AN298" i="1"/>
  <c r="AG298" i="1"/>
  <c r="AE298" i="1"/>
  <c r="AF298" i="1" s="1"/>
  <c r="V298" i="1"/>
  <c r="W298" i="1" s="1"/>
  <c r="N298" i="1"/>
  <c r="O298" i="1" s="1"/>
  <c r="G298" i="1"/>
  <c r="E298" i="1"/>
  <c r="F298" i="1" s="1"/>
  <c r="AV297" i="1"/>
  <c r="AO297" i="1"/>
  <c r="AN297" i="1"/>
  <c r="AG297" i="1"/>
  <c r="AE297" i="1"/>
  <c r="AF297" i="1" s="1"/>
  <c r="V297" i="1"/>
  <c r="W297" i="1" s="1"/>
  <c r="N297" i="1"/>
  <c r="O297" i="1" s="1"/>
  <c r="G297" i="1"/>
  <c r="E297" i="1"/>
  <c r="F297" i="1" s="1"/>
  <c r="AV296" i="1"/>
  <c r="AO296" i="1"/>
  <c r="AN296" i="1"/>
  <c r="AG296" i="1"/>
  <c r="AE296" i="1"/>
  <c r="AF296" i="1" s="1"/>
  <c r="V296" i="1"/>
  <c r="W296" i="1" s="1"/>
  <c r="N296" i="1"/>
  <c r="O296" i="1" s="1"/>
  <c r="G296" i="1"/>
  <c r="E296" i="1"/>
  <c r="F296" i="1" s="1"/>
  <c r="AV295" i="1"/>
  <c r="AO295" i="1"/>
  <c r="AN295" i="1"/>
  <c r="AG295" i="1"/>
  <c r="AE295" i="1"/>
  <c r="AF295" i="1" s="1"/>
  <c r="V295" i="1"/>
  <c r="W295" i="1" s="1"/>
  <c r="N295" i="1"/>
  <c r="O295" i="1" s="1"/>
  <c r="G295" i="1"/>
  <c r="E295" i="1"/>
  <c r="F295" i="1" s="1"/>
  <c r="AV294" i="1"/>
  <c r="AN294" i="1"/>
  <c r="AO294" i="1" s="1"/>
  <c r="AG294" i="1"/>
  <c r="AE294" i="1"/>
  <c r="AF294" i="1" s="1"/>
  <c r="V294" i="1"/>
  <c r="W294" i="1" s="1"/>
  <c r="N294" i="1"/>
  <c r="O294" i="1" s="1"/>
  <c r="G294" i="1"/>
  <c r="E294" i="1"/>
  <c r="F294" i="1" s="1"/>
  <c r="AV293" i="1"/>
  <c r="AN293" i="1"/>
  <c r="AO293" i="1" s="1"/>
  <c r="AG293" i="1"/>
  <c r="AE293" i="1"/>
  <c r="AF293" i="1" s="1"/>
  <c r="V293" i="1"/>
  <c r="W293" i="1" s="1"/>
  <c r="N293" i="1"/>
  <c r="O293" i="1" s="1"/>
  <c r="G293" i="1"/>
  <c r="E293" i="1"/>
  <c r="F293" i="1" s="1"/>
  <c r="AV292" i="1"/>
  <c r="AN292" i="1"/>
  <c r="AO292" i="1" s="1"/>
  <c r="AG292" i="1"/>
  <c r="AE292" i="1"/>
  <c r="AF292" i="1" s="1"/>
  <c r="V292" i="1"/>
  <c r="W292" i="1" s="1"/>
  <c r="N292" i="1"/>
  <c r="O292" i="1" s="1"/>
  <c r="G292" i="1"/>
  <c r="E292" i="1"/>
  <c r="F292" i="1" s="1"/>
  <c r="AV291" i="1"/>
  <c r="AN291" i="1"/>
  <c r="AO291" i="1" s="1"/>
  <c r="AG291" i="1"/>
  <c r="AE291" i="1"/>
  <c r="AF291" i="1" s="1"/>
  <c r="V291" i="1"/>
  <c r="W291" i="1" s="1"/>
  <c r="N291" i="1"/>
  <c r="O291" i="1" s="1"/>
  <c r="G291" i="1"/>
  <c r="F291" i="1"/>
  <c r="E291" i="1"/>
  <c r="AV290" i="1"/>
  <c r="AN290" i="1"/>
  <c r="AO290" i="1" s="1"/>
  <c r="AG290" i="1"/>
  <c r="AE290" i="1"/>
  <c r="AF290" i="1" s="1"/>
  <c r="V290" i="1"/>
  <c r="W290" i="1" s="1"/>
  <c r="N290" i="1"/>
  <c r="O290" i="1" s="1"/>
  <c r="G290" i="1"/>
  <c r="F290" i="1"/>
  <c r="E290" i="1"/>
  <c r="AV289" i="1"/>
  <c r="AN289" i="1"/>
  <c r="AO289" i="1" s="1"/>
  <c r="AG289" i="1"/>
  <c r="AE289" i="1"/>
  <c r="AF289" i="1" s="1"/>
  <c r="V289" i="1"/>
  <c r="W289" i="1" s="1"/>
  <c r="N289" i="1"/>
  <c r="O289" i="1" s="1"/>
  <c r="G289" i="1"/>
  <c r="F289" i="1"/>
  <c r="E289" i="1"/>
  <c r="AV288" i="1"/>
  <c r="AN288" i="1"/>
  <c r="AO288" i="1" s="1"/>
  <c r="AG288" i="1"/>
  <c r="AE288" i="1"/>
  <c r="AF288" i="1" s="1"/>
  <c r="V288" i="1"/>
  <c r="W288" i="1" s="1"/>
  <c r="N288" i="1"/>
  <c r="O288" i="1" s="1"/>
  <c r="G288" i="1"/>
  <c r="F288" i="1"/>
  <c r="E288" i="1"/>
  <c r="AV287" i="1"/>
  <c r="AN287" i="1"/>
  <c r="AO287" i="1" s="1"/>
  <c r="AG287" i="1"/>
  <c r="AE287" i="1"/>
  <c r="AF287" i="1" s="1"/>
  <c r="V287" i="1"/>
  <c r="W287" i="1" s="1"/>
  <c r="N287" i="1"/>
  <c r="O287" i="1" s="1"/>
  <c r="G287" i="1"/>
  <c r="F287" i="1"/>
  <c r="E287" i="1"/>
  <c r="AV286" i="1"/>
  <c r="AN286" i="1"/>
  <c r="AO286" i="1" s="1"/>
  <c r="AG286" i="1"/>
  <c r="AE286" i="1"/>
  <c r="AF286" i="1" s="1"/>
  <c r="V286" i="1"/>
  <c r="W286" i="1" s="1"/>
  <c r="N286" i="1"/>
  <c r="O286" i="1" s="1"/>
  <c r="G286" i="1"/>
  <c r="F286" i="1"/>
  <c r="E286" i="1"/>
  <c r="AV285" i="1"/>
  <c r="AN285" i="1"/>
  <c r="AO285" i="1" s="1"/>
  <c r="AG285" i="1"/>
  <c r="AE285" i="1"/>
  <c r="AF285" i="1" s="1"/>
  <c r="V285" i="1"/>
  <c r="W285" i="1" s="1"/>
  <c r="N285" i="1"/>
  <c r="O285" i="1" s="1"/>
  <c r="G285" i="1"/>
  <c r="F285" i="1"/>
  <c r="E285" i="1"/>
  <c r="AV284" i="1"/>
  <c r="AN284" i="1"/>
  <c r="AO284" i="1" s="1"/>
  <c r="AG284" i="1"/>
  <c r="AE284" i="1"/>
  <c r="AF284" i="1" s="1"/>
  <c r="V284" i="1"/>
  <c r="W284" i="1" s="1"/>
  <c r="N284" i="1"/>
  <c r="O284" i="1" s="1"/>
  <c r="G284" i="1"/>
  <c r="F284" i="1"/>
  <c r="E284" i="1"/>
  <c r="AV283" i="1"/>
  <c r="AN283" i="1"/>
  <c r="AO283" i="1" s="1"/>
  <c r="AG283" i="1"/>
  <c r="AE283" i="1"/>
  <c r="AF283" i="1" s="1"/>
  <c r="V283" i="1"/>
  <c r="W283" i="1" s="1"/>
  <c r="N283" i="1"/>
  <c r="O283" i="1" s="1"/>
  <c r="G283" i="1"/>
  <c r="E283" i="1"/>
  <c r="F283" i="1" s="1"/>
  <c r="AV282" i="1"/>
  <c r="AN282" i="1"/>
  <c r="AO282" i="1" s="1"/>
  <c r="AG282" i="1"/>
  <c r="AF282" i="1"/>
  <c r="AE282" i="1"/>
  <c r="V282" i="1"/>
  <c r="W282" i="1" s="1"/>
  <c r="N282" i="1"/>
  <c r="O282" i="1" s="1"/>
  <c r="G282" i="1"/>
  <c r="E282" i="1"/>
  <c r="F282" i="1" s="1"/>
  <c r="AV281" i="1"/>
  <c r="AN281" i="1"/>
  <c r="AO281" i="1" s="1"/>
  <c r="AG281" i="1"/>
  <c r="AF281" i="1"/>
  <c r="AE281" i="1"/>
  <c r="V281" i="1"/>
  <c r="W281" i="1" s="1"/>
  <c r="N281" i="1"/>
  <c r="O281" i="1" s="1"/>
  <c r="G281" i="1"/>
  <c r="E281" i="1"/>
  <c r="F281" i="1" s="1"/>
  <c r="AV280" i="1"/>
  <c r="AN280" i="1"/>
  <c r="AO280" i="1" s="1"/>
  <c r="AG280" i="1"/>
  <c r="AF280" i="1"/>
  <c r="AE280" i="1"/>
  <c r="V280" i="1"/>
  <c r="W280" i="1" s="1"/>
  <c r="N280" i="1"/>
  <c r="O280" i="1" s="1"/>
  <c r="G280" i="1"/>
  <c r="E280" i="1"/>
  <c r="F280" i="1" s="1"/>
  <c r="AV279" i="1"/>
  <c r="AN279" i="1"/>
  <c r="AO279" i="1" s="1"/>
  <c r="AG279" i="1"/>
  <c r="AF279" i="1"/>
  <c r="AE279" i="1"/>
  <c r="V279" i="1"/>
  <c r="W279" i="1" s="1"/>
  <c r="N279" i="1"/>
  <c r="O279" i="1" s="1"/>
  <c r="G279" i="1"/>
  <c r="E279" i="1"/>
  <c r="F279" i="1" s="1"/>
  <c r="AV278" i="1"/>
  <c r="AN278" i="1"/>
  <c r="AO278" i="1" s="1"/>
  <c r="AG278" i="1"/>
  <c r="AF278" i="1"/>
  <c r="AE278" i="1"/>
  <c r="V278" i="1"/>
  <c r="W278" i="1" s="1"/>
  <c r="N278" i="1"/>
  <c r="O278" i="1" s="1"/>
  <c r="G278" i="1"/>
  <c r="E278" i="1"/>
  <c r="F278" i="1" s="1"/>
  <c r="AV277" i="1"/>
  <c r="AN277" i="1"/>
  <c r="AO277" i="1" s="1"/>
  <c r="AG277" i="1"/>
  <c r="AF277" i="1"/>
  <c r="AE277" i="1"/>
  <c r="V277" i="1"/>
  <c r="W277" i="1" s="1"/>
  <c r="N277" i="1"/>
  <c r="O277" i="1" s="1"/>
  <c r="G277" i="1"/>
  <c r="E277" i="1"/>
  <c r="F277" i="1" s="1"/>
  <c r="AV276" i="1"/>
  <c r="AN276" i="1"/>
  <c r="AO276" i="1" s="1"/>
  <c r="AG276" i="1"/>
  <c r="AF276" i="1"/>
  <c r="AE276" i="1"/>
  <c r="V276" i="1"/>
  <c r="W276" i="1" s="1"/>
  <c r="N276" i="1"/>
  <c r="O276" i="1" s="1"/>
  <c r="G276" i="1"/>
  <c r="E276" i="1"/>
  <c r="F276" i="1" s="1"/>
  <c r="AV275" i="1"/>
  <c r="AN275" i="1"/>
  <c r="AO275" i="1" s="1"/>
  <c r="AG275" i="1"/>
  <c r="AF275" i="1"/>
  <c r="AE275" i="1"/>
  <c r="V275" i="1"/>
  <c r="W275" i="1" s="1"/>
  <c r="N275" i="1"/>
  <c r="O275" i="1" s="1"/>
  <c r="G275" i="1"/>
  <c r="E275" i="1"/>
  <c r="F275" i="1" s="1"/>
  <c r="AV274" i="1"/>
  <c r="AN274" i="1"/>
  <c r="AO274" i="1" s="1"/>
  <c r="AG274" i="1"/>
  <c r="AF274" i="1"/>
  <c r="AE274" i="1"/>
  <c r="V274" i="1"/>
  <c r="W274" i="1" s="1"/>
  <c r="N274" i="1"/>
  <c r="O274" i="1" s="1"/>
  <c r="G274" i="1"/>
  <c r="E274" i="1"/>
  <c r="F274" i="1" s="1"/>
  <c r="AV273" i="1"/>
  <c r="AN273" i="1"/>
  <c r="AO273" i="1" s="1"/>
  <c r="AG273" i="1"/>
  <c r="AF273" i="1"/>
  <c r="AE273" i="1"/>
  <c r="V273" i="1"/>
  <c r="W273" i="1" s="1"/>
  <c r="N273" i="1"/>
  <c r="O273" i="1" s="1"/>
  <c r="G273" i="1"/>
  <c r="E273" i="1"/>
  <c r="F273" i="1" s="1"/>
  <c r="AV272" i="1"/>
  <c r="AN272" i="1"/>
  <c r="AO272" i="1" s="1"/>
  <c r="AG272" i="1"/>
  <c r="AF272" i="1"/>
  <c r="AE272" i="1"/>
  <c r="V272" i="1"/>
  <c r="W272" i="1" s="1"/>
  <c r="N272" i="1"/>
  <c r="O272" i="1" s="1"/>
  <c r="G272" i="1"/>
  <c r="E272" i="1"/>
  <c r="F272" i="1" s="1"/>
  <c r="AV271" i="1"/>
  <c r="AN271" i="1"/>
  <c r="AO271" i="1" s="1"/>
  <c r="AG271" i="1"/>
  <c r="AF271" i="1"/>
  <c r="AE271" i="1"/>
  <c r="V271" i="1"/>
  <c r="W271" i="1" s="1"/>
  <c r="N271" i="1"/>
  <c r="O271" i="1" s="1"/>
  <c r="G271" i="1"/>
  <c r="E271" i="1"/>
  <c r="F271" i="1" s="1"/>
  <c r="AV270" i="1"/>
  <c r="AN270" i="1"/>
  <c r="AO270" i="1" s="1"/>
  <c r="AG270" i="1"/>
  <c r="AF270" i="1"/>
  <c r="AE270" i="1"/>
  <c r="V270" i="1"/>
  <c r="W270" i="1" s="1"/>
  <c r="N270" i="1"/>
  <c r="O270" i="1" s="1"/>
  <c r="G270" i="1"/>
  <c r="E270" i="1"/>
  <c r="F270" i="1" s="1"/>
  <c r="AV269" i="1"/>
  <c r="AN269" i="1"/>
  <c r="AO269" i="1" s="1"/>
  <c r="AG269" i="1"/>
  <c r="AF269" i="1"/>
  <c r="AE269" i="1"/>
  <c r="V269" i="1"/>
  <c r="W269" i="1" s="1"/>
  <c r="N269" i="1"/>
  <c r="O269" i="1" s="1"/>
  <c r="G269" i="1"/>
  <c r="E269" i="1"/>
  <c r="F269" i="1" s="1"/>
  <c r="AV268" i="1"/>
  <c r="AN268" i="1"/>
  <c r="AO268" i="1" s="1"/>
  <c r="AG268" i="1"/>
  <c r="AF268" i="1"/>
  <c r="AE268" i="1"/>
  <c r="V268" i="1"/>
  <c r="W268" i="1" s="1"/>
  <c r="N268" i="1"/>
  <c r="O268" i="1" s="1"/>
  <c r="G268" i="1"/>
  <c r="E268" i="1"/>
  <c r="F268" i="1" s="1"/>
  <c r="AV267" i="1"/>
  <c r="AN267" i="1"/>
  <c r="AO267" i="1" s="1"/>
  <c r="AG267" i="1"/>
  <c r="AF267" i="1"/>
  <c r="AE267" i="1"/>
  <c r="V267" i="1"/>
  <c r="W267" i="1" s="1"/>
  <c r="N267" i="1"/>
  <c r="O267" i="1" s="1"/>
  <c r="G267" i="1"/>
  <c r="E267" i="1"/>
  <c r="F267" i="1" s="1"/>
  <c r="AV266" i="1"/>
  <c r="AN266" i="1"/>
  <c r="AO266" i="1" s="1"/>
  <c r="AG266" i="1"/>
  <c r="AF266" i="1"/>
  <c r="AE266" i="1"/>
  <c r="V266" i="1"/>
  <c r="W266" i="1" s="1"/>
  <c r="N266" i="1"/>
  <c r="O266" i="1" s="1"/>
  <c r="G266" i="1"/>
  <c r="E266" i="1"/>
  <c r="F266" i="1" s="1"/>
  <c r="AV265" i="1"/>
  <c r="AN265" i="1"/>
  <c r="AO265" i="1" s="1"/>
  <c r="AG265" i="1"/>
  <c r="AF265" i="1"/>
  <c r="AE265" i="1"/>
  <c r="V265" i="1"/>
  <c r="W265" i="1" s="1"/>
  <c r="N265" i="1"/>
  <c r="O265" i="1" s="1"/>
  <c r="G265" i="1"/>
  <c r="E265" i="1"/>
  <c r="F265" i="1" s="1"/>
  <c r="AV264" i="1"/>
  <c r="AN264" i="1"/>
  <c r="AO264" i="1" s="1"/>
  <c r="AG264" i="1"/>
  <c r="AF264" i="1"/>
  <c r="AE264" i="1"/>
  <c r="V264" i="1"/>
  <c r="W264" i="1" s="1"/>
  <c r="N264" i="1"/>
  <c r="O264" i="1" s="1"/>
  <c r="G264" i="1"/>
  <c r="E264" i="1"/>
  <c r="F264" i="1" s="1"/>
  <c r="AV263" i="1"/>
  <c r="AN263" i="1"/>
  <c r="AO263" i="1" s="1"/>
  <c r="AG263" i="1"/>
  <c r="AF263" i="1"/>
  <c r="AE263" i="1"/>
  <c r="V263" i="1"/>
  <c r="W263" i="1" s="1"/>
  <c r="N263" i="1"/>
  <c r="O263" i="1" s="1"/>
  <c r="G263" i="1"/>
  <c r="E263" i="1"/>
  <c r="F263" i="1" s="1"/>
  <c r="AV262" i="1"/>
  <c r="AN262" i="1"/>
  <c r="AO262" i="1" s="1"/>
  <c r="AG262" i="1"/>
  <c r="AF262" i="1"/>
  <c r="AE262" i="1"/>
  <c r="V262" i="1"/>
  <c r="W262" i="1" s="1"/>
  <c r="N262" i="1"/>
  <c r="O262" i="1" s="1"/>
  <c r="G262" i="1"/>
  <c r="E262" i="1"/>
  <c r="F262" i="1" s="1"/>
  <c r="AV261" i="1"/>
  <c r="AN261" i="1"/>
  <c r="AO261" i="1" s="1"/>
  <c r="AG261" i="1"/>
  <c r="AF261" i="1"/>
  <c r="AE261" i="1"/>
  <c r="V261" i="1"/>
  <c r="W261" i="1" s="1"/>
  <c r="N261" i="1"/>
  <c r="O261" i="1" s="1"/>
  <c r="G261" i="1"/>
  <c r="E261" i="1"/>
  <c r="F261" i="1" s="1"/>
  <c r="AV260" i="1"/>
  <c r="AN260" i="1"/>
  <c r="AO260" i="1" s="1"/>
  <c r="AG260" i="1"/>
  <c r="AF260" i="1"/>
  <c r="AE260" i="1"/>
  <c r="V260" i="1"/>
  <c r="W260" i="1" s="1"/>
  <c r="N260" i="1"/>
  <c r="O260" i="1" s="1"/>
  <c r="G260" i="1"/>
  <c r="E260" i="1"/>
  <c r="F260" i="1" s="1"/>
  <c r="AV259" i="1"/>
  <c r="AO259" i="1"/>
  <c r="AN259" i="1"/>
  <c r="AG259" i="1"/>
  <c r="AE259" i="1"/>
  <c r="AF259" i="1" s="1"/>
  <c r="V259" i="1"/>
  <c r="W259" i="1" s="1"/>
  <c r="N259" i="1"/>
  <c r="O259" i="1" s="1"/>
  <c r="G259" i="1"/>
  <c r="E259" i="1"/>
  <c r="F259" i="1" s="1"/>
  <c r="AV258" i="1"/>
  <c r="AO258" i="1"/>
  <c r="AN258" i="1"/>
  <c r="AG258" i="1"/>
  <c r="AE258" i="1"/>
  <c r="AF258" i="1" s="1"/>
  <c r="V258" i="1"/>
  <c r="W258" i="1" s="1"/>
  <c r="N258" i="1"/>
  <c r="O258" i="1" s="1"/>
  <c r="G258" i="1"/>
  <c r="E258" i="1"/>
  <c r="F258" i="1" s="1"/>
  <c r="AV257" i="1"/>
  <c r="AO257" i="1"/>
  <c r="AN257" i="1"/>
  <c r="AG257" i="1"/>
  <c r="AE257" i="1"/>
  <c r="AF257" i="1" s="1"/>
  <c r="V257" i="1"/>
  <c r="W257" i="1" s="1"/>
  <c r="N257" i="1"/>
  <c r="O257" i="1" s="1"/>
  <c r="G257" i="1"/>
  <c r="E257" i="1"/>
  <c r="F257" i="1" s="1"/>
  <c r="AV256" i="1"/>
  <c r="AO256" i="1"/>
  <c r="AN256" i="1"/>
  <c r="AG256" i="1"/>
  <c r="AE256" i="1"/>
  <c r="AF256" i="1" s="1"/>
  <c r="V256" i="1"/>
  <c r="W256" i="1" s="1"/>
  <c r="N256" i="1"/>
  <c r="O256" i="1" s="1"/>
  <c r="G256" i="1"/>
  <c r="E256" i="1"/>
  <c r="F256" i="1" s="1"/>
  <c r="AV255" i="1"/>
  <c r="AO255" i="1"/>
  <c r="AN255" i="1"/>
  <c r="AG255" i="1"/>
  <c r="AE255" i="1"/>
  <c r="AF255" i="1" s="1"/>
  <c r="V255" i="1"/>
  <c r="W255" i="1" s="1"/>
  <c r="N255" i="1"/>
  <c r="O255" i="1" s="1"/>
  <c r="G255" i="1"/>
  <c r="E255" i="1"/>
  <c r="F255" i="1" s="1"/>
  <c r="AV254" i="1"/>
  <c r="AO254" i="1"/>
  <c r="AN254" i="1"/>
  <c r="AG254" i="1"/>
  <c r="AE254" i="1"/>
  <c r="AF254" i="1" s="1"/>
  <c r="V254" i="1"/>
  <c r="W254" i="1" s="1"/>
  <c r="N254" i="1"/>
  <c r="O254" i="1" s="1"/>
  <c r="G254" i="1"/>
  <c r="E254" i="1"/>
  <c r="F254" i="1" s="1"/>
  <c r="AV253" i="1"/>
  <c r="AO253" i="1"/>
  <c r="AN253" i="1"/>
  <c r="AG253" i="1"/>
  <c r="AE253" i="1"/>
  <c r="AF253" i="1" s="1"/>
  <c r="V253" i="1"/>
  <c r="W253" i="1" s="1"/>
  <c r="N253" i="1"/>
  <c r="O253" i="1" s="1"/>
  <c r="G253" i="1"/>
  <c r="E253" i="1"/>
  <c r="F253" i="1" s="1"/>
  <c r="AV252" i="1"/>
  <c r="AO252" i="1"/>
  <c r="AN252" i="1"/>
  <c r="AG252" i="1"/>
  <c r="AE252" i="1"/>
  <c r="AF252" i="1" s="1"/>
  <c r="V252" i="1"/>
  <c r="W252" i="1" s="1"/>
  <c r="N252" i="1"/>
  <c r="O252" i="1" s="1"/>
  <c r="G252" i="1"/>
  <c r="E252" i="1"/>
  <c r="F252" i="1" s="1"/>
  <c r="AV251" i="1"/>
  <c r="AO251" i="1"/>
  <c r="AN251" i="1"/>
  <c r="AG251" i="1"/>
  <c r="AE251" i="1"/>
  <c r="AF251" i="1" s="1"/>
  <c r="V251" i="1"/>
  <c r="W251" i="1" s="1"/>
  <c r="N251" i="1"/>
  <c r="O251" i="1" s="1"/>
  <c r="G251" i="1"/>
  <c r="E251" i="1"/>
  <c r="F251" i="1" s="1"/>
  <c r="AV250" i="1"/>
  <c r="AO250" i="1"/>
  <c r="AN250" i="1"/>
  <c r="AG250" i="1"/>
  <c r="AE250" i="1"/>
  <c r="AF250" i="1" s="1"/>
  <c r="V250" i="1"/>
  <c r="W250" i="1" s="1"/>
  <c r="N250" i="1"/>
  <c r="O250" i="1" s="1"/>
  <c r="G250" i="1"/>
  <c r="F250" i="1"/>
  <c r="E250" i="1"/>
  <c r="AV249" i="1"/>
  <c r="AO249" i="1"/>
  <c r="AN249" i="1"/>
  <c r="AG249" i="1"/>
  <c r="AE249" i="1"/>
  <c r="AF249" i="1" s="1"/>
  <c r="V249" i="1"/>
  <c r="W249" i="1" s="1"/>
  <c r="N249" i="1"/>
  <c r="O249" i="1" s="1"/>
  <c r="G249" i="1"/>
  <c r="F249" i="1"/>
  <c r="E249" i="1"/>
  <c r="AV248" i="1"/>
  <c r="AO248" i="1"/>
  <c r="AN248" i="1"/>
  <c r="AG248" i="1"/>
  <c r="AE248" i="1"/>
  <c r="AF248" i="1" s="1"/>
  <c r="V248" i="1"/>
  <c r="W248" i="1" s="1"/>
  <c r="N248" i="1"/>
  <c r="O248" i="1" s="1"/>
  <c r="G248" i="1"/>
  <c r="F248" i="1"/>
  <c r="E248" i="1"/>
  <c r="AV247" i="1"/>
  <c r="AO247" i="1"/>
  <c r="AN247" i="1"/>
  <c r="AG247" i="1"/>
  <c r="AE247" i="1"/>
  <c r="AF247" i="1" s="1"/>
  <c r="V247" i="1"/>
  <c r="W247" i="1" s="1"/>
  <c r="N247" i="1"/>
  <c r="O247" i="1" s="1"/>
  <c r="G247" i="1"/>
  <c r="E247" i="1"/>
  <c r="F247" i="1" s="1"/>
  <c r="AV246" i="1"/>
  <c r="AO246" i="1"/>
  <c r="AN246" i="1"/>
  <c r="AG246" i="1"/>
  <c r="AE246" i="1"/>
  <c r="AF246" i="1" s="1"/>
  <c r="V246" i="1"/>
  <c r="W246" i="1" s="1"/>
  <c r="N246" i="1"/>
  <c r="O246" i="1" s="1"/>
  <c r="G246" i="1"/>
  <c r="F246" i="1"/>
  <c r="E246" i="1"/>
  <c r="AV245" i="1"/>
  <c r="AO245" i="1"/>
  <c r="AN245" i="1"/>
  <c r="AG245" i="1"/>
  <c r="AE245" i="1"/>
  <c r="AF245" i="1" s="1"/>
  <c r="V245" i="1"/>
  <c r="W245" i="1" s="1"/>
  <c r="N245" i="1"/>
  <c r="O245" i="1" s="1"/>
  <c r="G245" i="1"/>
  <c r="F245" i="1"/>
  <c r="E245" i="1"/>
  <c r="AV244" i="1"/>
  <c r="AO244" i="1"/>
  <c r="AN244" i="1"/>
  <c r="AG244" i="1"/>
  <c r="AE244" i="1"/>
  <c r="AF244" i="1" s="1"/>
  <c r="V244" i="1"/>
  <c r="W244" i="1" s="1"/>
  <c r="N244" i="1"/>
  <c r="O244" i="1" s="1"/>
  <c r="G244" i="1"/>
  <c r="F244" i="1"/>
  <c r="E244" i="1"/>
  <c r="AV243" i="1"/>
  <c r="AO243" i="1"/>
  <c r="AN243" i="1"/>
  <c r="AG243" i="1"/>
  <c r="AE243" i="1"/>
  <c r="AF243" i="1" s="1"/>
  <c r="V243" i="1"/>
  <c r="W243" i="1" s="1"/>
  <c r="N243" i="1"/>
  <c r="O243" i="1" s="1"/>
  <c r="G243" i="1"/>
  <c r="E243" i="1"/>
  <c r="F243" i="1" s="1"/>
  <c r="AV242" i="1"/>
  <c r="AO242" i="1"/>
  <c r="AN242" i="1"/>
  <c r="AG242" i="1"/>
  <c r="AE242" i="1"/>
  <c r="AF242" i="1" s="1"/>
  <c r="V242" i="1"/>
  <c r="W242" i="1" s="1"/>
  <c r="N242" i="1"/>
  <c r="O242" i="1" s="1"/>
  <c r="G242" i="1"/>
  <c r="F242" i="1"/>
  <c r="E242" i="1"/>
  <c r="AV241" i="1"/>
  <c r="AO241" i="1"/>
  <c r="AN241" i="1"/>
  <c r="AG241" i="1"/>
  <c r="AE241" i="1"/>
  <c r="AF241" i="1" s="1"/>
  <c r="V241" i="1"/>
  <c r="W241" i="1" s="1"/>
  <c r="N241" i="1"/>
  <c r="O241" i="1" s="1"/>
  <c r="G241" i="1"/>
  <c r="F241" i="1"/>
  <c r="E241" i="1"/>
  <c r="AV240" i="1"/>
  <c r="AO240" i="1"/>
  <c r="AN240" i="1"/>
  <c r="AG240" i="1"/>
  <c r="AE240" i="1"/>
  <c r="AF240" i="1" s="1"/>
  <c r="V240" i="1"/>
  <c r="W240" i="1" s="1"/>
  <c r="N240" i="1"/>
  <c r="O240" i="1" s="1"/>
  <c r="G240" i="1"/>
  <c r="F240" i="1"/>
  <c r="E240" i="1"/>
  <c r="AV239" i="1"/>
  <c r="AO239" i="1"/>
  <c r="AN239" i="1"/>
  <c r="AG239" i="1"/>
  <c r="AE239" i="1"/>
  <c r="AF239" i="1" s="1"/>
  <c r="V239" i="1"/>
  <c r="W239" i="1" s="1"/>
  <c r="N239" i="1"/>
  <c r="O239" i="1" s="1"/>
  <c r="G239" i="1"/>
  <c r="E239" i="1"/>
  <c r="F239" i="1" s="1"/>
  <c r="AV238" i="1"/>
  <c r="AO238" i="1"/>
  <c r="AN238" i="1"/>
  <c r="AG238" i="1"/>
  <c r="AE238" i="1"/>
  <c r="AF238" i="1" s="1"/>
  <c r="V238" i="1"/>
  <c r="W238" i="1" s="1"/>
  <c r="N238" i="1"/>
  <c r="O238" i="1" s="1"/>
  <c r="G238" i="1"/>
  <c r="F238" i="1"/>
  <c r="E238" i="1"/>
  <c r="AV237" i="1"/>
  <c r="AO237" i="1"/>
  <c r="AN237" i="1"/>
  <c r="AG237" i="1"/>
  <c r="AE237" i="1"/>
  <c r="AF237" i="1" s="1"/>
  <c r="V237" i="1"/>
  <c r="W237" i="1" s="1"/>
  <c r="N237" i="1"/>
  <c r="O237" i="1" s="1"/>
  <c r="G237" i="1"/>
  <c r="F237" i="1"/>
  <c r="E237" i="1"/>
  <c r="AV236" i="1"/>
  <c r="AO236" i="1"/>
  <c r="AN236" i="1"/>
  <c r="AG236" i="1"/>
  <c r="AE236" i="1"/>
  <c r="AF236" i="1" s="1"/>
  <c r="V236" i="1"/>
  <c r="W236" i="1" s="1"/>
  <c r="N236" i="1"/>
  <c r="O236" i="1" s="1"/>
  <c r="G236" i="1"/>
  <c r="F236" i="1"/>
  <c r="E236" i="1"/>
  <c r="AV235" i="1"/>
  <c r="AO235" i="1"/>
  <c r="AN235" i="1"/>
  <c r="AG235" i="1"/>
  <c r="AE235" i="1"/>
  <c r="AF235" i="1" s="1"/>
  <c r="V235" i="1"/>
  <c r="W235" i="1" s="1"/>
  <c r="N235" i="1"/>
  <c r="O235" i="1" s="1"/>
  <c r="G235" i="1"/>
  <c r="E235" i="1"/>
  <c r="F235" i="1" s="1"/>
  <c r="AV234" i="1"/>
  <c r="AO234" i="1"/>
  <c r="AN234" i="1"/>
  <c r="AG234" i="1"/>
  <c r="AE234" i="1"/>
  <c r="AF234" i="1" s="1"/>
  <c r="V234" i="1"/>
  <c r="W234" i="1" s="1"/>
  <c r="N234" i="1"/>
  <c r="O234" i="1" s="1"/>
  <c r="G234" i="1"/>
  <c r="F234" i="1"/>
  <c r="E234" i="1"/>
  <c r="AV233" i="1"/>
  <c r="AO233" i="1"/>
  <c r="AN233" i="1"/>
  <c r="AG233" i="1"/>
  <c r="AE233" i="1"/>
  <c r="AF233" i="1" s="1"/>
  <c r="V233" i="1"/>
  <c r="W233" i="1" s="1"/>
  <c r="N233" i="1"/>
  <c r="O233" i="1" s="1"/>
  <c r="G233" i="1"/>
  <c r="E233" i="1"/>
  <c r="F233" i="1" s="1"/>
  <c r="AV232" i="1"/>
  <c r="AO232" i="1"/>
  <c r="AN232" i="1"/>
  <c r="AG232" i="1"/>
  <c r="AE232" i="1"/>
  <c r="AF232" i="1" s="1"/>
  <c r="V232" i="1"/>
  <c r="W232" i="1" s="1"/>
  <c r="N232" i="1"/>
  <c r="O232" i="1" s="1"/>
  <c r="G232" i="1"/>
  <c r="E232" i="1"/>
  <c r="F232" i="1" s="1"/>
  <c r="AV231" i="1"/>
  <c r="AO231" i="1"/>
  <c r="AN231" i="1"/>
  <c r="AG231" i="1"/>
  <c r="AE231" i="1"/>
  <c r="AF231" i="1" s="1"/>
  <c r="V231" i="1"/>
  <c r="W231" i="1" s="1"/>
  <c r="N231" i="1"/>
  <c r="O231" i="1" s="1"/>
  <c r="G231" i="1"/>
  <c r="E231" i="1"/>
  <c r="F231" i="1" s="1"/>
  <c r="AV230" i="1"/>
  <c r="AO230" i="1"/>
  <c r="AN230" i="1"/>
  <c r="AG230" i="1"/>
  <c r="AE230" i="1"/>
  <c r="AF230" i="1" s="1"/>
  <c r="V230" i="1"/>
  <c r="W230" i="1" s="1"/>
  <c r="N230" i="1"/>
  <c r="O230" i="1" s="1"/>
  <c r="G230" i="1"/>
  <c r="E230" i="1"/>
  <c r="F230" i="1" s="1"/>
  <c r="AV229" i="1"/>
  <c r="AO229" i="1"/>
  <c r="AN229" i="1"/>
  <c r="AG229" i="1"/>
  <c r="AE229" i="1"/>
  <c r="AF229" i="1" s="1"/>
  <c r="V229" i="1"/>
  <c r="W229" i="1" s="1"/>
  <c r="N229" i="1"/>
  <c r="O229" i="1" s="1"/>
  <c r="G229" i="1"/>
  <c r="E229" i="1"/>
  <c r="F229" i="1" s="1"/>
  <c r="AV228" i="1"/>
  <c r="AO228" i="1"/>
  <c r="AN228" i="1"/>
  <c r="AG228" i="1"/>
  <c r="AE228" i="1"/>
  <c r="AF228" i="1" s="1"/>
  <c r="V228" i="1"/>
  <c r="W228" i="1" s="1"/>
  <c r="N228" i="1"/>
  <c r="O228" i="1" s="1"/>
  <c r="G228" i="1"/>
  <c r="E228" i="1"/>
  <c r="F228" i="1" s="1"/>
  <c r="AV227" i="1"/>
  <c r="AO227" i="1"/>
  <c r="AN227" i="1"/>
  <c r="AG227" i="1"/>
  <c r="AE227" i="1"/>
  <c r="AF227" i="1" s="1"/>
  <c r="V227" i="1"/>
  <c r="W227" i="1" s="1"/>
  <c r="N227" i="1"/>
  <c r="O227" i="1" s="1"/>
  <c r="G227" i="1"/>
  <c r="E227" i="1"/>
  <c r="F227" i="1" s="1"/>
  <c r="AV226" i="1"/>
  <c r="AO226" i="1"/>
  <c r="AN226" i="1"/>
  <c r="AG226" i="1"/>
  <c r="AE226" i="1"/>
  <c r="AF226" i="1" s="1"/>
  <c r="V226" i="1"/>
  <c r="W226" i="1" s="1"/>
  <c r="N226" i="1"/>
  <c r="O226" i="1" s="1"/>
  <c r="G226" i="1"/>
  <c r="E226" i="1"/>
  <c r="F226" i="1" s="1"/>
  <c r="AV225" i="1"/>
  <c r="AO225" i="1"/>
  <c r="AN225" i="1"/>
  <c r="AG225" i="1"/>
  <c r="AE225" i="1"/>
  <c r="AF225" i="1" s="1"/>
  <c r="V225" i="1"/>
  <c r="W225" i="1" s="1"/>
  <c r="N225" i="1"/>
  <c r="O225" i="1" s="1"/>
  <c r="G225" i="1"/>
  <c r="E225" i="1"/>
  <c r="F225" i="1" s="1"/>
  <c r="AV224" i="1"/>
  <c r="AO224" i="1"/>
  <c r="AN224" i="1"/>
  <c r="AG224" i="1"/>
  <c r="AE224" i="1"/>
  <c r="AF224" i="1" s="1"/>
  <c r="V224" i="1"/>
  <c r="W224" i="1" s="1"/>
  <c r="N224" i="1"/>
  <c r="O224" i="1" s="1"/>
  <c r="G224" i="1"/>
  <c r="E224" i="1"/>
  <c r="F224" i="1" s="1"/>
  <c r="AV223" i="1"/>
  <c r="AO223" i="1"/>
  <c r="AN223" i="1"/>
  <c r="AG223" i="1"/>
  <c r="AE223" i="1"/>
  <c r="AF223" i="1" s="1"/>
  <c r="V223" i="1"/>
  <c r="W223" i="1" s="1"/>
  <c r="N223" i="1"/>
  <c r="O223" i="1" s="1"/>
  <c r="G223" i="1"/>
  <c r="E223" i="1"/>
  <c r="F223" i="1" s="1"/>
  <c r="AV222" i="1"/>
  <c r="AO222" i="1"/>
  <c r="AN222" i="1"/>
  <c r="AG222" i="1"/>
  <c r="AE222" i="1"/>
  <c r="AF222" i="1" s="1"/>
  <c r="V222" i="1"/>
  <c r="W222" i="1" s="1"/>
  <c r="N222" i="1"/>
  <c r="O222" i="1" s="1"/>
  <c r="G222" i="1"/>
  <c r="F222" i="1"/>
  <c r="AV221" i="1"/>
  <c r="AO221" i="1"/>
  <c r="AN221" i="1"/>
  <c r="AG221" i="1"/>
  <c r="AE221" i="1"/>
  <c r="AF221" i="1" s="1"/>
  <c r="V221" i="1"/>
  <c r="W221" i="1" s="1"/>
  <c r="N221" i="1"/>
  <c r="O221" i="1" s="1"/>
  <c r="G221" i="1"/>
  <c r="E221" i="1"/>
  <c r="F221" i="1" s="1"/>
  <c r="AV220" i="1"/>
  <c r="AO220" i="1"/>
  <c r="AN220" i="1"/>
  <c r="AG220" i="1"/>
  <c r="AE220" i="1"/>
  <c r="AF220" i="1" s="1"/>
  <c r="V220" i="1"/>
  <c r="W220" i="1" s="1"/>
  <c r="N220" i="1"/>
  <c r="O220" i="1" s="1"/>
  <c r="G220" i="1"/>
  <c r="E220" i="1"/>
  <c r="F220" i="1" s="1"/>
  <c r="AV219" i="1"/>
  <c r="AO219" i="1"/>
  <c r="AN219" i="1"/>
  <c r="AG219" i="1"/>
  <c r="AE219" i="1"/>
  <c r="AF219" i="1" s="1"/>
  <c r="V219" i="1"/>
  <c r="W219" i="1" s="1"/>
  <c r="O219" i="1"/>
  <c r="N219" i="1"/>
  <c r="G219" i="1"/>
  <c r="F219" i="1"/>
  <c r="E219" i="1"/>
  <c r="AV218" i="1"/>
  <c r="AN218" i="1"/>
  <c r="AO218" i="1" s="1"/>
  <c r="AG218" i="1"/>
  <c r="AE218" i="1"/>
  <c r="AF218" i="1" s="1"/>
  <c r="V218" i="1"/>
  <c r="W218" i="1" s="1"/>
  <c r="N218" i="1"/>
  <c r="O218" i="1" s="1"/>
  <c r="G218" i="1"/>
  <c r="F218" i="1"/>
  <c r="E218" i="1"/>
  <c r="AV217" i="1"/>
  <c r="AN217" i="1"/>
  <c r="AO217" i="1" s="1"/>
  <c r="AG217" i="1"/>
  <c r="AF217" i="1"/>
  <c r="AE217" i="1"/>
  <c r="W217" i="1"/>
  <c r="V217" i="1"/>
  <c r="O217" i="1"/>
  <c r="N217" i="1"/>
  <c r="G217" i="1"/>
  <c r="F217" i="1"/>
  <c r="E217" i="1"/>
  <c r="AV216" i="1"/>
  <c r="AN216" i="1"/>
  <c r="AO216" i="1" s="1"/>
  <c r="AG216" i="1"/>
  <c r="AE216" i="1"/>
  <c r="AF216" i="1" s="1"/>
  <c r="V216" i="1"/>
  <c r="W216" i="1" s="1"/>
  <c r="N216" i="1"/>
  <c r="O216" i="1" s="1"/>
  <c r="G216" i="1"/>
  <c r="F216" i="1"/>
  <c r="E216" i="1"/>
  <c r="AV215" i="1"/>
  <c r="AN215" i="1"/>
  <c r="AO215" i="1" s="1"/>
  <c r="AG215" i="1"/>
  <c r="AF215" i="1"/>
  <c r="AE215" i="1"/>
  <c r="V215" i="1"/>
  <c r="W215" i="1" s="1"/>
  <c r="O215" i="1"/>
  <c r="N215" i="1"/>
  <c r="G215" i="1"/>
  <c r="F215" i="1"/>
  <c r="E215" i="1"/>
  <c r="AV214" i="1"/>
  <c r="AN214" i="1"/>
  <c r="AO214" i="1" s="1"/>
  <c r="AG214" i="1"/>
  <c r="AF214" i="1"/>
  <c r="AE214" i="1"/>
  <c r="V214" i="1"/>
  <c r="W214" i="1" s="1"/>
  <c r="O214" i="1"/>
  <c r="N214" i="1"/>
  <c r="G214" i="1"/>
  <c r="F214" i="1"/>
  <c r="E214" i="1"/>
  <c r="AV213" i="1"/>
  <c r="AN213" i="1"/>
  <c r="AO213" i="1" s="1"/>
  <c r="AG213" i="1"/>
  <c r="AF213" i="1"/>
  <c r="AE213" i="1"/>
  <c r="V213" i="1"/>
  <c r="W213" i="1" s="1"/>
  <c r="O213" i="1"/>
  <c r="N213" i="1"/>
  <c r="G213" i="1"/>
  <c r="F213" i="1"/>
  <c r="E213" i="1"/>
  <c r="AV212" i="1"/>
  <c r="AN212" i="1"/>
  <c r="AO212" i="1" s="1"/>
  <c r="AG212" i="1"/>
  <c r="AF212" i="1"/>
  <c r="AE212" i="1"/>
  <c r="V212" i="1"/>
  <c r="W212" i="1" s="1"/>
  <c r="O212" i="1"/>
  <c r="N212" i="1"/>
  <c r="G212" i="1"/>
  <c r="F212" i="1"/>
  <c r="E212" i="1"/>
  <c r="AV211" i="1"/>
  <c r="AN211" i="1"/>
  <c r="AO211" i="1" s="1"/>
  <c r="AG211" i="1"/>
  <c r="AF211" i="1"/>
  <c r="AE211" i="1"/>
  <c r="V211" i="1"/>
  <c r="W211" i="1" s="1"/>
  <c r="O211" i="1"/>
  <c r="N211" i="1"/>
  <c r="G211" i="1"/>
  <c r="F211" i="1"/>
  <c r="E211" i="1"/>
  <c r="AV210" i="1"/>
  <c r="AN210" i="1"/>
  <c r="AO210" i="1" s="1"/>
  <c r="AG210" i="1"/>
  <c r="AF210" i="1"/>
  <c r="AE210" i="1"/>
  <c r="V210" i="1"/>
  <c r="W210" i="1" s="1"/>
  <c r="O210" i="1"/>
  <c r="N210" i="1"/>
  <c r="G210" i="1"/>
  <c r="F210" i="1"/>
  <c r="E210" i="1"/>
  <c r="AV209" i="1"/>
  <c r="AN209" i="1"/>
  <c r="AO209" i="1" s="1"/>
  <c r="AG209" i="1"/>
  <c r="AF209" i="1"/>
  <c r="AE209" i="1"/>
  <c r="V209" i="1"/>
  <c r="W209" i="1" s="1"/>
  <c r="O209" i="1"/>
  <c r="N209" i="1"/>
  <c r="G209" i="1"/>
  <c r="F209" i="1"/>
  <c r="E209" i="1"/>
  <c r="AV208" i="1"/>
  <c r="AN208" i="1"/>
  <c r="AO208" i="1" s="1"/>
  <c r="AG208" i="1"/>
  <c r="AF208" i="1"/>
  <c r="AE208" i="1"/>
  <c r="V208" i="1"/>
  <c r="W208" i="1" s="1"/>
  <c r="O208" i="1"/>
  <c r="N208" i="1"/>
  <c r="G208" i="1"/>
  <c r="F208" i="1"/>
  <c r="E208" i="1"/>
  <c r="AV207" i="1"/>
  <c r="AN207" i="1"/>
  <c r="AO207" i="1" s="1"/>
  <c r="AG207" i="1"/>
  <c r="AF207" i="1"/>
  <c r="AE207" i="1"/>
  <c r="V207" i="1"/>
  <c r="W207" i="1" s="1"/>
  <c r="O207" i="1"/>
  <c r="N207" i="1"/>
  <c r="G207" i="1"/>
  <c r="F207" i="1"/>
  <c r="E207" i="1"/>
  <c r="AV206" i="1"/>
  <c r="AN206" i="1"/>
  <c r="AO206" i="1" s="1"/>
  <c r="AG206" i="1"/>
  <c r="AF206" i="1"/>
  <c r="AE206" i="1"/>
  <c r="V206" i="1"/>
  <c r="W206" i="1" s="1"/>
  <c r="O206" i="1"/>
  <c r="N206" i="1"/>
  <c r="G206" i="1"/>
  <c r="F206" i="1"/>
  <c r="E206" i="1"/>
  <c r="AV205" i="1"/>
  <c r="AN205" i="1"/>
  <c r="AO205" i="1" s="1"/>
  <c r="AG205" i="1"/>
  <c r="AF205" i="1"/>
  <c r="AE205" i="1"/>
  <c r="V205" i="1"/>
  <c r="W205" i="1" s="1"/>
  <c r="O205" i="1"/>
  <c r="N205" i="1"/>
  <c r="G205" i="1"/>
  <c r="E205" i="1"/>
  <c r="F205" i="1" s="1"/>
  <c r="AV204" i="1"/>
  <c r="AN204" i="1"/>
  <c r="AO204" i="1" s="1"/>
  <c r="AG204" i="1"/>
  <c r="AF204" i="1"/>
  <c r="AE204" i="1"/>
  <c r="V204" i="1"/>
  <c r="W204" i="1" s="1"/>
  <c r="N204" i="1"/>
  <c r="O204" i="1" s="1"/>
  <c r="G204" i="1"/>
  <c r="E204" i="1"/>
  <c r="F204" i="1" s="1"/>
  <c r="AV203" i="1"/>
  <c r="AN203" i="1"/>
  <c r="AO203" i="1" s="1"/>
  <c r="AG203" i="1"/>
  <c r="AF203" i="1"/>
  <c r="AE203" i="1"/>
  <c r="V203" i="1"/>
  <c r="W203" i="1" s="1"/>
  <c r="N203" i="1"/>
  <c r="O203" i="1" s="1"/>
  <c r="G203" i="1"/>
  <c r="E203" i="1"/>
  <c r="F203" i="1" s="1"/>
  <c r="AV202" i="1"/>
  <c r="AN202" i="1"/>
  <c r="AO202" i="1" s="1"/>
  <c r="AG202" i="1"/>
  <c r="AF202" i="1"/>
  <c r="AE202" i="1"/>
  <c r="V202" i="1"/>
  <c r="W202" i="1" s="1"/>
  <c r="N202" i="1"/>
  <c r="O202" i="1" s="1"/>
  <c r="G202" i="1"/>
  <c r="E202" i="1"/>
  <c r="F202" i="1" s="1"/>
  <c r="AV201" i="1"/>
  <c r="AN201" i="1"/>
  <c r="AO201" i="1" s="1"/>
  <c r="AG201" i="1"/>
  <c r="AF201" i="1"/>
  <c r="AE201" i="1"/>
  <c r="V201" i="1"/>
  <c r="W201" i="1" s="1"/>
  <c r="N201" i="1"/>
  <c r="O201" i="1" s="1"/>
  <c r="G201" i="1"/>
  <c r="E201" i="1"/>
  <c r="F201" i="1" s="1"/>
  <c r="AV200" i="1"/>
  <c r="AN200" i="1"/>
  <c r="AO200" i="1" s="1"/>
  <c r="AG200" i="1"/>
  <c r="AF200" i="1"/>
  <c r="AE200" i="1"/>
  <c r="V200" i="1"/>
  <c r="W200" i="1" s="1"/>
  <c r="N200" i="1"/>
  <c r="O200" i="1" s="1"/>
  <c r="G200" i="1"/>
  <c r="E200" i="1"/>
  <c r="F200" i="1" s="1"/>
  <c r="AV199" i="1"/>
  <c r="AN199" i="1"/>
  <c r="AO199" i="1" s="1"/>
  <c r="AG199" i="1"/>
  <c r="AF199" i="1"/>
  <c r="AE199" i="1"/>
  <c r="V199" i="1"/>
  <c r="W199" i="1" s="1"/>
  <c r="N199" i="1"/>
  <c r="O199" i="1" s="1"/>
  <c r="G199" i="1"/>
  <c r="E199" i="1"/>
  <c r="F199" i="1" s="1"/>
  <c r="AV198" i="1"/>
  <c r="AO198" i="1"/>
  <c r="AN198" i="1"/>
  <c r="AG198" i="1"/>
  <c r="AF198" i="1"/>
  <c r="AE198" i="1"/>
  <c r="W198" i="1"/>
  <c r="V198" i="1"/>
  <c r="O198" i="1"/>
  <c r="N198" i="1"/>
  <c r="G198" i="1"/>
  <c r="E198" i="1"/>
  <c r="F198" i="1" s="1"/>
  <c r="AV197" i="1"/>
  <c r="AO197" i="1"/>
  <c r="AN197" i="1"/>
  <c r="AG197" i="1"/>
  <c r="AF197" i="1"/>
  <c r="AE197" i="1"/>
  <c r="W197" i="1"/>
  <c r="V197" i="1"/>
  <c r="O197" i="1"/>
  <c r="N197" i="1"/>
  <c r="E197" i="1"/>
  <c r="F197" i="1" s="1"/>
  <c r="AV196" i="1"/>
  <c r="AO196" i="1"/>
  <c r="AN196" i="1"/>
  <c r="AG196" i="1"/>
  <c r="AF196" i="1"/>
  <c r="AE196" i="1"/>
  <c r="W196" i="1"/>
  <c r="V196" i="1"/>
  <c r="O196" i="1"/>
  <c r="N196" i="1"/>
  <c r="G196" i="1"/>
  <c r="E196" i="1"/>
  <c r="F196" i="1" s="1"/>
  <c r="AV195" i="1"/>
  <c r="AO195" i="1"/>
  <c r="AN195" i="1"/>
  <c r="AG195" i="1"/>
  <c r="AF195" i="1"/>
  <c r="AE195" i="1"/>
  <c r="W195" i="1"/>
  <c r="V195" i="1"/>
  <c r="O195" i="1"/>
  <c r="N195" i="1"/>
  <c r="G195" i="1"/>
  <c r="E195" i="1"/>
  <c r="F195" i="1" s="1"/>
  <c r="AV194" i="1"/>
  <c r="AO194" i="1"/>
  <c r="AN194" i="1"/>
  <c r="AG194" i="1"/>
  <c r="AF194" i="1"/>
  <c r="AE194" i="1"/>
  <c r="W194" i="1"/>
  <c r="V194" i="1"/>
  <c r="O194" i="1"/>
  <c r="N194" i="1"/>
  <c r="G194" i="1"/>
  <c r="E194" i="1"/>
  <c r="F194" i="1" s="1"/>
  <c r="AV193" i="1"/>
  <c r="AO193" i="1"/>
  <c r="AN193" i="1"/>
  <c r="AG193" i="1"/>
  <c r="AF193" i="1"/>
  <c r="AE193" i="1"/>
  <c r="W193" i="1"/>
  <c r="V193" i="1"/>
  <c r="O193" i="1"/>
  <c r="N193" i="1"/>
  <c r="G193" i="1"/>
  <c r="E193" i="1"/>
  <c r="F193" i="1" s="1"/>
  <c r="AV192" i="1"/>
  <c r="AO192" i="1"/>
  <c r="AN192" i="1"/>
  <c r="AG192" i="1"/>
  <c r="AF192" i="1"/>
  <c r="AE192" i="1"/>
  <c r="W192" i="1"/>
  <c r="V192" i="1"/>
  <c r="O192" i="1"/>
  <c r="N192" i="1"/>
  <c r="G192" i="1"/>
  <c r="F192" i="1"/>
  <c r="E192" i="1"/>
  <c r="AV191" i="1"/>
  <c r="AO191" i="1"/>
  <c r="AN191" i="1"/>
  <c r="AG191" i="1"/>
  <c r="AF191" i="1"/>
  <c r="AE191" i="1"/>
  <c r="W191" i="1"/>
  <c r="V191" i="1"/>
  <c r="O191" i="1"/>
  <c r="N191" i="1"/>
  <c r="G191" i="1"/>
  <c r="F191" i="1"/>
  <c r="E191" i="1"/>
  <c r="AV190" i="1"/>
  <c r="AO190" i="1"/>
  <c r="AN190" i="1"/>
  <c r="AG190" i="1"/>
  <c r="AF190" i="1"/>
  <c r="AE190" i="1"/>
  <c r="W190" i="1"/>
  <c r="V190" i="1"/>
  <c r="N190" i="1"/>
  <c r="O190" i="1" s="1"/>
  <c r="G190" i="1"/>
  <c r="F190" i="1"/>
  <c r="E190" i="1"/>
  <c r="AV189" i="1"/>
  <c r="AO189" i="1"/>
  <c r="AN189" i="1"/>
  <c r="AG189" i="1"/>
  <c r="AE189" i="1"/>
  <c r="AF189" i="1" s="1"/>
  <c r="V189" i="1"/>
  <c r="W189" i="1" s="1"/>
  <c r="N189" i="1"/>
  <c r="O189" i="1" s="1"/>
  <c r="G189" i="1"/>
  <c r="F189" i="1"/>
  <c r="E189" i="1"/>
  <c r="AV188" i="1"/>
  <c r="AO188" i="1"/>
  <c r="AN188" i="1"/>
  <c r="AG188" i="1"/>
  <c r="AE188" i="1"/>
  <c r="AF188" i="1" s="1"/>
  <c r="V188" i="1"/>
  <c r="W188" i="1" s="1"/>
  <c r="N188" i="1"/>
  <c r="O188" i="1" s="1"/>
  <c r="G188" i="1"/>
  <c r="F188" i="1"/>
  <c r="E188" i="1"/>
  <c r="AV187" i="1"/>
  <c r="AO187" i="1"/>
  <c r="AN187" i="1"/>
  <c r="AG187" i="1"/>
  <c r="AE187" i="1"/>
  <c r="AF187" i="1" s="1"/>
  <c r="V187" i="1"/>
  <c r="W187" i="1" s="1"/>
  <c r="N187" i="1"/>
  <c r="O187" i="1" s="1"/>
  <c r="G187" i="1"/>
  <c r="F187" i="1"/>
  <c r="E187" i="1"/>
  <c r="AV186" i="1"/>
  <c r="AO186" i="1"/>
  <c r="AN186" i="1"/>
  <c r="AG186" i="1"/>
  <c r="AE186" i="1"/>
  <c r="AF186" i="1" s="1"/>
  <c r="V186" i="1"/>
  <c r="W186" i="1" s="1"/>
  <c r="N186" i="1"/>
  <c r="O186" i="1" s="1"/>
  <c r="G186" i="1"/>
  <c r="F186" i="1"/>
  <c r="E186" i="1"/>
  <c r="AV185" i="1"/>
  <c r="AO185" i="1"/>
  <c r="AN185" i="1"/>
  <c r="AG185" i="1"/>
  <c r="AE185" i="1"/>
  <c r="AF185" i="1" s="1"/>
  <c r="V185" i="1"/>
  <c r="W185" i="1" s="1"/>
  <c r="N185" i="1"/>
  <c r="O185" i="1" s="1"/>
  <c r="G185" i="1"/>
  <c r="F185" i="1"/>
  <c r="E185" i="1"/>
  <c r="AV184" i="1"/>
  <c r="AO184" i="1"/>
  <c r="AN184" i="1"/>
  <c r="AG184" i="1"/>
  <c r="AE184" i="1"/>
  <c r="AF184" i="1" s="1"/>
  <c r="V184" i="1"/>
  <c r="W184" i="1" s="1"/>
  <c r="N184" i="1"/>
  <c r="O184" i="1" s="1"/>
  <c r="G184" i="1"/>
  <c r="F184" i="1"/>
  <c r="E184" i="1"/>
  <c r="AV183" i="1"/>
  <c r="AO183" i="1"/>
  <c r="AN183" i="1"/>
  <c r="AG183" i="1"/>
  <c r="AE183" i="1"/>
  <c r="AF183" i="1" s="1"/>
  <c r="V183" i="1"/>
  <c r="W183" i="1" s="1"/>
  <c r="N183" i="1"/>
  <c r="O183" i="1" s="1"/>
  <c r="G183" i="1"/>
  <c r="F183" i="1"/>
  <c r="E183" i="1"/>
  <c r="AV182" i="1"/>
  <c r="AO182" i="1"/>
  <c r="AN182" i="1"/>
  <c r="AG182" i="1"/>
  <c r="AE182" i="1"/>
  <c r="AF182" i="1" s="1"/>
  <c r="V182" i="1"/>
  <c r="W182" i="1" s="1"/>
  <c r="N182" i="1"/>
  <c r="O182" i="1" s="1"/>
  <c r="G182" i="1"/>
  <c r="F182" i="1"/>
  <c r="E182" i="1"/>
  <c r="AV181" i="1"/>
  <c r="AO181" i="1"/>
  <c r="AN181" i="1"/>
  <c r="AG181" i="1"/>
  <c r="AE181" i="1"/>
  <c r="AF181" i="1" s="1"/>
  <c r="V181" i="1"/>
  <c r="W181" i="1" s="1"/>
  <c r="N181" i="1"/>
  <c r="O181" i="1" s="1"/>
  <c r="G181" i="1"/>
  <c r="F181" i="1"/>
  <c r="E181" i="1"/>
  <c r="AV180" i="1"/>
  <c r="AO180" i="1"/>
  <c r="AN180" i="1"/>
  <c r="AG180" i="1"/>
  <c r="AE180" i="1"/>
  <c r="AF180" i="1" s="1"/>
  <c r="V180" i="1"/>
  <c r="W180" i="1" s="1"/>
  <c r="N180" i="1"/>
  <c r="O180" i="1" s="1"/>
  <c r="G180" i="1"/>
  <c r="F180" i="1"/>
  <c r="E180" i="1"/>
  <c r="AV179" i="1"/>
  <c r="AO179" i="1"/>
  <c r="AN179" i="1"/>
  <c r="AG179" i="1"/>
  <c r="AE179" i="1"/>
  <c r="AF179" i="1" s="1"/>
  <c r="V179" i="1"/>
  <c r="W179" i="1" s="1"/>
  <c r="N179" i="1"/>
  <c r="O179" i="1" s="1"/>
  <c r="G179" i="1"/>
  <c r="F179" i="1"/>
  <c r="E179" i="1"/>
  <c r="AV178" i="1"/>
  <c r="AO178" i="1"/>
  <c r="AN178" i="1"/>
  <c r="AG178" i="1"/>
  <c r="AE178" i="1"/>
  <c r="AF178" i="1" s="1"/>
  <c r="V178" i="1"/>
  <c r="W178" i="1" s="1"/>
  <c r="N178" i="1"/>
  <c r="O178" i="1" s="1"/>
  <c r="G178" i="1"/>
  <c r="F178" i="1"/>
  <c r="E178" i="1"/>
  <c r="AV177" i="1"/>
  <c r="AO177" i="1"/>
  <c r="AN177" i="1"/>
  <c r="AG177" i="1"/>
  <c r="AE177" i="1"/>
  <c r="AF177" i="1" s="1"/>
  <c r="V177" i="1"/>
  <c r="W177" i="1" s="1"/>
  <c r="N177" i="1"/>
  <c r="O177" i="1" s="1"/>
  <c r="G177" i="1"/>
  <c r="F177" i="1"/>
  <c r="E177" i="1"/>
  <c r="AV176" i="1"/>
  <c r="AO176" i="1"/>
  <c r="AN176" i="1"/>
  <c r="AG176" i="1"/>
  <c r="AE176" i="1"/>
  <c r="AF176" i="1" s="1"/>
  <c r="V176" i="1"/>
  <c r="W176" i="1" s="1"/>
  <c r="N176" i="1"/>
  <c r="O176" i="1" s="1"/>
  <c r="G176" i="1"/>
  <c r="F176" i="1"/>
  <c r="E176" i="1"/>
  <c r="AV175" i="1"/>
  <c r="AO175" i="1"/>
  <c r="AN175" i="1"/>
  <c r="AG175" i="1"/>
  <c r="AE175" i="1"/>
  <c r="AF175" i="1" s="1"/>
  <c r="V175" i="1"/>
  <c r="W175" i="1" s="1"/>
  <c r="N175" i="1"/>
  <c r="O175" i="1" s="1"/>
  <c r="G175" i="1"/>
  <c r="F175" i="1"/>
  <c r="E175" i="1"/>
  <c r="AV174" i="1"/>
  <c r="AO174" i="1"/>
  <c r="AN174" i="1"/>
  <c r="AG174" i="1"/>
  <c r="AE174" i="1"/>
  <c r="AF174" i="1" s="1"/>
  <c r="V174" i="1"/>
  <c r="W174" i="1" s="1"/>
  <c r="N174" i="1"/>
  <c r="O174" i="1" s="1"/>
  <c r="G174" i="1"/>
  <c r="F174" i="1"/>
  <c r="E174" i="1"/>
  <c r="AV173" i="1"/>
  <c r="AN173" i="1"/>
  <c r="AO173" i="1" s="1"/>
  <c r="AG173" i="1"/>
  <c r="AE173" i="1"/>
  <c r="AF173" i="1" s="1"/>
  <c r="V173" i="1"/>
  <c r="W173" i="1" s="1"/>
  <c r="N173" i="1"/>
  <c r="O173" i="1" s="1"/>
  <c r="G173" i="1"/>
  <c r="F173" i="1"/>
  <c r="E173" i="1"/>
  <c r="AV172" i="1"/>
  <c r="AO172" i="1"/>
  <c r="AN172" i="1"/>
  <c r="AG172" i="1"/>
  <c r="AE172" i="1"/>
  <c r="AF172" i="1" s="1"/>
  <c r="V172" i="1"/>
  <c r="W172" i="1" s="1"/>
  <c r="N172" i="1"/>
  <c r="O172" i="1" s="1"/>
  <c r="G172" i="1"/>
  <c r="F172" i="1"/>
  <c r="E172" i="1"/>
  <c r="AV171" i="1"/>
  <c r="AO171" i="1"/>
  <c r="AN171" i="1"/>
  <c r="AG171" i="1"/>
  <c r="AE171" i="1"/>
  <c r="AF171" i="1" s="1"/>
  <c r="V171" i="1"/>
  <c r="W171" i="1" s="1"/>
  <c r="N171" i="1"/>
  <c r="O171" i="1" s="1"/>
  <c r="G171" i="1"/>
  <c r="F171" i="1"/>
  <c r="E171" i="1"/>
  <c r="AV170" i="1"/>
  <c r="AO170" i="1"/>
  <c r="AN170" i="1"/>
  <c r="AG170" i="1"/>
  <c r="AE170" i="1"/>
  <c r="AF170" i="1" s="1"/>
  <c r="V170" i="1"/>
  <c r="W170" i="1" s="1"/>
  <c r="N170" i="1"/>
  <c r="O170" i="1" s="1"/>
  <c r="G170" i="1"/>
  <c r="F170" i="1"/>
  <c r="E170" i="1"/>
  <c r="AV169" i="1"/>
  <c r="AO169" i="1"/>
  <c r="AN169" i="1"/>
  <c r="AG169" i="1"/>
  <c r="AE169" i="1"/>
  <c r="AF169" i="1" s="1"/>
  <c r="V169" i="1"/>
  <c r="W169" i="1" s="1"/>
  <c r="N169" i="1"/>
  <c r="O169" i="1" s="1"/>
  <c r="G169" i="1"/>
  <c r="F169" i="1"/>
  <c r="E169" i="1"/>
  <c r="AV168" i="1"/>
  <c r="AO168" i="1"/>
  <c r="AN168" i="1"/>
  <c r="AG168" i="1"/>
  <c r="AE168" i="1"/>
  <c r="AF168" i="1" s="1"/>
  <c r="V168" i="1"/>
  <c r="W168" i="1" s="1"/>
  <c r="N168" i="1"/>
  <c r="O168" i="1" s="1"/>
  <c r="G168" i="1"/>
  <c r="F168" i="1"/>
  <c r="E168" i="1"/>
  <c r="AV167" i="1"/>
  <c r="AO167" i="1"/>
  <c r="AN167" i="1"/>
  <c r="AG167" i="1"/>
  <c r="AE167" i="1"/>
  <c r="AF167" i="1" s="1"/>
  <c r="V167" i="1"/>
  <c r="W167" i="1" s="1"/>
  <c r="N167" i="1"/>
  <c r="O167" i="1" s="1"/>
  <c r="G167" i="1"/>
  <c r="F167" i="1"/>
  <c r="E167" i="1"/>
  <c r="AV166" i="1"/>
  <c r="AO166" i="1"/>
  <c r="AN166" i="1"/>
  <c r="AG166" i="1"/>
  <c r="AE166" i="1"/>
  <c r="AF166" i="1" s="1"/>
  <c r="V166" i="1"/>
  <c r="W166" i="1" s="1"/>
  <c r="N166" i="1"/>
  <c r="O166" i="1" s="1"/>
  <c r="G166" i="1"/>
  <c r="F166" i="1"/>
  <c r="E166" i="1"/>
  <c r="AV165" i="1"/>
  <c r="AO165" i="1"/>
  <c r="AN165" i="1"/>
  <c r="AG165" i="1"/>
  <c r="AE165" i="1"/>
  <c r="AF165" i="1" s="1"/>
  <c r="V165" i="1"/>
  <c r="W165" i="1" s="1"/>
  <c r="N165" i="1"/>
  <c r="O165" i="1" s="1"/>
  <c r="G165" i="1"/>
  <c r="F165" i="1"/>
  <c r="E165" i="1"/>
  <c r="AV164" i="1"/>
  <c r="AO164" i="1"/>
  <c r="AN164" i="1"/>
  <c r="AG164" i="1"/>
  <c r="AE164" i="1"/>
  <c r="AF164" i="1" s="1"/>
  <c r="V164" i="1"/>
  <c r="W164" i="1" s="1"/>
  <c r="N164" i="1"/>
  <c r="O164" i="1" s="1"/>
  <c r="G164" i="1"/>
  <c r="F164" i="1"/>
  <c r="E164" i="1"/>
  <c r="AV163" i="1"/>
  <c r="AO163" i="1"/>
  <c r="AN163" i="1"/>
  <c r="AG163" i="1"/>
  <c r="AE163" i="1"/>
  <c r="AF163" i="1" s="1"/>
  <c r="V163" i="1"/>
  <c r="W163" i="1" s="1"/>
  <c r="N163" i="1"/>
  <c r="O163" i="1" s="1"/>
  <c r="G163" i="1"/>
  <c r="F163" i="1"/>
  <c r="E163" i="1"/>
  <c r="AV162" i="1"/>
  <c r="AO162" i="1"/>
  <c r="AN162" i="1"/>
  <c r="AG162" i="1"/>
  <c r="AE162" i="1"/>
  <c r="AF162" i="1" s="1"/>
  <c r="V162" i="1"/>
  <c r="W162" i="1" s="1"/>
  <c r="N162" i="1"/>
  <c r="O162" i="1" s="1"/>
  <c r="G162" i="1"/>
  <c r="F162" i="1"/>
  <c r="E162" i="1"/>
  <c r="AV161" i="1"/>
  <c r="AO161" i="1"/>
  <c r="AN161" i="1"/>
  <c r="AG161" i="1"/>
  <c r="AE161" i="1"/>
  <c r="AF161" i="1" s="1"/>
  <c r="V161" i="1"/>
  <c r="W161" i="1" s="1"/>
  <c r="N161" i="1"/>
  <c r="O161" i="1" s="1"/>
  <c r="G161" i="1"/>
  <c r="F161" i="1"/>
  <c r="E161" i="1"/>
  <c r="AV160" i="1"/>
  <c r="AO160" i="1"/>
  <c r="AN160" i="1"/>
  <c r="AG160" i="1"/>
  <c r="AE160" i="1"/>
  <c r="AF160" i="1" s="1"/>
  <c r="V160" i="1"/>
  <c r="W160" i="1" s="1"/>
  <c r="N160" i="1"/>
  <c r="O160" i="1" s="1"/>
  <c r="G160" i="1"/>
  <c r="F160" i="1"/>
  <c r="E160" i="1"/>
  <c r="AV159" i="1"/>
  <c r="AO159" i="1"/>
  <c r="AN159" i="1"/>
  <c r="AG159" i="1"/>
  <c r="AE159" i="1"/>
  <c r="AF159" i="1" s="1"/>
  <c r="V159" i="1"/>
  <c r="W159" i="1" s="1"/>
  <c r="N159" i="1"/>
  <c r="O159" i="1" s="1"/>
  <c r="G159" i="1"/>
  <c r="F159" i="1"/>
  <c r="E159" i="1"/>
  <c r="AV158" i="1"/>
  <c r="AO158" i="1"/>
  <c r="AN158" i="1"/>
  <c r="AG158" i="1"/>
  <c r="AE158" i="1"/>
  <c r="AF158" i="1" s="1"/>
  <c r="V158" i="1"/>
  <c r="W158" i="1" s="1"/>
  <c r="N158" i="1"/>
  <c r="O158" i="1" s="1"/>
  <c r="G158" i="1"/>
  <c r="F158" i="1"/>
  <c r="E158" i="1"/>
  <c r="AV157" i="1"/>
  <c r="AO157" i="1"/>
  <c r="AN157" i="1"/>
  <c r="AG157" i="1"/>
  <c r="AE157" i="1"/>
  <c r="AF157" i="1" s="1"/>
  <c r="V157" i="1"/>
  <c r="W157" i="1" s="1"/>
  <c r="N157" i="1"/>
  <c r="O157" i="1" s="1"/>
  <c r="G157" i="1"/>
  <c r="F157" i="1"/>
  <c r="E157" i="1"/>
  <c r="AV156" i="1"/>
  <c r="AO156" i="1"/>
  <c r="AN156" i="1"/>
  <c r="AG156" i="1"/>
  <c r="AE156" i="1"/>
  <c r="AF156" i="1" s="1"/>
  <c r="V156" i="1"/>
  <c r="W156" i="1" s="1"/>
  <c r="N156" i="1"/>
  <c r="O156" i="1" s="1"/>
  <c r="G156" i="1"/>
  <c r="F156" i="1"/>
  <c r="E156" i="1"/>
  <c r="AV155" i="1"/>
  <c r="AO155" i="1"/>
  <c r="AN155" i="1"/>
  <c r="AG155" i="1"/>
  <c r="AE155" i="1"/>
  <c r="AF155" i="1" s="1"/>
  <c r="V155" i="1"/>
  <c r="W155" i="1" s="1"/>
  <c r="N155" i="1"/>
  <c r="O155" i="1" s="1"/>
  <c r="G155" i="1"/>
  <c r="F155" i="1"/>
  <c r="E155" i="1"/>
  <c r="AV154" i="1"/>
  <c r="AO154" i="1"/>
  <c r="AN154" i="1"/>
  <c r="AG154" i="1"/>
  <c r="AE154" i="1"/>
  <c r="AF154" i="1" s="1"/>
  <c r="V154" i="1"/>
  <c r="W154" i="1" s="1"/>
  <c r="N154" i="1"/>
  <c r="O154" i="1" s="1"/>
  <c r="G154" i="1"/>
  <c r="F154" i="1"/>
  <c r="E154" i="1"/>
  <c r="AV153" i="1"/>
  <c r="AO153" i="1"/>
  <c r="AN153" i="1"/>
  <c r="AG153" i="1"/>
  <c r="AE153" i="1"/>
  <c r="AF153" i="1" s="1"/>
  <c r="V153" i="1"/>
  <c r="W153" i="1" s="1"/>
  <c r="N153" i="1"/>
  <c r="O153" i="1" s="1"/>
  <c r="G153" i="1"/>
  <c r="F153" i="1"/>
  <c r="E153" i="1"/>
  <c r="AV152" i="1"/>
  <c r="AO152" i="1"/>
  <c r="AN152" i="1"/>
  <c r="AG152" i="1"/>
  <c r="AE152" i="1"/>
  <c r="AF152" i="1" s="1"/>
  <c r="V152" i="1"/>
  <c r="W152" i="1" s="1"/>
  <c r="N152" i="1"/>
  <c r="O152" i="1" s="1"/>
  <c r="G152" i="1"/>
  <c r="F152" i="1"/>
  <c r="E152" i="1"/>
  <c r="AV151" i="1"/>
  <c r="AO151" i="1"/>
  <c r="AN151" i="1"/>
  <c r="AG151" i="1"/>
  <c r="AE151" i="1"/>
  <c r="AF151" i="1" s="1"/>
  <c r="V151" i="1"/>
  <c r="W151" i="1" s="1"/>
  <c r="N151" i="1"/>
  <c r="O151" i="1" s="1"/>
  <c r="G151" i="1"/>
  <c r="F151" i="1"/>
  <c r="E151" i="1"/>
  <c r="AV150" i="1"/>
  <c r="AO150" i="1"/>
  <c r="AN150" i="1"/>
  <c r="AG150" i="1"/>
  <c r="AE150" i="1"/>
  <c r="AF150" i="1" s="1"/>
  <c r="V150" i="1"/>
  <c r="W150" i="1" s="1"/>
  <c r="N150" i="1"/>
  <c r="O150" i="1" s="1"/>
  <c r="G150" i="1"/>
  <c r="F150" i="1"/>
  <c r="E150" i="1"/>
  <c r="AV149" i="1"/>
  <c r="AO149" i="1"/>
  <c r="AN149" i="1"/>
  <c r="AG149" i="1"/>
  <c r="AE149" i="1"/>
  <c r="AF149" i="1" s="1"/>
  <c r="V149" i="1"/>
  <c r="W149" i="1" s="1"/>
  <c r="N149" i="1"/>
  <c r="O149" i="1" s="1"/>
  <c r="G149" i="1"/>
  <c r="F149" i="1"/>
  <c r="E149" i="1"/>
  <c r="AV148" i="1"/>
  <c r="AO148" i="1"/>
  <c r="AN148" i="1"/>
  <c r="AG148" i="1"/>
  <c r="AE148" i="1"/>
  <c r="AF148" i="1" s="1"/>
  <c r="V148" i="1"/>
  <c r="W148" i="1" s="1"/>
  <c r="N148" i="1"/>
  <c r="O148" i="1" s="1"/>
  <c r="G148" i="1"/>
  <c r="F148" i="1"/>
  <c r="E148" i="1"/>
  <c r="AV147" i="1"/>
  <c r="AO147" i="1"/>
  <c r="AN147" i="1"/>
  <c r="AG147" i="1"/>
  <c r="AE147" i="1"/>
  <c r="AF147" i="1" s="1"/>
  <c r="V147" i="1"/>
  <c r="W147" i="1" s="1"/>
  <c r="N147" i="1"/>
  <c r="O147" i="1" s="1"/>
  <c r="G147" i="1"/>
  <c r="F147" i="1"/>
  <c r="E147" i="1"/>
  <c r="AV146" i="1"/>
  <c r="AO146" i="1"/>
  <c r="AN146" i="1"/>
  <c r="AG146" i="1"/>
  <c r="AE146" i="1"/>
  <c r="AF146" i="1" s="1"/>
  <c r="V146" i="1"/>
  <c r="W146" i="1" s="1"/>
  <c r="N146" i="1"/>
  <c r="O146" i="1" s="1"/>
  <c r="G146" i="1"/>
  <c r="F146" i="1"/>
  <c r="E146" i="1"/>
  <c r="AV145" i="1"/>
  <c r="AO145" i="1"/>
  <c r="AN145" i="1"/>
  <c r="AG145" i="1"/>
  <c r="AE145" i="1"/>
  <c r="AF145" i="1" s="1"/>
  <c r="V145" i="1"/>
  <c r="W145" i="1" s="1"/>
  <c r="N145" i="1"/>
  <c r="O145" i="1" s="1"/>
  <c r="G145" i="1"/>
  <c r="F145" i="1"/>
  <c r="E145" i="1"/>
  <c r="AV144" i="1"/>
  <c r="AO144" i="1"/>
  <c r="AN144" i="1"/>
  <c r="AG144" i="1"/>
  <c r="AE144" i="1"/>
  <c r="AF144" i="1" s="1"/>
  <c r="V144" i="1"/>
  <c r="W144" i="1" s="1"/>
  <c r="N144" i="1"/>
  <c r="O144" i="1" s="1"/>
  <c r="G144" i="1"/>
  <c r="F144" i="1"/>
  <c r="E144" i="1"/>
  <c r="AV143" i="1"/>
  <c r="AO143" i="1"/>
  <c r="AN143" i="1"/>
  <c r="AG143" i="1"/>
  <c r="AE143" i="1"/>
  <c r="AF143" i="1" s="1"/>
  <c r="V143" i="1"/>
  <c r="W143" i="1" s="1"/>
  <c r="N143" i="1"/>
  <c r="O143" i="1" s="1"/>
  <c r="G143" i="1"/>
  <c r="F143" i="1"/>
  <c r="E143" i="1"/>
  <c r="AV142" i="1"/>
  <c r="AO142" i="1"/>
  <c r="AN142" i="1"/>
  <c r="AG142" i="1"/>
  <c r="AE142" i="1"/>
  <c r="AF142" i="1" s="1"/>
  <c r="V142" i="1"/>
  <c r="W142" i="1" s="1"/>
  <c r="N142" i="1"/>
  <c r="O142" i="1" s="1"/>
  <c r="G142" i="1"/>
  <c r="F142" i="1"/>
  <c r="E142" i="1"/>
  <c r="AV141" i="1"/>
  <c r="AO141" i="1"/>
  <c r="AN141" i="1"/>
  <c r="AG141" i="1"/>
  <c r="AE141" i="1"/>
  <c r="AF141" i="1" s="1"/>
  <c r="V141" i="1"/>
  <c r="W141" i="1" s="1"/>
  <c r="N141" i="1"/>
  <c r="O141" i="1" s="1"/>
  <c r="G141" i="1"/>
  <c r="E141" i="1"/>
  <c r="F141" i="1" s="1"/>
  <c r="AV140" i="1"/>
  <c r="AO140" i="1"/>
  <c r="AN140" i="1"/>
  <c r="AG140" i="1"/>
  <c r="AE140" i="1"/>
  <c r="AF140" i="1" s="1"/>
  <c r="V140" i="1"/>
  <c r="W140" i="1" s="1"/>
  <c r="N140" i="1"/>
  <c r="O140" i="1" s="1"/>
  <c r="G140" i="1"/>
  <c r="E140" i="1"/>
  <c r="F140" i="1" s="1"/>
  <c r="AV139" i="1"/>
  <c r="AO139" i="1"/>
  <c r="AN139" i="1"/>
  <c r="AG139" i="1"/>
  <c r="AE139" i="1"/>
  <c r="AF139" i="1" s="1"/>
  <c r="V139" i="1"/>
  <c r="W139" i="1" s="1"/>
  <c r="N139" i="1"/>
  <c r="O139" i="1" s="1"/>
  <c r="G139" i="1"/>
  <c r="F139" i="1"/>
  <c r="E139" i="1"/>
  <c r="AV138" i="1"/>
  <c r="AO138" i="1"/>
  <c r="AN138" i="1"/>
  <c r="AG138" i="1"/>
  <c r="AE138" i="1"/>
  <c r="AF138" i="1" s="1"/>
  <c r="V138" i="1"/>
  <c r="W138" i="1" s="1"/>
  <c r="N138" i="1"/>
  <c r="O138" i="1" s="1"/>
  <c r="G138" i="1"/>
  <c r="F138" i="1"/>
  <c r="E138" i="1"/>
  <c r="AV137" i="1"/>
  <c r="AO137" i="1"/>
  <c r="AN137" i="1"/>
  <c r="AG137" i="1"/>
  <c r="AE137" i="1"/>
  <c r="AF137" i="1" s="1"/>
  <c r="V137" i="1"/>
  <c r="W137" i="1" s="1"/>
  <c r="N137" i="1"/>
  <c r="O137" i="1" s="1"/>
  <c r="G137" i="1"/>
  <c r="E137" i="1"/>
  <c r="F137" i="1" s="1"/>
  <c r="AV136" i="1"/>
  <c r="AO136" i="1"/>
  <c r="AN136" i="1"/>
  <c r="AG136" i="1"/>
  <c r="AE136" i="1"/>
  <c r="AF136" i="1" s="1"/>
  <c r="V136" i="1"/>
  <c r="W136" i="1" s="1"/>
  <c r="N136" i="1"/>
  <c r="O136" i="1" s="1"/>
  <c r="G136" i="1"/>
  <c r="E136" i="1"/>
  <c r="F136" i="1" s="1"/>
  <c r="AV135" i="1"/>
  <c r="AO135" i="1"/>
  <c r="AN135" i="1"/>
  <c r="AG135" i="1"/>
  <c r="AE135" i="1"/>
  <c r="AF135" i="1" s="1"/>
  <c r="V135" i="1"/>
  <c r="W135" i="1" s="1"/>
  <c r="N135" i="1"/>
  <c r="O135" i="1" s="1"/>
  <c r="G135" i="1"/>
  <c r="F135" i="1"/>
  <c r="E135" i="1"/>
  <c r="AV134" i="1"/>
  <c r="AO134" i="1"/>
  <c r="AN134" i="1"/>
  <c r="AG134" i="1"/>
  <c r="AE134" i="1"/>
  <c r="AF134" i="1" s="1"/>
  <c r="V134" i="1"/>
  <c r="W134" i="1" s="1"/>
  <c r="N134" i="1"/>
  <c r="O134" i="1" s="1"/>
  <c r="G134" i="1"/>
  <c r="F134" i="1"/>
  <c r="E134" i="1"/>
  <c r="AV133" i="1"/>
  <c r="AO133" i="1"/>
  <c r="AN133" i="1"/>
  <c r="AG133" i="1"/>
  <c r="AE133" i="1"/>
  <c r="AF133" i="1" s="1"/>
  <c r="V133" i="1"/>
  <c r="W133" i="1" s="1"/>
  <c r="N133" i="1"/>
  <c r="O133" i="1" s="1"/>
  <c r="G133" i="1"/>
  <c r="E133" i="1"/>
  <c r="F133" i="1" s="1"/>
  <c r="AV132" i="1"/>
  <c r="AO132" i="1"/>
  <c r="AN132" i="1"/>
  <c r="AG132" i="1"/>
  <c r="AE132" i="1"/>
  <c r="AF132" i="1" s="1"/>
  <c r="V132" i="1"/>
  <c r="W132" i="1" s="1"/>
  <c r="N132" i="1"/>
  <c r="O132" i="1" s="1"/>
  <c r="G132" i="1"/>
  <c r="E132" i="1"/>
  <c r="F132" i="1" s="1"/>
  <c r="AV131" i="1"/>
  <c r="AO131" i="1"/>
  <c r="AN131" i="1"/>
  <c r="AG131" i="1"/>
  <c r="AE131" i="1"/>
  <c r="AF131" i="1" s="1"/>
  <c r="V131" i="1"/>
  <c r="W131" i="1" s="1"/>
  <c r="N131" i="1"/>
  <c r="O131" i="1" s="1"/>
  <c r="G131" i="1"/>
  <c r="F131" i="1"/>
  <c r="E131" i="1"/>
  <c r="AV130" i="1"/>
  <c r="AO130" i="1"/>
  <c r="AN130" i="1"/>
  <c r="AG130" i="1"/>
  <c r="AE130" i="1"/>
  <c r="AF130" i="1" s="1"/>
  <c r="V130" i="1"/>
  <c r="W130" i="1" s="1"/>
  <c r="N130" i="1"/>
  <c r="O130" i="1" s="1"/>
  <c r="G130" i="1"/>
  <c r="F130" i="1"/>
  <c r="E130" i="1"/>
  <c r="AV129" i="1"/>
  <c r="AO129" i="1"/>
  <c r="AN129" i="1"/>
  <c r="AG129" i="1"/>
  <c r="AE129" i="1"/>
  <c r="AF129" i="1" s="1"/>
  <c r="V129" i="1"/>
  <c r="W129" i="1" s="1"/>
  <c r="N129" i="1"/>
  <c r="O129" i="1" s="1"/>
  <c r="G129" i="1"/>
  <c r="E129" i="1"/>
  <c r="F129" i="1" s="1"/>
  <c r="AV128" i="1"/>
  <c r="AO128" i="1"/>
  <c r="AN128" i="1"/>
  <c r="AG128" i="1"/>
  <c r="AE128" i="1"/>
  <c r="AF128" i="1" s="1"/>
  <c r="V128" i="1"/>
  <c r="W128" i="1" s="1"/>
  <c r="N128" i="1"/>
  <c r="O128" i="1" s="1"/>
  <c r="G128" i="1"/>
  <c r="E128" i="1"/>
  <c r="F128" i="1" s="1"/>
  <c r="AV127" i="1"/>
  <c r="AN127" i="1"/>
  <c r="AO127" i="1" s="1"/>
  <c r="AG127" i="1"/>
  <c r="AE127" i="1"/>
  <c r="AF127" i="1" s="1"/>
  <c r="V127" i="1"/>
  <c r="W127" i="1" s="1"/>
  <c r="N127" i="1"/>
  <c r="O127" i="1" s="1"/>
  <c r="G127" i="1"/>
  <c r="E127" i="1"/>
  <c r="F127" i="1" s="1"/>
  <c r="AV126" i="1"/>
  <c r="AN126" i="1"/>
  <c r="AO126" i="1" s="1"/>
  <c r="AG126" i="1"/>
  <c r="AE126" i="1"/>
  <c r="AF126" i="1" s="1"/>
  <c r="V126" i="1"/>
  <c r="W126" i="1" s="1"/>
  <c r="N126" i="1"/>
  <c r="O126" i="1" s="1"/>
  <c r="G126" i="1"/>
  <c r="E126" i="1"/>
  <c r="F126" i="1" s="1"/>
  <c r="AV125" i="1"/>
  <c r="AN125" i="1"/>
  <c r="AO125" i="1" s="1"/>
  <c r="AG125" i="1"/>
  <c r="AE125" i="1"/>
  <c r="AF125" i="1" s="1"/>
  <c r="V125" i="1"/>
  <c r="W125" i="1" s="1"/>
  <c r="N125" i="1"/>
  <c r="O125" i="1" s="1"/>
  <c r="G125" i="1"/>
  <c r="E125" i="1"/>
  <c r="F125" i="1" s="1"/>
  <c r="AV124" i="1"/>
  <c r="AN124" i="1"/>
  <c r="AO124" i="1" s="1"/>
  <c r="AG124" i="1"/>
  <c r="AF124" i="1"/>
  <c r="AE124" i="1"/>
  <c r="W124" i="1"/>
  <c r="V124" i="1"/>
  <c r="O124" i="1"/>
  <c r="N124" i="1"/>
  <c r="G124" i="1"/>
  <c r="F124" i="1"/>
  <c r="E124" i="1"/>
  <c r="AV123" i="1"/>
  <c r="AN123" i="1"/>
  <c r="AO123" i="1" s="1"/>
  <c r="AG123" i="1"/>
  <c r="AF123" i="1"/>
  <c r="AE123" i="1"/>
  <c r="W123" i="1"/>
  <c r="V123" i="1"/>
  <c r="O123" i="1"/>
  <c r="N123" i="1"/>
  <c r="G123" i="1"/>
  <c r="F123" i="1"/>
  <c r="E123" i="1"/>
  <c r="AV122" i="1"/>
  <c r="AN122" i="1"/>
  <c r="AO122" i="1" s="1"/>
  <c r="AG122" i="1"/>
  <c r="AF122" i="1"/>
  <c r="AE122" i="1"/>
  <c r="W122" i="1"/>
  <c r="V122" i="1"/>
  <c r="O122" i="1"/>
  <c r="N122" i="1"/>
  <c r="G122" i="1"/>
  <c r="F122" i="1"/>
  <c r="E122" i="1"/>
  <c r="AV121" i="1"/>
  <c r="AN121" i="1"/>
  <c r="AO121" i="1" s="1"/>
  <c r="AG121" i="1"/>
  <c r="AF121" i="1"/>
  <c r="AE121" i="1"/>
  <c r="W121" i="1"/>
  <c r="V121" i="1"/>
  <c r="O121" i="1"/>
  <c r="N121" i="1"/>
  <c r="G121" i="1"/>
  <c r="F121" i="1"/>
  <c r="E121" i="1"/>
  <c r="AV120" i="1"/>
  <c r="AN120" i="1"/>
  <c r="AO120" i="1" s="1"/>
  <c r="AG120" i="1"/>
  <c r="AF120" i="1"/>
  <c r="AE120" i="1"/>
  <c r="W120" i="1"/>
  <c r="V120" i="1"/>
  <c r="O120" i="1"/>
  <c r="N120" i="1"/>
  <c r="G120" i="1"/>
  <c r="F120" i="1"/>
  <c r="E120" i="1"/>
  <c r="AV119" i="1"/>
  <c r="AN119" i="1"/>
  <c r="AO119" i="1" s="1"/>
  <c r="AG119" i="1"/>
  <c r="AF119" i="1"/>
  <c r="AE119" i="1"/>
  <c r="W119" i="1"/>
  <c r="V119" i="1"/>
  <c r="O119" i="1"/>
  <c r="N119" i="1"/>
  <c r="G119" i="1"/>
  <c r="F119" i="1"/>
  <c r="E119" i="1"/>
  <c r="AV118" i="1"/>
  <c r="AN118" i="1"/>
  <c r="AO118" i="1" s="1"/>
  <c r="AG118" i="1"/>
  <c r="AF118" i="1"/>
  <c r="AE118" i="1"/>
  <c r="W118" i="1"/>
  <c r="V118" i="1"/>
  <c r="O118" i="1"/>
  <c r="N118" i="1"/>
  <c r="G118" i="1"/>
  <c r="F118" i="1"/>
  <c r="E118" i="1"/>
  <c r="AV117" i="1"/>
  <c r="AN117" i="1"/>
  <c r="AO117" i="1" s="1"/>
  <c r="AG117" i="1"/>
  <c r="AF117" i="1"/>
  <c r="AE117" i="1"/>
  <c r="W117" i="1"/>
  <c r="V117" i="1"/>
  <c r="O117" i="1"/>
  <c r="N117" i="1"/>
  <c r="G117" i="1"/>
  <c r="F117" i="1"/>
  <c r="E117" i="1"/>
  <c r="AV116" i="1"/>
  <c r="AN116" i="1"/>
  <c r="AO116" i="1" s="1"/>
  <c r="AG116" i="1"/>
  <c r="AF116" i="1"/>
  <c r="AE116" i="1"/>
  <c r="W116" i="1"/>
  <c r="V116" i="1"/>
  <c r="O116" i="1"/>
  <c r="N116" i="1"/>
  <c r="G116" i="1"/>
  <c r="F116" i="1"/>
  <c r="E116" i="1"/>
  <c r="AV115" i="1"/>
  <c r="AN115" i="1"/>
  <c r="AO115" i="1" s="1"/>
  <c r="AG115" i="1"/>
  <c r="AF115" i="1"/>
  <c r="AE115" i="1"/>
  <c r="W115" i="1"/>
  <c r="V115" i="1"/>
  <c r="O115" i="1"/>
  <c r="N115" i="1"/>
  <c r="G115" i="1"/>
  <c r="F115" i="1"/>
  <c r="E115" i="1"/>
  <c r="AV114" i="1"/>
  <c r="AN114" i="1"/>
  <c r="AO114" i="1" s="1"/>
  <c r="AG114" i="1"/>
  <c r="AF114" i="1"/>
  <c r="AE114" i="1"/>
  <c r="W114" i="1"/>
  <c r="V114" i="1"/>
  <c r="O114" i="1"/>
  <c r="N114" i="1"/>
  <c r="G114" i="1"/>
  <c r="F114" i="1"/>
  <c r="E114" i="1"/>
  <c r="AV113" i="1"/>
  <c r="AN113" i="1"/>
  <c r="AO113" i="1" s="1"/>
  <c r="AG113" i="1"/>
  <c r="AF113" i="1"/>
  <c r="AE113" i="1"/>
  <c r="W113" i="1"/>
  <c r="V113" i="1"/>
  <c r="O113" i="1"/>
  <c r="N113" i="1"/>
  <c r="G113" i="1"/>
  <c r="F113" i="1"/>
  <c r="E113" i="1"/>
  <c r="AV112" i="1"/>
  <c r="AN112" i="1"/>
  <c r="AO112" i="1" s="1"/>
  <c r="AG112" i="1"/>
  <c r="AF112" i="1"/>
  <c r="AE112" i="1"/>
  <c r="W112" i="1"/>
  <c r="V112" i="1"/>
  <c r="O112" i="1"/>
  <c r="N112" i="1"/>
  <c r="G112" i="1"/>
  <c r="F112" i="1"/>
  <c r="E112" i="1"/>
  <c r="AV111" i="1"/>
  <c r="AN111" i="1"/>
  <c r="AO111" i="1" s="1"/>
  <c r="AG111" i="1"/>
  <c r="AF111" i="1"/>
  <c r="AE111" i="1"/>
  <c r="W111" i="1"/>
  <c r="V111" i="1"/>
  <c r="O111" i="1"/>
  <c r="N111" i="1"/>
  <c r="G111" i="1"/>
  <c r="F111" i="1"/>
  <c r="E111" i="1"/>
  <c r="AV110" i="1"/>
  <c r="AN110" i="1"/>
  <c r="AO110" i="1" s="1"/>
  <c r="AG110" i="1"/>
  <c r="AF110" i="1"/>
  <c r="AE110" i="1"/>
  <c r="W110" i="1"/>
  <c r="V110" i="1"/>
  <c r="O110" i="1"/>
  <c r="N110" i="1"/>
  <c r="G110" i="1"/>
  <c r="F110" i="1"/>
  <c r="E110" i="1"/>
  <c r="AV109" i="1"/>
  <c r="AN109" i="1"/>
  <c r="AO109" i="1" s="1"/>
  <c r="AG109" i="1"/>
  <c r="AF109" i="1"/>
  <c r="AE109" i="1"/>
  <c r="W109" i="1"/>
  <c r="V109" i="1"/>
  <c r="O109" i="1"/>
  <c r="N109" i="1"/>
  <c r="G109" i="1"/>
  <c r="F109" i="1"/>
  <c r="E109" i="1"/>
  <c r="AV108" i="1"/>
  <c r="AN108" i="1"/>
  <c r="AO108" i="1" s="1"/>
  <c r="AG108" i="1"/>
  <c r="AF108" i="1"/>
  <c r="AE108" i="1"/>
  <c r="W108" i="1"/>
  <c r="V108" i="1"/>
  <c r="O108" i="1"/>
  <c r="N108" i="1"/>
  <c r="G108" i="1"/>
  <c r="F108" i="1"/>
  <c r="E108" i="1"/>
  <c r="AV107" i="1"/>
  <c r="AN107" i="1"/>
  <c r="AO107" i="1" s="1"/>
  <c r="AG107" i="1"/>
  <c r="AF107" i="1"/>
  <c r="AE107" i="1"/>
  <c r="W107" i="1"/>
  <c r="V107" i="1"/>
  <c r="O107" i="1"/>
  <c r="N107" i="1"/>
  <c r="G107" i="1"/>
  <c r="F107" i="1"/>
  <c r="E107" i="1"/>
  <c r="AV106" i="1"/>
  <c r="AN106" i="1"/>
  <c r="AO106" i="1" s="1"/>
  <c r="AG106" i="1"/>
  <c r="AF106" i="1"/>
  <c r="AE106" i="1"/>
  <c r="W106" i="1"/>
  <c r="V106" i="1"/>
  <c r="O106" i="1"/>
  <c r="N106" i="1"/>
  <c r="G106" i="1"/>
  <c r="F106" i="1"/>
  <c r="E106" i="1"/>
  <c r="AV105" i="1"/>
  <c r="AN105" i="1"/>
  <c r="AO105" i="1" s="1"/>
  <c r="AG105" i="1"/>
  <c r="AF105" i="1"/>
  <c r="AE105" i="1"/>
  <c r="W105" i="1"/>
  <c r="V105" i="1"/>
  <c r="O105" i="1"/>
  <c r="N105" i="1"/>
  <c r="G105" i="1"/>
  <c r="F105" i="1"/>
  <c r="E105" i="1"/>
  <c r="AV104" i="1"/>
  <c r="AN104" i="1"/>
  <c r="AO104" i="1" s="1"/>
  <c r="AG104" i="1"/>
  <c r="AF104" i="1"/>
  <c r="AE104" i="1"/>
  <c r="W104" i="1"/>
  <c r="V104" i="1"/>
  <c r="O104" i="1"/>
  <c r="N104" i="1"/>
  <c r="G104" i="1"/>
  <c r="F104" i="1"/>
  <c r="E104" i="1"/>
  <c r="AV103" i="1"/>
  <c r="AN103" i="1"/>
  <c r="AO103" i="1" s="1"/>
  <c r="AG103" i="1"/>
  <c r="AF103" i="1"/>
  <c r="AE103" i="1"/>
  <c r="W103" i="1"/>
  <c r="V103" i="1"/>
  <c r="O103" i="1"/>
  <c r="N103" i="1"/>
  <c r="G103" i="1"/>
  <c r="F103" i="1"/>
  <c r="E103" i="1"/>
  <c r="AV102" i="1"/>
  <c r="AN102" i="1"/>
  <c r="AO102" i="1" s="1"/>
  <c r="AG102" i="1"/>
  <c r="AF102" i="1"/>
  <c r="AE102" i="1"/>
  <c r="W102" i="1"/>
  <c r="V102" i="1"/>
  <c r="O102" i="1"/>
  <c r="N102" i="1"/>
  <c r="G102" i="1"/>
  <c r="F102" i="1"/>
  <c r="E102" i="1"/>
  <c r="AV101" i="1"/>
  <c r="AN101" i="1"/>
  <c r="AO101" i="1" s="1"/>
  <c r="AG101" i="1"/>
  <c r="AF101" i="1"/>
  <c r="AE101" i="1"/>
  <c r="W101" i="1"/>
  <c r="V101" i="1"/>
  <c r="O101" i="1"/>
  <c r="N101" i="1"/>
  <c r="G101" i="1"/>
  <c r="F101" i="1"/>
  <c r="E101" i="1"/>
  <c r="AV100" i="1"/>
  <c r="AN100" i="1"/>
  <c r="AO100" i="1" s="1"/>
  <c r="AG100" i="1"/>
  <c r="AF100" i="1"/>
  <c r="AE100" i="1"/>
  <c r="W100" i="1"/>
  <c r="V100" i="1"/>
  <c r="O100" i="1"/>
  <c r="N100" i="1"/>
  <c r="G100" i="1"/>
  <c r="F100" i="1"/>
  <c r="E100" i="1"/>
  <c r="AV99" i="1"/>
  <c r="AN99" i="1"/>
  <c r="AO99" i="1" s="1"/>
  <c r="AG99" i="1"/>
  <c r="AF99" i="1"/>
  <c r="AE99" i="1"/>
  <c r="W99" i="1"/>
  <c r="V99" i="1"/>
  <c r="N99" i="1"/>
  <c r="O99" i="1" s="1"/>
  <c r="G99" i="1"/>
  <c r="F99" i="1"/>
  <c r="E99" i="1"/>
  <c r="AV98" i="1"/>
  <c r="AN98" i="1"/>
  <c r="AO98" i="1" s="1"/>
  <c r="AG98" i="1"/>
  <c r="AE98" i="1"/>
  <c r="AF98" i="1" s="1"/>
  <c r="V98" i="1"/>
  <c r="W98" i="1" s="1"/>
  <c r="N98" i="1"/>
  <c r="O98" i="1" s="1"/>
  <c r="G98" i="1"/>
  <c r="F98" i="1"/>
  <c r="E98" i="1"/>
  <c r="AV97" i="1"/>
  <c r="AN97" i="1"/>
  <c r="AO97" i="1" s="1"/>
  <c r="AG97" i="1"/>
  <c r="AE97" i="1"/>
  <c r="AF97" i="1" s="1"/>
  <c r="V97" i="1"/>
  <c r="W97" i="1" s="1"/>
  <c r="N97" i="1"/>
  <c r="O97" i="1" s="1"/>
  <c r="G97" i="1"/>
  <c r="F97" i="1"/>
  <c r="E97" i="1"/>
  <c r="AV96" i="1"/>
  <c r="AN96" i="1"/>
  <c r="AO96" i="1" s="1"/>
  <c r="AG96" i="1"/>
  <c r="AE96" i="1"/>
  <c r="AF96" i="1" s="1"/>
  <c r="W96" i="1"/>
  <c r="V96" i="1"/>
  <c r="N96" i="1"/>
  <c r="O96" i="1" s="1"/>
  <c r="G96" i="1"/>
  <c r="F96" i="1"/>
  <c r="E96" i="1"/>
  <c r="AV95" i="1"/>
  <c r="AN95" i="1"/>
  <c r="AO95" i="1" s="1"/>
  <c r="AG95" i="1"/>
  <c r="AF95" i="1"/>
  <c r="AE95" i="1"/>
  <c r="W95" i="1"/>
  <c r="V95" i="1"/>
  <c r="O95" i="1"/>
  <c r="N95" i="1"/>
  <c r="G95" i="1"/>
  <c r="F95" i="1"/>
  <c r="E95" i="1"/>
  <c r="AV94" i="1"/>
  <c r="AN94" i="1"/>
  <c r="AO94" i="1" s="1"/>
  <c r="AG94" i="1"/>
  <c r="AF94" i="1"/>
  <c r="AE94" i="1"/>
  <c r="V94" i="1"/>
  <c r="W94" i="1" s="1"/>
  <c r="O94" i="1"/>
  <c r="N94" i="1"/>
  <c r="G94" i="1"/>
  <c r="F94" i="1"/>
  <c r="E94" i="1"/>
  <c r="AV93" i="1"/>
  <c r="AN93" i="1"/>
  <c r="AO93" i="1" s="1"/>
  <c r="AG93" i="1"/>
  <c r="AF93" i="1"/>
  <c r="AE93" i="1"/>
  <c r="W93" i="1"/>
  <c r="V93" i="1"/>
  <c r="O93" i="1"/>
  <c r="N93" i="1"/>
  <c r="G93" i="1"/>
  <c r="F93" i="1"/>
  <c r="E93" i="1"/>
  <c r="AV92" i="1"/>
  <c r="AN92" i="1"/>
  <c r="AO92" i="1" s="1"/>
  <c r="AG92" i="1"/>
  <c r="AE92" i="1"/>
  <c r="AF92" i="1" s="1"/>
  <c r="W92" i="1"/>
  <c r="V92" i="1"/>
  <c r="N92" i="1"/>
  <c r="O92" i="1" s="1"/>
  <c r="G92" i="1"/>
  <c r="F92" i="1"/>
  <c r="E92" i="1"/>
  <c r="AV91" i="1"/>
  <c r="AN91" i="1"/>
  <c r="AO91" i="1" s="1"/>
  <c r="AG91" i="1"/>
  <c r="AF91" i="1"/>
  <c r="AE91" i="1"/>
  <c r="W91" i="1"/>
  <c r="V91" i="1"/>
  <c r="O91" i="1"/>
  <c r="N91" i="1"/>
  <c r="G91" i="1"/>
  <c r="F91" i="1"/>
  <c r="E91" i="1"/>
  <c r="AV90" i="1"/>
  <c r="AN90" i="1"/>
  <c r="AO90" i="1" s="1"/>
  <c r="AG90" i="1"/>
  <c r="AF90" i="1"/>
  <c r="AE90" i="1"/>
  <c r="V90" i="1"/>
  <c r="W90" i="1" s="1"/>
  <c r="O90" i="1"/>
  <c r="N90" i="1"/>
  <c r="G90" i="1"/>
  <c r="F90" i="1"/>
  <c r="E90" i="1"/>
  <c r="AV89" i="1"/>
  <c r="AN89" i="1"/>
  <c r="AO89" i="1" s="1"/>
  <c r="AG89" i="1"/>
  <c r="AF89" i="1"/>
  <c r="AE89" i="1"/>
  <c r="W89" i="1"/>
  <c r="V89" i="1"/>
  <c r="O89" i="1"/>
  <c r="N89" i="1"/>
  <c r="G89" i="1"/>
  <c r="F89" i="1"/>
  <c r="E89" i="1"/>
  <c r="AV88" i="1"/>
  <c r="AN88" i="1"/>
  <c r="AO88" i="1" s="1"/>
  <c r="AG88" i="1"/>
  <c r="AE88" i="1"/>
  <c r="AF88" i="1" s="1"/>
  <c r="W88" i="1"/>
  <c r="V88" i="1"/>
  <c r="N88" i="1"/>
  <c r="O88" i="1" s="1"/>
  <c r="G88" i="1"/>
  <c r="F88" i="1"/>
  <c r="E88" i="1"/>
  <c r="AV87" i="1"/>
  <c r="AN87" i="1"/>
  <c r="AO87" i="1" s="1"/>
  <c r="AG87" i="1"/>
  <c r="AF87" i="1"/>
  <c r="AE87" i="1"/>
  <c r="W87" i="1"/>
  <c r="V87" i="1"/>
  <c r="O87" i="1"/>
  <c r="N87" i="1"/>
  <c r="G87" i="1"/>
  <c r="F87" i="1"/>
  <c r="E87" i="1"/>
  <c r="AV86" i="1"/>
  <c r="AN86" i="1"/>
  <c r="AO86" i="1" s="1"/>
  <c r="AG86" i="1"/>
  <c r="AF86" i="1"/>
  <c r="AE86" i="1"/>
  <c r="V86" i="1"/>
  <c r="W86" i="1" s="1"/>
  <c r="O86" i="1"/>
  <c r="N86" i="1"/>
  <c r="G86" i="1"/>
  <c r="F86" i="1"/>
  <c r="E86" i="1"/>
  <c r="AV85" i="1"/>
  <c r="AN85" i="1"/>
  <c r="AO85" i="1" s="1"/>
  <c r="AG85" i="1"/>
  <c r="AF85" i="1"/>
  <c r="AE85" i="1"/>
  <c r="W85" i="1"/>
  <c r="V85" i="1"/>
  <c r="O85" i="1"/>
  <c r="N85" i="1"/>
  <c r="G85" i="1"/>
  <c r="F85" i="1"/>
  <c r="E85" i="1"/>
  <c r="AV84" i="1"/>
  <c r="AN84" i="1"/>
  <c r="AO84" i="1" s="1"/>
  <c r="AG84" i="1"/>
  <c r="AE84" i="1"/>
  <c r="AF84" i="1" s="1"/>
  <c r="W84" i="1"/>
  <c r="V84" i="1"/>
  <c r="N84" i="1"/>
  <c r="O84" i="1" s="1"/>
  <c r="G84" i="1"/>
  <c r="F84" i="1"/>
  <c r="E84" i="1"/>
  <c r="AV83" i="1"/>
  <c r="AN83" i="1"/>
  <c r="AO83" i="1" s="1"/>
  <c r="AG83" i="1"/>
  <c r="AF83" i="1"/>
  <c r="AE83" i="1"/>
  <c r="W83" i="1"/>
  <c r="V83" i="1"/>
  <c r="O83" i="1"/>
  <c r="N83" i="1"/>
  <c r="G83" i="1"/>
  <c r="F83" i="1"/>
  <c r="E83" i="1"/>
  <c r="AV82" i="1"/>
  <c r="AN82" i="1"/>
  <c r="AO82" i="1" s="1"/>
  <c r="AG82" i="1"/>
  <c r="AF82" i="1"/>
  <c r="AE82" i="1"/>
  <c r="V82" i="1"/>
  <c r="W82" i="1" s="1"/>
  <c r="O82" i="1"/>
  <c r="N82" i="1"/>
  <c r="G82" i="1"/>
  <c r="F82" i="1"/>
  <c r="E82" i="1"/>
  <c r="AV81" i="1"/>
  <c r="AN81" i="1"/>
  <c r="AO81" i="1" s="1"/>
  <c r="AG81" i="1"/>
  <c r="AF81" i="1"/>
  <c r="AE81" i="1"/>
  <c r="W81" i="1"/>
  <c r="V81" i="1"/>
  <c r="O81" i="1"/>
  <c r="N81" i="1"/>
  <c r="G81" i="1"/>
  <c r="F81" i="1"/>
  <c r="E81" i="1"/>
  <c r="AV80" i="1"/>
  <c r="AN80" i="1"/>
  <c r="AO80" i="1" s="1"/>
  <c r="AG80" i="1"/>
  <c r="AE80" i="1"/>
  <c r="AF80" i="1" s="1"/>
  <c r="W80" i="1"/>
  <c r="V80" i="1"/>
  <c r="N80" i="1"/>
  <c r="O80" i="1" s="1"/>
  <c r="G80" i="1"/>
  <c r="F80" i="1"/>
  <c r="E80" i="1"/>
  <c r="AV79" i="1"/>
  <c r="AN79" i="1"/>
  <c r="AO79" i="1" s="1"/>
  <c r="AG79" i="1"/>
  <c r="AF79" i="1"/>
  <c r="AE79" i="1"/>
  <c r="W79" i="1"/>
  <c r="V79" i="1"/>
  <c r="O79" i="1"/>
  <c r="N79" i="1"/>
  <c r="G79" i="1"/>
  <c r="F79" i="1"/>
  <c r="E79" i="1"/>
  <c r="AV78" i="1"/>
  <c r="AN78" i="1"/>
  <c r="AO78" i="1" s="1"/>
  <c r="AG78" i="1"/>
  <c r="AF78" i="1"/>
  <c r="AE78" i="1"/>
  <c r="V78" i="1"/>
  <c r="W78" i="1" s="1"/>
  <c r="O78" i="1"/>
  <c r="N78" i="1"/>
  <c r="G78" i="1"/>
  <c r="F78" i="1"/>
  <c r="E78" i="1"/>
  <c r="AV77" i="1"/>
  <c r="AN77" i="1"/>
  <c r="AO77" i="1" s="1"/>
  <c r="AG77" i="1"/>
  <c r="AF77" i="1"/>
  <c r="AE77" i="1"/>
  <c r="W77" i="1"/>
  <c r="V77" i="1"/>
  <c r="O77" i="1"/>
  <c r="N77" i="1"/>
  <c r="G77" i="1"/>
  <c r="F77" i="1"/>
  <c r="E77" i="1"/>
  <c r="AV76" i="1"/>
  <c r="AN76" i="1"/>
  <c r="AO76" i="1" s="1"/>
  <c r="AG76" i="1"/>
  <c r="AE76" i="1"/>
  <c r="AF76" i="1" s="1"/>
  <c r="W76" i="1"/>
  <c r="V76" i="1"/>
  <c r="N76" i="1"/>
  <c r="O76" i="1" s="1"/>
  <c r="G76" i="1"/>
  <c r="F76" i="1"/>
  <c r="E76" i="1"/>
  <c r="AV75" i="1"/>
  <c r="AN75" i="1"/>
  <c r="AO75" i="1" s="1"/>
  <c r="AG75" i="1"/>
  <c r="AF75" i="1"/>
  <c r="AE75" i="1"/>
  <c r="W75" i="1"/>
  <c r="V75" i="1"/>
  <c r="O75" i="1"/>
  <c r="N75" i="1"/>
  <c r="G75" i="1"/>
  <c r="F75" i="1"/>
  <c r="E75" i="1"/>
  <c r="AV74" i="1"/>
  <c r="AN74" i="1"/>
  <c r="AO74" i="1" s="1"/>
  <c r="AG74" i="1"/>
  <c r="AF74" i="1"/>
  <c r="AE74" i="1"/>
  <c r="V74" i="1"/>
  <c r="W74" i="1" s="1"/>
  <c r="O74" i="1"/>
  <c r="N74" i="1"/>
  <c r="G74" i="1"/>
  <c r="F74" i="1"/>
  <c r="E74" i="1"/>
  <c r="AV73" i="1"/>
  <c r="AN73" i="1"/>
  <c r="AO73" i="1" s="1"/>
  <c r="AG73" i="1"/>
  <c r="AF73" i="1"/>
  <c r="AE73" i="1"/>
  <c r="W73" i="1"/>
  <c r="V73" i="1"/>
  <c r="O73" i="1"/>
  <c r="N73" i="1"/>
  <c r="G73" i="1"/>
  <c r="F73" i="1"/>
  <c r="E73" i="1"/>
  <c r="AV72" i="1"/>
  <c r="AN72" i="1"/>
  <c r="AO72" i="1" s="1"/>
  <c r="AG72" i="1"/>
  <c r="AE72" i="1"/>
  <c r="AF72" i="1" s="1"/>
  <c r="W72" i="1"/>
  <c r="V72" i="1"/>
  <c r="N72" i="1"/>
  <c r="O72" i="1" s="1"/>
  <c r="G72" i="1"/>
  <c r="F72" i="1"/>
  <c r="E72" i="1"/>
  <c r="AV71" i="1"/>
  <c r="AN71" i="1"/>
  <c r="AO71" i="1" s="1"/>
  <c r="AG71" i="1"/>
  <c r="AF71" i="1"/>
  <c r="AE71" i="1"/>
  <c r="W71" i="1"/>
  <c r="V71" i="1"/>
  <c r="O71" i="1"/>
  <c r="N71" i="1"/>
  <c r="G71" i="1"/>
  <c r="F71" i="1"/>
  <c r="E71" i="1"/>
  <c r="AV70" i="1"/>
  <c r="AN70" i="1"/>
  <c r="AO70" i="1" s="1"/>
  <c r="AG70" i="1"/>
  <c r="AF70" i="1"/>
  <c r="AE70" i="1"/>
  <c r="V70" i="1"/>
  <c r="W70" i="1" s="1"/>
  <c r="O70" i="1"/>
  <c r="N70" i="1"/>
  <c r="G70" i="1"/>
  <c r="F70" i="1"/>
  <c r="E70" i="1"/>
  <c r="AV69" i="1"/>
  <c r="AN69" i="1"/>
  <c r="AO69" i="1" s="1"/>
  <c r="AG69" i="1"/>
  <c r="AF69" i="1"/>
  <c r="AE69" i="1"/>
  <c r="W69" i="1"/>
  <c r="V69" i="1"/>
  <c r="O69" i="1"/>
  <c r="N69" i="1"/>
  <c r="G69" i="1"/>
  <c r="F69" i="1"/>
  <c r="E69" i="1"/>
  <c r="AV68" i="1"/>
  <c r="AN68" i="1"/>
  <c r="AO68" i="1" s="1"/>
  <c r="AG68" i="1"/>
  <c r="AE68" i="1"/>
  <c r="AF68" i="1" s="1"/>
  <c r="W68" i="1"/>
  <c r="V68" i="1"/>
  <c r="N68" i="1"/>
  <c r="O68" i="1" s="1"/>
  <c r="G68" i="1"/>
  <c r="F68" i="1"/>
  <c r="E68" i="1"/>
  <c r="AV67" i="1"/>
  <c r="AN67" i="1"/>
  <c r="AO67" i="1" s="1"/>
  <c r="AG67" i="1"/>
  <c r="AF67" i="1"/>
  <c r="AE67" i="1"/>
  <c r="W67" i="1"/>
  <c r="V67" i="1"/>
  <c r="O67" i="1"/>
  <c r="N67" i="1"/>
  <c r="G67" i="1"/>
  <c r="F67" i="1"/>
  <c r="E67" i="1"/>
  <c r="AV66" i="1"/>
  <c r="AN66" i="1"/>
  <c r="AO66" i="1" s="1"/>
  <c r="AG66" i="1"/>
  <c r="AF66" i="1"/>
  <c r="AE66" i="1"/>
  <c r="V66" i="1"/>
  <c r="W66" i="1" s="1"/>
  <c r="O66" i="1"/>
  <c r="N66" i="1"/>
  <c r="G66" i="1"/>
  <c r="F66" i="1"/>
  <c r="E66" i="1"/>
  <c r="AV65" i="1"/>
  <c r="AN65" i="1"/>
  <c r="AO65" i="1" s="1"/>
  <c r="AG65" i="1"/>
  <c r="AF65" i="1"/>
  <c r="AE65" i="1"/>
  <c r="W65" i="1"/>
  <c r="V65" i="1"/>
  <c r="O65" i="1"/>
  <c r="N65" i="1"/>
  <c r="G65" i="1"/>
  <c r="F65" i="1"/>
  <c r="E65" i="1"/>
  <c r="AV64" i="1"/>
  <c r="AN64" i="1"/>
  <c r="AO64" i="1" s="1"/>
  <c r="AG64" i="1"/>
  <c r="AE64" i="1"/>
  <c r="AF64" i="1" s="1"/>
  <c r="W64" i="1"/>
  <c r="V64" i="1"/>
  <c r="N64" i="1"/>
  <c r="O64" i="1" s="1"/>
  <c r="G64" i="1"/>
  <c r="F64" i="1"/>
  <c r="E64" i="1"/>
  <c r="AV63" i="1"/>
  <c r="AN63" i="1"/>
  <c r="AO63" i="1" s="1"/>
  <c r="AG63" i="1"/>
  <c r="AF63" i="1"/>
  <c r="AE63" i="1"/>
  <c r="W63" i="1"/>
  <c r="V63" i="1"/>
  <c r="N63" i="1"/>
  <c r="O63" i="1" s="1"/>
  <c r="G63" i="1"/>
  <c r="E63" i="1"/>
  <c r="F63" i="1" s="1"/>
  <c r="AV62" i="1"/>
  <c r="AO62" i="1"/>
  <c r="AN62" i="1"/>
  <c r="AG62" i="1"/>
  <c r="AF62" i="1"/>
  <c r="AE62" i="1"/>
  <c r="W62" i="1"/>
  <c r="V62" i="1"/>
  <c r="O62" i="1"/>
  <c r="N62" i="1"/>
  <c r="G62" i="1"/>
  <c r="E62" i="1"/>
  <c r="F62" i="1" s="1"/>
  <c r="AV61" i="1"/>
  <c r="AO61" i="1"/>
  <c r="AN61" i="1"/>
  <c r="AG61" i="1"/>
  <c r="AF61" i="1"/>
  <c r="AE61" i="1"/>
  <c r="W61" i="1"/>
  <c r="V61" i="1"/>
  <c r="O61" i="1"/>
  <c r="N61" i="1"/>
  <c r="G61" i="1"/>
  <c r="E61" i="1"/>
  <c r="F61" i="1" s="1"/>
  <c r="AV60" i="1"/>
  <c r="AO60" i="1"/>
  <c r="AN60" i="1"/>
  <c r="AG60" i="1"/>
  <c r="AF60" i="1"/>
  <c r="AE60" i="1"/>
  <c r="W60" i="1"/>
  <c r="V60" i="1"/>
  <c r="O60" i="1"/>
  <c r="N60" i="1"/>
  <c r="G60" i="1"/>
  <c r="E60" i="1"/>
  <c r="F60" i="1" s="1"/>
  <c r="AV59" i="1"/>
  <c r="AO59" i="1"/>
  <c r="AN59" i="1"/>
  <c r="AG59" i="1"/>
  <c r="AF59" i="1"/>
  <c r="AE59" i="1"/>
  <c r="W59" i="1"/>
  <c r="V59" i="1"/>
  <c r="O59" i="1"/>
  <c r="N59" i="1"/>
  <c r="G59" i="1"/>
  <c r="E59" i="1"/>
  <c r="F59" i="1" s="1"/>
  <c r="AV58" i="1"/>
  <c r="AO58" i="1"/>
  <c r="AN58" i="1"/>
  <c r="AG58" i="1"/>
  <c r="AF58" i="1"/>
  <c r="AE58" i="1"/>
  <c r="W58" i="1"/>
  <c r="V58" i="1"/>
  <c r="O58" i="1"/>
  <c r="N58" i="1"/>
  <c r="G58" i="1"/>
  <c r="E58" i="1"/>
  <c r="F58" i="1" s="1"/>
  <c r="AV57" i="1"/>
  <c r="AO57" i="1"/>
  <c r="AN57" i="1"/>
  <c r="AG57" i="1"/>
  <c r="AF57" i="1"/>
  <c r="AE57" i="1"/>
  <c r="W57" i="1"/>
  <c r="V57" i="1"/>
  <c r="O57" i="1"/>
  <c r="N57" i="1"/>
  <c r="G57" i="1"/>
  <c r="E57" i="1"/>
  <c r="F57" i="1" s="1"/>
  <c r="AV56" i="1"/>
  <c r="AO56" i="1"/>
  <c r="AN56" i="1"/>
  <c r="AG56" i="1"/>
  <c r="AF56" i="1"/>
  <c r="AE56" i="1"/>
  <c r="W56" i="1"/>
  <c r="V56" i="1"/>
  <c r="O56" i="1"/>
  <c r="N56" i="1"/>
  <c r="G56" i="1"/>
  <c r="E56" i="1"/>
  <c r="F56" i="1" s="1"/>
  <c r="AV55" i="1"/>
  <c r="AO55" i="1"/>
  <c r="AN55" i="1"/>
  <c r="AG55" i="1"/>
  <c r="AF55" i="1"/>
  <c r="AE55" i="1"/>
  <c r="W55" i="1"/>
  <c r="V55" i="1"/>
  <c r="O55" i="1"/>
  <c r="N55" i="1"/>
  <c r="G55" i="1"/>
  <c r="E55" i="1"/>
  <c r="F55" i="1" s="1"/>
  <c r="AV54" i="1"/>
  <c r="AO54" i="1"/>
  <c r="AN54" i="1"/>
  <c r="AG54" i="1"/>
  <c r="AF54" i="1"/>
  <c r="AE54" i="1"/>
  <c r="W54" i="1"/>
  <c r="V54" i="1"/>
  <c r="O54" i="1"/>
  <c r="N54" i="1"/>
  <c r="G54" i="1"/>
  <c r="E54" i="1"/>
  <c r="F54" i="1" s="1"/>
  <c r="AV53" i="1"/>
  <c r="AO53" i="1"/>
  <c r="AN53" i="1"/>
  <c r="AG53" i="1"/>
  <c r="AF53" i="1"/>
  <c r="AE53" i="1"/>
  <c r="W53" i="1"/>
  <c r="V53" i="1"/>
  <c r="O53" i="1"/>
  <c r="N53" i="1"/>
  <c r="G53" i="1"/>
  <c r="E53" i="1"/>
  <c r="F53" i="1" s="1"/>
  <c r="AV52" i="1"/>
  <c r="AO52" i="1"/>
  <c r="AN52" i="1"/>
  <c r="AG52" i="1"/>
  <c r="AF52" i="1"/>
  <c r="AE52" i="1"/>
  <c r="W52" i="1"/>
  <c r="V52" i="1"/>
  <c r="O52" i="1"/>
  <c r="N52" i="1"/>
  <c r="G52" i="1"/>
  <c r="E52" i="1"/>
  <c r="F52" i="1" s="1"/>
  <c r="AV51" i="1"/>
  <c r="AO51" i="1"/>
  <c r="AN51" i="1"/>
  <c r="AG51" i="1"/>
  <c r="AF51" i="1"/>
  <c r="AE51" i="1"/>
  <c r="W51" i="1"/>
  <c r="V51" i="1"/>
  <c r="O51" i="1"/>
  <c r="N51" i="1"/>
  <c r="G51" i="1"/>
  <c r="E51" i="1"/>
  <c r="F51" i="1" s="1"/>
  <c r="AV50" i="1"/>
  <c r="AO50" i="1"/>
  <c r="AN50" i="1"/>
  <c r="AG50" i="1"/>
  <c r="AF50" i="1"/>
  <c r="AE50" i="1"/>
  <c r="W50" i="1"/>
  <c r="V50" i="1"/>
  <c r="O50" i="1"/>
  <c r="N50" i="1"/>
  <c r="G50" i="1"/>
  <c r="E50" i="1"/>
  <c r="F50" i="1" s="1"/>
  <c r="AV49" i="1"/>
  <c r="AO49" i="1"/>
  <c r="AN49" i="1"/>
  <c r="AG49" i="1"/>
  <c r="AF49" i="1"/>
  <c r="AE49" i="1"/>
  <c r="W49" i="1"/>
  <c r="V49" i="1"/>
  <c r="O49" i="1"/>
  <c r="N49" i="1"/>
  <c r="G49" i="1"/>
  <c r="E49" i="1"/>
  <c r="F49" i="1" s="1"/>
  <c r="AV48" i="1"/>
  <c r="AO48" i="1"/>
  <c r="AN48" i="1"/>
  <c r="AG48" i="1"/>
  <c r="AF48" i="1"/>
  <c r="AE48" i="1"/>
  <c r="W48" i="1"/>
  <c r="V48" i="1"/>
  <c r="O48" i="1"/>
  <c r="N48" i="1"/>
  <c r="G48" i="1"/>
  <c r="E48" i="1"/>
  <c r="F48" i="1" s="1"/>
  <c r="AV47" i="1"/>
  <c r="AO47" i="1"/>
  <c r="AN47" i="1"/>
  <c r="AG47" i="1"/>
  <c r="AF47" i="1"/>
  <c r="AE47" i="1"/>
  <c r="W47" i="1"/>
  <c r="V47" i="1"/>
  <c r="O47" i="1"/>
  <c r="N47" i="1"/>
  <c r="G47" i="1"/>
  <c r="E47" i="1"/>
  <c r="F47" i="1" s="1"/>
  <c r="AV46" i="1"/>
  <c r="AO46" i="1"/>
  <c r="AN46" i="1"/>
  <c r="AG46" i="1"/>
  <c r="AF46" i="1"/>
  <c r="AE46" i="1"/>
  <c r="W46" i="1"/>
  <c r="V46" i="1"/>
  <c r="O46" i="1"/>
  <c r="N46" i="1"/>
  <c r="G46" i="1"/>
  <c r="E46" i="1"/>
  <c r="F46" i="1" s="1"/>
  <c r="AV45" i="1"/>
  <c r="AO45" i="1"/>
  <c r="AN45" i="1"/>
  <c r="AG45" i="1"/>
  <c r="AF45" i="1"/>
  <c r="AE45" i="1"/>
  <c r="W45" i="1"/>
  <c r="V45" i="1"/>
  <c r="O45" i="1"/>
  <c r="N45" i="1"/>
  <c r="G45" i="1"/>
  <c r="E45" i="1"/>
  <c r="F45" i="1" s="1"/>
  <c r="AV44" i="1"/>
  <c r="AO44" i="1"/>
  <c r="AN44" i="1"/>
  <c r="AG44" i="1"/>
  <c r="AF44" i="1"/>
  <c r="AE44" i="1"/>
  <c r="W44" i="1"/>
  <c r="V44" i="1"/>
  <c r="O44" i="1"/>
  <c r="N44" i="1"/>
  <c r="G44" i="1"/>
  <c r="E44" i="1"/>
  <c r="F44" i="1" s="1"/>
  <c r="AV43" i="1"/>
  <c r="AO43" i="1"/>
  <c r="AN43" i="1"/>
  <c r="AG43" i="1"/>
  <c r="AF43" i="1"/>
  <c r="AE43" i="1"/>
  <c r="W43" i="1"/>
  <c r="V43" i="1"/>
  <c r="O43" i="1"/>
  <c r="N43" i="1"/>
  <c r="G43" i="1"/>
  <c r="E43" i="1"/>
  <c r="F43" i="1" s="1"/>
  <c r="AV42" i="1"/>
  <c r="AO42" i="1"/>
  <c r="AN42" i="1"/>
  <c r="AG42" i="1"/>
  <c r="AF42" i="1"/>
  <c r="AE42" i="1"/>
  <c r="W42" i="1"/>
  <c r="V42" i="1"/>
  <c r="O42" i="1"/>
  <c r="N42" i="1"/>
  <c r="G42" i="1"/>
  <c r="E42" i="1"/>
  <c r="F42" i="1" s="1"/>
  <c r="AV41" i="1"/>
  <c r="AO41" i="1"/>
  <c r="AN41" i="1"/>
  <c r="AG41" i="1"/>
  <c r="AF41" i="1"/>
  <c r="AE41" i="1"/>
  <c r="W41" i="1"/>
  <c r="V41" i="1"/>
  <c r="O41" i="1"/>
  <c r="N41" i="1"/>
  <c r="G41" i="1"/>
  <c r="E41" i="1"/>
  <c r="F41" i="1" s="1"/>
  <c r="AV40" i="1"/>
  <c r="AO40" i="1"/>
  <c r="AN40" i="1"/>
  <c r="AG40" i="1"/>
  <c r="AF40" i="1"/>
  <c r="AE40" i="1"/>
  <c r="W40" i="1"/>
  <c r="V40" i="1"/>
  <c r="O40" i="1"/>
  <c r="N40" i="1"/>
  <c r="G40" i="1"/>
  <c r="E40" i="1"/>
  <c r="F40" i="1" s="1"/>
  <c r="AV39" i="1"/>
  <c r="AO39" i="1"/>
  <c r="AN39" i="1"/>
  <c r="AG39" i="1"/>
  <c r="AF39" i="1"/>
  <c r="AE39" i="1"/>
  <c r="W39" i="1"/>
  <c r="V39" i="1"/>
  <c r="O39" i="1"/>
  <c r="N39" i="1"/>
  <c r="G39" i="1"/>
  <c r="E39" i="1"/>
  <c r="F39" i="1" s="1"/>
  <c r="AV38" i="1"/>
  <c r="AO38" i="1"/>
  <c r="AN38" i="1"/>
  <c r="AG38" i="1"/>
  <c r="AF38" i="1"/>
  <c r="AE38" i="1"/>
  <c r="W38" i="1"/>
  <c r="V38" i="1"/>
  <c r="O38" i="1"/>
  <c r="N38" i="1"/>
  <c r="G38" i="1"/>
  <c r="E38" i="1"/>
  <c r="F38" i="1" s="1"/>
  <c r="AV37" i="1"/>
  <c r="AO37" i="1"/>
  <c r="AN37" i="1"/>
  <c r="AG37" i="1"/>
  <c r="AF37" i="1"/>
  <c r="AE37" i="1"/>
  <c r="W37" i="1"/>
  <c r="V37" i="1"/>
  <c r="O37" i="1"/>
  <c r="N37" i="1"/>
  <c r="G37" i="1"/>
  <c r="E37" i="1"/>
  <c r="F37" i="1" s="1"/>
  <c r="AV36" i="1"/>
  <c r="AO36" i="1"/>
  <c r="AN36" i="1"/>
  <c r="AG36" i="1"/>
  <c r="AF36" i="1"/>
  <c r="AE36" i="1"/>
  <c r="W36" i="1"/>
  <c r="V36" i="1"/>
  <c r="O36" i="1"/>
  <c r="N36" i="1"/>
  <c r="G36" i="1"/>
  <c r="E36" i="1"/>
  <c r="F36" i="1" s="1"/>
  <c r="AV35" i="1"/>
  <c r="AO35" i="1"/>
  <c r="AN35" i="1"/>
  <c r="AG35" i="1"/>
  <c r="AF35" i="1"/>
  <c r="AE35" i="1"/>
  <c r="W35" i="1"/>
  <c r="V35" i="1"/>
  <c r="O35" i="1"/>
  <c r="N35" i="1"/>
  <c r="G35" i="1"/>
  <c r="E35" i="1"/>
  <c r="F35" i="1" s="1"/>
  <c r="AV34" i="1"/>
  <c r="AO34" i="1"/>
  <c r="AN34" i="1"/>
  <c r="AG34" i="1"/>
  <c r="AF34" i="1"/>
  <c r="AE34" i="1"/>
  <c r="W34" i="1"/>
  <c r="V34" i="1"/>
  <c r="O34" i="1"/>
  <c r="N34" i="1"/>
  <c r="G34" i="1"/>
  <c r="E34" i="1"/>
  <c r="F34" i="1" s="1"/>
  <c r="AV33" i="1"/>
  <c r="AO33" i="1"/>
  <c r="AN33" i="1"/>
  <c r="AG33" i="1"/>
  <c r="AF33" i="1"/>
  <c r="AE33" i="1"/>
  <c r="W33" i="1"/>
  <c r="V33" i="1"/>
  <c r="O33" i="1"/>
  <c r="N33" i="1"/>
  <c r="G33" i="1"/>
  <c r="E33" i="1"/>
  <c r="F33" i="1" s="1"/>
  <c r="AV32" i="1"/>
  <c r="AO32" i="1"/>
  <c r="AN32" i="1"/>
  <c r="AG32" i="1"/>
  <c r="AF32" i="1"/>
  <c r="AE32" i="1"/>
  <c r="W32" i="1"/>
  <c r="V32" i="1"/>
  <c r="O32" i="1"/>
  <c r="N32" i="1"/>
  <c r="G32" i="1"/>
  <c r="E32" i="1"/>
  <c r="F32" i="1" s="1"/>
  <c r="AV31" i="1"/>
  <c r="AO31" i="1"/>
  <c r="AN31" i="1"/>
  <c r="AG31" i="1"/>
  <c r="AF31" i="1"/>
  <c r="AE31" i="1"/>
  <c r="W31" i="1"/>
  <c r="V31" i="1"/>
  <c r="O31" i="1"/>
  <c r="N31" i="1"/>
  <c r="G31" i="1"/>
  <c r="E31" i="1"/>
  <c r="F31" i="1" s="1"/>
  <c r="AV30" i="1"/>
  <c r="AO30" i="1"/>
  <c r="AN30" i="1"/>
  <c r="AG30" i="1"/>
  <c r="AF30" i="1"/>
  <c r="AE30" i="1"/>
  <c r="W30" i="1"/>
  <c r="V30" i="1"/>
  <c r="O30" i="1"/>
  <c r="N30" i="1"/>
  <c r="G30" i="1"/>
  <c r="E30" i="1"/>
  <c r="F30" i="1" s="1"/>
  <c r="AV29" i="1"/>
  <c r="AO29" i="1"/>
  <c r="AN29" i="1"/>
  <c r="AG29" i="1"/>
  <c r="AF29" i="1"/>
  <c r="AE29" i="1"/>
  <c r="W29" i="1"/>
  <c r="V29" i="1"/>
  <c r="O29" i="1"/>
  <c r="N29" i="1"/>
  <c r="G29" i="1"/>
  <c r="E29" i="1"/>
  <c r="F29" i="1" s="1"/>
  <c r="AV28" i="1"/>
  <c r="AO28" i="1"/>
  <c r="AN28" i="1"/>
  <c r="AG28" i="1"/>
  <c r="AF28" i="1"/>
  <c r="AE28" i="1"/>
  <c r="W28" i="1"/>
  <c r="V28" i="1"/>
  <c r="O28" i="1"/>
  <c r="N28" i="1"/>
  <c r="G28" i="1"/>
  <c r="E28" i="1"/>
  <c r="F28" i="1" s="1"/>
  <c r="AV27" i="1"/>
  <c r="AO27" i="1"/>
  <c r="AN27" i="1"/>
  <c r="AG27" i="1"/>
  <c r="AF27" i="1"/>
  <c r="AE27" i="1"/>
  <c r="W27" i="1"/>
  <c r="V27" i="1"/>
  <c r="O27" i="1"/>
  <c r="N27" i="1"/>
  <c r="G27" i="1"/>
  <c r="E27" i="1"/>
  <c r="F27" i="1" s="1"/>
  <c r="AV26" i="1"/>
  <c r="AO26" i="1"/>
  <c r="AN26" i="1"/>
  <c r="AG26" i="1"/>
  <c r="AF26" i="1"/>
  <c r="AE26" i="1"/>
  <c r="W26" i="1"/>
  <c r="V26" i="1"/>
  <c r="O26" i="1"/>
  <c r="N26" i="1"/>
  <c r="G26" i="1"/>
  <c r="E26" i="1"/>
  <c r="F26" i="1" s="1"/>
  <c r="AV25" i="1"/>
  <c r="AO25" i="1"/>
  <c r="AN25" i="1"/>
  <c r="AG25" i="1"/>
  <c r="AF25" i="1"/>
  <c r="AE25" i="1"/>
  <c r="W25" i="1"/>
  <c r="V25" i="1"/>
  <c r="N25" i="1"/>
  <c r="O25" i="1" s="1"/>
  <c r="G25" i="1"/>
  <c r="E25" i="1"/>
  <c r="F25" i="1" s="1"/>
  <c r="AV24" i="1"/>
  <c r="AO24" i="1"/>
  <c r="AN24" i="1"/>
  <c r="AG24" i="1"/>
  <c r="AE24" i="1"/>
  <c r="AF24" i="1" s="1"/>
  <c r="V24" i="1"/>
  <c r="W24" i="1" s="1"/>
  <c r="N24" i="1"/>
  <c r="O24" i="1" s="1"/>
  <c r="G24" i="1"/>
  <c r="E24" i="1"/>
  <c r="F24" i="1" s="1"/>
  <c r="AV23" i="1"/>
  <c r="AO23" i="1"/>
  <c r="AN23" i="1"/>
  <c r="AG23" i="1"/>
  <c r="AE23" i="1"/>
  <c r="AF23" i="1" s="1"/>
  <c r="V23" i="1"/>
  <c r="W23" i="1" s="1"/>
  <c r="N23" i="1"/>
  <c r="O23" i="1" s="1"/>
  <c r="G23" i="1"/>
  <c r="E23" i="1"/>
  <c r="F23" i="1" s="1"/>
  <c r="AV22" i="1"/>
  <c r="AO22" i="1"/>
  <c r="AN22" i="1"/>
  <c r="AG22" i="1"/>
  <c r="AE22" i="1"/>
  <c r="AF22" i="1" s="1"/>
  <c r="V22" i="1"/>
  <c r="W22" i="1" s="1"/>
  <c r="N22" i="1"/>
  <c r="O22" i="1" s="1"/>
  <c r="G22" i="1"/>
  <c r="E22" i="1"/>
  <c r="F22" i="1" s="1"/>
  <c r="AV21" i="1"/>
  <c r="AO21" i="1"/>
  <c r="AN21" i="1"/>
  <c r="AG21" i="1"/>
  <c r="AE21" i="1"/>
  <c r="AF21" i="1" s="1"/>
  <c r="V21" i="1"/>
  <c r="W21" i="1" s="1"/>
  <c r="N21" i="1"/>
  <c r="O21" i="1" s="1"/>
  <c r="G21" i="1"/>
  <c r="E21" i="1"/>
  <c r="F21" i="1" s="1"/>
  <c r="AV20" i="1"/>
  <c r="AO20" i="1"/>
  <c r="AN20" i="1"/>
  <c r="AG20" i="1"/>
  <c r="AE20" i="1"/>
  <c r="AF20" i="1" s="1"/>
  <c r="V20" i="1"/>
  <c r="W20" i="1" s="1"/>
  <c r="N20" i="1"/>
  <c r="O20" i="1" s="1"/>
  <c r="G20" i="1"/>
  <c r="E20" i="1"/>
  <c r="F20" i="1" s="1"/>
  <c r="AV19" i="1"/>
  <c r="AO19" i="1"/>
  <c r="AN19" i="1"/>
  <c r="AG19" i="1"/>
  <c r="AE19" i="1"/>
  <c r="AF19" i="1" s="1"/>
  <c r="V19" i="1"/>
  <c r="W19" i="1" s="1"/>
  <c r="N19" i="1"/>
  <c r="O19" i="1" s="1"/>
  <c r="G19" i="1"/>
  <c r="E19" i="1"/>
  <c r="F19" i="1" s="1"/>
  <c r="AV18" i="1"/>
  <c r="AO18" i="1"/>
  <c r="AN18" i="1"/>
  <c r="AG18" i="1"/>
  <c r="AE18" i="1"/>
  <c r="AF18" i="1" s="1"/>
  <c r="V18" i="1"/>
  <c r="W18" i="1" s="1"/>
  <c r="N18" i="1"/>
  <c r="O18" i="1" s="1"/>
  <c r="G18" i="1"/>
  <c r="E18" i="1"/>
  <c r="F18" i="1" s="1"/>
  <c r="AV17" i="1"/>
  <c r="AO17" i="1"/>
  <c r="AN17" i="1"/>
  <c r="AG17" i="1"/>
  <c r="AE17" i="1"/>
  <c r="AF17" i="1" s="1"/>
  <c r="V17" i="1"/>
  <c r="W17" i="1" s="1"/>
  <c r="N17" i="1"/>
  <c r="O17" i="1" s="1"/>
  <c r="G17" i="1"/>
  <c r="E17" i="1"/>
  <c r="F17" i="1" s="1"/>
  <c r="AV16" i="1"/>
  <c r="AO16" i="1"/>
  <c r="AN16" i="1"/>
  <c r="AG16" i="1"/>
  <c r="AE16" i="1"/>
  <c r="AF16" i="1" s="1"/>
  <c r="V16" i="1"/>
  <c r="W16" i="1" s="1"/>
  <c r="N16" i="1"/>
  <c r="O16" i="1" s="1"/>
  <c r="G16" i="1"/>
  <c r="E16" i="1"/>
  <c r="F16" i="1" s="1"/>
  <c r="AV15" i="1"/>
  <c r="AO15" i="1"/>
  <c r="AN15" i="1"/>
  <c r="AG15" i="1"/>
  <c r="AE15" i="1"/>
  <c r="AF15" i="1" s="1"/>
  <c r="V15" i="1"/>
  <c r="W15" i="1" s="1"/>
  <c r="N15" i="1"/>
  <c r="O15" i="1" s="1"/>
  <c r="G15" i="1"/>
  <c r="E15" i="1"/>
  <c r="F15" i="1" s="1"/>
  <c r="AV14" i="1"/>
  <c r="AO14" i="1"/>
  <c r="AN14" i="1"/>
  <c r="AG14" i="1"/>
  <c r="AE14" i="1"/>
  <c r="AF14" i="1" s="1"/>
  <c r="V14" i="1"/>
  <c r="W14" i="1" s="1"/>
  <c r="N14" i="1"/>
  <c r="O14" i="1" s="1"/>
  <c r="G14" i="1"/>
  <c r="E14" i="1"/>
  <c r="F14" i="1" s="1"/>
  <c r="AV13" i="1"/>
  <c r="AO13" i="1"/>
  <c r="AN13" i="1"/>
  <c r="AG13" i="1"/>
  <c r="AE13" i="1"/>
  <c r="AF13" i="1" s="1"/>
  <c r="V13" i="1"/>
  <c r="W13" i="1" s="1"/>
  <c r="N13" i="1"/>
  <c r="O13" i="1" s="1"/>
  <c r="G13" i="1"/>
  <c r="E13" i="1"/>
  <c r="F13" i="1" s="1"/>
  <c r="AV12" i="1"/>
  <c r="AO12" i="1"/>
  <c r="AN12" i="1"/>
  <c r="AG12" i="1"/>
  <c r="AE12" i="1"/>
  <c r="AF12" i="1" s="1"/>
  <c r="V12" i="1"/>
  <c r="W12" i="1" s="1"/>
  <c r="N12" i="1"/>
  <c r="O12" i="1" s="1"/>
  <c r="G12" i="1"/>
  <c r="E12" i="1"/>
  <c r="F12" i="1" s="1"/>
  <c r="AV11" i="1"/>
  <c r="AO11" i="1"/>
  <c r="AN11" i="1"/>
  <c r="AG11" i="1"/>
  <c r="AE11" i="1"/>
  <c r="AF11" i="1" s="1"/>
  <c r="V11" i="1"/>
  <c r="W11" i="1" s="1"/>
  <c r="N11" i="1"/>
  <c r="O11" i="1" s="1"/>
  <c r="G11" i="1"/>
  <c r="E11" i="1"/>
  <c r="F11" i="1" s="1"/>
  <c r="AV10" i="1"/>
  <c r="AO10" i="1"/>
  <c r="AN10" i="1"/>
  <c r="AG10" i="1"/>
  <c r="AE10" i="1"/>
  <c r="AF10" i="1" s="1"/>
  <c r="V10" i="1"/>
  <c r="W10" i="1" s="1"/>
  <c r="N10" i="1"/>
  <c r="O10" i="1" s="1"/>
  <c r="G10" i="1"/>
  <c r="E10" i="1"/>
  <c r="F10" i="1" s="1"/>
  <c r="AV9" i="1"/>
  <c r="AO9" i="1"/>
  <c r="AN9" i="1"/>
  <c r="AG9" i="1"/>
  <c r="AE9" i="1"/>
  <c r="AF9" i="1" s="1"/>
  <c r="V9" i="1"/>
  <c r="W9" i="1" s="1"/>
  <c r="N9" i="1"/>
  <c r="O9" i="1" s="1"/>
  <c r="G9" i="1"/>
  <c r="E9" i="1"/>
  <c r="F9" i="1" s="1"/>
  <c r="AV8" i="1"/>
  <c r="AO8" i="1"/>
  <c r="AN8" i="1"/>
  <c r="AG8" i="1"/>
  <c r="AE8" i="1"/>
  <c r="AF8" i="1" s="1"/>
  <c r="V8" i="1"/>
  <c r="W8" i="1" s="1"/>
  <c r="N8" i="1"/>
  <c r="O8" i="1" s="1"/>
  <c r="G8" i="1"/>
  <c r="E8" i="1"/>
  <c r="F8" i="1" s="1"/>
  <c r="AV7" i="1"/>
  <c r="AO7" i="1"/>
  <c r="AN7" i="1"/>
  <c r="AG7" i="1"/>
  <c r="AE7" i="1"/>
  <c r="AF7" i="1" s="1"/>
  <c r="V7" i="1"/>
  <c r="W7" i="1" s="1"/>
  <c r="N7" i="1"/>
  <c r="O7" i="1" s="1"/>
  <c r="G7" i="1"/>
  <c r="E7" i="1"/>
  <c r="F7" i="1" s="1"/>
  <c r="AV6" i="1"/>
  <c r="AO6" i="1"/>
  <c r="AN6" i="1"/>
  <c r="AG6" i="1"/>
  <c r="AE6" i="1"/>
  <c r="AF6" i="1" s="1"/>
  <c r="V6" i="1"/>
  <c r="W6" i="1" s="1"/>
  <c r="N6" i="1"/>
  <c r="O6" i="1" s="1"/>
  <c r="G6" i="1"/>
  <c r="E6" i="1"/>
  <c r="F6" i="1" s="1"/>
  <c r="AV5" i="1"/>
  <c r="AO5" i="1"/>
  <c r="AN5" i="1"/>
  <c r="AG5" i="1"/>
  <c r="AE5" i="1"/>
  <c r="AF5" i="1" s="1"/>
  <c r="V5" i="1"/>
  <c r="W5" i="1" s="1"/>
  <c r="N5" i="1"/>
  <c r="O5" i="1" s="1"/>
  <c r="G5" i="1"/>
  <c r="E5" i="1"/>
  <c r="F5" i="1" s="1"/>
  <c r="AV4" i="1"/>
  <c r="AO4" i="1"/>
  <c r="AN4" i="1"/>
  <c r="AG4" i="1"/>
  <c r="AE4" i="1"/>
  <c r="AF4" i="1" s="1"/>
  <c r="V4" i="1"/>
  <c r="W4" i="1" s="1"/>
  <c r="N4" i="1"/>
  <c r="O4" i="1" s="1"/>
  <c r="G4" i="1"/>
  <c r="E4" i="1"/>
  <c r="F4" i="1" s="1"/>
  <c r="AV3" i="1"/>
  <c r="AN3" i="1"/>
  <c r="AO3" i="1" s="1"/>
  <c r="AS3" i="1" s="1"/>
  <c r="AG3" i="1"/>
  <c r="AE3" i="1"/>
  <c r="AF3" i="1" s="1"/>
  <c r="AK3" i="1" s="1"/>
  <c r="V3" i="1"/>
  <c r="W3" i="1" s="1"/>
  <c r="AA3" i="1" s="1"/>
  <c r="N3" i="1"/>
  <c r="O3" i="1" s="1"/>
  <c r="S3" i="1" s="1"/>
  <c r="G3" i="1"/>
  <c r="E3" i="1"/>
  <c r="F3" i="1" s="1"/>
  <c r="K3" i="1" s="1"/>
  <c r="AV2" i="1"/>
  <c r="AT2" i="1"/>
  <c r="AL2" i="1"/>
  <c r="AB2" i="1"/>
  <c r="T2" i="1"/>
  <c r="L2" i="1"/>
  <c r="AU2" i="1" s="1"/>
  <c r="AV352" i="1" l="1"/>
  <c r="T3" i="1"/>
  <c r="S4" i="1"/>
  <c r="AS4" i="1"/>
  <c r="AT3" i="1"/>
  <c r="AB3" i="1"/>
  <c r="AA4" i="1"/>
  <c r="L3" i="1"/>
  <c r="K4" i="1"/>
  <c r="AK4" i="1"/>
  <c r="AL3" i="1"/>
  <c r="L4" i="1" l="1"/>
  <c r="K5" i="1"/>
  <c r="AU3" i="1"/>
  <c r="AS5" i="1"/>
  <c r="AT4" i="1"/>
  <c r="AB4" i="1"/>
  <c r="AA5" i="1"/>
  <c r="T4" i="1"/>
  <c r="S5" i="1"/>
  <c r="AK5" i="1"/>
  <c r="AL4" i="1"/>
  <c r="AS6" i="1" l="1"/>
  <c r="AT5" i="1"/>
  <c r="AK6" i="1"/>
  <c r="AL5" i="1"/>
  <c r="L5" i="1"/>
  <c r="K6" i="1"/>
  <c r="AB5" i="1"/>
  <c r="AA6" i="1"/>
  <c r="T5" i="1"/>
  <c r="S6" i="1"/>
  <c r="AU4" i="1"/>
  <c r="AK7" i="1" l="1"/>
  <c r="AL6" i="1"/>
  <c r="T6" i="1"/>
  <c r="S7" i="1"/>
  <c r="L6" i="1"/>
  <c r="K7" i="1"/>
  <c r="AU5" i="1"/>
  <c r="AS7" i="1"/>
  <c r="AT6" i="1"/>
  <c r="AB6" i="1"/>
  <c r="AA7" i="1"/>
  <c r="AB7" i="1" l="1"/>
  <c r="AA8" i="1"/>
  <c r="L7" i="1"/>
  <c r="K8" i="1"/>
  <c r="AU6" i="1"/>
  <c r="AK8" i="1"/>
  <c r="AL7" i="1"/>
  <c r="AS8" i="1"/>
  <c r="AT7" i="1"/>
  <c r="T7" i="1"/>
  <c r="S8" i="1"/>
  <c r="T8" i="1" l="1"/>
  <c r="S9" i="1"/>
  <c r="AU7" i="1"/>
  <c r="AK9" i="1"/>
  <c r="AL8" i="1"/>
  <c r="AB8" i="1"/>
  <c r="AA9" i="1"/>
  <c r="AS9" i="1"/>
  <c r="AT8" i="1"/>
  <c r="L8" i="1"/>
  <c r="AU8" i="1" s="1"/>
  <c r="K9" i="1"/>
  <c r="T9" i="1" l="1"/>
  <c r="S10" i="1"/>
  <c r="AS10" i="1"/>
  <c r="AT9" i="1"/>
  <c r="AK10" i="1"/>
  <c r="AL9" i="1"/>
  <c r="L9" i="1"/>
  <c r="AU9" i="1" s="1"/>
  <c r="K10" i="1"/>
  <c r="AB9" i="1"/>
  <c r="AA10" i="1"/>
  <c r="AS11" i="1" l="1"/>
  <c r="AT10" i="1"/>
  <c r="AB10" i="1"/>
  <c r="AA11" i="1"/>
  <c r="T10" i="1"/>
  <c r="S11" i="1"/>
  <c r="AK11" i="1"/>
  <c r="AL10" i="1"/>
  <c r="L10" i="1"/>
  <c r="K11" i="1"/>
  <c r="AK12" i="1" l="1"/>
  <c r="AL11" i="1"/>
  <c r="L11" i="1"/>
  <c r="AU11" i="1" s="1"/>
  <c r="K12" i="1"/>
  <c r="T11" i="1"/>
  <c r="S12" i="1"/>
  <c r="AU10" i="1"/>
  <c r="AS12" i="1"/>
  <c r="AT11" i="1"/>
  <c r="AB11" i="1"/>
  <c r="AA12" i="1"/>
  <c r="AB12" i="1" l="1"/>
  <c r="AA13" i="1"/>
  <c r="T12" i="1"/>
  <c r="S13" i="1"/>
  <c r="AK13" i="1"/>
  <c r="AL12" i="1"/>
  <c r="AS13" i="1"/>
  <c r="AT12" i="1"/>
  <c r="L12" i="1"/>
  <c r="K13" i="1"/>
  <c r="AS14" i="1" l="1"/>
  <c r="AT13" i="1"/>
  <c r="L13" i="1"/>
  <c r="AU13" i="1" s="1"/>
  <c r="K14" i="1"/>
  <c r="AB13" i="1"/>
  <c r="AA14" i="1"/>
  <c r="AU12" i="1"/>
  <c r="AK14" i="1"/>
  <c r="AL13" i="1"/>
  <c r="T13" i="1"/>
  <c r="S14" i="1"/>
  <c r="T14" i="1" l="1"/>
  <c r="S15" i="1"/>
  <c r="AB14" i="1"/>
  <c r="AA15" i="1"/>
  <c r="AS15" i="1"/>
  <c r="AT14" i="1"/>
  <c r="AK15" i="1"/>
  <c r="AL14" i="1"/>
  <c r="L14" i="1"/>
  <c r="K15" i="1"/>
  <c r="AK16" i="1" l="1"/>
  <c r="AL15" i="1"/>
  <c r="L15" i="1"/>
  <c r="AU15" i="1" s="1"/>
  <c r="K16" i="1"/>
  <c r="T15" i="1"/>
  <c r="S16" i="1"/>
  <c r="AU14" i="1"/>
  <c r="AS16" i="1"/>
  <c r="AT15" i="1"/>
  <c r="AB15" i="1"/>
  <c r="AA16" i="1"/>
  <c r="AB16" i="1" l="1"/>
  <c r="AA17" i="1"/>
  <c r="T16" i="1"/>
  <c r="S17" i="1"/>
  <c r="AK17" i="1"/>
  <c r="AL16" i="1"/>
  <c r="AS17" i="1"/>
  <c r="AT16" i="1"/>
  <c r="L16" i="1"/>
  <c r="K17" i="1"/>
  <c r="AS18" i="1" l="1"/>
  <c r="AT17" i="1"/>
  <c r="L17" i="1"/>
  <c r="AU17" i="1" s="1"/>
  <c r="K18" i="1"/>
  <c r="AB17" i="1"/>
  <c r="AA18" i="1"/>
  <c r="AU16" i="1"/>
  <c r="AK18" i="1"/>
  <c r="AL17" i="1"/>
  <c r="T17" i="1"/>
  <c r="S18" i="1"/>
  <c r="T18" i="1" l="1"/>
  <c r="S19" i="1"/>
  <c r="AB18" i="1"/>
  <c r="AA19" i="1"/>
  <c r="AS19" i="1"/>
  <c r="AT18" i="1"/>
  <c r="AK19" i="1"/>
  <c r="AL18" i="1"/>
  <c r="L18" i="1"/>
  <c r="K19" i="1"/>
  <c r="AK20" i="1" l="1"/>
  <c r="AL19" i="1"/>
  <c r="L19" i="1"/>
  <c r="AU19" i="1" s="1"/>
  <c r="K20" i="1"/>
  <c r="T19" i="1"/>
  <c r="S20" i="1"/>
  <c r="AU18" i="1"/>
  <c r="AS20" i="1"/>
  <c r="AT19" i="1"/>
  <c r="AB19" i="1"/>
  <c r="AA20" i="1"/>
  <c r="AB20" i="1" l="1"/>
  <c r="AA21" i="1"/>
  <c r="T20" i="1"/>
  <c r="S21" i="1"/>
  <c r="AK21" i="1"/>
  <c r="AL20" i="1"/>
  <c r="AS21" i="1"/>
  <c r="AT20" i="1"/>
  <c r="L20" i="1"/>
  <c r="K21" i="1"/>
  <c r="AS22" i="1" l="1"/>
  <c r="AT21" i="1"/>
  <c r="L21" i="1"/>
  <c r="AU21" i="1" s="1"/>
  <c r="K22" i="1"/>
  <c r="AB21" i="1"/>
  <c r="AA22" i="1"/>
  <c r="AU20" i="1"/>
  <c r="AK22" i="1"/>
  <c r="AL21" i="1"/>
  <c r="T21" i="1"/>
  <c r="S22" i="1"/>
  <c r="T22" i="1" l="1"/>
  <c r="S23" i="1"/>
  <c r="AB22" i="1"/>
  <c r="AA23" i="1"/>
  <c r="AS23" i="1"/>
  <c r="AT22" i="1"/>
  <c r="AK23" i="1"/>
  <c r="AL22" i="1"/>
  <c r="L22" i="1"/>
  <c r="K23" i="1"/>
  <c r="AK24" i="1" l="1"/>
  <c r="AL23" i="1"/>
  <c r="L23" i="1"/>
  <c r="AU23" i="1" s="1"/>
  <c r="K24" i="1"/>
  <c r="T23" i="1"/>
  <c r="S24" i="1"/>
  <c r="AU22" i="1"/>
  <c r="AS24" i="1"/>
  <c r="AT23" i="1"/>
  <c r="AB23" i="1"/>
  <c r="AA24" i="1"/>
  <c r="AB24" i="1" l="1"/>
  <c r="AA25" i="1"/>
  <c r="T24" i="1"/>
  <c r="S25" i="1"/>
  <c r="AK25" i="1"/>
  <c r="AL24" i="1"/>
  <c r="AS25" i="1"/>
  <c r="AT24" i="1"/>
  <c r="L24" i="1"/>
  <c r="K25" i="1"/>
  <c r="AS26" i="1" l="1"/>
  <c r="AT25" i="1"/>
  <c r="L25" i="1"/>
  <c r="AU25" i="1" s="1"/>
  <c r="K26" i="1"/>
  <c r="AB25" i="1"/>
  <c r="AA26" i="1"/>
  <c r="AU24" i="1"/>
  <c r="AK26" i="1"/>
  <c r="AL25" i="1"/>
  <c r="T25" i="1"/>
  <c r="S26" i="1"/>
  <c r="L26" i="1" l="1"/>
  <c r="K27" i="1"/>
  <c r="AB26" i="1"/>
  <c r="AA27" i="1"/>
  <c r="AK27" i="1"/>
  <c r="AL26" i="1"/>
  <c r="T26" i="1"/>
  <c r="S27" i="1"/>
  <c r="AS27" i="1"/>
  <c r="AT26" i="1"/>
  <c r="L27" i="1" l="1"/>
  <c r="K28" i="1"/>
  <c r="AS28" i="1"/>
  <c r="AT27" i="1"/>
  <c r="AK28" i="1"/>
  <c r="AL27" i="1"/>
  <c r="AU26" i="1"/>
  <c r="T27" i="1"/>
  <c r="S28" i="1"/>
  <c r="AB27" i="1"/>
  <c r="AA28" i="1"/>
  <c r="AB28" i="1" l="1"/>
  <c r="AA29" i="1"/>
  <c r="AS29" i="1"/>
  <c r="AT28" i="1"/>
  <c r="L28" i="1"/>
  <c r="K29" i="1"/>
  <c r="T28" i="1"/>
  <c r="S29" i="1"/>
  <c r="AK29" i="1"/>
  <c r="AL28" i="1"/>
  <c r="AU27" i="1"/>
  <c r="AS30" i="1" l="1"/>
  <c r="AT29" i="1"/>
  <c r="L29" i="1"/>
  <c r="AU29" i="1" s="1"/>
  <c r="K30" i="1"/>
  <c r="AB29" i="1"/>
  <c r="AA30" i="1"/>
  <c r="AK30" i="1"/>
  <c r="AL29" i="1"/>
  <c r="AU28" i="1"/>
  <c r="T29" i="1"/>
  <c r="S30" i="1"/>
  <c r="T30" i="1" l="1"/>
  <c r="S31" i="1"/>
  <c r="AK31" i="1"/>
  <c r="AL30" i="1"/>
  <c r="AB30" i="1"/>
  <c r="AA31" i="1"/>
  <c r="AS31" i="1"/>
  <c r="AT30" i="1"/>
  <c r="L30" i="1"/>
  <c r="AU30" i="1" s="1"/>
  <c r="K31" i="1"/>
  <c r="AS32" i="1" l="1"/>
  <c r="AT31" i="1"/>
  <c r="AK32" i="1"/>
  <c r="AL31" i="1"/>
  <c r="L31" i="1"/>
  <c r="K32" i="1"/>
  <c r="AB31" i="1"/>
  <c r="AA32" i="1"/>
  <c r="T31" i="1"/>
  <c r="S32" i="1"/>
  <c r="AK33" i="1" l="1"/>
  <c r="AL32" i="1"/>
  <c r="T32" i="1"/>
  <c r="S33" i="1"/>
  <c r="L32" i="1"/>
  <c r="K33" i="1"/>
  <c r="AU31" i="1"/>
  <c r="AS33" i="1"/>
  <c r="AT32" i="1"/>
  <c r="AB32" i="1"/>
  <c r="AA33" i="1"/>
  <c r="AB33" i="1" l="1"/>
  <c r="AA34" i="1"/>
  <c r="L33" i="1"/>
  <c r="K34" i="1"/>
  <c r="AU32" i="1"/>
  <c r="AK34" i="1"/>
  <c r="AL33" i="1"/>
  <c r="AS34" i="1"/>
  <c r="AT33" i="1"/>
  <c r="T33" i="1"/>
  <c r="S34" i="1"/>
  <c r="T34" i="1" l="1"/>
  <c r="S35" i="1"/>
  <c r="AU33" i="1"/>
  <c r="AK35" i="1"/>
  <c r="AL34" i="1"/>
  <c r="AB34" i="1"/>
  <c r="AA35" i="1"/>
  <c r="AS35" i="1"/>
  <c r="AT34" i="1"/>
  <c r="L34" i="1"/>
  <c r="AU34" i="1" s="1"/>
  <c r="K35" i="1"/>
  <c r="L35" i="1" l="1"/>
  <c r="K36" i="1"/>
  <c r="AB35" i="1"/>
  <c r="AA36" i="1"/>
  <c r="T35" i="1"/>
  <c r="S36" i="1"/>
  <c r="AS36" i="1"/>
  <c r="AT35" i="1"/>
  <c r="AK36" i="1"/>
  <c r="AL35" i="1"/>
  <c r="AS37" i="1" l="1"/>
  <c r="AT36" i="1"/>
  <c r="T36" i="1"/>
  <c r="S37" i="1"/>
  <c r="L36" i="1"/>
  <c r="K37" i="1"/>
  <c r="AK37" i="1"/>
  <c r="AL36" i="1"/>
  <c r="AU35" i="1"/>
  <c r="AB36" i="1"/>
  <c r="AA37" i="1"/>
  <c r="AB37" i="1" l="1"/>
  <c r="AA38" i="1"/>
  <c r="AK38" i="1"/>
  <c r="AL37" i="1"/>
  <c r="L37" i="1"/>
  <c r="K38" i="1"/>
  <c r="AU36" i="1"/>
  <c r="AS38" i="1"/>
  <c r="AT37" i="1"/>
  <c r="T37" i="1"/>
  <c r="S38" i="1"/>
  <c r="T38" i="1" l="1"/>
  <c r="S39" i="1"/>
  <c r="AK39" i="1"/>
  <c r="AL38" i="1"/>
  <c r="L38" i="1"/>
  <c r="K39" i="1"/>
  <c r="AB38" i="1"/>
  <c r="AA39" i="1"/>
  <c r="AU37" i="1"/>
  <c r="AS39" i="1"/>
  <c r="AT38" i="1"/>
  <c r="AK40" i="1" l="1"/>
  <c r="AL39" i="1"/>
  <c r="AS40" i="1"/>
  <c r="AT39" i="1"/>
  <c r="L39" i="1"/>
  <c r="K40" i="1"/>
  <c r="T39" i="1"/>
  <c r="S40" i="1"/>
  <c r="AU38" i="1"/>
  <c r="AB39" i="1"/>
  <c r="AA40" i="1"/>
  <c r="T40" i="1" l="1"/>
  <c r="S41" i="1"/>
  <c r="AB40" i="1"/>
  <c r="AA41" i="1"/>
  <c r="AS41" i="1"/>
  <c r="AT40" i="1"/>
  <c r="L40" i="1"/>
  <c r="K41" i="1"/>
  <c r="AU39" i="1"/>
  <c r="AK41" i="1"/>
  <c r="AL40" i="1"/>
  <c r="AS42" i="1" l="1"/>
  <c r="AT41" i="1"/>
  <c r="L41" i="1"/>
  <c r="AU41" i="1" s="1"/>
  <c r="K42" i="1"/>
  <c r="AB41" i="1"/>
  <c r="AA42" i="1"/>
  <c r="AU40" i="1"/>
  <c r="AK42" i="1"/>
  <c r="AL41" i="1"/>
  <c r="T41" i="1"/>
  <c r="S42" i="1"/>
  <c r="AB42" i="1" l="1"/>
  <c r="AA43" i="1"/>
  <c r="AS43" i="1"/>
  <c r="AT42" i="1"/>
  <c r="AK43" i="1"/>
  <c r="AL42" i="1"/>
  <c r="L42" i="1"/>
  <c r="AU42" i="1" s="1"/>
  <c r="K43" i="1"/>
  <c r="T42" i="1"/>
  <c r="S43" i="1"/>
  <c r="AK44" i="1" l="1"/>
  <c r="AL43" i="1"/>
  <c r="L43" i="1"/>
  <c r="AU43" i="1" s="1"/>
  <c r="K44" i="1"/>
  <c r="AS44" i="1"/>
  <c r="AT43" i="1"/>
  <c r="T43" i="1"/>
  <c r="S44" i="1"/>
  <c r="AB43" i="1"/>
  <c r="AA44" i="1"/>
  <c r="T44" i="1" l="1"/>
  <c r="S45" i="1"/>
  <c r="L44" i="1"/>
  <c r="K45" i="1"/>
  <c r="AB44" i="1"/>
  <c r="AA45" i="1"/>
  <c r="AS45" i="1"/>
  <c r="AT44" i="1"/>
  <c r="AK45" i="1"/>
  <c r="AL44" i="1"/>
  <c r="AB45" i="1" l="1"/>
  <c r="AA46" i="1"/>
  <c r="AK46" i="1"/>
  <c r="AL45" i="1"/>
  <c r="L45" i="1"/>
  <c r="K46" i="1"/>
  <c r="T45" i="1"/>
  <c r="S46" i="1"/>
  <c r="AS46" i="1"/>
  <c r="AT45" i="1"/>
  <c r="AU44" i="1"/>
  <c r="AS47" i="1" l="1"/>
  <c r="AT46" i="1"/>
  <c r="AU45" i="1"/>
  <c r="T46" i="1"/>
  <c r="S47" i="1"/>
  <c r="AK47" i="1"/>
  <c r="AL46" i="1"/>
  <c r="L46" i="1"/>
  <c r="K47" i="1"/>
  <c r="AB46" i="1"/>
  <c r="AA47" i="1"/>
  <c r="AB47" i="1" l="1"/>
  <c r="AA48" i="1"/>
  <c r="AK48" i="1"/>
  <c r="AL47" i="1"/>
  <c r="L47" i="1"/>
  <c r="K48" i="1"/>
  <c r="T47" i="1"/>
  <c r="S48" i="1"/>
  <c r="AS48" i="1"/>
  <c r="AT47" i="1"/>
  <c r="AU46" i="1"/>
  <c r="AS49" i="1" l="1"/>
  <c r="AT48" i="1"/>
  <c r="AU47" i="1"/>
  <c r="T48" i="1"/>
  <c r="S49" i="1"/>
  <c r="AK49" i="1"/>
  <c r="AL48" i="1"/>
  <c r="L48" i="1"/>
  <c r="K49" i="1"/>
  <c r="AB48" i="1"/>
  <c r="AA49" i="1"/>
  <c r="AK50" i="1" l="1"/>
  <c r="AL49" i="1"/>
  <c r="L49" i="1"/>
  <c r="AU49" i="1" s="1"/>
  <c r="K50" i="1"/>
  <c r="T49" i="1"/>
  <c r="S50" i="1"/>
  <c r="AS50" i="1"/>
  <c r="AT49" i="1"/>
  <c r="AU48" i="1"/>
  <c r="AB49" i="1"/>
  <c r="AA50" i="1"/>
  <c r="AS51" i="1" l="1"/>
  <c r="AT50" i="1"/>
  <c r="T50" i="1"/>
  <c r="S51" i="1"/>
  <c r="AK51" i="1"/>
  <c r="AL50" i="1"/>
  <c r="L50" i="1"/>
  <c r="AU50" i="1" s="1"/>
  <c r="K51" i="1"/>
  <c r="AB50" i="1"/>
  <c r="AA51" i="1"/>
  <c r="AB51" i="1" l="1"/>
  <c r="AA52" i="1"/>
  <c r="AK52" i="1"/>
  <c r="AL51" i="1"/>
  <c r="AS52" i="1"/>
  <c r="AT51" i="1"/>
  <c r="L51" i="1"/>
  <c r="AU51" i="1" s="1"/>
  <c r="K52" i="1"/>
  <c r="T51" i="1"/>
  <c r="S52" i="1"/>
  <c r="AK53" i="1" l="1"/>
  <c r="AL52" i="1"/>
  <c r="T52" i="1"/>
  <c r="S53" i="1"/>
  <c r="AB52" i="1"/>
  <c r="AA53" i="1"/>
  <c r="AS53" i="1"/>
  <c r="AT52" i="1"/>
  <c r="L52" i="1"/>
  <c r="K53" i="1"/>
  <c r="L53" i="1" l="1"/>
  <c r="K54" i="1"/>
  <c r="AB53" i="1"/>
  <c r="AA54" i="1"/>
  <c r="AU52" i="1"/>
  <c r="AK54" i="1"/>
  <c r="AL53" i="1"/>
  <c r="T53" i="1"/>
  <c r="S54" i="1"/>
  <c r="AS54" i="1"/>
  <c r="AT53" i="1"/>
  <c r="AS55" i="1" l="1"/>
  <c r="AT54" i="1"/>
  <c r="AK55" i="1"/>
  <c r="AL54" i="1"/>
  <c r="T54" i="1"/>
  <c r="S55" i="1"/>
  <c r="AU53" i="1"/>
  <c r="AB54" i="1"/>
  <c r="AA55" i="1"/>
  <c r="L54" i="1"/>
  <c r="AU54" i="1" s="1"/>
  <c r="K55" i="1"/>
  <c r="L55" i="1" l="1"/>
  <c r="K56" i="1"/>
  <c r="AK56" i="1"/>
  <c r="AL55" i="1"/>
  <c r="T55" i="1"/>
  <c r="S56" i="1"/>
  <c r="AB55" i="1"/>
  <c r="AA56" i="1"/>
  <c r="AS56" i="1"/>
  <c r="AT55" i="1"/>
  <c r="AB56" i="1" l="1"/>
  <c r="AA57" i="1"/>
  <c r="AK57" i="1"/>
  <c r="AL56" i="1"/>
  <c r="T56" i="1"/>
  <c r="S57" i="1"/>
  <c r="L56" i="1"/>
  <c r="AU56" i="1" s="1"/>
  <c r="K57" i="1"/>
  <c r="AS57" i="1"/>
  <c r="AT56" i="1"/>
  <c r="AU55" i="1"/>
  <c r="L57" i="1" l="1"/>
  <c r="K58" i="1"/>
  <c r="AK58" i="1"/>
  <c r="AL57" i="1"/>
  <c r="T57" i="1"/>
  <c r="S58" i="1"/>
  <c r="AB57" i="1"/>
  <c r="AA58" i="1"/>
  <c r="AS58" i="1"/>
  <c r="AT57" i="1"/>
  <c r="AK59" i="1" l="1"/>
  <c r="AL58" i="1"/>
  <c r="L58" i="1"/>
  <c r="K59" i="1"/>
  <c r="AB58" i="1"/>
  <c r="AA59" i="1"/>
  <c r="T58" i="1"/>
  <c r="S59" i="1"/>
  <c r="AS59" i="1"/>
  <c r="AT58" i="1"/>
  <c r="AU57" i="1"/>
  <c r="T59" i="1" l="1"/>
  <c r="S60" i="1"/>
  <c r="AU58" i="1"/>
  <c r="L59" i="1"/>
  <c r="K60" i="1"/>
  <c r="AB59" i="1"/>
  <c r="AA60" i="1"/>
  <c r="AS60" i="1"/>
  <c r="AT59" i="1"/>
  <c r="AK60" i="1"/>
  <c r="AL59" i="1"/>
  <c r="AK61" i="1" l="1"/>
  <c r="AL60" i="1"/>
  <c r="AS61" i="1"/>
  <c r="AT60" i="1"/>
  <c r="AU59" i="1"/>
  <c r="T60" i="1"/>
  <c r="S61" i="1"/>
  <c r="AB60" i="1"/>
  <c r="AA61" i="1"/>
  <c r="L60" i="1"/>
  <c r="AU60" i="1" s="1"/>
  <c r="K61" i="1"/>
  <c r="T61" i="1" l="1"/>
  <c r="S62" i="1"/>
  <c r="L61" i="1"/>
  <c r="K62" i="1"/>
  <c r="AS62" i="1"/>
  <c r="AT61" i="1"/>
  <c r="AB61" i="1"/>
  <c r="AA62" i="1"/>
  <c r="AK62" i="1"/>
  <c r="AL61" i="1"/>
  <c r="AA63" i="1" l="1"/>
  <c r="AB62" i="1"/>
  <c r="K63" i="1"/>
  <c r="L62" i="1"/>
  <c r="AU61" i="1"/>
  <c r="S63" i="1"/>
  <c r="T62" i="1"/>
  <c r="AK63" i="1"/>
  <c r="AL62" i="1"/>
  <c r="AS63" i="1"/>
  <c r="AT62" i="1"/>
  <c r="AK64" i="1" l="1"/>
  <c r="AL63" i="1"/>
  <c r="AU62" i="1"/>
  <c r="AS64" i="1"/>
  <c r="AT63" i="1"/>
  <c r="K64" i="1"/>
  <c r="L63" i="1"/>
  <c r="S64" i="1"/>
  <c r="T63" i="1"/>
  <c r="AA64" i="1"/>
  <c r="AB63" i="1"/>
  <c r="S65" i="1" l="1"/>
  <c r="T64" i="1"/>
  <c r="AS65" i="1"/>
  <c r="AT64" i="1"/>
  <c r="AU63" i="1"/>
  <c r="AA65" i="1"/>
  <c r="AB64" i="1"/>
  <c r="K65" i="1"/>
  <c r="L64" i="1"/>
  <c r="AK65" i="1"/>
  <c r="AL64" i="1"/>
  <c r="K66" i="1" l="1"/>
  <c r="L65" i="1"/>
  <c r="AA66" i="1"/>
  <c r="AB65" i="1"/>
  <c r="AS66" i="1"/>
  <c r="AT65" i="1"/>
  <c r="AK66" i="1"/>
  <c r="AL65" i="1"/>
  <c r="AU64" i="1"/>
  <c r="S66" i="1"/>
  <c r="T65" i="1"/>
  <c r="AK67" i="1" l="1"/>
  <c r="AL66" i="1"/>
  <c r="S67" i="1"/>
  <c r="T66" i="1"/>
  <c r="AU65" i="1"/>
  <c r="AA67" i="1"/>
  <c r="AB66" i="1"/>
  <c r="AS67" i="1"/>
  <c r="AT66" i="1"/>
  <c r="K67" i="1"/>
  <c r="L66" i="1"/>
  <c r="AU66" i="1" s="1"/>
  <c r="AS68" i="1" l="1"/>
  <c r="AT67" i="1"/>
  <c r="K68" i="1"/>
  <c r="L67" i="1"/>
  <c r="AA68" i="1"/>
  <c r="AB67" i="1"/>
  <c r="S68" i="1"/>
  <c r="T67" i="1"/>
  <c r="AK68" i="1"/>
  <c r="AL67" i="1"/>
  <c r="AU67" i="1" l="1"/>
  <c r="K69" i="1"/>
  <c r="L68" i="1"/>
  <c r="S69" i="1"/>
  <c r="T68" i="1"/>
  <c r="AK69" i="1"/>
  <c r="AL68" i="1"/>
  <c r="AA69" i="1"/>
  <c r="AB68" i="1"/>
  <c r="AS69" i="1"/>
  <c r="AT68" i="1"/>
  <c r="AA70" i="1" l="1"/>
  <c r="AB69" i="1"/>
  <c r="S70" i="1"/>
  <c r="T69" i="1"/>
  <c r="AU68" i="1"/>
  <c r="AK70" i="1"/>
  <c r="AL69" i="1"/>
  <c r="K70" i="1"/>
  <c r="L69" i="1"/>
  <c r="AS70" i="1"/>
  <c r="AT69" i="1"/>
  <c r="K71" i="1" l="1"/>
  <c r="L70" i="1"/>
  <c r="S71" i="1"/>
  <c r="T70" i="1"/>
  <c r="AS71" i="1"/>
  <c r="AT70" i="1"/>
  <c r="AK71" i="1"/>
  <c r="AL70" i="1"/>
  <c r="AU69" i="1"/>
  <c r="AA71" i="1"/>
  <c r="AB70" i="1"/>
  <c r="AK72" i="1" l="1"/>
  <c r="AL71" i="1"/>
  <c r="S72" i="1"/>
  <c r="T71" i="1"/>
  <c r="AA72" i="1"/>
  <c r="AB71" i="1"/>
  <c r="AU70" i="1"/>
  <c r="AS72" i="1"/>
  <c r="AT71" i="1"/>
  <c r="K72" i="1"/>
  <c r="L71" i="1"/>
  <c r="AU71" i="1" s="1"/>
  <c r="AS73" i="1" l="1"/>
  <c r="AT72" i="1"/>
  <c r="S73" i="1"/>
  <c r="T72" i="1"/>
  <c r="K73" i="1"/>
  <c r="L72" i="1"/>
  <c r="AA73" i="1"/>
  <c r="AB72" i="1"/>
  <c r="AK73" i="1"/>
  <c r="AL72" i="1"/>
  <c r="AA74" i="1" l="1"/>
  <c r="AB73" i="1"/>
  <c r="S74" i="1"/>
  <c r="T73" i="1"/>
  <c r="AU72" i="1"/>
  <c r="AK74" i="1"/>
  <c r="AL73" i="1"/>
  <c r="K74" i="1"/>
  <c r="L73" i="1"/>
  <c r="AS74" i="1"/>
  <c r="AT73" i="1"/>
  <c r="K75" i="1" l="1"/>
  <c r="L74" i="1"/>
  <c r="S75" i="1"/>
  <c r="T74" i="1"/>
  <c r="AS75" i="1"/>
  <c r="AT74" i="1"/>
  <c r="AK75" i="1"/>
  <c r="AL74" i="1"/>
  <c r="AU73" i="1"/>
  <c r="AA75" i="1"/>
  <c r="AB74" i="1"/>
  <c r="AK76" i="1" l="1"/>
  <c r="AL75" i="1"/>
  <c r="S76" i="1"/>
  <c r="T75" i="1"/>
  <c r="AA76" i="1"/>
  <c r="AB75" i="1"/>
  <c r="AU74" i="1"/>
  <c r="AS76" i="1"/>
  <c r="AT75" i="1"/>
  <c r="K76" i="1"/>
  <c r="L75" i="1"/>
  <c r="AU75" i="1" s="1"/>
  <c r="AS77" i="1" l="1"/>
  <c r="AT76" i="1"/>
  <c r="S77" i="1"/>
  <c r="T76" i="1"/>
  <c r="K77" i="1"/>
  <c r="L76" i="1"/>
  <c r="AA77" i="1"/>
  <c r="AB76" i="1"/>
  <c r="AK77" i="1"/>
  <c r="AL76" i="1"/>
  <c r="AA78" i="1" l="1"/>
  <c r="AB77" i="1"/>
  <c r="S78" i="1"/>
  <c r="T77" i="1"/>
  <c r="AU76" i="1"/>
  <c r="AK78" i="1"/>
  <c r="AL77" i="1"/>
  <c r="K78" i="1"/>
  <c r="L77" i="1"/>
  <c r="AS78" i="1"/>
  <c r="AT77" i="1"/>
  <c r="K79" i="1" l="1"/>
  <c r="L78" i="1"/>
  <c r="S79" i="1"/>
  <c r="T78" i="1"/>
  <c r="AS79" i="1"/>
  <c r="AT78" i="1"/>
  <c r="AK79" i="1"/>
  <c r="AL78" i="1"/>
  <c r="AU77" i="1"/>
  <c r="AA79" i="1"/>
  <c r="AB78" i="1"/>
  <c r="AK80" i="1" l="1"/>
  <c r="AL79" i="1"/>
  <c r="S80" i="1"/>
  <c r="T79" i="1"/>
  <c r="AA80" i="1"/>
  <c r="AB79" i="1"/>
  <c r="AU78" i="1"/>
  <c r="AS80" i="1"/>
  <c r="AT79" i="1"/>
  <c r="K80" i="1"/>
  <c r="L79" i="1"/>
  <c r="AU79" i="1" s="1"/>
  <c r="AS81" i="1" l="1"/>
  <c r="AT80" i="1"/>
  <c r="S81" i="1"/>
  <c r="T80" i="1"/>
  <c r="K81" i="1"/>
  <c r="L80" i="1"/>
  <c r="AA81" i="1"/>
  <c r="AB80" i="1"/>
  <c r="AK81" i="1"/>
  <c r="AL80" i="1"/>
  <c r="AA82" i="1" l="1"/>
  <c r="AB81" i="1"/>
  <c r="S82" i="1"/>
  <c r="T81" i="1"/>
  <c r="AU80" i="1"/>
  <c r="AK82" i="1"/>
  <c r="AL81" i="1"/>
  <c r="K82" i="1"/>
  <c r="L81" i="1"/>
  <c r="AS82" i="1"/>
  <c r="AT81" i="1"/>
  <c r="AK83" i="1" l="1"/>
  <c r="AL82" i="1"/>
  <c r="K83" i="1"/>
  <c r="L82" i="1"/>
  <c r="AU82" i="1" s="1"/>
  <c r="S83" i="1"/>
  <c r="T82" i="1"/>
  <c r="AS83" i="1"/>
  <c r="AT82" i="1"/>
  <c r="AU81" i="1"/>
  <c r="AA83" i="1"/>
  <c r="AB82" i="1"/>
  <c r="AS84" i="1" l="1"/>
  <c r="AT83" i="1"/>
  <c r="K84" i="1"/>
  <c r="L83" i="1"/>
  <c r="AU83" i="1" s="1"/>
  <c r="AA84" i="1"/>
  <c r="AB83" i="1"/>
  <c r="S84" i="1"/>
  <c r="T83" i="1"/>
  <c r="AK84" i="1"/>
  <c r="AL83" i="1"/>
  <c r="K85" i="1" l="1"/>
  <c r="L84" i="1"/>
  <c r="S85" i="1"/>
  <c r="T84" i="1"/>
  <c r="AK85" i="1"/>
  <c r="AL84" i="1"/>
  <c r="AA85" i="1"/>
  <c r="AB84" i="1"/>
  <c r="AS85" i="1"/>
  <c r="AT84" i="1"/>
  <c r="AA86" i="1" l="1"/>
  <c r="AB85" i="1"/>
  <c r="S86" i="1"/>
  <c r="T85" i="1"/>
  <c r="AU84" i="1"/>
  <c r="AS86" i="1"/>
  <c r="AT85" i="1"/>
  <c r="AK86" i="1"/>
  <c r="AL85" i="1"/>
  <c r="K86" i="1"/>
  <c r="L85" i="1"/>
  <c r="AU85" i="1" s="1"/>
  <c r="AK87" i="1" l="1"/>
  <c r="AL86" i="1"/>
  <c r="S87" i="1"/>
  <c r="T86" i="1"/>
  <c r="K87" i="1"/>
  <c r="L86" i="1"/>
  <c r="AS87" i="1"/>
  <c r="AT86" i="1"/>
  <c r="AA87" i="1"/>
  <c r="AB86" i="1"/>
  <c r="AS88" i="1" l="1"/>
  <c r="AT87" i="1"/>
  <c r="S88" i="1"/>
  <c r="T87" i="1"/>
  <c r="AU86" i="1"/>
  <c r="AA88" i="1"/>
  <c r="AB87" i="1"/>
  <c r="K88" i="1"/>
  <c r="L87" i="1"/>
  <c r="AK88" i="1"/>
  <c r="AL87" i="1"/>
  <c r="K89" i="1" l="1"/>
  <c r="L88" i="1"/>
  <c r="S89" i="1"/>
  <c r="T88" i="1"/>
  <c r="AK89" i="1"/>
  <c r="AL88" i="1"/>
  <c r="AA89" i="1"/>
  <c r="AB88" i="1"/>
  <c r="AU87" i="1"/>
  <c r="AS89" i="1"/>
  <c r="AT88" i="1"/>
  <c r="AA90" i="1" l="1"/>
  <c r="AB89" i="1"/>
  <c r="S90" i="1"/>
  <c r="T89" i="1"/>
  <c r="AS90" i="1"/>
  <c r="AT89" i="1"/>
  <c r="AU88" i="1"/>
  <c r="AK90" i="1"/>
  <c r="AL89" i="1"/>
  <c r="K90" i="1"/>
  <c r="L89" i="1"/>
  <c r="AU89" i="1" s="1"/>
  <c r="AK91" i="1" l="1"/>
  <c r="AL90" i="1"/>
  <c r="S91" i="1"/>
  <c r="T90" i="1"/>
  <c r="K91" i="1"/>
  <c r="L90" i="1"/>
  <c r="AS91" i="1"/>
  <c r="AT90" i="1"/>
  <c r="AA91" i="1"/>
  <c r="AB90" i="1"/>
  <c r="AS92" i="1" l="1"/>
  <c r="AT91" i="1"/>
  <c r="S92" i="1"/>
  <c r="T91" i="1"/>
  <c r="AU90" i="1"/>
  <c r="AA92" i="1"/>
  <c r="AB91" i="1"/>
  <c r="K92" i="1"/>
  <c r="L91" i="1"/>
  <c r="AK92" i="1"/>
  <c r="AL91" i="1"/>
  <c r="K93" i="1" l="1"/>
  <c r="L92" i="1"/>
  <c r="S93" i="1"/>
  <c r="T92" i="1"/>
  <c r="AK93" i="1"/>
  <c r="AL92" i="1"/>
  <c r="AA93" i="1"/>
  <c r="AB92" i="1"/>
  <c r="AU91" i="1"/>
  <c r="AS93" i="1"/>
  <c r="AT92" i="1"/>
  <c r="AA94" i="1" l="1"/>
  <c r="AB93" i="1"/>
  <c r="S94" i="1"/>
  <c r="T93" i="1"/>
  <c r="AS94" i="1"/>
  <c r="AT93" i="1"/>
  <c r="AU92" i="1"/>
  <c r="AK94" i="1"/>
  <c r="AL93" i="1"/>
  <c r="K94" i="1"/>
  <c r="L93" i="1"/>
  <c r="AU93" i="1" s="1"/>
  <c r="AK95" i="1" l="1"/>
  <c r="AL94" i="1"/>
  <c r="S95" i="1"/>
  <c r="T94" i="1"/>
  <c r="K95" i="1"/>
  <c r="L94" i="1"/>
  <c r="AS95" i="1"/>
  <c r="AT94" i="1"/>
  <c r="AA95" i="1"/>
  <c r="AB94" i="1"/>
  <c r="AS96" i="1" l="1"/>
  <c r="AT95" i="1"/>
  <c r="S96" i="1"/>
  <c r="T95" i="1"/>
  <c r="AU94" i="1"/>
  <c r="AA96" i="1"/>
  <c r="AB95" i="1"/>
  <c r="K96" i="1"/>
  <c r="L95" i="1"/>
  <c r="AK96" i="1"/>
  <c r="AL95" i="1"/>
  <c r="K97" i="1" l="1"/>
  <c r="L96" i="1"/>
  <c r="AK97" i="1"/>
  <c r="AL96" i="1"/>
  <c r="S97" i="1"/>
  <c r="T96" i="1"/>
  <c r="AA97" i="1"/>
  <c r="AB96" i="1"/>
  <c r="AU95" i="1"/>
  <c r="AS97" i="1"/>
  <c r="AT96" i="1"/>
  <c r="AA98" i="1" l="1"/>
  <c r="AB97" i="1"/>
  <c r="AL97" i="1"/>
  <c r="AK98" i="1"/>
  <c r="AT97" i="1"/>
  <c r="AS98" i="1"/>
  <c r="AU96" i="1"/>
  <c r="S98" i="1"/>
  <c r="T97" i="1"/>
  <c r="K98" i="1"/>
  <c r="L97" i="1"/>
  <c r="AU97" i="1" s="1"/>
  <c r="S99" i="1" l="1"/>
  <c r="T98" i="1"/>
  <c r="AL98" i="1"/>
  <c r="AK99" i="1"/>
  <c r="K99" i="1"/>
  <c r="L98" i="1"/>
  <c r="AT98" i="1"/>
  <c r="AS99" i="1"/>
  <c r="AA99" i="1"/>
  <c r="AB98" i="1"/>
  <c r="AT99" i="1" l="1"/>
  <c r="AS100" i="1"/>
  <c r="AL99" i="1"/>
  <c r="AK100" i="1"/>
  <c r="AU98" i="1"/>
  <c r="AA100" i="1"/>
  <c r="AB99" i="1"/>
  <c r="K100" i="1"/>
  <c r="L99" i="1"/>
  <c r="S100" i="1"/>
  <c r="T99" i="1"/>
  <c r="AL100" i="1" l="1"/>
  <c r="AK101" i="1"/>
  <c r="AA101" i="1"/>
  <c r="AB100" i="1"/>
  <c r="AT100" i="1"/>
  <c r="AS101" i="1"/>
  <c r="K101" i="1"/>
  <c r="L100" i="1"/>
  <c r="AU100" i="1" s="1"/>
  <c r="S101" i="1"/>
  <c r="T100" i="1"/>
  <c r="AU99" i="1"/>
  <c r="AA102" i="1" l="1"/>
  <c r="AB101" i="1"/>
  <c r="K102" i="1"/>
  <c r="L101" i="1"/>
  <c r="AU101" i="1" s="1"/>
  <c r="AT101" i="1"/>
  <c r="AS102" i="1"/>
  <c r="AL101" i="1"/>
  <c r="AK102" i="1"/>
  <c r="S102" i="1"/>
  <c r="T101" i="1"/>
  <c r="AL102" i="1" l="1"/>
  <c r="AK103" i="1"/>
  <c r="K103" i="1"/>
  <c r="L102" i="1"/>
  <c r="AU102" i="1" s="1"/>
  <c r="AT102" i="1"/>
  <c r="AS103" i="1"/>
  <c r="S103" i="1"/>
  <c r="T102" i="1"/>
  <c r="AA103" i="1"/>
  <c r="AB102" i="1"/>
  <c r="K104" i="1" l="1"/>
  <c r="L103" i="1"/>
  <c r="AL103" i="1"/>
  <c r="AK104" i="1"/>
  <c r="S104" i="1"/>
  <c r="T103" i="1"/>
  <c r="AT103" i="1"/>
  <c r="AS104" i="1"/>
  <c r="AA104" i="1"/>
  <c r="AB103" i="1"/>
  <c r="AT104" i="1" l="1"/>
  <c r="AS105" i="1"/>
  <c r="AL104" i="1"/>
  <c r="AK105" i="1"/>
  <c r="AU103" i="1"/>
  <c r="AA105" i="1"/>
  <c r="AB104" i="1"/>
  <c r="S105" i="1"/>
  <c r="T104" i="1"/>
  <c r="K105" i="1"/>
  <c r="L104" i="1"/>
  <c r="AU104" i="1" s="1"/>
  <c r="S106" i="1" l="1"/>
  <c r="T105" i="1"/>
  <c r="AL105" i="1"/>
  <c r="AK106" i="1"/>
  <c r="K106" i="1"/>
  <c r="L105" i="1"/>
  <c r="AA106" i="1"/>
  <c r="AB105" i="1"/>
  <c r="AT105" i="1"/>
  <c r="AS106" i="1"/>
  <c r="AL106" i="1" l="1"/>
  <c r="AK107" i="1"/>
  <c r="AA107" i="1"/>
  <c r="AB106" i="1"/>
  <c r="AT106" i="1"/>
  <c r="AS107" i="1"/>
  <c r="AU105" i="1"/>
  <c r="K107" i="1"/>
  <c r="L106" i="1"/>
  <c r="S107" i="1"/>
  <c r="T106" i="1"/>
  <c r="K108" i="1" l="1"/>
  <c r="L107" i="1"/>
  <c r="AA108" i="1"/>
  <c r="AB107" i="1"/>
  <c r="S108" i="1"/>
  <c r="T107" i="1"/>
  <c r="AT107" i="1"/>
  <c r="AS108" i="1"/>
  <c r="AL107" i="1"/>
  <c r="AK108" i="1"/>
  <c r="AU106" i="1"/>
  <c r="AA109" i="1" l="1"/>
  <c r="AB108" i="1"/>
  <c r="AL108" i="1"/>
  <c r="AK109" i="1"/>
  <c r="AU107" i="1"/>
  <c r="AT108" i="1"/>
  <c r="AS109" i="1"/>
  <c r="S109" i="1"/>
  <c r="T108" i="1"/>
  <c r="K109" i="1"/>
  <c r="L108" i="1"/>
  <c r="AU108" i="1" s="1"/>
  <c r="S110" i="1" l="1"/>
  <c r="T109" i="1"/>
  <c r="AL109" i="1"/>
  <c r="AK110" i="1"/>
  <c r="AT109" i="1"/>
  <c r="AS110" i="1"/>
  <c r="K110" i="1"/>
  <c r="L109" i="1"/>
  <c r="AU109" i="1" s="1"/>
  <c r="AA110" i="1"/>
  <c r="AB109" i="1"/>
  <c r="AL110" i="1" l="1"/>
  <c r="AK111" i="1"/>
  <c r="AT110" i="1"/>
  <c r="AS111" i="1"/>
  <c r="K111" i="1"/>
  <c r="L110" i="1"/>
  <c r="AA111" i="1"/>
  <c r="AB110" i="1"/>
  <c r="S111" i="1"/>
  <c r="T110" i="1"/>
  <c r="AT111" i="1" l="1"/>
  <c r="AS112" i="1"/>
  <c r="AA112" i="1"/>
  <c r="AB111" i="1"/>
  <c r="AU110" i="1"/>
  <c r="AL111" i="1"/>
  <c r="AK112" i="1"/>
  <c r="S112" i="1"/>
  <c r="T111" i="1"/>
  <c r="K112" i="1"/>
  <c r="L111" i="1"/>
  <c r="AU111" i="1" s="1"/>
  <c r="S113" i="1" l="1"/>
  <c r="T112" i="1"/>
  <c r="AA113" i="1"/>
  <c r="AB112" i="1"/>
  <c r="AL112" i="1"/>
  <c r="AK113" i="1"/>
  <c r="AT112" i="1"/>
  <c r="AS113" i="1"/>
  <c r="K113" i="1"/>
  <c r="L112" i="1"/>
  <c r="AA114" i="1" l="1"/>
  <c r="AB113" i="1"/>
  <c r="AL113" i="1"/>
  <c r="AK114" i="1"/>
  <c r="AT113" i="1"/>
  <c r="AS114" i="1"/>
  <c r="AU112" i="1"/>
  <c r="K114" i="1"/>
  <c r="L113" i="1"/>
  <c r="S114" i="1"/>
  <c r="T113" i="1"/>
  <c r="K115" i="1" l="1"/>
  <c r="L114" i="1"/>
  <c r="AL114" i="1"/>
  <c r="AK115" i="1"/>
  <c r="S115" i="1"/>
  <c r="T114" i="1"/>
  <c r="AT114" i="1"/>
  <c r="AS115" i="1"/>
  <c r="AU113" i="1"/>
  <c r="AA115" i="1"/>
  <c r="AB114" i="1"/>
  <c r="AL115" i="1" l="1"/>
  <c r="AK116" i="1"/>
  <c r="AT115" i="1"/>
  <c r="AS116" i="1"/>
  <c r="AA116" i="1"/>
  <c r="AB115" i="1"/>
  <c r="AU114" i="1"/>
  <c r="S116" i="1"/>
  <c r="T115" i="1"/>
  <c r="K116" i="1"/>
  <c r="L115" i="1"/>
  <c r="AU115" i="1" s="1"/>
  <c r="S117" i="1" l="1"/>
  <c r="T116" i="1"/>
  <c r="AT116" i="1"/>
  <c r="AS117" i="1"/>
  <c r="K117" i="1"/>
  <c r="L116" i="1"/>
  <c r="AL116" i="1"/>
  <c r="AK117" i="1"/>
  <c r="AA117" i="1"/>
  <c r="AB116" i="1"/>
  <c r="AL117" i="1" l="1"/>
  <c r="AK118" i="1"/>
  <c r="AT117" i="1"/>
  <c r="AS118" i="1"/>
  <c r="AU116" i="1"/>
  <c r="AA118" i="1"/>
  <c r="AB117" i="1"/>
  <c r="K118" i="1"/>
  <c r="L117" i="1"/>
  <c r="S118" i="1"/>
  <c r="T117" i="1"/>
  <c r="K119" i="1" l="1"/>
  <c r="L118" i="1"/>
  <c r="AL118" i="1"/>
  <c r="AK119" i="1"/>
  <c r="AT118" i="1"/>
  <c r="AS119" i="1"/>
  <c r="S119" i="1"/>
  <c r="T118" i="1"/>
  <c r="AA119" i="1"/>
  <c r="AB118" i="1"/>
  <c r="AU117" i="1"/>
  <c r="AL119" i="1" l="1"/>
  <c r="AK120" i="1"/>
  <c r="S120" i="1"/>
  <c r="T119" i="1"/>
  <c r="AT119" i="1"/>
  <c r="AS120" i="1"/>
  <c r="AU118" i="1"/>
  <c r="AA120" i="1"/>
  <c r="AB119" i="1"/>
  <c r="K120" i="1"/>
  <c r="L119" i="1"/>
  <c r="S121" i="1" l="1"/>
  <c r="T120" i="1"/>
  <c r="AA121" i="1"/>
  <c r="AB120" i="1"/>
  <c r="K121" i="1"/>
  <c r="L120" i="1"/>
  <c r="AL120" i="1"/>
  <c r="AK121" i="1"/>
  <c r="AU119" i="1"/>
  <c r="AT120" i="1"/>
  <c r="AS121" i="1"/>
  <c r="AL121" i="1" l="1"/>
  <c r="AK122" i="1"/>
  <c r="AA122" i="1"/>
  <c r="AB121" i="1"/>
  <c r="AU120" i="1"/>
  <c r="AT121" i="1"/>
  <c r="AS122" i="1"/>
  <c r="K122" i="1"/>
  <c r="L121" i="1"/>
  <c r="S122" i="1"/>
  <c r="T121" i="1"/>
  <c r="AT122" i="1" l="1"/>
  <c r="AS123" i="1"/>
  <c r="AL122" i="1"/>
  <c r="AK123" i="1"/>
  <c r="K123" i="1"/>
  <c r="L122" i="1"/>
  <c r="AA123" i="1"/>
  <c r="AB122" i="1"/>
  <c r="S123" i="1"/>
  <c r="T122" i="1"/>
  <c r="AU121" i="1"/>
  <c r="AK124" i="1" l="1"/>
  <c r="AL123" i="1"/>
  <c r="AU122" i="1"/>
  <c r="AA124" i="1"/>
  <c r="AB123" i="1"/>
  <c r="AS124" i="1"/>
  <c r="AT123" i="1"/>
  <c r="S124" i="1"/>
  <c r="T123" i="1"/>
  <c r="K124" i="1"/>
  <c r="L123" i="1"/>
  <c r="AU123" i="1" s="1"/>
  <c r="S125" i="1" l="1"/>
  <c r="T124" i="1"/>
  <c r="AA125" i="1"/>
  <c r="AB124" i="1"/>
  <c r="K125" i="1"/>
  <c r="L124" i="1"/>
  <c r="AS125" i="1"/>
  <c r="AT124" i="1"/>
  <c r="AK125" i="1"/>
  <c r="AL124" i="1"/>
  <c r="AS126" i="1" l="1"/>
  <c r="AT125" i="1"/>
  <c r="AA126" i="1"/>
  <c r="AB125" i="1"/>
  <c r="AU124" i="1"/>
  <c r="AL125" i="1"/>
  <c r="AK126" i="1"/>
  <c r="K126" i="1"/>
  <c r="L125" i="1"/>
  <c r="S126" i="1"/>
  <c r="T125" i="1"/>
  <c r="K127" i="1" l="1"/>
  <c r="L126" i="1"/>
  <c r="AA127" i="1"/>
  <c r="AB126" i="1"/>
  <c r="S127" i="1"/>
  <c r="T126" i="1"/>
  <c r="AL126" i="1"/>
  <c r="AK127" i="1"/>
  <c r="AU125" i="1"/>
  <c r="AS127" i="1"/>
  <c r="AT126" i="1"/>
  <c r="AA128" i="1" l="1"/>
  <c r="AB127" i="1"/>
  <c r="AS128" i="1"/>
  <c r="AT127" i="1"/>
  <c r="AU126" i="1"/>
  <c r="AL127" i="1"/>
  <c r="AK128" i="1"/>
  <c r="S128" i="1"/>
  <c r="T127" i="1"/>
  <c r="K128" i="1"/>
  <c r="L127" i="1"/>
  <c r="S129" i="1" l="1"/>
  <c r="T128" i="1"/>
  <c r="AA129" i="1"/>
  <c r="AB128" i="1"/>
  <c r="AK129" i="1"/>
  <c r="AL128" i="1"/>
  <c r="AS129" i="1"/>
  <c r="AT128" i="1"/>
  <c r="AU127" i="1"/>
  <c r="K129" i="1"/>
  <c r="L128" i="1"/>
  <c r="AA130" i="1" l="1"/>
  <c r="AB129" i="1"/>
  <c r="K130" i="1"/>
  <c r="L129" i="1"/>
  <c r="AU129" i="1" s="1"/>
  <c r="AU128" i="1"/>
  <c r="AS130" i="1"/>
  <c r="AT129" i="1"/>
  <c r="AK130" i="1"/>
  <c r="AL129" i="1"/>
  <c r="S130" i="1"/>
  <c r="T129" i="1"/>
  <c r="K131" i="1" l="1"/>
  <c r="L130" i="1"/>
  <c r="AS131" i="1"/>
  <c r="AT130" i="1"/>
  <c r="AK131" i="1"/>
  <c r="AL130" i="1"/>
  <c r="S131" i="1"/>
  <c r="T130" i="1"/>
  <c r="AA131" i="1"/>
  <c r="AB130" i="1"/>
  <c r="AS132" i="1" l="1"/>
  <c r="AT131" i="1"/>
  <c r="AU130" i="1"/>
  <c r="S132" i="1"/>
  <c r="T131" i="1"/>
  <c r="AA132" i="1"/>
  <c r="AB131" i="1"/>
  <c r="AK132" i="1"/>
  <c r="AL131" i="1"/>
  <c r="K132" i="1"/>
  <c r="L131" i="1"/>
  <c r="AU131" i="1" s="1"/>
  <c r="S133" i="1" l="1"/>
  <c r="T132" i="1"/>
  <c r="AA133" i="1"/>
  <c r="AB132" i="1"/>
  <c r="AK133" i="1"/>
  <c r="AL132" i="1"/>
  <c r="K133" i="1"/>
  <c r="L132" i="1"/>
  <c r="AS133" i="1"/>
  <c r="AT132" i="1"/>
  <c r="K134" i="1" l="1"/>
  <c r="L133" i="1"/>
  <c r="AU132" i="1"/>
  <c r="AA134" i="1"/>
  <c r="AB133" i="1"/>
  <c r="AS134" i="1"/>
  <c r="AT133" i="1"/>
  <c r="AK134" i="1"/>
  <c r="AL133" i="1"/>
  <c r="S134" i="1"/>
  <c r="T133" i="1"/>
  <c r="AA135" i="1" l="1"/>
  <c r="AB134" i="1"/>
  <c r="S135" i="1"/>
  <c r="T134" i="1"/>
  <c r="AU133" i="1"/>
  <c r="AK135" i="1"/>
  <c r="AL134" i="1"/>
  <c r="AS135" i="1"/>
  <c r="AT134" i="1"/>
  <c r="K135" i="1"/>
  <c r="L134" i="1"/>
  <c r="AS136" i="1" l="1"/>
  <c r="AT135" i="1"/>
  <c r="K136" i="1"/>
  <c r="L135" i="1"/>
  <c r="AU135" i="1" s="1"/>
  <c r="AK136" i="1"/>
  <c r="AL135" i="1"/>
  <c r="AU134" i="1"/>
  <c r="S136" i="1"/>
  <c r="T135" i="1"/>
  <c r="AA136" i="1"/>
  <c r="AB135" i="1"/>
  <c r="S137" i="1" l="1"/>
  <c r="T136" i="1"/>
  <c r="K137" i="1"/>
  <c r="L136" i="1"/>
  <c r="AU136" i="1" s="1"/>
  <c r="AA137" i="1"/>
  <c r="AB136" i="1"/>
  <c r="AK137" i="1"/>
  <c r="AL136" i="1"/>
  <c r="AS137" i="1"/>
  <c r="AT136" i="1"/>
  <c r="AK138" i="1" l="1"/>
  <c r="AL137" i="1"/>
  <c r="K138" i="1"/>
  <c r="L137" i="1"/>
  <c r="AU137" i="1" s="1"/>
  <c r="AS138" i="1"/>
  <c r="AT137" i="1"/>
  <c r="AA138" i="1"/>
  <c r="AB137" i="1"/>
  <c r="S138" i="1"/>
  <c r="T137" i="1"/>
  <c r="K139" i="1" l="1"/>
  <c r="L138" i="1"/>
  <c r="AA139" i="1"/>
  <c r="AB138" i="1"/>
  <c r="S139" i="1"/>
  <c r="T138" i="1"/>
  <c r="AS139" i="1"/>
  <c r="AT138" i="1"/>
  <c r="AK139" i="1"/>
  <c r="AL138" i="1"/>
  <c r="AA140" i="1" l="1"/>
  <c r="AB139" i="1"/>
  <c r="AS140" i="1"/>
  <c r="AT139" i="1"/>
  <c r="AU138" i="1"/>
  <c r="AK140" i="1"/>
  <c r="AL139" i="1"/>
  <c r="S140" i="1"/>
  <c r="T139" i="1"/>
  <c r="K140" i="1"/>
  <c r="L139" i="1"/>
  <c r="S141" i="1" l="1"/>
  <c r="T140" i="1"/>
  <c r="AS141" i="1"/>
  <c r="AT140" i="1"/>
  <c r="AK141" i="1"/>
  <c r="AL140" i="1"/>
  <c r="AU139" i="1"/>
  <c r="K141" i="1"/>
  <c r="L140" i="1"/>
  <c r="AA141" i="1"/>
  <c r="AB140" i="1"/>
  <c r="AS142" i="1" l="1"/>
  <c r="AT141" i="1"/>
  <c r="AA142" i="1"/>
  <c r="AB141" i="1"/>
  <c r="K142" i="1"/>
  <c r="L141" i="1"/>
  <c r="AU140" i="1"/>
  <c r="AK142" i="1"/>
  <c r="AL141" i="1"/>
  <c r="S142" i="1"/>
  <c r="T141" i="1"/>
  <c r="AK143" i="1" l="1"/>
  <c r="AL142" i="1"/>
  <c r="AB142" i="1"/>
  <c r="AA143" i="1"/>
  <c r="AU141" i="1"/>
  <c r="T142" i="1"/>
  <c r="S143" i="1"/>
  <c r="L142" i="1"/>
  <c r="AU142" i="1" s="1"/>
  <c r="K143" i="1"/>
  <c r="AS143" i="1"/>
  <c r="AT142" i="1"/>
  <c r="AB143" i="1" l="1"/>
  <c r="AA144" i="1"/>
  <c r="T143" i="1"/>
  <c r="S144" i="1"/>
  <c r="AS144" i="1"/>
  <c r="AT143" i="1"/>
  <c r="L143" i="1"/>
  <c r="K144" i="1"/>
  <c r="AK144" i="1"/>
  <c r="AL143" i="1"/>
  <c r="T144" i="1" l="1"/>
  <c r="S145" i="1"/>
  <c r="L144" i="1"/>
  <c r="K145" i="1"/>
  <c r="AB144" i="1"/>
  <c r="AA145" i="1"/>
  <c r="AU143" i="1"/>
  <c r="AK145" i="1"/>
  <c r="AL144" i="1"/>
  <c r="AS145" i="1"/>
  <c r="AT144" i="1"/>
  <c r="AK146" i="1" l="1"/>
  <c r="AL145" i="1"/>
  <c r="L145" i="1"/>
  <c r="AU145" i="1" s="1"/>
  <c r="K146" i="1"/>
  <c r="AU144" i="1"/>
  <c r="AS146" i="1"/>
  <c r="AT145" i="1"/>
  <c r="AB145" i="1"/>
  <c r="AA146" i="1"/>
  <c r="T145" i="1"/>
  <c r="S146" i="1"/>
  <c r="L146" i="1" l="1"/>
  <c r="K147" i="1"/>
  <c r="T146" i="1"/>
  <c r="S147" i="1"/>
  <c r="AS147" i="1"/>
  <c r="AT146" i="1"/>
  <c r="AB146" i="1"/>
  <c r="AA147" i="1"/>
  <c r="AK147" i="1"/>
  <c r="AL146" i="1"/>
  <c r="AB147" i="1" l="1"/>
  <c r="AA148" i="1"/>
  <c r="T147" i="1"/>
  <c r="S148" i="1"/>
  <c r="L147" i="1"/>
  <c r="K148" i="1"/>
  <c r="AK148" i="1"/>
  <c r="AL147" i="1"/>
  <c r="AS148" i="1"/>
  <c r="AT147" i="1"/>
  <c r="AU146" i="1"/>
  <c r="T148" i="1" l="1"/>
  <c r="S149" i="1"/>
  <c r="L148" i="1"/>
  <c r="AU148" i="1" s="1"/>
  <c r="K149" i="1"/>
  <c r="AB148" i="1"/>
  <c r="AA149" i="1"/>
  <c r="AK149" i="1"/>
  <c r="AL148" i="1"/>
  <c r="AS149" i="1"/>
  <c r="AT148" i="1"/>
  <c r="AU147" i="1"/>
  <c r="L149" i="1" l="1"/>
  <c r="K150" i="1"/>
  <c r="AK150" i="1"/>
  <c r="AL149" i="1"/>
  <c r="AB149" i="1"/>
  <c r="AA150" i="1"/>
  <c r="T149" i="1"/>
  <c r="S150" i="1"/>
  <c r="AS150" i="1"/>
  <c r="AT149" i="1"/>
  <c r="AK151" i="1" l="1"/>
  <c r="AL150" i="1"/>
  <c r="AB150" i="1"/>
  <c r="AA151" i="1"/>
  <c r="L150" i="1"/>
  <c r="K151" i="1"/>
  <c r="T150" i="1"/>
  <c r="S151" i="1"/>
  <c r="AS151" i="1"/>
  <c r="AT150" i="1"/>
  <c r="AU149" i="1"/>
  <c r="AB151" i="1" l="1"/>
  <c r="AA152" i="1"/>
  <c r="L151" i="1"/>
  <c r="K152" i="1"/>
  <c r="T151" i="1"/>
  <c r="S152" i="1"/>
  <c r="AS152" i="1"/>
  <c r="AT151" i="1"/>
  <c r="AU150" i="1"/>
  <c r="AK152" i="1"/>
  <c r="AL151" i="1"/>
  <c r="L152" i="1" l="1"/>
  <c r="K153" i="1"/>
  <c r="AU151" i="1"/>
  <c r="AK153" i="1"/>
  <c r="AL152" i="1"/>
  <c r="AB152" i="1"/>
  <c r="AA153" i="1"/>
  <c r="AS153" i="1"/>
  <c r="AT152" i="1"/>
  <c r="T152" i="1"/>
  <c r="S153" i="1"/>
  <c r="AS154" i="1" l="1"/>
  <c r="AT153" i="1"/>
  <c r="AK154" i="1"/>
  <c r="AL153" i="1"/>
  <c r="T153" i="1"/>
  <c r="S154" i="1"/>
  <c r="L153" i="1"/>
  <c r="AU153" i="1" s="1"/>
  <c r="K154" i="1"/>
  <c r="AB153" i="1"/>
  <c r="AA154" i="1"/>
  <c r="AU152" i="1"/>
  <c r="L154" i="1" l="1"/>
  <c r="K155" i="1"/>
  <c r="AK155" i="1"/>
  <c r="AL154" i="1"/>
  <c r="AB154" i="1"/>
  <c r="AA155" i="1"/>
  <c r="T154" i="1"/>
  <c r="S155" i="1"/>
  <c r="AS155" i="1"/>
  <c r="AT154" i="1"/>
  <c r="AK156" i="1" l="1"/>
  <c r="AL155" i="1"/>
  <c r="AB155" i="1"/>
  <c r="AA156" i="1"/>
  <c r="L155" i="1"/>
  <c r="K156" i="1"/>
  <c r="T155" i="1"/>
  <c r="S156" i="1"/>
  <c r="AS156" i="1"/>
  <c r="AT155" i="1"/>
  <c r="AU154" i="1"/>
  <c r="T156" i="1" l="1"/>
  <c r="S157" i="1"/>
  <c r="AB156" i="1"/>
  <c r="AA157" i="1"/>
  <c r="L156" i="1"/>
  <c r="K157" i="1"/>
  <c r="AS157" i="1"/>
  <c r="AT156" i="1"/>
  <c r="AU155" i="1"/>
  <c r="AK157" i="1"/>
  <c r="AL156" i="1"/>
  <c r="AB157" i="1" l="1"/>
  <c r="AA158" i="1"/>
  <c r="AS158" i="1"/>
  <c r="AT157" i="1"/>
  <c r="L157" i="1"/>
  <c r="K158" i="1"/>
  <c r="T157" i="1"/>
  <c r="S158" i="1"/>
  <c r="AK158" i="1"/>
  <c r="AL157" i="1"/>
  <c r="AU156" i="1"/>
  <c r="T158" i="1" l="1"/>
  <c r="S159" i="1"/>
  <c r="AT158" i="1"/>
  <c r="AS159" i="1"/>
  <c r="L158" i="1"/>
  <c r="K159" i="1"/>
  <c r="AB158" i="1"/>
  <c r="AA159" i="1"/>
  <c r="AL158" i="1"/>
  <c r="AK159" i="1"/>
  <c r="AU157" i="1"/>
  <c r="AT159" i="1" l="1"/>
  <c r="AS160" i="1"/>
  <c r="AB159" i="1"/>
  <c r="AA160" i="1"/>
  <c r="AL159" i="1"/>
  <c r="AK160" i="1"/>
  <c r="T159" i="1"/>
  <c r="S160" i="1"/>
  <c r="L159" i="1"/>
  <c r="K160" i="1"/>
  <c r="AU158" i="1"/>
  <c r="AB160" i="1" l="1"/>
  <c r="AA161" i="1"/>
  <c r="T160" i="1"/>
  <c r="S161" i="1"/>
  <c r="AL160" i="1"/>
  <c r="AK161" i="1"/>
  <c r="AT160" i="1"/>
  <c r="AS161" i="1"/>
  <c r="L160" i="1"/>
  <c r="K161" i="1"/>
  <c r="AU159" i="1"/>
  <c r="T161" i="1" l="1"/>
  <c r="S162" i="1"/>
  <c r="AT161" i="1"/>
  <c r="AS162" i="1"/>
  <c r="L161" i="1"/>
  <c r="K162" i="1"/>
  <c r="AB161" i="1"/>
  <c r="AA162" i="1"/>
  <c r="AL161" i="1"/>
  <c r="AK162" i="1"/>
  <c r="AU160" i="1"/>
  <c r="AT162" i="1" l="1"/>
  <c r="AS163" i="1"/>
  <c r="L162" i="1"/>
  <c r="AU162" i="1" s="1"/>
  <c r="K163" i="1"/>
  <c r="T162" i="1"/>
  <c r="S163" i="1"/>
  <c r="AB162" i="1"/>
  <c r="AA163" i="1"/>
  <c r="AL162" i="1"/>
  <c r="AK163" i="1"/>
  <c r="AU161" i="1"/>
  <c r="L163" i="1" l="1"/>
  <c r="K164" i="1"/>
  <c r="T163" i="1"/>
  <c r="S164" i="1"/>
  <c r="AT163" i="1"/>
  <c r="AS164" i="1"/>
  <c r="AB163" i="1"/>
  <c r="AA164" i="1"/>
  <c r="AL163" i="1"/>
  <c r="AK164" i="1"/>
  <c r="T164" i="1" l="1"/>
  <c r="S165" i="1"/>
  <c r="L164" i="1"/>
  <c r="AU164" i="1" s="1"/>
  <c r="K165" i="1"/>
  <c r="AB164" i="1"/>
  <c r="AA165" i="1"/>
  <c r="AL164" i="1"/>
  <c r="AK165" i="1"/>
  <c r="AT164" i="1"/>
  <c r="AS165" i="1"/>
  <c r="AU163" i="1"/>
  <c r="L165" i="1" l="1"/>
  <c r="K166" i="1"/>
  <c r="AT165" i="1"/>
  <c r="AS166" i="1"/>
  <c r="T165" i="1"/>
  <c r="S166" i="1"/>
  <c r="AL165" i="1"/>
  <c r="AK166" i="1"/>
  <c r="AB165" i="1"/>
  <c r="AA166" i="1"/>
  <c r="AL166" i="1" l="1"/>
  <c r="AK167" i="1"/>
  <c r="T166" i="1"/>
  <c r="S167" i="1"/>
  <c r="AT166" i="1"/>
  <c r="AS167" i="1"/>
  <c r="AB166" i="1"/>
  <c r="AA167" i="1"/>
  <c r="L166" i="1"/>
  <c r="K167" i="1"/>
  <c r="AU165" i="1"/>
  <c r="T167" i="1" l="1"/>
  <c r="S168" i="1"/>
  <c r="AL167" i="1"/>
  <c r="AK168" i="1"/>
  <c r="AB167" i="1"/>
  <c r="AA168" i="1"/>
  <c r="L167" i="1"/>
  <c r="AU167" i="1" s="1"/>
  <c r="K168" i="1"/>
  <c r="AT167" i="1"/>
  <c r="AS168" i="1"/>
  <c r="AU166" i="1"/>
  <c r="L168" i="1" l="1"/>
  <c r="K169" i="1"/>
  <c r="AT168" i="1"/>
  <c r="AS169" i="1"/>
  <c r="T168" i="1"/>
  <c r="S169" i="1"/>
  <c r="AL168" i="1"/>
  <c r="AK169" i="1"/>
  <c r="AB168" i="1"/>
  <c r="AA169" i="1"/>
  <c r="AL169" i="1" l="1"/>
  <c r="AK170" i="1"/>
  <c r="AT169" i="1"/>
  <c r="AS170" i="1"/>
  <c r="AB169" i="1"/>
  <c r="AA170" i="1"/>
  <c r="T169" i="1"/>
  <c r="S170" i="1"/>
  <c r="L169" i="1"/>
  <c r="K170" i="1"/>
  <c r="AU168" i="1"/>
  <c r="AT170" i="1" l="1"/>
  <c r="AS171" i="1"/>
  <c r="AB170" i="1"/>
  <c r="AA171" i="1"/>
  <c r="AL170" i="1"/>
  <c r="AK171" i="1"/>
  <c r="T170" i="1"/>
  <c r="S171" i="1"/>
  <c r="L170" i="1"/>
  <c r="K171" i="1"/>
  <c r="AU169" i="1"/>
  <c r="AB171" i="1" l="1"/>
  <c r="AA172" i="1"/>
  <c r="T171" i="1"/>
  <c r="S172" i="1"/>
  <c r="L171" i="1"/>
  <c r="K172" i="1"/>
  <c r="AT171" i="1"/>
  <c r="AS172" i="1"/>
  <c r="AL171" i="1"/>
  <c r="AK172" i="1"/>
  <c r="AU170" i="1"/>
  <c r="AS173" i="1" l="1"/>
  <c r="AT172" i="1"/>
  <c r="T172" i="1"/>
  <c r="S173" i="1"/>
  <c r="AK173" i="1"/>
  <c r="AL172" i="1"/>
  <c r="L172" i="1"/>
  <c r="K173" i="1"/>
  <c r="AB172" i="1"/>
  <c r="AA173" i="1"/>
  <c r="AU171" i="1"/>
  <c r="K174" i="1" l="1"/>
  <c r="L173" i="1"/>
  <c r="T173" i="1"/>
  <c r="S174" i="1"/>
  <c r="AU172" i="1"/>
  <c r="AA174" i="1"/>
  <c r="AB173" i="1"/>
  <c r="AK174" i="1"/>
  <c r="AL173" i="1"/>
  <c r="AS174" i="1"/>
  <c r="AT173" i="1"/>
  <c r="AK175" i="1" l="1"/>
  <c r="AL174" i="1"/>
  <c r="AS175" i="1"/>
  <c r="AT174" i="1"/>
  <c r="AU173" i="1"/>
  <c r="T174" i="1"/>
  <c r="S175" i="1"/>
  <c r="AB174" i="1"/>
  <c r="AA175" i="1"/>
  <c r="L174" i="1"/>
  <c r="K175" i="1"/>
  <c r="AS176" i="1" l="1"/>
  <c r="AT175" i="1"/>
  <c r="T175" i="1"/>
  <c r="S176" i="1"/>
  <c r="L175" i="1"/>
  <c r="K176" i="1"/>
  <c r="AU174" i="1"/>
  <c r="AB175" i="1"/>
  <c r="AA176" i="1"/>
  <c r="AK176" i="1"/>
  <c r="AL175" i="1"/>
  <c r="T176" i="1" l="1"/>
  <c r="S177" i="1"/>
  <c r="L176" i="1"/>
  <c r="AU176" i="1" s="1"/>
  <c r="K177" i="1"/>
  <c r="AK177" i="1"/>
  <c r="AL176" i="1"/>
  <c r="AB176" i="1"/>
  <c r="AA177" i="1"/>
  <c r="AU175" i="1"/>
  <c r="AS177" i="1"/>
  <c r="AT176" i="1"/>
  <c r="L177" i="1" l="1"/>
  <c r="K178" i="1"/>
  <c r="AS178" i="1"/>
  <c r="AT177" i="1"/>
  <c r="T177" i="1"/>
  <c r="S178" i="1"/>
  <c r="AB177" i="1"/>
  <c r="AA178" i="1"/>
  <c r="AK178" i="1"/>
  <c r="AL177" i="1"/>
  <c r="AB178" i="1" l="1"/>
  <c r="AA179" i="1"/>
  <c r="AS179" i="1"/>
  <c r="AT178" i="1"/>
  <c r="T178" i="1"/>
  <c r="S179" i="1"/>
  <c r="L178" i="1"/>
  <c r="K179" i="1"/>
  <c r="AK179" i="1"/>
  <c r="AL178" i="1"/>
  <c r="AU177" i="1"/>
  <c r="L179" i="1" l="1"/>
  <c r="K180" i="1"/>
  <c r="AS180" i="1"/>
  <c r="AT179" i="1"/>
  <c r="T179" i="1"/>
  <c r="S180" i="1"/>
  <c r="AB179" i="1"/>
  <c r="AA180" i="1"/>
  <c r="AU178" i="1"/>
  <c r="AK180" i="1"/>
  <c r="AL179" i="1"/>
  <c r="AB180" i="1" l="1"/>
  <c r="AA181" i="1"/>
  <c r="AS181" i="1"/>
  <c r="AT180" i="1"/>
  <c r="AK181" i="1"/>
  <c r="AL180" i="1"/>
  <c r="T180" i="1"/>
  <c r="S181" i="1"/>
  <c r="L180" i="1"/>
  <c r="K181" i="1"/>
  <c r="AU179" i="1"/>
  <c r="AS182" i="1" l="1"/>
  <c r="AT181" i="1"/>
  <c r="AB181" i="1"/>
  <c r="AA182" i="1"/>
  <c r="T181" i="1"/>
  <c r="S182" i="1"/>
  <c r="L181" i="1"/>
  <c r="K182" i="1"/>
  <c r="AU180" i="1"/>
  <c r="AK182" i="1"/>
  <c r="AL181" i="1"/>
  <c r="L182" i="1" l="1"/>
  <c r="K183" i="1"/>
  <c r="AB182" i="1"/>
  <c r="AA183" i="1"/>
  <c r="AU181" i="1"/>
  <c r="AK183" i="1"/>
  <c r="AL182" i="1"/>
  <c r="T182" i="1"/>
  <c r="S183" i="1"/>
  <c r="AS183" i="1"/>
  <c r="AT182" i="1"/>
  <c r="AB183" i="1" l="1"/>
  <c r="AA184" i="1"/>
  <c r="AS184" i="1"/>
  <c r="AT183" i="1"/>
  <c r="AK184" i="1"/>
  <c r="AL183" i="1"/>
  <c r="L183" i="1"/>
  <c r="K184" i="1"/>
  <c r="T183" i="1"/>
  <c r="S184" i="1"/>
  <c r="AU182" i="1"/>
  <c r="AU183" i="1" l="1"/>
  <c r="T184" i="1"/>
  <c r="S185" i="1"/>
  <c r="AB184" i="1"/>
  <c r="AA185" i="1"/>
  <c r="L184" i="1"/>
  <c r="K185" i="1"/>
  <c r="AS185" i="1"/>
  <c r="AT184" i="1"/>
  <c r="AK185" i="1"/>
  <c r="AL184" i="1"/>
  <c r="AS186" i="1" l="1"/>
  <c r="AT185" i="1"/>
  <c r="AU184" i="1"/>
  <c r="L185" i="1"/>
  <c r="AU185" i="1" s="1"/>
  <c r="K186" i="1"/>
  <c r="T185" i="1"/>
  <c r="S186" i="1"/>
  <c r="AK186" i="1"/>
  <c r="AL185" i="1"/>
  <c r="AB185" i="1"/>
  <c r="AA186" i="1"/>
  <c r="AK187" i="1" l="1"/>
  <c r="AL186" i="1"/>
  <c r="AB186" i="1"/>
  <c r="AA187" i="1"/>
  <c r="T186" i="1"/>
  <c r="S187" i="1"/>
  <c r="L186" i="1"/>
  <c r="AU186" i="1" s="1"/>
  <c r="K187" i="1"/>
  <c r="AS187" i="1"/>
  <c r="AT186" i="1"/>
  <c r="AB187" i="1" l="1"/>
  <c r="AA188" i="1"/>
  <c r="L187" i="1"/>
  <c r="K188" i="1"/>
  <c r="T187" i="1"/>
  <c r="S188" i="1"/>
  <c r="AS188" i="1"/>
  <c r="AT187" i="1"/>
  <c r="AK188" i="1"/>
  <c r="AL187" i="1"/>
  <c r="L188" i="1" l="1"/>
  <c r="K189" i="1"/>
  <c r="AU187" i="1"/>
  <c r="AS189" i="1"/>
  <c r="AT188" i="1"/>
  <c r="T188" i="1"/>
  <c r="S189" i="1"/>
  <c r="AB188" i="1"/>
  <c r="AA189" i="1"/>
  <c r="AK189" i="1"/>
  <c r="AL188" i="1"/>
  <c r="AS190" i="1" l="1"/>
  <c r="AT189" i="1"/>
  <c r="AK190" i="1"/>
  <c r="AL189" i="1"/>
  <c r="L189" i="1"/>
  <c r="K190" i="1"/>
  <c r="T189" i="1"/>
  <c r="S190" i="1"/>
  <c r="AB189" i="1"/>
  <c r="AA190" i="1"/>
  <c r="AU188" i="1"/>
  <c r="T190" i="1" l="1"/>
  <c r="S191" i="1"/>
  <c r="AK191" i="1"/>
  <c r="AL190" i="1"/>
  <c r="L190" i="1"/>
  <c r="K191" i="1"/>
  <c r="AB190" i="1"/>
  <c r="AA191" i="1"/>
  <c r="AU189" i="1"/>
  <c r="AS191" i="1"/>
  <c r="AT190" i="1"/>
  <c r="AB191" i="1" l="1"/>
  <c r="AA192" i="1"/>
  <c r="AK192" i="1"/>
  <c r="AL191" i="1"/>
  <c r="AS192" i="1"/>
  <c r="AT191" i="1"/>
  <c r="L191" i="1"/>
  <c r="AU191" i="1" s="1"/>
  <c r="K192" i="1"/>
  <c r="T191" i="1"/>
  <c r="S192" i="1"/>
  <c r="AU190" i="1"/>
  <c r="L192" i="1" l="1"/>
  <c r="K193" i="1"/>
  <c r="AK193" i="1"/>
  <c r="AL192" i="1"/>
  <c r="T192" i="1"/>
  <c r="S193" i="1"/>
  <c r="AB192" i="1"/>
  <c r="AA193" i="1"/>
  <c r="AS193" i="1"/>
  <c r="AT192" i="1"/>
  <c r="L193" i="1" l="1"/>
  <c r="K194" i="1"/>
  <c r="AB193" i="1"/>
  <c r="AA194" i="1"/>
  <c r="AK194" i="1"/>
  <c r="AL193" i="1"/>
  <c r="T193" i="1"/>
  <c r="S194" i="1"/>
  <c r="AS194" i="1"/>
  <c r="AT193" i="1"/>
  <c r="AU192" i="1"/>
  <c r="AB194" i="1" l="1"/>
  <c r="AA195" i="1"/>
  <c r="T194" i="1"/>
  <c r="S195" i="1"/>
  <c r="L194" i="1"/>
  <c r="K195" i="1"/>
  <c r="AS195" i="1"/>
  <c r="AT194" i="1"/>
  <c r="AK195" i="1"/>
  <c r="AL194" i="1"/>
  <c r="AU193" i="1"/>
  <c r="T195" i="1" l="1"/>
  <c r="S196" i="1"/>
  <c r="L195" i="1"/>
  <c r="K196" i="1"/>
  <c r="AS196" i="1"/>
  <c r="AT195" i="1"/>
  <c r="AB195" i="1"/>
  <c r="AA196" i="1"/>
  <c r="AK196" i="1"/>
  <c r="AL195" i="1"/>
  <c r="AU194" i="1"/>
  <c r="L196" i="1" l="1"/>
  <c r="G197" i="1"/>
  <c r="K197" i="1" s="1"/>
  <c r="AB196" i="1"/>
  <c r="AA197" i="1"/>
  <c r="T196" i="1"/>
  <c r="S197" i="1"/>
  <c r="AU195" i="1"/>
  <c r="AK197" i="1"/>
  <c r="AL196" i="1"/>
  <c r="AS197" i="1"/>
  <c r="AT196" i="1"/>
  <c r="L197" i="1" l="1"/>
  <c r="K198" i="1"/>
  <c r="AS198" i="1"/>
  <c r="AT197" i="1"/>
  <c r="T197" i="1"/>
  <c r="S198" i="1"/>
  <c r="AK198" i="1"/>
  <c r="AL197" i="1"/>
  <c r="AB197" i="1"/>
  <c r="AA198" i="1"/>
  <c r="AU196" i="1"/>
  <c r="AS199" i="1" l="1"/>
  <c r="AT198" i="1"/>
  <c r="AA199" i="1"/>
  <c r="AB198" i="1"/>
  <c r="K199" i="1"/>
  <c r="L198" i="1"/>
  <c r="AK199" i="1"/>
  <c r="AL198" i="1"/>
  <c r="S199" i="1"/>
  <c r="T198" i="1"/>
  <c r="AU197" i="1"/>
  <c r="AL199" i="1" l="1"/>
  <c r="AK200" i="1"/>
  <c r="AU198" i="1"/>
  <c r="AA200" i="1"/>
  <c r="AB199" i="1"/>
  <c r="S200" i="1"/>
  <c r="T199" i="1"/>
  <c r="K200" i="1"/>
  <c r="L199" i="1"/>
  <c r="AS200" i="1"/>
  <c r="AT199" i="1"/>
  <c r="AA201" i="1" l="1"/>
  <c r="AB200" i="1"/>
  <c r="AS201" i="1"/>
  <c r="AT200" i="1"/>
  <c r="AL200" i="1"/>
  <c r="AK201" i="1"/>
  <c r="K201" i="1"/>
  <c r="L200" i="1"/>
  <c r="AU200" i="1" s="1"/>
  <c r="S201" i="1"/>
  <c r="T200" i="1"/>
  <c r="AU199" i="1"/>
  <c r="AS202" i="1" l="1"/>
  <c r="AT201" i="1"/>
  <c r="AL201" i="1"/>
  <c r="AK202" i="1"/>
  <c r="K202" i="1"/>
  <c r="L201" i="1"/>
  <c r="S202" i="1"/>
  <c r="T201" i="1"/>
  <c r="AA202" i="1"/>
  <c r="AB201" i="1"/>
  <c r="AL202" i="1" l="1"/>
  <c r="AK203" i="1"/>
  <c r="AU201" i="1"/>
  <c r="S203" i="1"/>
  <c r="T202" i="1"/>
  <c r="AA203" i="1"/>
  <c r="AB202" i="1"/>
  <c r="K203" i="1"/>
  <c r="L202" i="1"/>
  <c r="AS203" i="1"/>
  <c r="AT202" i="1"/>
  <c r="S204" i="1" l="1"/>
  <c r="T203" i="1"/>
  <c r="AS204" i="1"/>
  <c r="AT203" i="1"/>
  <c r="AA204" i="1"/>
  <c r="AB203" i="1"/>
  <c r="AL203" i="1"/>
  <c r="AK204" i="1"/>
  <c r="K204" i="1"/>
  <c r="L203" i="1"/>
  <c r="AU202" i="1"/>
  <c r="AS205" i="1" l="1"/>
  <c r="AT204" i="1"/>
  <c r="AL204" i="1"/>
  <c r="AK205" i="1"/>
  <c r="AU203" i="1"/>
  <c r="K205" i="1"/>
  <c r="L204" i="1"/>
  <c r="AA205" i="1"/>
  <c r="AB204" i="1"/>
  <c r="S205" i="1"/>
  <c r="T204" i="1"/>
  <c r="AA206" i="1" l="1"/>
  <c r="AB205" i="1"/>
  <c r="AL205" i="1"/>
  <c r="AK206" i="1"/>
  <c r="AU204" i="1"/>
  <c r="S206" i="1"/>
  <c r="T205" i="1"/>
  <c r="K206" i="1"/>
  <c r="L205" i="1"/>
  <c r="AS206" i="1"/>
  <c r="AT205" i="1"/>
  <c r="AL206" i="1" l="1"/>
  <c r="AK207" i="1"/>
  <c r="AS207" i="1"/>
  <c r="AT206" i="1"/>
  <c r="S207" i="1"/>
  <c r="T206" i="1"/>
  <c r="K207" i="1"/>
  <c r="L206" i="1"/>
  <c r="AU206" i="1" s="1"/>
  <c r="AU205" i="1"/>
  <c r="AA207" i="1"/>
  <c r="AB206" i="1"/>
  <c r="AS208" i="1" l="1"/>
  <c r="AT207" i="1"/>
  <c r="AL207" i="1"/>
  <c r="AK208" i="1"/>
  <c r="K208" i="1"/>
  <c r="L207" i="1"/>
  <c r="AA208" i="1"/>
  <c r="AB207" i="1"/>
  <c r="S208" i="1"/>
  <c r="T207" i="1"/>
  <c r="AL208" i="1" l="1"/>
  <c r="AK209" i="1"/>
  <c r="AA209" i="1"/>
  <c r="AB208" i="1"/>
  <c r="AU207" i="1"/>
  <c r="S209" i="1"/>
  <c r="T208" i="1"/>
  <c r="K209" i="1"/>
  <c r="L208" i="1"/>
  <c r="AS209" i="1"/>
  <c r="AT208" i="1"/>
  <c r="K210" i="1" l="1"/>
  <c r="L209" i="1"/>
  <c r="AA210" i="1"/>
  <c r="AB209" i="1"/>
  <c r="AS210" i="1"/>
  <c r="AT209" i="1"/>
  <c r="S210" i="1"/>
  <c r="T209" i="1"/>
  <c r="AL209" i="1"/>
  <c r="AK210" i="1"/>
  <c r="AU208" i="1"/>
  <c r="AA211" i="1" l="1"/>
  <c r="AB210" i="1"/>
  <c r="AU209" i="1"/>
  <c r="S211" i="1"/>
  <c r="T210" i="1"/>
  <c r="AL210" i="1"/>
  <c r="AK211" i="1"/>
  <c r="AS211" i="1"/>
  <c r="AT210" i="1"/>
  <c r="K211" i="1"/>
  <c r="L210" i="1"/>
  <c r="AU210" i="1" s="1"/>
  <c r="S212" i="1" l="1"/>
  <c r="T211" i="1"/>
  <c r="AS212" i="1"/>
  <c r="AT211" i="1"/>
  <c r="K212" i="1"/>
  <c r="L211" i="1"/>
  <c r="AL211" i="1"/>
  <c r="AK212" i="1"/>
  <c r="AA212" i="1"/>
  <c r="AB211" i="1"/>
  <c r="AU211" i="1" l="1"/>
  <c r="AL212" i="1"/>
  <c r="AK213" i="1"/>
  <c r="AS213" i="1"/>
  <c r="AT212" i="1"/>
  <c r="AA213" i="1"/>
  <c r="AB212" i="1"/>
  <c r="K213" i="1"/>
  <c r="L212" i="1"/>
  <c r="S213" i="1"/>
  <c r="T212" i="1"/>
  <c r="AS214" i="1" l="1"/>
  <c r="AT213" i="1"/>
  <c r="AL213" i="1"/>
  <c r="AK214" i="1"/>
  <c r="S214" i="1"/>
  <c r="T213" i="1"/>
  <c r="AA214" i="1"/>
  <c r="AB213" i="1"/>
  <c r="K214" i="1"/>
  <c r="L213" i="1"/>
  <c r="AU212" i="1"/>
  <c r="AL214" i="1" l="1"/>
  <c r="AK215" i="1"/>
  <c r="AU213" i="1"/>
  <c r="AA215" i="1"/>
  <c r="AB214" i="1"/>
  <c r="K215" i="1"/>
  <c r="L214" i="1"/>
  <c r="AU214" i="1" s="1"/>
  <c r="S215" i="1"/>
  <c r="T214" i="1"/>
  <c r="AS215" i="1"/>
  <c r="AT214" i="1"/>
  <c r="S216" i="1" l="1"/>
  <c r="T215" i="1"/>
  <c r="AA216" i="1"/>
  <c r="AB215" i="1"/>
  <c r="K216" i="1"/>
  <c r="L215" i="1"/>
  <c r="AK216" i="1"/>
  <c r="AL215" i="1"/>
  <c r="AS216" i="1"/>
  <c r="AT215" i="1"/>
  <c r="AK217" i="1" l="1"/>
  <c r="AL216" i="1"/>
  <c r="AU215" i="1"/>
  <c r="AB216" i="1"/>
  <c r="AA217" i="1"/>
  <c r="AS217" i="1"/>
  <c r="AT216" i="1"/>
  <c r="L216" i="1"/>
  <c r="AU216" i="1" s="1"/>
  <c r="K217" i="1"/>
  <c r="T216" i="1"/>
  <c r="S217" i="1"/>
  <c r="AS218" i="1" l="1"/>
  <c r="AT217" i="1"/>
  <c r="T217" i="1"/>
  <c r="S218" i="1"/>
  <c r="L217" i="1"/>
  <c r="K218" i="1"/>
  <c r="AB217" i="1"/>
  <c r="AA218" i="1"/>
  <c r="AK218" i="1"/>
  <c r="AL217" i="1"/>
  <c r="T218" i="1" l="1"/>
  <c r="S219" i="1"/>
  <c r="AB218" i="1"/>
  <c r="AA219" i="1"/>
  <c r="L218" i="1"/>
  <c r="K219" i="1"/>
  <c r="AL218" i="1"/>
  <c r="AK219" i="1"/>
  <c r="AU217" i="1"/>
  <c r="AS219" i="1"/>
  <c r="AT218" i="1"/>
  <c r="AB219" i="1" l="1"/>
  <c r="AA220" i="1"/>
  <c r="K220" i="1"/>
  <c r="L219" i="1"/>
  <c r="AU219" i="1" s="1"/>
  <c r="T219" i="1"/>
  <c r="S220" i="1"/>
  <c r="AL219" i="1"/>
  <c r="AK220" i="1"/>
  <c r="AT219" i="1"/>
  <c r="AS220" i="1"/>
  <c r="AU218" i="1"/>
  <c r="K221" i="1" l="1"/>
  <c r="L220" i="1"/>
  <c r="AL220" i="1"/>
  <c r="AK221" i="1"/>
  <c r="AT220" i="1"/>
  <c r="AS221" i="1"/>
  <c r="AB220" i="1"/>
  <c r="AA221" i="1"/>
  <c r="T220" i="1"/>
  <c r="S221" i="1"/>
  <c r="AL221" i="1" l="1"/>
  <c r="AK222" i="1"/>
  <c r="AB221" i="1"/>
  <c r="AA222" i="1"/>
  <c r="T221" i="1"/>
  <c r="S222" i="1"/>
  <c r="AT221" i="1"/>
  <c r="AS222" i="1"/>
  <c r="AU220" i="1"/>
  <c r="K222" i="1"/>
  <c r="L221" i="1"/>
  <c r="AU221" i="1" s="1"/>
  <c r="AT222" i="1" l="1"/>
  <c r="AS223" i="1"/>
  <c r="T222" i="1"/>
  <c r="S223" i="1"/>
  <c r="AL222" i="1"/>
  <c r="AK223" i="1"/>
  <c r="AB222" i="1"/>
  <c r="AA223" i="1"/>
  <c r="K223" i="1"/>
  <c r="L222" i="1"/>
  <c r="AU222" i="1" l="1"/>
  <c r="AT223" i="1"/>
  <c r="AS224" i="1"/>
  <c r="AB223" i="1"/>
  <c r="AA224" i="1"/>
  <c r="T223" i="1"/>
  <c r="S224" i="1"/>
  <c r="AL223" i="1"/>
  <c r="AK224" i="1"/>
  <c r="K224" i="1"/>
  <c r="L223" i="1"/>
  <c r="T224" i="1" l="1"/>
  <c r="S225" i="1"/>
  <c r="AT224" i="1"/>
  <c r="AS225" i="1"/>
  <c r="AU223" i="1"/>
  <c r="K225" i="1"/>
  <c r="L224" i="1"/>
  <c r="AL224" i="1"/>
  <c r="AK225" i="1"/>
  <c r="AB224" i="1"/>
  <c r="AA225" i="1"/>
  <c r="AT225" i="1" l="1"/>
  <c r="AS226" i="1"/>
  <c r="AB225" i="1"/>
  <c r="AA226" i="1"/>
  <c r="T225" i="1"/>
  <c r="S226" i="1"/>
  <c r="AU224" i="1"/>
  <c r="L225" i="1"/>
  <c r="AU225" i="1" s="1"/>
  <c r="K226" i="1"/>
  <c r="AL225" i="1"/>
  <c r="AK226" i="1"/>
  <c r="AB226" i="1" l="1"/>
  <c r="AA227" i="1"/>
  <c r="AL226" i="1"/>
  <c r="AK227" i="1"/>
  <c r="AT226" i="1"/>
  <c r="AS227" i="1"/>
  <c r="T226" i="1"/>
  <c r="S227" i="1"/>
  <c r="L226" i="1"/>
  <c r="K227" i="1"/>
  <c r="AL227" i="1" l="1"/>
  <c r="AK228" i="1"/>
  <c r="L227" i="1"/>
  <c r="K228" i="1"/>
  <c r="AT227" i="1"/>
  <c r="AS228" i="1"/>
  <c r="AB227" i="1"/>
  <c r="AA228" i="1"/>
  <c r="T227" i="1"/>
  <c r="S228" i="1"/>
  <c r="AU226" i="1"/>
  <c r="L228" i="1" l="1"/>
  <c r="K229" i="1"/>
  <c r="T228" i="1"/>
  <c r="S229" i="1"/>
  <c r="AL228" i="1"/>
  <c r="AK229" i="1"/>
  <c r="AB228" i="1"/>
  <c r="AA229" i="1"/>
  <c r="AU227" i="1"/>
  <c r="AT228" i="1"/>
  <c r="AS229" i="1"/>
  <c r="AB229" i="1" l="1"/>
  <c r="AA230" i="1"/>
  <c r="T229" i="1"/>
  <c r="S230" i="1"/>
  <c r="AT229" i="1"/>
  <c r="AS230" i="1"/>
  <c r="AL229" i="1"/>
  <c r="AK230" i="1"/>
  <c r="L229" i="1"/>
  <c r="K230" i="1"/>
  <c r="AU228" i="1"/>
  <c r="T230" i="1" l="1"/>
  <c r="S231" i="1"/>
  <c r="AT230" i="1"/>
  <c r="AS231" i="1"/>
  <c r="AB230" i="1"/>
  <c r="AA231" i="1"/>
  <c r="AL230" i="1"/>
  <c r="AK231" i="1"/>
  <c r="L230" i="1"/>
  <c r="K231" i="1"/>
  <c r="AU229" i="1"/>
  <c r="AT231" i="1" l="1"/>
  <c r="AS232" i="1"/>
  <c r="AL231" i="1"/>
  <c r="AK232" i="1"/>
  <c r="L231" i="1"/>
  <c r="K232" i="1"/>
  <c r="T231" i="1"/>
  <c r="S232" i="1"/>
  <c r="AB231" i="1"/>
  <c r="AA232" i="1"/>
  <c r="AU230" i="1"/>
  <c r="AK233" i="1" l="1"/>
  <c r="AL232" i="1"/>
  <c r="AA233" i="1"/>
  <c r="AB232" i="1"/>
  <c r="AS233" i="1"/>
  <c r="AT232" i="1"/>
  <c r="T232" i="1"/>
  <c r="S233" i="1"/>
  <c r="L232" i="1"/>
  <c r="K233" i="1"/>
  <c r="AU231" i="1"/>
  <c r="S234" i="1" l="1"/>
  <c r="T233" i="1"/>
  <c r="K234" i="1"/>
  <c r="L233" i="1"/>
  <c r="AU233" i="1" s="1"/>
  <c r="AA234" i="1"/>
  <c r="AB233" i="1"/>
  <c r="AU232" i="1"/>
  <c r="AS234" i="1"/>
  <c r="AT233" i="1"/>
  <c r="AK234" i="1"/>
  <c r="AL233" i="1"/>
  <c r="K235" i="1" l="1"/>
  <c r="L234" i="1"/>
  <c r="AK235" i="1"/>
  <c r="AL234" i="1"/>
  <c r="AS235" i="1"/>
  <c r="AT234" i="1"/>
  <c r="AA235" i="1"/>
  <c r="AB234" i="1"/>
  <c r="S235" i="1"/>
  <c r="T234" i="1"/>
  <c r="AK236" i="1" l="1"/>
  <c r="AL235" i="1"/>
  <c r="AA236" i="1"/>
  <c r="AB235" i="1"/>
  <c r="AU234" i="1"/>
  <c r="S236" i="1"/>
  <c r="T235" i="1"/>
  <c r="AS236" i="1"/>
  <c r="AT235" i="1"/>
  <c r="K236" i="1"/>
  <c r="L235" i="1"/>
  <c r="AA237" i="1" l="1"/>
  <c r="AB236" i="1"/>
  <c r="AU235" i="1"/>
  <c r="S237" i="1"/>
  <c r="T236" i="1"/>
  <c r="AS237" i="1"/>
  <c r="AT236" i="1"/>
  <c r="K237" i="1"/>
  <c r="L236" i="1"/>
  <c r="AK237" i="1"/>
  <c r="AL236" i="1"/>
  <c r="K238" i="1" l="1"/>
  <c r="L237" i="1"/>
  <c r="S238" i="1"/>
  <c r="T237" i="1"/>
  <c r="AK238" i="1"/>
  <c r="AL237" i="1"/>
  <c r="AS238" i="1"/>
  <c r="AT237" i="1"/>
  <c r="AU236" i="1"/>
  <c r="AA238" i="1"/>
  <c r="AB237" i="1"/>
  <c r="S239" i="1" l="1"/>
  <c r="T238" i="1"/>
  <c r="AA239" i="1"/>
  <c r="AB238" i="1"/>
  <c r="AU237" i="1"/>
  <c r="AS239" i="1"/>
  <c r="AT238" i="1"/>
  <c r="AK239" i="1"/>
  <c r="AL238" i="1"/>
  <c r="K239" i="1"/>
  <c r="L238" i="1"/>
  <c r="AU238" i="1" s="1"/>
  <c r="AK240" i="1" l="1"/>
  <c r="AL239" i="1"/>
  <c r="AA240" i="1"/>
  <c r="AB239" i="1"/>
  <c r="K240" i="1"/>
  <c r="L239" i="1"/>
  <c r="AS240" i="1"/>
  <c r="AT239" i="1"/>
  <c r="S240" i="1"/>
  <c r="T239" i="1"/>
  <c r="AS241" i="1" l="1"/>
  <c r="AT240" i="1"/>
  <c r="AA241" i="1"/>
  <c r="AB240" i="1"/>
  <c r="AU239" i="1"/>
  <c r="S241" i="1"/>
  <c r="T240" i="1"/>
  <c r="K241" i="1"/>
  <c r="L240" i="1"/>
  <c r="AK241" i="1"/>
  <c r="AL240" i="1"/>
  <c r="K242" i="1" l="1"/>
  <c r="L241" i="1"/>
  <c r="AA242" i="1"/>
  <c r="AB241" i="1"/>
  <c r="S242" i="1"/>
  <c r="T241" i="1"/>
  <c r="AK242" i="1"/>
  <c r="AL241" i="1"/>
  <c r="AU240" i="1"/>
  <c r="AS242" i="1"/>
  <c r="AT241" i="1"/>
  <c r="AS243" i="1" l="1"/>
  <c r="AT242" i="1"/>
  <c r="AU241" i="1"/>
  <c r="AK243" i="1"/>
  <c r="AL242" i="1"/>
  <c r="AA243" i="1"/>
  <c r="AB242" i="1"/>
  <c r="S243" i="1"/>
  <c r="T242" i="1"/>
  <c r="K243" i="1"/>
  <c r="L242" i="1"/>
  <c r="AU242" i="1" s="1"/>
  <c r="S244" i="1" l="1"/>
  <c r="T243" i="1"/>
  <c r="AK244" i="1"/>
  <c r="AL243" i="1"/>
  <c r="K244" i="1"/>
  <c r="L243" i="1"/>
  <c r="AA244" i="1"/>
  <c r="AB243" i="1"/>
  <c r="AS244" i="1"/>
  <c r="AT243" i="1"/>
  <c r="AA245" i="1" l="1"/>
  <c r="AB244" i="1"/>
  <c r="AK245" i="1"/>
  <c r="AL244" i="1"/>
  <c r="AU243" i="1"/>
  <c r="AS245" i="1"/>
  <c r="AT244" i="1"/>
  <c r="K245" i="1"/>
  <c r="L244" i="1"/>
  <c r="S245" i="1"/>
  <c r="T244" i="1"/>
  <c r="K246" i="1" l="1"/>
  <c r="L245" i="1"/>
  <c r="S246" i="1"/>
  <c r="T245" i="1"/>
  <c r="AS246" i="1"/>
  <c r="AT245" i="1"/>
  <c r="AK246" i="1"/>
  <c r="AL245" i="1"/>
  <c r="AU244" i="1"/>
  <c r="AA246" i="1"/>
  <c r="AB245" i="1"/>
  <c r="S247" i="1" l="1"/>
  <c r="T246" i="1"/>
  <c r="AU245" i="1"/>
  <c r="AK247" i="1"/>
  <c r="AL246" i="1"/>
  <c r="AA247" i="1"/>
  <c r="AB246" i="1"/>
  <c r="AS247" i="1"/>
  <c r="AT246" i="1"/>
  <c r="K247" i="1"/>
  <c r="L246" i="1"/>
  <c r="AU246" i="1" s="1"/>
  <c r="AK248" i="1" l="1"/>
  <c r="AL247" i="1"/>
  <c r="K248" i="1"/>
  <c r="L247" i="1"/>
  <c r="AU247" i="1" s="1"/>
  <c r="AA248" i="1"/>
  <c r="AB247" i="1"/>
  <c r="AS248" i="1"/>
  <c r="AT247" i="1"/>
  <c r="S248" i="1"/>
  <c r="T247" i="1"/>
  <c r="AS249" i="1" l="1"/>
  <c r="AT248" i="1"/>
  <c r="K249" i="1"/>
  <c r="L248" i="1"/>
  <c r="AU248" i="1" s="1"/>
  <c r="S249" i="1"/>
  <c r="T248" i="1"/>
  <c r="AA249" i="1"/>
  <c r="AB248" i="1"/>
  <c r="AK249" i="1"/>
  <c r="AL248" i="1"/>
  <c r="K250" i="1" l="1"/>
  <c r="L249" i="1"/>
  <c r="AA250" i="1"/>
  <c r="AB249" i="1"/>
  <c r="AK250" i="1"/>
  <c r="AL249" i="1"/>
  <c r="S250" i="1"/>
  <c r="T249" i="1"/>
  <c r="AS250" i="1"/>
  <c r="AT249" i="1"/>
  <c r="AA251" i="1" l="1"/>
  <c r="AB250" i="1"/>
  <c r="AU249" i="1"/>
  <c r="S251" i="1"/>
  <c r="T250" i="1"/>
  <c r="AT250" i="1"/>
  <c r="AS251" i="1"/>
  <c r="AL250" i="1"/>
  <c r="AK251" i="1"/>
  <c r="K251" i="1"/>
  <c r="L250" i="1"/>
  <c r="S252" i="1" l="1"/>
  <c r="T251" i="1"/>
  <c r="AT251" i="1"/>
  <c r="AS252" i="1"/>
  <c r="AU250" i="1"/>
  <c r="K252" i="1"/>
  <c r="L251" i="1"/>
  <c r="AL251" i="1"/>
  <c r="AK252" i="1"/>
  <c r="AA252" i="1"/>
  <c r="AB251" i="1"/>
  <c r="AT252" i="1" l="1"/>
  <c r="AS253" i="1"/>
  <c r="AB252" i="1"/>
  <c r="AA253" i="1"/>
  <c r="AU251" i="1"/>
  <c r="L252" i="1"/>
  <c r="K253" i="1"/>
  <c r="AL252" i="1"/>
  <c r="AK253" i="1"/>
  <c r="T252" i="1"/>
  <c r="S253" i="1"/>
  <c r="AB253" i="1" l="1"/>
  <c r="AA254" i="1"/>
  <c r="T253" i="1"/>
  <c r="S254" i="1"/>
  <c r="AU252" i="1"/>
  <c r="AT253" i="1"/>
  <c r="AS254" i="1"/>
  <c r="L253" i="1"/>
  <c r="AU253" i="1" s="1"/>
  <c r="K254" i="1"/>
  <c r="AL253" i="1"/>
  <c r="AK254" i="1"/>
  <c r="T254" i="1" l="1"/>
  <c r="S255" i="1"/>
  <c r="AT254" i="1"/>
  <c r="AS255" i="1"/>
  <c r="AB254" i="1"/>
  <c r="AA255" i="1"/>
  <c r="AL254" i="1"/>
  <c r="AK255" i="1"/>
  <c r="L254" i="1"/>
  <c r="K255" i="1"/>
  <c r="AT255" i="1" l="1"/>
  <c r="AS256" i="1"/>
  <c r="AL255" i="1"/>
  <c r="AK256" i="1"/>
  <c r="L255" i="1"/>
  <c r="K256" i="1"/>
  <c r="AB255" i="1"/>
  <c r="AA256" i="1"/>
  <c r="T255" i="1"/>
  <c r="S256" i="1"/>
  <c r="AU254" i="1"/>
  <c r="AL256" i="1" l="1"/>
  <c r="AK257" i="1"/>
  <c r="T256" i="1"/>
  <c r="S257" i="1"/>
  <c r="AT256" i="1"/>
  <c r="AS257" i="1"/>
  <c r="AB256" i="1"/>
  <c r="AA257" i="1"/>
  <c r="L256" i="1"/>
  <c r="K257" i="1"/>
  <c r="AU255" i="1"/>
  <c r="AB257" i="1" l="1"/>
  <c r="AA258" i="1"/>
  <c r="L257" i="1"/>
  <c r="AU257" i="1" s="1"/>
  <c r="K258" i="1"/>
  <c r="AL257" i="1"/>
  <c r="AK258" i="1"/>
  <c r="T257" i="1"/>
  <c r="S258" i="1"/>
  <c r="AT257" i="1"/>
  <c r="AS258" i="1"/>
  <c r="AU256" i="1"/>
  <c r="L258" i="1" l="1"/>
  <c r="K259" i="1"/>
  <c r="AT258" i="1"/>
  <c r="AS259" i="1"/>
  <c r="AB258" i="1"/>
  <c r="AA259" i="1"/>
  <c r="T258" i="1"/>
  <c r="S259" i="1"/>
  <c r="AL258" i="1"/>
  <c r="AK259" i="1"/>
  <c r="AS260" i="1" l="1"/>
  <c r="AT259" i="1"/>
  <c r="AU258" i="1"/>
  <c r="S260" i="1"/>
  <c r="T259" i="1"/>
  <c r="AL259" i="1"/>
  <c r="AK260" i="1"/>
  <c r="AA260" i="1"/>
  <c r="AB259" i="1"/>
  <c r="L259" i="1"/>
  <c r="K260" i="1"/>
  <c r="AL260" i="1" l="1"/>
  <c r="AK261" i="1"/>
  <c r="S261" i="1"/>
  <c r="T260" i="1"/>
  <c r="AU259" i="1"/>
  <c r="AA261" i="1"/>
  <c r="AB260" i="1"/>
  <c r="K261" i="1"/>
  <c r="L260" i="1"/>
  <c r="AS261" i="1"/>
  <c r="AT260" i="1"/>
  <c r="AS262" i="1" l="1"/>
  <c r="AT261" i="1"/>
  <c r="AA262" i="1"/>
  <c r="AB261" i="1"/>
  <c r="AL261" i="1"/>
  <c r="AK262" i="1"/>
  <c r="K262" i="1"/>
  <c r="L261" i="1"/>
  <c r="AU261" i="1" s="1"/>
  <c r="S262" i="1"/>
  <c r="T261" i="1"/>
  <c r="AU260" i="1"/>
  <c r="K263" i="1" l="1"/>
  <c r="L262" i="1"/>
  <c r="AA263" i="1"/>
  <c r="AB262" i="1"/>
  <c r="AL262" i="1"/>
  <c r="AK263" i="1"/>
  <c r="S263" i="1"/>
  <c r="T262" i="1"/>
  <c r="AS263" i="1"/>
  <c r="AT262" i="1"/>
  <c r="AA264" i="1" l="1"/>
  <c r="AB263" i="1"/>
  <c r="AL263" i="1"/>
  <c r="AK264" i="1"/>
  <c r="AU262" i="1"/>
  <c r="S264" i="1"/>
  <c r="T263" i="1"/>
  <c r="AS264" i="1"/>
  <c r="AT263" i="1"/>
  <c r="K264" i="1"/>
  <c r="L263" i="1"/>
  <c r="AU263" i="1" s="1"/>
  <c r="AL264" i="1" l="1"/>
  <c r="AK265" i="1"/>
  <c r="AS265" i="1"/>
  <c r="AT264" i="1"/>
  <c r="K265" i="1"/>
  <c r="L264" i="1"/>
  <c r="S265" i="1"/>
  <c r="T264" i="1"/>
  <c r="AA265" i="1"/>
  <c r="AB264" i="1"/>
  <c r="S266" i="1" l="1"/>
  <c r="T265" i="1"/>
  <c r="AL265" i="1"/>
  <c r="AK266" i="1"/>
  <c r="AS266" i="1"/>
  <c r="AT265" i="1"/>
  <c r="AU264" i="1"/>
  <c r="AA266" i="1"/>
  <c r="AB265" i="1"/>
  <c r="K266" i="1"/>
  <c r="L265" i="1"/>
  <c r="AU265" i="1" s="1"/>
  <c r="AL266" i="1" l="1"/>
  <c r="AK267" i="1"/>
  <c r="AA267" i="1"/>
  <c r="AB266" i="1"/>
  <c r="K267" i="1"/>
  <c r="L266" i="1"/>
  <c r="AS267" i="1"/>
  <c r="AT266" i="1"/>
  <c r="S267" i="1"/>
  <c r="T266" i="1"/>
  <c r="AS268" i="1" l="1"/>
  <c r="AT267" i="1"/>
  <c r="AA268" i="1"/>
  <c r="AB267" i="1"/>
  <c r="AL267" i="1"/>
  <c r="AK268" i="1"/>
  <c r="AU266" i="1"/>
  <c r="S268" i="1"/>
  <c r="T267" i="1"/>
  <c r="K268" i="1"/>
  <c r="L267" i="1"/>
  <c r="AU267" i="1" s="1"/>
  <c r="S269" i="1" l="1"/>
  <c r="T268" i="1"/>
  <c r="AA269" i="1"/>
  <c r="AB268" i="1"/>
  <c r="AL268" i="1"/>
  <c r="AK269" i="1"/>
  <c r="K269" i="1"/>
  <c r="L268" i="1"/>
  <c r="AU268" i="1" s="1"/>
  <c r="AS269" i="1"/>
  <c r="AT268" i="1"/>
  <c r="AA270" i="1" l="1"/>
  <c r="AB269" i="1"/>
  <c r="AL269" i="1"/>
  <c r="AK270" i="1"/>
  <c r="K270" i="1"/>
  <c r="L269" i="1"/>
  <c r="AS270" i="1"/>
  <c r="AT269" i="1"/>
  <c r="S270" i="1"/>
  <c r="T269" i="1"/>
  <c r="AL270" i="1" l="1"/>
  <c r="AK271" i="1"/>
  <c r="AS271" i="1"/>
  <c r="AT270" i="1"/>
  <c r="AU269" i="1"/>
  <c r="S271" i="1"/>
  <c r="T270" i="1"/>
  <c r="K271" i="1"/>
  <c r="L270" i="1"/>
  <c r="AA271" i="1"/>
  <c r="AB270" i="1"/>
  <c r="AS272" i="1" l="1"/>
  <c r="AT271" i="1"/>
  <c r="K272" i="1"/>
  <c r="L271" i="1"/>
  <c r="AU271" i="1" s="1"/>
  <c r="S272" i="1"/>
  <c r="T271" i="1"/>
  <c r="AL271" i="1"/>
  <c r="AK272" i="1"/>
  <c r="AA272" i="1"/>
  <c r="AB271" i="1"/>
  <c r="AU270" i="1"/>
  <c r="AL272" i="1" l="1"/>
  <c r="AK273" i="1"/>
  <c r="K273" i="1"/>
  <c r="L272" i="1"/>
  <c r="AA273" i="1"/>
  <c r="AB272" i="1"/>
  <c r="S273" i="1"/>
  <c r="T272" i="1"/>
  <c r="AS273" i="1"/>
  <c r="AT272" i="1"/>
  <c r="AU272" i="1" l="1"/>
  <c r="K274" i="1"/>
  <c r="L273" i="1"/>
  <c r="AL273" i="1"/>
  <c r="AK274" i="1"/>
  <c r="S274" i="1"/>
  <c r="T273" i="1"/>
  <c r="AS274" i="1"/>
  <c r="AT273" i="1"/>
  <c r="AA274" i="1"/>
  <c r="AB273" i="1"/>
  <c r="AS275" i="1" l="1"/>
  <c r="AT274" i="1"/>
  <c r="AA275" i="1"/>
  <c r="AB274" i="1"/>
  <c r="S275" i="1"/>
  <c r="T274" i="1"/>
  <c r="K275" i="1"/>
  <c r="L274" i="1"/>
  <c r="AU274" i="1" s="1"/>
  <c r="AU273" i="1"/>
  <c r="AL274" i="1"/>
  <c r="AK275" i="1"/>
  <c r="AA276" i="1" l="1"/>
  <c r="AB275" i="1"/>
  <c r="K276" i="1"/>
  <c r="L275" i="1"/>
  <c r="AU275" i="1" s="1"/>
  <c r="AL275" i="1"/>
  <c r="AK276" i="1"/>
  <c r="S276" i="1"/>
  <c r="T275" i="1"/>
  <c r="AS276" i="1"/>
  <c r="AT275" i="1"/>
  <c r="S277" i="1" l="1"/>
  <c r="T276" i="1"/>
  <c r="K277" i="1"/>
  <c r="L276" i="1"/>
  <c r="AU276" i="1" s="1"/>
  <c r="AL276" i="1"/>
  <c r="AK277" i="1"/>
  <c r="AS277" i="1"/>
  <c r="AT276" i="1"/>
  <c r="AA277" i="1"/>
  <c r="AB276" i="1"/>
  <c r="K278" i="1" l="1"/>
  <c r="L277" i="1"/>
  <c r="AS278" i="1"/>
  <c r="AT277" i="1"/>
  <c r="AL277" i="1"/>
  <c r="AK278" i="1"/>
  <c r="AA278" i="1"/>
  <c r="AB277" i="1"/>
  <c r="S278" i="1"/>
  <c r="T277" i="1"/>
  <c r="AS279" i="1" l="1"/>
  <c r="AT278" i="1"/>
  <c r="AU277" i="1"/>
  <c r="AA279" i="1"/>
  <c r="AB278" i="1"/>
  <c r="AL278" i="1"/>
  <c r="AK279" i="1"/>
  <c r="S279" i="1"/>
  <c r="T278" i="1"/>
  <c r="K279" i="1"/>
  <c r="L278" i="1"/>
  <c r="AU278" i="1" s="1"/>
  <c r="S280" i="1" l="1"/>
  <c r="T279" i="1"/>
  <c r="AA280" i="1"/>
  <c r="AB279" i="1"/>
  <c r="AL279" i="1"/>
  <c r="AK280" i="1"/>
  <c r="K280" i="1"/>
  <c r="L279" i="1"/>
  <c r="AU279" i="1" s="1"/>
  <c r="AS280" i="1"/>
  <c r="AT279" i="1"/>
  <c r="AA281" i="1" l="1"/>
  <c r="AB280" i="1"/>
  <c r="AL280" i="1"/>
  <c r="AK281" i="1"/>
  <c r="K281" i="1"/>
  <c r="L280" i="1"/>
  <c r="AS281" i="1"/>
  <c r="AT280" i="1"/>
  <c r="S281" i="1"/>
  <c r="T280" i="1"/>
  <c r="AL281" i="1" l="1"/>
  <c r="AK282" i="1"/>
  <c r="AS282" i="1"/>
  <c r="AT281" i="1"/>
  <c r="AU280" i="1"/>
  <c r="S282" i="1"/>
  <c r="T281" i="1"/>
  <c r="K282" i="1"/>
  <c r="L281" i="1"/>
  <c r="AA282" i="1"/>
  <c r="AB281" i="1"/>
  <c r="K283" i="1" l="1"/>
  <c r="L282" i="1"/>
  <c r="S283" i="1"/>
  <c r="T282" i="1"/>
  <c r="AK283" i="1"/>
  <c r="AL282" i="1"/>
  <c r="AS283" i="1"/>
  <c r="AT282" i="1"/>
  <c r="AA283" i="1"/>
  <c r="AB282" i="1"/>
  <c r="AU281" i="1"/>
  <c r="S284" i="1" l="1"/>
  <c r="T283" i="1"/>
  <c r="AU282" i="1"/>
  <c r="AT283" i="1"/>
  <c r="AS284" i="1"/>
  <c r="AA284" i="1"/>
  <c r="AB283" i="1"/>
  <c r="AL283" i="1"/>
  <c r="AK284" i="1"/>
  <c r="K284" i="1"/>
  <c r="L283" i="1"/>
  <c r="AU283" i="1" s="1"/>
  <c r="K285" i="1" l="1"/>
  <c r="L284" i="1"/>
  <c r="AA285" i="1"/>
  <c r="AB284" i="1"/>
  <c r="AL284" i="1"/>
  <c r="AK285" i="1"/>
  <c r="AT284" i="1"/>
  <c r="AS285" i="1"/>
  <c r="S285" i="1"/>
  <c r="T284" i="1"/>
  <c r="AT285" i="1" l="1"/>
  <c r="AS286" i="1"/>
  <c r="AU284" i="1"/>
  <c r="AA286" i="1"/>
  <c r="AB285" i="1"/>
  <c r="AL285" i="1"/>
  <c r="AK286" i="1"/>
  <c r="S286" i="1"/>
  <c r="T285" i="1"/>
  <c r="K286" i="1"/>
  <c r="L285" i="1"/>
  <c r="AU285" i="1" s="1"/>
  <c r="AA287" i="1" l="1"/>
  <c r="AB286" i="1"/>
  <c r="AT286" i="1"/>
  <c r="AS287" i="1"/>
  <c r="S287" i="1"/>
  <c r="T286" i="1"/>
  <c r="AL286" i="1"/>
  <c r="AK287" i="1"/>
  <c r="K287" i="1"/>
  <c r="L286" i="1"/>
  <c r="AT287" i="1" l="1"/>
  <c r="AS288" i="1"/>
  <c r="AU286" i="1"/>
  <c r="AL287" i="1"/>
  <c r="AK288" i="1"/>
  <c r="K288" i="1"/>
  <c r="L287" i="1"/>
  <c r="S288" i="1"/>
  <c r="T287" i="1"/>
  <c r="AA288" i="1"/>
  <c r="AB287" i="1"/>
  <c r="S289" i="1" l="1"/>
  <c r="T288" i="1"/>
  <c r="AA289" i="1"/>
  <c r="AB288" i="1"/>
  <c r="AT288" i="1"/>
  <c r="AS289" i="1"/>
  <c r="AU287" i="1"/>
  <c r="K289" i="1"/>
  <c r="L288" i="1"/>
  <c r="AL288" i="1"/>
  <c r="AK289" i="1"/>
  <c r="K290" i="1" l="1"/>
  <c r="L289" i="1"/>
  <c r="AA290" i="1"/>
  <c r="AB289" i="1"/>
  <c r="AT289" i="1"/>
  <c r="AS290" i="1"/>
  <c r="AL289" i="1"/>
  <c r="AK290" i="1"/>
  <c r="AU288" i="1"/>
  <c r="S290" i="1"/>
  <c r="T289" i="1"/>
  <c r="S291" i="1" l="1"/>
  <c r="T290" i="1"/>
  <c r="AT290" i="1"/>
  <c r="AS291" i="1"/>
  <c r="AU289" i="1"/>
  <c r="AL290" i="1"/>
  <c r="AK291" i="1"/>
  <c r="AA291" i="1"/>
  <c r="AB290" i="1"/>
  <c r="K291" i="1"/>
  <c r="L290" i="1"/>
  <c r="AU290" i="1" s="1"/>
  <c r="AT291" i="1" l="1"/>
  <c r="AS292" i="1"/>
  <c r="AA292" i="1"/>
  <c r="AB291" i="1"/>
  <c r="AL291" i="1"/>
  <c r="AK292" i="1"/>
  <c r="K292" i="1"/>
  <c r="L291" i="1"/>
  <c r="AU291" i="1" s="1"/>
  <c r="S292" i="1"/>
  <c r="T291" i="1"/>
  <c r="AA293" i="1" l="1"/>
  <c r="AB292" i="1"/>
  <c r="AL292" i="1"/>
  <c r="AK293" i="1"/>
  <c r="AT292" i="1"/>
  <c r="AS293" i="1"/>
  <c r="K293" i="1"/>
  <c r="L292" i="1"/>
  <c r="AU292" i="1" s="1"/>
  <c r="S293" i="1"/>
  <c r="T292" i="1"/>
  <c r="AL293" i="1" l="1"/>
  <c r="AK294" i="1"/>
  <c r="AT293" i="1"/>
  <c r="AS294" i="1"/>
  <c r="K294" i="1"/>
  <c r="L293" i="1"/>
  <c r="S294" i="1"/>
  <c r="T293" i="1"/>
  <c r="AA294" i="1"/>
  <c r="AB293" i="1"/>
  <c r="AS295" i="1" l="1"/>
  <c r="AT294" i="1"/>
  <c r="S295" i="1"/>
  <c r="T294" i="1"/>
  <c r="AU293" i="1"/>
  <c r="AK295" i="1"/>
  <c r="AL294" i="1"/>
  <c r="AA295" i="1"/>
  <c r="AB294" i="1"/>
  <c r="K295" i="1"/>
  <c r="L294" i="1"/>
  <c r="AU294" i="1" l="1"/>
  <c r="AB295" i="1"/>
  <c r="AA296" i="1"/>
  <c r="S296" i="1"/>
  <c r="T295" i="1"/>
  <c r="K296" i="1"/>
  <c r="L295" i="1"/>
  <c r="AL295" i="1"/>
  <c r="AK296" i="1"/>
  <c r="AT295" i="1"/>
  <c r="AS296" i="1"/>
  <c r="S297" i="1" l="1"/>
  <c r="T296" i="1"/>
  <c r="AU295" i="1"/>
  <c r="AB296" i="1"/>
  <c r="AA297" i="1"/>
  <c r="AT296" i="1"/>
  <c r="AS297" i="1"/>
  <c r="L296" i="1"/>
  <c r="AU296" i="1" s="1"/>
  <c r="K297" i="1"/>
  <c r="AL296" i="1"/>
  <c r="AK297" i="1"/>
  <c r="AL297" i="1" l="1"/>
  <c r="AK298" i="1"/>
  <c r="AT297" i="1"/>
  <c r="AS298" i="1"/>
  <c r="L297" i="1"/>
  <c r="K298" i="1"/>
  <c r="AB297" i="1"/>
  <c r="AA298" i="1"/>
  <c r="S298" i="1"/>
  <c r="T297" i="1"/>
  <c r="AB298" i="1" l="1"/>
  <c r="AA299" i="1"/>
  <c r="AL298" i="1"/>
  <c r="AK299" i="1"/>
  <c r="AT298" i="1"/>
  <c r="AS299" i="1"/>
  <c r="L298" i="1"/>
  <c r="AU298" i="1" s="1"/>
  <c r="K299" i="1"/>
  <c r="S299" i="1"/>
  <c r="T298" i="1"/>
  <c r="AU297" i="1"/>
  <c r="AL299" i="1" l="1"/>
  <c r="AK300" i="1"/>
  <c r="AB299" i="1"/>
  <c r="AA300" i="1"/>
  <c r="L299" i="1"/>
  <c r="K300" i="1"/>
  <c r="AT299" i="1"/>
  <c r="AS300" i="1"/>
  <c r="S300" i="1"/>
  <c r="T299" i="1"/>
  <c r="AB300" i="1" l="1"/>
  <c r="AA301" i="1"/>
  <c r="L300" i="1"/>
  <c r="AU300" i="1" s="1"/>
  <c r="K301" i="1"/>
  <c r="AL300" i="1"/>
  <c r="AK301" i="1"/>
  <c r="AT300" i="1"/>
  <c r="AS301" i="1"/>
  <c r="S301" i="1"/>
  <c r="T300" i="1"/>
  <c r="AU299" i="1"/>
  <c r="L301" i="1" l="1"/>
  <c r="K302" i="1"/>
  <c r="AT301" i="1"/>
  <c r="AS302" i="1"/>
  <c r="AL301" i="1"/>
  <c r="AK302" i="1"/>
  <c r="AB301" i="1"/>
  <c r="AA302" i="1"/>
  <c r="S302" i="1"/>
  <c r="T301" i="1"/>
  <c r="AS303" i="1" l="1"/>
  <c r="AT302" i="1"/>
  <c r="AA303" i="1"/>
  <c r="AB302" i="1"/>
  <c r="AK303" i="1"/>
  <c r="AL302" i="1"/>
  <c r="K303" i="1"/>
  <c r="L302" i="1"/>
  <c r="AU302" i="1" s="1"/>
  <c r="S303" i="1"/>
  <c r="T302" i="1"/>
  <c r="AU301" i="1"/>
  <c r="K304" i="1" l="1"/>
  <c r="L303" i="1"/>
  <c r="AA304" i="1"/>
  <c r="AB303" i="1"/>
  <c r="S304" i="1"/>
  <c r="T303" i="1"/>
  <c r="AK304" i="1"/>
  <c r="AL303" i="1"/>
  <c r="AS304" i="1"/>
  <c r="AT303" i="1"/>
  <c r="AK305" i="1" l="1"/>
  <c r="AL304" i="1"/>
  <c r="AA305" i="1"/>
  <c r="AB304" i="1"/>
  <c r="AU303" i="1"/>
  <c r="AS305" i="1"/>
  <c r="AT304" i="1"/>
  <c r="S305" i="1"/>
  <c r="T304" i="1"/>
  <c r="K305" i="1"/>
  <c r="L304" i="1"/>
  <c r="AU304" i="1" s="1"/>
  <c r="S306" i="1" l="1"/>
  <c r="T305" i="1"/>
  <c r="AA306" i="1"/>
  <c r="AB305" i="1"/>
  <c r="AT305" i="1"/>
  <c r="AS306" i="1"/>
  <c r="K306" i="1"/>
  <c r="L305" i="1"/>
  <c r="AU305" i="1" s="1"/>
  <c r="AK306" i="1"/>
  <c r="AL305" i="1"/>
  <c r="AA307" i="1" l="1"/>
  <c r="AB306" i="1"/>
  <c r="AT306" i="1"/>
  <c r="AS307" i="1"/>
  <c r="K307" i="1"/>
  <c r="L306" i="1"/>
  <c r="AL306" i="1"/>
  <c r="AK307" i="1"/>
  <c r="S307" i="1"/>
  <c r="T306" i="1"/>
  <c r="AT307" i="1" l="1"/>
  <c r="AS308" i="1"/>
  <c r="AU306" i="1"/>
  <c r="AL307" i="1"/>
  <c r="AK308" i="1"/>
  <c r="S308" i="1"/>
  <c r="T307" i="1"/>
  <c r="K308" i="1"/>
  <c r="L307" i="1"/>
  <c r="Y308" i="1"/>
  <c r="Z308" i="1" s="1"/>
  <c r="AV308" i="1" s="1"/>
  <c r="AB307" i="1"/>
  <c r="AA308" i="1" l="1"/>
  <c r="S309" i="1"/>
  <c r="T308" i="1"/>
  <c r="AT308" i="1"/>
  <c r="AS309" i="1"/>
  <c r="K309" i="1"/>
  <c r="L308" i="1"/>
  <c r="AU307" i="1"/>
  <c r="AL308" i="1"/>
  <c r="AK309" i="1"/>
  <c r="AL309" i="1" l="1"/>
  <c r="AK310" i="1"/>
  <c r="S310" i="1"/>
  <c r="T309" i="1"/>
  <c r="K310" i="1"/>
  <c r="L309" i="1"/>
  <c r="AT309" i="1"/>
  <c r="AS310" i="1"/>
  <c r="AA309" i="1"/>
  <c r="AB308" i="1"/>
  <c r="AU308" i="1" s="1"/>
  <c r="K311" i="1" l="1"/>
  <c r="L310" i="1"/>
  <c r="AL310" i="1"/>
  <c r="AK311" i="1"/>
  <c r="S311" i="1"/>
  <c r="T310" i="1"/>
  <c r="AA310" i="1"/>
  <c r="AB309" i="1"/>
  <c r="AU309" i="1" s="1"/>
  <c r="AT310" i="1"/>
  <c r="AS311" i="1"/>
  <c r="AS312" i="1" l="1"/>
  <c r="AT311" i="1"/>
  <c r="S312" i="1"/>
  <c r="T311" i="1"/>
  <c r="K312" i="1"/>
  <c r="L311" i="1"/>
  <c r="AA311" i="1"/>
  <c r="AB310" i="1"/>
  <c r="AU310" i="1" s="1"/>
  <c r="AL311" i="1"/>
  <c r="AK312" i="1"/>
  <c r="AA312" i="1" l="1"/>
  <c r="AB311" i="1"/>
  <c r="AU311" i="1" s="1"/>
  <c r="AL312" i="1"/>
  <c r="AK313" i="1"/>
  <c r="S313" i="1"/>
  <c r="T312" i="1"/>
  <c r="K313" i="1"/>
  <c r="L312" i="1"/>
  <c r="AT312" i="1"/>
  <c r="AS313" i="1"/>
  <c r="AL313" i="1" l="1"/>
  <c r="AK314" i="1"/>
  <c r="K314" i="1"/>
  <c r="L313" i="1"/>
  <c r="S314" i="1"/>
  <c r="T313" i="1"/>
  <c r="AS314" i="1"/>
  <c r="AT313" i="1"/>
  <c r="AA313" i="1"/>
  <c r="AB312" i="1"/>
  <c r="AU312" i="1" s="1"/>
  <c r="L314" i="1" l="1"/>
  <c r="K315" i="1"/>
  <c r="AL314" i="1"/>
  <c r="AK315" i="1"/>
  <c r="AT314" i="1"/>
  <c r="AS315" i="1"/>
  <c r="AA314" i="1"/>
  <c r="AB313" i="1"/>
  <c r="AU313" i="1" s="1"/>
  <c r="T314" i="1"/>
  <c r="S315" i="1"/>
  <c r="AS316" i="1" l="1"/>
  <c r="AT315" i="1"/>
  <c r="S316" i="1"/>
  <c r="T315" i="1"/>
  <c r="AU314" i="1"/>
  <c r="AA315" i="1"/>
  <c r="AB314" i="1"/>
  <c r="K316" i="1"/>
  <c r="L315" i="1"/>
  <c r="AL315" i="1"/>
  <c r="AK316" i="1"/>
  <c r="L316" i="1" l="1"/>
  <c r="K317" i="1"/>
  <c r="T316" i="1"/>
  <c r="S317" i="1"/>
  <c r="AT316" i="1"/>
  <c r="AS317" i="1"/>
  <c r="AL316" i="1"/>
  <c r="AK317" i="1"/>
  <c r="AA316" i="1"/>
  <c r="AB315" i="1"/>
  <c r="AU315" i="1" s="1"/>
  <c r="K318" i="1" l="1"/>
  <c r="L317" i="1"/>
  <c r="AS318" i="1"/>
  <c r="AT317" i="1"/>
  <c r="AA317" i="1"/>
  <c r="AB316" i="1"/>
  <c r="AU316" i="1" s="1"/>
  <c r="AL317" i="1"/>
  <c r="AK318" i="1"/>
  <c r="S318" i="1"/>
  <c r="T317" i="1"/>
  <c r="AS319" i="1" l="1"/>
  <c r="AT318" i="1"/>
  <c r="T318" i="1"/>
  <c r="S319" i="1"/>
  <c r="AA318" i="1"/>
  <c r="AB317" i="1"/>
  <c r="AU317" i="1" s="1"/>
  <c r="AL318" i="1"/>
  <c r="AK319" i="1"/>
  <c r="L318" i="1"/>
  <c r="K319" i="1"/>
  <c r="K320" i="1" l="1"/>
  <c r="L319" i="1"/>
  <c r="AU318" i="1"/>
  <c r="AA319" i="1"/>
  <c r="AB318" i="1"/>
  <c r="AL319" i="1"/>
  <c r="AK320" i="1"/>
  <c r="S320" i="1"/>
  <c r="T319" i="1"/>
  <c r="AT319" i="1"/>
  <c r="AS320" i="1"/>
  <c r="AB319" i="1" l="1"/>
  <c r="AA320" i="1"/>
  <c r="T320" i="1"/>
  <c r="S321" i="1"/>
  <c r="AS321" i="1"/>
  <c r="AT320" i="1"/>
  <c r="AU319" i="1"/>
  <c r="AK321" i="1"/>
  <c r="AL320" i="1"/>
  <c r="L320" i="1"/>
  <c r="K321" i="1"/>
  <c r="S322" i="1" l="1"/>
  <c r="T321" i="1"/>
  <c r="K322" i="1"/>
  <c r="L321" i="1"/>
  <c r="AA321" i="1"/>
  <c r="AB320" i="1"/>
  <c r="AU320" i="1" s="1"/>
  <c r="AK322" i="1"/>
  <c r="AL321" i="1"/>
  <c r="AT321" i="1"/>
  <c r="AS322" i="1"/>
  <c r="L322" i="1" l="1"/>
  <c r="K323" i="1"/>
  <c r="AS323" i="1"/>
  <c r="AT322" i="1"/>
  <c r="AB321" i="1"/>
  <c r="AU321" i="1" s="1"/>
  <c r="AA322" i="1"/>
  <c r="AK323" i="1"/>
  <c r="AL322" i="1"/>
  <c r="T322" i="1"/>
  <c r="S323" i="1"/>
  <c r="AT323" i="1" l="1"/>
  <c r="AS324" i="1"/>
  <c r="AA323" i="1"/>
  <c r="AB322" i="1"/>
  <c r="AU322" i="1" s="1"/>
  <c r="S324" i="1"/>
  <c r="T323" i="1"/>
  <c r="AL323" i="1"/>
  <c r="AK324" i="1"/>
  <c r="K324" i="1"/>
  <c r="L323" i="1"/>
  <c r="L324" i="1" l="1"/>
  <c r="K325" i="1"/>
  <c r="AS325" i="1"/>
  <c r="AT324" i="1"/>
  <c r="AB323" i="1"/>
  <c r="AU323" i="1" s="1"/>
  <c r="AA324" i="1"/>
  <c r="AK325" i="1"/>
  <c r="AL324" i="1"/>
  <c r="T324" i="1"/>
  <c r="S325" i="1"/>
  <c r="AT325" i="1" l="1"/>
  <c r="AS326" i="1"/>
  <c r="AA325" i="1"/>
  <c r="AB324" i="1"/>
  <c r="AU324" i="1" s="1"/>
  <c r="AK326" i="1"/>
  <c r="AL325" i="1"/>
  <c r="S326" i="1"/>
  <c r="T325" i="1"/>
  <c r="K326" i="1"/>
  <c r="L325" i="1"/>
  <c r="AB325" i="1" l="1"/>
  <c r="AA326" i="1"/>
  <c r="T326" i="1"/>
  <c r="S327" i="1"/>
  <c r="AS327" i="1"/>
  <c r="AT326" i="1"/>
  <c r="AU325" i="1"/>
  <c r="L326" i="1"/>
  <c r="K327" i="1"/>
  <c r="AK327" i="1"/>
  <c r="AL326" i="1"/>
  <c r="S328" i="1" l="1"/>
  <c r="T327" i="1"/>
  <c r="AA327" i="1"/>
  <c r="AB326" i="1"/>
  <c r="AU326" i="1" s="1"/>
  <c r="AL327" i="1"/>
  <c r="AK328" i="1"/>
  <c r="K328" i="1"/>
  <c r="L327" i="1"/>
  <c r="AT327" i="1"/>
  <c r="AS328" i="1"/>
  <c r="L328" i="1" l="1"/>
  <c r="K329" i="1"/>
  <c r="AB327" i="1"/>
  <c r="AU327" i="1" s="1"/>
  <c r="AA328" i="1"/>
  <c r="AK329" i="1"/>
  <c r="AL328" i="1"/>
  <c r="AS329" i="1"/>
  <c r="AT328" i="1"/>
  <c r="T328" i="1"/>
  <c r="S329" i="1"/>
  <c r="AA329" i="1" l="1"/>
  <c r="AB328" i="1"/>
  <c r="S330" i="1"/>
  <c r="T329" i="1"/>
  <c r="K330" i="1"/>
  <c r="L329" i="1"/>
  <c r="AT329" i="1"/>
  <c r="AS330" i="1"/>
  <c r="AK330" i="1"/>
  <c r="AL329" i="1"/>
  <c r="AU328" i="1"/>
  <c r="T330" i="1" l="1"/>
  <c r="S331" i="1"/>
  <c r="AU329" i="1"/>
  <c r="AS331" i="1"/>
  <c r="AT330" i="1"/>
  <c r="AK331" i="1"/>
  <c r="AL330" i="1"/>
  <c r="L330" i="1"/>
  <c r="K331" i="1"/>
  <c r="AB329" i="1"/>
  <c r="AA330" i="1"/>
  <c r="AT331" i="1" l="1"/>
  <c r="AS332" i="1"/>
  <c r="AA331" i="1"/>
  <c r="AB330" i="1"/>
  <c r="AU330" i="1" s="1"/>
  <c r="AL331" i="1"/>
  <c r="AK332" i="1"/>
  <c r="S332" i="1"/>
  <c r="T331" i="1"/>
  <c r="K332" i="1"/>
  <c r="L331" i="1"/>
  <c r="AB331" i="1" l="1"/>
  <c r="AA332" i="1"/>
  <c r="L332" i="1"/>
  <c r="K333" i="1"/>
  <c r="AS333" i="1"/>
  <c r="AT332" i="1"/>
  <c r="AU331" i="1"/>
  <c r="T332" i="1"/>
  <c r="S333" i="1"/>
  <c r="AK333" i="1"/>
  <c r="AL332" i="1"/>
  <c r="K334" i="1" l="1"/>
  <c r="L333" i="1"/>
  <c r="AK334" i="1"/>
  <c r="AL333" i="1"/>
  <c r="AA333" i="1"/>
  <c r="AB332" i="1"/>
  <c r="AU332" i="1" s="1"/>
  <c r="S334" i="1"/>
  <c r="T333" i="1"/>
  <c r="AT333" i="1"/>
  <c r="AS334" i="1"/>
  <c r="AK335" i="1" l="1"/>
  <c r="AL334" i="1"/>
  <c r="AS335" i="1"/>
  <c r="AT334" i="1"/>
  <c r="S335" i="1"/>
  <c r="T334" i="1"/>
  <c r="AA334" i="1"/>
  <c r="AB333" i="1"/>
  <c r="AU333" i="1" s="1"/>
  <c r="K335" i="1"/>
  <c r="L334" i="1"/>
  <c r="AS336" i="1" l="1"/>
  <c r="AT335" i="1"/>
  <c r="AA335" i="1"/>
  <c r="AB334" i="1"/>
  <c r="AU334" i="1" s="1"/>
  <c r="K336" i="1"/>
  <c r="L335" i="1"/>
  <c r="S336" i="1"/>
  <c r="T335" i="1"/>
  <c r="AK336" i="1"/>
  <c r="AL335" i="1"/>
  <c r="AA336" i="1" l="1"/>
  <c r="AB335" i="1"/>
  <c r="AK337" i="1"/>
  <c r="AL336" i="1"/>
  <c r="T336" i="1"/>
  <c r="S337" i="1"/>
  <c r="AU335" i="1"/>
  <c r="L336" i="1"/>
  <c r="K337" i="1"/>
  <c r="AT336" i="1"/>
  <c r="AS337" i="1"/>
  <c r="AK338" i="1" l="1"/>
  <c r="AL337" i="1"/>
  <c r="AS338" i="1"/>
  <c r="AT337" i="1"/>
  <c r="T337" i="1"/>
  <c r="S338" i="1"/>
  <c r="L337" i="1"/>
  <c r="K338" i="1"/>
  <c r="AB336" i="1"/>
  <c r="AU336" i="1" s="1"/>
  <c r="AA337" i="1"/>
  <c r="AS339" i="1" l="1"/>
  <c r="AT338" i="1"/>
  <c r="AA338" i="1"/>
  <c r="AB337" i="1"/>
  <c r="AU337" i="1" s="1"/>
  <c r="AK339" i="1"/>
  <c r="AL338" i="1"/>
  <c r="S339" i="1"/>
  <c r="T338" i="1"/>
  <c r="K339" i="1"/>
  <c r="L338" i="1"/>
  <c r="AB338" i="1" l="1"/>
  <c r="AA339" i="1"/>
  <c r="T339" i="1"/>
  <c r="S340" i="1"/>
  <c r="L339" i="1"/>
  <c r="K340" i="1"/>
  <c r="AU338" i="1"/>
  <c r="AK340" i="1"/>
  <c r="AL339" i="1"/>
  <c r="AS340" i="1"/>
  <c r="AT339" i="1"/>
  <c r="AK341" i="1" l="1"/>
  <c r="AL340" i="1"/>
  <c r="AT340" i="1"/>
  <c r="AS341" i="1"/>
  <c r="K341" i="1"/>
  <c r="L340" i="1"/>
  <c r="AB339" i="1"/>
  <c r="AU339" i="1" s="1"/>
  <c r="AA340" i="1"/>
  <c r="T340" i="1"/>
  <c r="S341" i="1"/>
  <c r="AS342" i="1" l="1"/>
  <c r="AT341" i="1"/>
  <c r="AB340" i="1"/>
  <c r="AU340" i="1" s="1"/>
  <c r="AA341" i="1"/>
  <c r="T341" i="1"/>
  <c r="S342" i="1"/>
  <c r="L341" i="1"/>
  <c r="K342" i="1"/>
  <c r="AK342" i="1"/>
  <c r="AL341" i="1"/>
  <c r="AA342" i="1" l="1"/>
  <c r="AB341" i="1"/>
  <c r="AU341" i="1" s="1"/>
  <c r="AK343" i="1"/>
  <c r="AL342" i="1"/>
  <c r="S343" i="1"/>
  <c r="T342" i="1"/>
  <c r="K343" i="1"/>
  <c r="L342" i="1"/>
  <c r="AS343" i="1"/>
  <c r="AT342" i="1"/>
  <c r="AK344" i="1" l="1"/>
  <c r="AL343" i="1"/>
  <c r="AS344" i="1"/>
  <c r="AT343" i="1"/>
  <c r="L343" i="1"/>
  <c r="K344" i="1"/>
  <c r="T343" i="1"/>
  <c r="S344" i="1"/>
  <c r="AB342" i="1"/>
  <c r="AU342" i="1" s="1"/>
  <c r="AA343" i="1"/>
  <c r="AT344" i="1" l="1"/>
  <c r="AS345" i="1"/>
  <c r="K345" i="1"/>
  <c r="L344" i="1"/>
  <c r="T344" i="1"/>
  <c r="S345" i="1"/>
  <c r="AB343" i="1"/>
  <c r="AU343" i="1" s="1"/>
  <c r="AA344" i="1"/>
  <c r="AK345" i="1"/>
  <c r="AL344" i="1"/>
  <c r="AK346" i="1" l="1"/>
  <c r="AL345" i="1"/>
  <c r="AS346" i="1"/>
  <c r="AT345" i="1"/>
  <c r="AB344" i="1"/>
  <c r="AU344" i="1" s="1"/>
  <c r="AA345" i="1"/>
  <c r="L345" i="1"/>
  <c r="K346" i="1"/>
  <c r="T345" i="1"/>
  <c r="S346" i="1"/>
  <c r="AS347" i="1" l="1"/>
  <c r="AT346" i="1"/>
  <c r="AA346" i="1"/>
  <c r="AB345" i="1"/>
  <c r="AU345" i="1" s="1"/>
  <c r="S347" i="1"/>
  <c r="T346" i="1"/>
  <c r="AK347" i="1"/>
  <c r="AL346" i="1"/>
  <c r="K347" i="1"/>
  <c r="L346" i="1"/>
  <c r="AB346" i="1" l="1"/>
  <c r="AA347" i="1"/>
  <c r="AL347" i="1"/>
  <c r="AK348" i="1"/>
  <c r="AU346" i="1"/>
  <c r="L347" i="1"/>
  <c r="K348" i="1"/>
  <c r="T347" i="1"/>
  <c r="S348" i="1"/>
  <c r="AT347" i="1"/>
  <c r="AS348" i="1"/>
  <c r="AK349" i="1" l="1"/>
  <c r="AL348" i="1"/>
  <c r="AS349" i="1"/>
  <c r="AT348" i="1"/>
  <c r="AA348" i="1"/>
  <c r="AB347" i="1"/>
  <c r="AU347" i="1" s="1"/>
  <c r="K349" i="1"/>
  <c r="L348" i="1"/>
  <c r="S349" i="1"/>
  <c r="T348" i="1"/>
  <c r="AT349" i="1" l="1"/>
  <c r="AS350" i="1"/>
  <c r="L349" i="1"/>
  <c r="K350" i="1"/>
  <c r="AB348" i="1"/>
  <c r="AA349" i="1"/>
  <c r="T349" i="1"/>
  <c r="S350" i="1"/>
  <c r="AU348" i="1"/>
  <c r="AL349" i="1"/>
  <c r="AK350" i="1"/>
  <c r="I351" i="1" l="1"/>
  <c r="J351" i="1" s="1"/>
  <c r="L350" i="1"/>
  <c r="K351" i="1"/>
  <c r="T350" i="1"/>
  <c r="Q351" i="1"/>
  <c r="R351" i="1" s="1"/>
  <c r="AI351" i="1"/>
  <c r="AJ351" i="1" s="1"/>
  <c r="AL350" i="1"/>
  <c r="AA350" i="1"/>
  <c r="AB349" i="1"/>
  <c r="AU349" i="1" s="1"/>
  <c r="AQ351" i="1"/>
  <c r="AR351" i="1" s="1"/>
  <c r="AT350" i="1"/>
  <c r="K352" i="1" l="1"/>
  <c r="L352" i="1" s="1"/>
  <c r="L351" i="1"/>
  <c r="AV351" i="1"/>
  <c r="AV353" i="1" s="1"/>
  <c r="AI356" i="1" s="1"/>
  <c r="AU350" i="1"/>
  <c r="Y351" i="1"/>
  <c r="Z351" i="1" s="1"/>
  <c r="AB350" i="1"/>
  <c r="AS351" i="1"/>
  <c r="AK351" i="1"/>
  <c r="S351" i="1"/>
  <c r="AT351" i="1" l="1"/>
  <c r="AS352" i="1"/>
  <c r="AT352" i="1" s="1"/>
  <c r="S352" i="1"/>
  <c r="T352" i="1" s="1"/>
  <c r="T351" i="1"/>
  <c r="AA351" i="1"/>
  <c r="AK352" i="1"/>
  <c r="AL352" i="1" s="1"/>
  <c r="AL351" i="1"/>
  <c r="AA352" i="1" l="1"/>
  <c r="AB352" i="1" s="1"/>
  <c r="AU352" i="1" s="1"/>
  <c r="AI355" i="1" s="1"/>
  <c r="AB351" i="1"/>
  <c r="AU351" i="1" s="1"/>
</calcChain>
</file>

<file path=xl/sharedStrings.xml><?xml version="1.0" encoding="utf-8"?>
<sst xmlns="http://schemas.openxmlformats.org/spreadsheetml/2006/main" count="51" uniqueCount="29">
  <si>
    <t>Datum</t>
  </si>
  <si>
    <t>Sparrate mtl. gesamt</t>
  </si>
  <si>
    <t>DWS Top World</t>
  </si>
  <si>
    <t xml:space="preserve">DWS TOP World Dividende           </t>
  </si>
  <si>
    <t>Sparrate DWS TOP World</t>
  </si>
  <si>
    <t>Anteile Kauf aus Rate</t>
  </si>
  <si>
    <t>Anteile Kauf aus Dividende</t>
  </si>
  <si>
    <t>Anteilsbestand lt. Mitteilung</t>
  </si>
  <si>
    <t>Korrektur- wert TOP World</t>
  </si>
  <si>
    <t>Wertverlust</t>
  </si>
  <si>
    <t>Anteile Bestand</t>
  </si>
  <si>
    <t>Wert DWS TOP World</t>
  </si>
  <si>
    <t>Gartmore CIAF EU (thes)</t>
  </si>
  <si>
    <t xml:space="preserve">Anteile Kauf </t>
  </si>
  <si>
    <t xml:space="preserve">Korrektur- wert </t>
  </si>
  <si>
    <t>Wert Gartmore</t>
  </si>
  <si>
    <t>Pioneer US $ (in EUR ge-rechnet, tes.)</t>
  </si>
  <si>
    <t>Wert Pioneer</t>
  </si>
  <si>
    <t>DWS Top Asien</t>
  </si>
  <si>
    <t xml:space="preserve">DWS TOP Asien Dividende           </t>
  </si>
  <si>
    <t>Sparrate DWS TOP Asien</t>
  </si>
  <si>
    <t xml:space="preserve">Anteile aus Dividende </t>
  </si>
  <si>
    <t>Wert TOP Asien</t>
  </si>
  <si>
    <t xml:space="preserve">Metzler European Smaller Comp </t>
  </si>
  <si>
    <t>Wert Metzler</t>
  </si>
  <si>
    <t>Depotwert</t>
  </si>
  <si>
    <t>Beitrasgassumme</t>
  </si>
  <si>
    <t>Wertzuwachs nach Kosten</t>
  </si>
  <si>
    <t>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</si>
</sst>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\ [$€-407]_-;\-* #,##0.00\ [$€-407]_-;_-* &quot;-&quot;??\ [$€-407]_-;_-@_-"/>
    <numFmt numFmtId="165" formatCode="0.0000"/>
    <numFmt numFmtId="166" formatCode="0.0000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 wrapText="1"/>
    </xf>
    <xf numFmtId="164" fontId="0" fillId="2" borderId="1" xfId="0" applyNumberFormat="1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/>
    <xf numFmtId="165" fontId="0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horizontal="center" vertical="center" wrapText="1"/>
    </xf>
    <xf numFmtId="164" fontId="4" fillId="4" borderId="1" xfId="0" applyNumberFormat="1" applyFont="1" applyFill="1" applyBorder="1" applyAlignment="1">
      <alignment horizontal="center" vertical="center" wrapText="1"/>
    </xf>
    <xf numFmtId="165" fontId="4" fillId="4" borderId="1" xfId="0" applyNumberFormat="1" applyFont="1" applyFill="1" applyBorder="1" applyAlignment="1">
      <alignment horizontal="center" vertical="center" wrapText="1"/>
    </xf>
    <xf numFmtId="164" fontId="4" fillId="5" borderId="1" xfId="0" applyNumberFormat="1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 vertical="center" wrapText="1"/>
    </xf>
    <xf numFmtId="164" fontId="4" fillId="6" borderId="1" xfId="0" applyNumberFormat="1" applyFont="1" applyFill="1" applyBorder="1" applyAlignment="1">
      <alignment horizontal="center" vertical="center" wrapText="1"/>
    </xf>
    <xf numFmtId="165" fontId="4" fillId="6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horizontal="center" vertical="center" wrapText="1"/>
    </xf>
    <xf numFmtId="165" fontId="4" fillId="7" borderId="1" xfId="0" applyNumberFormat="1" applyFont="1" applyFill="1" applyBorder="1" applyAlignment="1">
      <alignment horizontal="center" vertical="center" wrapText="1"/>
    </xf>
    <xf numFmtId="164" fontId="4" fillId="8" borderId="1" xfId="0" applyNumberFormat="1" applyFont="1" applyFill="1" applyBorder="1" applyAlignment="1">
      <alignment horizontal="center" vertical="center" wrapText="1"/>
    </xf>
    <xf numFmtId="164" fontId="4" fillId="9" borderId="1" xfId="0" applyNumberFormat="1" applyFont="1" applyFill="1" applyBorder="1" applyAlignment="1">
      <alignment horizontal="center" vertical="center" wrapText="1"/>
    </xf>
    <xf numFmtId="166" fontId="0" fillId="3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horizontal="center" vertical="center" wrapText="1"/>
    </xf>
    <xf numFmtId="166" fontId="0" fillId="4" borderId="1" xfId="0" applyNumberFormat="1" applyFont="1" applyFill="1" applyBorder="1" applyAlignment="1">
      <alignment horizontal="center" vertical="center" wrapText="1"/>
    </xf>
    <xf numFmtId="164" fontId="0" fillId="5" borderId="1" xfId="0" applyNumberFormat="1" applyFont="1" applyFill="1" applyBorder="1" applyAlignment="1">
      <alignment horizontal="center" vertical="center" wrapText="1"/>
    </xf>
    <xf numFmtId="166" fontId="0" fillId="5" borderId="1" xfId="0" applyNumberFormat="1" applyFont="1" applyFill="1" applyBorder="1" applyAlignment="1">
      <alignment horizontal="center" vertical="center" wrapText="1"/>
    </xf>
    <xf numFmtId="164" fontId="0" fillId="6" borderId="1" xfId="0" applyNumberFormat="1" applyFont="1" applyFill="1" applyBorder="1" applyAlignment="1">
      <alignment horizontal="center" vertical="center" wrapText="1"/>
    </xf>
    <xf numFmtId="166" fontId="0" fillId="6" borderId="1" xfId="0" applyNumberFormat="1" applyFont="1" applyFill="1" applyBorder="1" applyAlignment="1">
      <alignment horizontal="center" vertical="center" wrapText="1"/>
    </xf>
    <xf numFmtId="165" fontId="0" fillId="6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 wrapText="1"/>
    </xf>
    <xf numFmtId="166" fontId="0" fillId="7" borderId="1" xfId="0" applyNumberFormat="1" applyFont="1" applyFill="1" applyBorder="1" applyAlignment="1">
      <alignment horizontal="center" vertical="center" wrapText="1"/>
    </xf>
    <xf numFmtId="164" fontId="4" fillId="7" borderId="2" xfId="0" applyNumberFormat="1" applyFont="1" applyFill="1" applyBorder="1" applyAlignment="1">
      <alignment horizontal="center" vertical="center" wrapText="1"/>
    </xf>
    <xf numFmtId="164" fontId="0" fillId="7" borderId="2" xfId="0" applyNumberFormat="1" applyFont="1" applyFill="1" applyBorder="1" applyAlignment="1">
      <alignment horizontal="center" vertical="center" wrapText="1"/>
    </xf>
    <xf numFmtId="166" fontId="0" fillId="7" borderId="2" xfId="0" applyNumberFormat="1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0" fillId="2" borderId="1" xfId="0" applyNumberFormat="1" applyFont="1" applyFill="1" applyBorder="1" applyAlignment="1">
      <alignment horizontal="center" vertical="center"/>
    </xf>
    <xf numFmtId="164" fontId="0" fillId="3" borderId="1" xfId="0" applyNumberFormat="1" applyFont="1" applyFill="1" applyBorder="1"/>
    <xf numFmtId="164" fontId="0" fillId="4" borderId="1" xfId="0" applyNumberFormat="1" applyFont="1" applyFill="1" applyBorder="1"/>
    <xf numFmtId="164" fontId="0" fillId="5" borderId="1" xfId="0" applyNumberFormat="1" applyFont="1" applyFill="1" applyBorder="1"/>
    <xf numFmtId="164" fontId="0" fillId="6" borderId="1" xfId="0" applyNumberFormat="1" applyFont="1" applyFill="1" applyBorder="1"/>
    <xf numFmtId="164" fontId="0" fillId="7" borderId="1" xfId="0" applyNumberFormat="1" applyFont="1" applyFill="1" applyBorder="1"/>
    <xf numFmtId="164" fontId="0" fillId="2" borderId="1" xfId="0" applyNumberFormat="1" applyFont="1" applyFill="1" applyBorder="1"/>
    <xf numFmtId="164" fontId="2" fillId="5" borderId="1" xfId="0" applyNumberFormat="1" applyFont="1" applyFill="1" applyBorder="1"/>
    <xf numFmtId="164" fontId="1" fillId="5" borderId="1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/>
    <xf numFmtId="164" fontId="1" fillId="4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/>
    <xf numFmtId="164" fontId="1" fillId="6" borderId="1" xfId="0" applyNumberFormat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1" fillId="7" borderId="1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56"/>
  <sheetViews>
    <sheetView tabSelected="1" topLeftCell="A314" workbookViewId="0">
      <pane xSplit="1" topLeftCell="AK1" activePane="topRight" state="frozen"/>
      <selection activeCell="A316" sqref="A316"/>
      <selection pane="topRight" activeCell="AU2" sqref="AU2:AU352"/>
    </sheetView>
  </sheetViews>
  <sheetFormatPr baseColWidth="10" defaultRowHeight="15" x14ac:dyDescent="0.25"/>
  <sheetData>
    <row r="1" spans="1:48" ht="60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5</v>
      </c>
      <c r="O1" s="3" t="s">
        <v>13</v>
      </c>
      <c r="P1" s="3" t="s">
        <v>7</v>
      </c>
      <c r="Q1" s="3" t="s">
        <v>14</v>
      </c>
      <c r="R1" s="3" t="s">
        <v>9</v>
      </c>
      <c r="S1" s="3" t="s">
        <v>10</v>
      </c>
      <c r="T1" s="3" t="s">
        <v>15</v>
      </c>
      <c r="U1" s="4" t="s">
        <v>16</v>
      </c>
      <c r="V1" s="4" t="s">
        <v>5</v>
      </c>
      <c r="W1" s="4" t="s">
        <v>13</v>
      </c>
      <c r="X1" s="4" t="s">
        <v>7</v>
      </c>
      <c r="Y1" s="4" t="s">
        <v>14</v>
      </c>
      <c r="Z1" s="4" t="s">
        <v>9</v>
      </c>
      <c r="AA1" s="4" t="s">
        <v>10</v>
      </c>
      <c r="AB1" s="4" t="s">
        <v>17</v>
      </c>
      <c r="AC1" s="5" t="s">
        <v>18</v>
      </c>
      <c r="AD1" s="5" t="s">
        <v>19</v>
      </c>
      <c r="AE1" s="5" t="s">
        <v>20</v>
      </c>
      <c r="AF1" s="5" t="s">
        <v>5</v>
      </c>
      <c r="AG1" s="5" t="s">
        <v>21</v>
      </c>
      <c r="AH1" s="5" t="s">
        <v>7</v>
      </c>
      <c r="AI1" s="5" t="s">
        <v>14</v>
      </c>
      <c r="AJ1" s="5" t="s">
        <v>9</v>
      </c>
      <c r="AK1" s="5" t="s">
        <v>10</v>
      </c>
      <c r="AL1" s="5" t="s">
        <v>22</v>
      </c>
      <c r="AM1" s="6" t="s">
        <v>23</v>
      </c>
      <c r="AN1" s="7" t="s">
        <v>5</v>
      </c>
      <c r="AO1" s="7" t="s">
        <v>13</v>
      </c>
      <c r="AP1" s="7" t="s">
        <v>7</v>
      </c>
      <c r="AQ1" s="7" t="s">
        <v>14</v>
      </c>
      <c r="AR1" s="7" t="s">
        <v>9</v>
      </c>
      <c r="AS1" s="7" t="s">
        <v>10</v>
      </c>
      <c r="AT1" s="7" t="s">
        <v>24</v>
      </c>
      <c r="AU1" s="8" t="s">
        <v>25</v>
      </c>
      <c r="AV1" s="9" t="s">
        <v>9</v>
      </c>
    </row>
    <row r="2" spans="1:48" x14ac:dyDescent="0.25">
      <c r="A2" s="10">
        <v>40235</v>
      </c>
      <c r="B2" s="11">
        <v>26.56</v>
      </c>
      <c r="C2" s="12">
        <v>50.7</v>
      </c>
      <c r="D2" s="13"/>
      <c r="E2" s="13"/>
      <c r="F2" s="14"/>
      <c r="G2" s="14"/>
      <c r="H2" s="14"/>
      <c r="I2" s="14"/>
      <c r="J2" s="14"/>
      <c r="K2" s="15">
        <v>4.6719999999999997</v>
      </c>
      <c r="L2" s="16">
        <f>C2*K2</f>
        <v>236.87039999999999</v>
      </c>
      <c r="M2" s="17">
        <v>4.84</v>
      </c>
      <c r="N2" s="17"/>
      <c r="O2" s="17"/>
      <c r="P2" s="17"/>
      <c r="Q2" s="17"/>
      <c r="R2" s="17"/>
      <c r="S2" s="18">
        <v>49.032200000000003</v>
      </c>
      <c r="T2" s="17">
        <f>M2*S2</f>
        <v>237.31584800000002</v>
      </c>
      <c r="U2" s="19">
        <v>3.7</v>
      </c>
      <c r="V2" s="19"/>
      <c r="W2" s="19"/>
      <c r="X2" s="19"/>
      <c r="Y2" s="19"/>
      <c r="Z2" s="19"/>
      <c r="AA2" s="20">
        <v>42.530700000000003</v>
      </c>
      <c r="AB2" s="19">
        <f>U2*AA2</f>
        <v>157.36359000000002</v>
      </c>
      <c r="AC2" s="21">
        <v>93.22</v>
      </c>
      <c r="AD2" s="21"/>
      <c r="AE2" s="21"/>
      <c r="AF2" s="21"/>
      <c r="AG2" s="21"/>
      <c r="AH2" s="21"/>
      <c r="AI2" s="21"/>
      <c r="AJ2" s="21"/>
      <c r="AK2" s="22">
        <v>0.97109999999999996</v>
      </c>
      <c r="AL2" s="21">
        <f>AC2*AK2</f>
        <v>90.525942000000001</v>
      </c>
      <c r="AM2" s="23">
        <v>108.62</v>
      </c>
      <c r="AN2" s="23"/>
      <c r="AO2" s="23"/>
      <c r="AP2" s="23"/>
      <c r="AQ2" s="23"/>
      <c r="AR2" s="23"/>
      <c r="AS2" s="24">
        <v>0.81459999999999999</v>
      </c>
      <c r="AT2" s="23">
        <f>AM2*AS2</f>
        <v>88.481852000000003</v>
      </c>
      <c r="AU2" s="25">
        <f>L2+T2+AB2+AL2+AT2</f>
        <v>810.55763200000001</v>
      </c>
      <c r="AV2" s="26">
        <f>AR2+AJ2+Z2+R2+J2</f>
        <v>0</v>
      </c>
    </row>
    <row r="3" spans="1:48" x14ac:dyDescent="0.25">
      <c r="A3" s="10">
        <v>40238</v>
      </c>
      <c r="B3" s="11">
        <v>26.56</v>
      </c>
      <c r="C3" s="12">
        <v>50.92</v>
      </c>
      <c r="D3" s="13"/>
      <c r="E3" s="16">
        <f>IF(MONTH(A3)&gt;MONTH(A2),B3*0.3,0)</f>
        <v>7.9679999999999991</v>
      </c>
      <c r="F3" s="27">
        <f>IF(E3&gt;0,E3/C3,0)</f>
        <v>0.15648075412411624</v>
      </c>
      <c r="G3" s="27">
        <f>IF(D3&gt;0,(K2*D3)/C3,0)</f>
        <v>0</v>
      </c>
      <c r="H3" s="27"/>
      <c r="I3" s="27"/>
      <c r="J3" s="27"/>
      <c r="K3" s="15">
        <f>K2+F3+G3+I3</f>
        <v>4.8284807541241159</v>
      </c>
      <c r="L3" s="16">
        <f t="shared" ref="L3:L66" si="0">C3*K3</f>
        <v>245.86624</v>
      </c>
      <c r="M3" s="17">
        <v>4.9192999999999998</v>
      </c>
      <c r="N3" s="28">
        <f>IF(MONTH(A3)&gt;MONTH(A2),B3*0.3,0)</f>
        <v>7.9679999999999991</v>
      </c>
      <c r="O3" s="29">
        <f>IF(N3&gt;0,N3/M3,0)</f>
        <v>1.619742646311467</v>
      </c>
      <c r="P3" s="17"/>
      <c r="Q3" s="17"/>
      <c r="R3" s="17"/>
      <c r="S3" s="18">
        <f>S2+O3+Q3</f>
        <v>50.651942646311468</v>
      </c>
      <c r="T3" s="17">
        <f>M3*S3</f>
        <v>249.17210145999999</v>
      </c>
      <c r="U3" s="19">
        <v>3.76</v>
      </c>
      <c r="V3" s="30">
        <f>IF(MONTH(A3)&gt;MONTH(A2),B3*0.2,0)</f>
        <v>5.3120000000000003</v>
      </c>
      <c r="W3" s="31">
        <f>IF(V3&gt;0,V3/U3,0)</f>
        <v>1.4127659574468088</v>
      </c>
      <c r="X3" s="19"/>
      <c r="Y3" s="19"/>
      <c r="Z3" s="19"/>
      <c r="AA3" s="20">
        <f>AA2+W3+Y3</f>
        <v>43.943465957446811</v>
      </c>
      <c r="AB3" s="19">
        <f>U3*AA3</f>
        <v>165.22743199999999</v>
      </c>
      <c r="AC3" s="21">
        <v>94.21</v>
      </c>
      <c r="AD3" s="21"/>
      <c r="AE3" s="32">
        <f>IF(MONTH(A3)&gt;MONTH(A2),B3*0.1,0)</f>
        <v>2.6560000000000001</v>
      </c>
      <c r="AF3" s="33">
        <f>IF(AE3&gt;0,AE3/AC3,0)</f>
        <v>2.8192336270035031E-2</v>
      </c>
      <c r="AG3" s="33">
        <f>IF(AD3&gt;0,(AK2*AD3)/AC3,0)</f>
        <v>0</v>
      </c>
      <c r="AH3" s="33"/>
      <c r="AI3" s="33"/>
      <c r="AJ3" s="33"/>
      <c r="AK3" s="34">
        <f>AK2+AF3+AG3-AI3</f>
        <v>0.999292336270035</v>
      </c>
      <c r="AL3" s="21">
        <f>AC3*AK3</f>
        <v>94.143330999999989</v>
      </c>
      <c r="AM3" s="23">
        <v>110</v>
      </c>
      <c r="AN3" s="35">
        <f>IF(MONTH(A3)&gt;MONTH(A2),B3*0.1,0)</f>
        <v>2.6560000000000001</v>
      </c>
      <c r="AO3" s="36">
        <f>IF(AN3&gt;0,AN3/AM3,0)</f>
        <v>2.4145454545454546E-2</v>
      </c>
      <c r="AP3" s="23"/>
      <c r="AQ3" s="23"/>
      <c r="AR3" s="23"/>
      <c r="AS3" s="24">
        <f>AS2+AO3-AQ3</f>
        <v>0.83874545454545457</v>
      </c>
      <c r="AT3" s="23">
        <f>AM3*AS3</f>
        <v>92.262</v>
      </c>
      <c r="AU3" s="25">
        <f>L3+T3+AB3+AL3+AT3</f>
        <v>846.67110445999992</v>
      </c>
      <c r="AV3" s="26">
        <f t="shared" ref="AV3:AV66" si="1">AR3+AJ3+Z3+R3+J3</f>
        <v>0</v>
      </c>
    </row>
    <row r="4" spans="1:48" x14ac:dyDescent="0.25">
      <c r="A4" s="10">
        <v>40239</v>
      </c>
      <c r="B4" s="11">
        <v>26.56</v>
      </c>
      <c r="C4" s="12">
        <v>51.54</v>
      </c>
      <c r="D4" s="13"/>
      <c r="E4" s="16">
        <f t="shared" ref="E4:E67" si="2">IF(MONTH(A4)&gt;MONTH(A3),B4*0.3,0)</f>
        <v>0</v>
      </c>
      <c r="F4" s="27">
        <f t="shared" ref="F4:F67" si="3">IF(E4&gt;0,E4/C4,0)</f>
        <v>0</v>
      </c>
      <c r="G4" s="27">
        <f>IF(D4&gt;0,(K3*D4)/C4,0)</f>
        <v>0</v>
      </c>
      <c r="H4" s="27"/>
      <c r="I4" s="27"/>
      <c r="J4" s="27"/>
      <c r="K4" s="15">
        <f>K3+F4+G4+I4</f>
        <v>4.8284807541241159</v>
      </c>
      <c r="L4" s="16">
        <f t="shared" si="0"/>
        <v>248.85989806755694</v>
      </c>
      <c r="M4" s="17">
        <v>4.9631999999999996</v>
      </c>
      <c r="N4" s="28">
        <f t="shared" ref="N4:N67" si="4">IF(MONTH(A4)&gt;MONTH(A3),B4*0.3,0)</f>
        <v>0</v>
      </c>
      <c r="O4" s="29">
        <f t="shared" ref="O4:O67" si="5">IF(N4&gt;0,N4/M4,0)</f>
        <v>0</v>
      </c>
      <c r="P4" s="17"/>
      <c r="Q4" s="17"/>
      <c r="R4" s="17"/>
      <c r="S4" s="18">
        <f>S3+O4+Q4</f>
        <v>50.651942646311468</v>
      </c>
      <c r="T4" s="17">
        <f>M4*S4</f>
        <v>251.39572174217307</v>
      </c>
      <c r="U4" s="19">
        <v>3.76</v>
      </c>
      <c r="V4" s="30">
        <f>IF(MONTH(A4)&gt;MONTH(A3),B4*0.2,0)</f>
        <v>0</v>
      </c>
      <c r="W4" s="31">
        <f t="shared" ref="W4:W67" si="6">IF(V4&gt;0,V4/U4,0)</f>
        <v>0</v>
      </c>
      <c r="X4" s="19"/>
      <c r="Y4" s="19"/>
      <c r="Z4" s="19"/>
      <c r="AA4" s="20">
        <f>AA3+W4+Y4</f>
        <v>43.943465957446811</v>
      </c>
      <c r="AB4" s="19">
        <f>U4*AA4</f>
        <v>165.22743199999999</v>
      </c>
      <c r="AC4" s="21">
        <v>95.45</v>
      </c>
      <c r="AD4" s="21"/>
      <c r="AE4" s="32">
        <f>IF(MONTH(A4)&gt;MONTH(A3),B4*0.1,0)</f>
        <v>0</v>
      </c>
      <c r="AF4" s="33">
        <f t="shared" ref="AF4:AF67" si="7">IF(AE4&gt;0,AE4/AC4,0)</f>
        <v>0</v>
      </c>
      <c r="AG4" s="33">
        <f>IF(AD4&gt;0,(AK3*AD4)/AC4,0)</f>
        <v>0</v>
      </c>
      <c r="AH4" s="33"/>
      <c r="AI4" s="33"/>
      <c r="AJ4" s="33"/>
      <c r="AK4" s="34">
        <f>AK3+AF4+AG4-AI4</f>
        <v>0.999292336270035</v>
      </c>
      <c r="AL4" s="21">
        <f>AC4*AK4</f>
        <v>95.382453496974847</v>
      </c>
      <c r="AM4" s="23">
        <v>111.45</v>
      </c>
      <c r="AN4" s="35">
        <f>IF(MONTH(A4)&gt;MONTH(A3),B4*0.1,0)</f>
        <v>0</v>
      </c>
      <c r="AO4" s="36">
        <f>IF(AN4&gt;0,AN4/AM4,0)</f>
        <v>0</v>
      </c>
      <c r="AP4" s="23"/>
      <c r="AQ4" s="23"/>
      <c r="AR4" s="23"/>
      <c r="AS4" s="24">
        <f t="shared" ref="AS4:AS67" si="8">AS3+AO4-AQ4</f>
        <v>0.83874545454545457</v>
      </c>
      <c r="AT4" s="23">
        <f>AM4*AS4</f>
        <v>93.478180909090909</v>
      </c>
      <c r="AU4" s="25">
        <f>L4+T4+AB4+AL4+AT4</f>
        <v>854.34368621579574</v>
      </c>
      <c r="AV4" s="26">
        <f t="shared" si="1"/>
        <v>0</v>
      </c>
    </row>
    <row r="5" spans="1:48" x14ac:dyDescent="0.25">
      <c r="A5" s="10">
        <v>40240</v>
      </c>
      <c r="B5" s="11">
        <v>26.56</v>
      </c>
      <c r="C5" s="12">
        <v>51.63</v>
      </c>
      <c r="D5" s="13"/>
      <c r="E5" s="16">
        <f t="shared" si="2"/>
        <v>0</v>
      </c>
      <c r="F5" s="27">
        <f t="shared" si="3"/>
        <v>0</v>
      </c>
      <c r="G5" s="27">
        <f>IF(D5&gt;0,(K4*D5)/C5,0)</f>
        <v>0</v>
      </c>
      <c r="H5" s="27"/>
      <c r="I5" s="27"/>
      <c r="J5" s="27"/>
      <c r="K5" s="15">
        <f>K4+F5+G5+I5</f>
        <v>4.8284807541241159</v>
      </c>
      <c r="L5" s="16">
        <f t="shared" si="0"/>
        <v>249.29446133542811</v>
      </c>
      <c r="M5" s="17">
        <v>4.9966999999999997</v>
      </c>
      <c r="N5" s="28">
        <f t="shared" si="4"/>
        <v>0</v>
      </c>
      <c r="O5" s="29">
        <f t="shared" si="5"/>
        <v>0</v>
      </c>
      <c r="P5" s="17"/>
      <c r="Q5" s="17"/>
      <c r="R5" s="17"/>
      <c r="S5" s="18">
        <f>S4+O5+Q5</f>
        <v>50.651942646311468</v>
      </c>
      <c r="T5" s="17">
        <f>M5*S5</f>
        <v>253.0925618208245</v>
      </c>
      <c r="U5" s="19">
        <v>3.74</v>
      </c>
      <c r="V5" s="30">
        <f>IF(MONTH(A5)&gt;MONTH(A4),B5*0.2,0)</f>
        <v>0</v>
      </c>
      <c r="W5" s="31">
        <f t="shared" si="6"/>
        <v>0</v>
      </c>
      <c r="X5" s="19"/>
      <c r="Y5" s="19"/>
      <c r="Z5" s="19"/>
      <c r="AA5" s="20">
        <f>AA4+W5+Y5</f>
        <v>43.943465957446811</v>
      </c>
      <c r="AB5" s="19">
        <f>U5*AA5</f>
        <v>164.34856268085107</v>
      </c>
      <c r="AC5" s="21">
        <v>95.3</v>
      </c>
      <c r="AD5" s="21"/>
      <c r="AE5" s="32">
        <f>IF(MONTH(A5)&gt;MONTH(A4),B5*0.1,0)</f>
        <v>0</v>
      </c>
      <c r="AF5" s="33">
        <f t="shared" si="7"/>
        <v>0</v>
      </c>
      <c r="AG5" s="33">
        <f>IF(AD5&gt;0,(AK4*AD5)/AC5,0)</f>
        <v>0</v>
      </c>
      <c r="AH5" s="33"/>
      <c r="AI5" s="33"/>
      <c r="AJ5" s="33"/>
      <c r="AK5" s="34">
        <f>AK4+AF5+AG5-AI5</f>
        <v>0.999292336270035</v>
      </c>
      <c r="AL5" s="21">
        <f>AC5*AK5</f>
        <v>95.232559646534327</v>
      </c>
      <c r="AM5" s="37">
        <v>112.34</v>
      </c>
      <c r="AN5" s="38">
        <f>IF(MONTH(A5)&gt;MONTH(A4),B5*0.1,0)</f>
        <v>0</v>
      </c>
      <c r="AO5" s="39">
        <f t="shared" ref="AO5:AO68" si="9">IF(AN5&gt;0,AN5/AM5,0)</f>
        <v>0</v>
      </c>
      <c r="AP5" s="37"/>
      <c r="AQ5" s="37"/>
      <c r="AR5" s="37"/>
      <c r="AS5" s="24">
        <f t="shared" si="8"/>
        <v>0.83874545454545457</v>
      </c>
      <c r="AT5" s="23">
        <f>AM5*AS5</f>
        <v>94.224664363636364</v>
      </c>
      <c r="AU5" s="25">
        <f>L5+T5+AB5+AL5+AT5</f>
        <v>856.19280984727448</v>
      </c>
      <c r="AV5" s="26">
        <f t="shared" si="1"/>
        <v>0</v>
      </c>
    </row>
    <row r="6" spans="1:48" x14ac:dyDescent="0.25">
      <c r="A6" s="10">
        <v>40241</v>
      </c>
      <c r="B6" s="11">
        <v>26.56</v>
      </c>
      <c r="C6" s="12">
        <v>51.68</v>
      </c>
      <c r="D6" s="13"/>
      <c r="E6" s="16">
        <f t="shared" si="2"/>
        <v>0</v>
      </c>
      <c r="F6" s="27">
        <f t="shared" si="3"/>
        <v>0</v>
      </c>
      <c r="G6" s="27">
        <f>IF(D6&gt;0,(K5*D6)/C6,0)</f>
        <v>0</v>
      </c>
      <c r="H6" s="27"/>
      <c r="I6" s="27"/>
      <c r="J6" s="27"/>
      <c r="K6" s="15">
        <f>K5+F6+G6+I6</f>
        <v>4.8284807541241159</v>
      </c>
      <c r="L6" s="16">
        <f t="shared" si="0"/>
        <v>249.53588537313431</v>
      </c>
      <c r="M6" s="17">
        <v>4.9945000000000004</v>
      </c>
      <c r="N6" s="28">
        <f t="shared" si="4"/>
        <v>0</v>
      </c>
      <c r="O6" s="29">
        <f t="shared" si="5"/>
        <v>0</v>
      </c>
      <c r="P6" s="17"/>
      <c r="Q6" s="17"/>
      <c r="R6" s="17"/>
      <c r="S6" s="18">
        <f>S5+O6+Q6</f>
        <v>50.651942646311468</v>
      </c>
      <c r="T6" s="17">
        <f>M6*S6</f>
        <v>252.98112754700264</v>
      </c>
      <c r="U6" s="19">
        <v>3.74</v>
      </c>
      <c r="V6" s="30">
        <f>IF(MONTH(A6)&gt;MONTH(A5),B6*0.2,0)</f>
        <v>0</v>
      </c>
      <c r="W6" s="31">
        <f t="shared" si="6"/>
        <v>0</v>
      </c>
      <c r="X6" s="19"/>
      <c r="Y6" s="19"/>
      <c r="Z6" s="19"/>
      <c r="AA6" s="20">
        <f>AA5+W6+Y6</f>
        <v>43.943465957446811</v>
      </c>
      <c r="AB6" s="19">
        <f>U6*AA6</f>
        <v>164.34856268085107</v>
      </c>
      <c r="AC6" s="21">
        <v>94.24</v>
      </c>
      <c r="AD6" s="21"/>
      <c r="AE6" s="32">
        <f>IF(MONTH(A6)&gt;MONTH(A5),B6*0.1,0)</f>
        <v>0</v>
      </c>
      <c r="AF6" s="33">
        <f t="shared" si="7"/>
        <v>0</v>
      </c>
      <c r="AG6" s="33">
        <f>IF(AD6&gt;0,(AK5*AD6)/AC6,0)</f>
        <v>0</v>
      </c>
      <c r="AH6" s="33"/>
      <c r="AI6" s="33"/>
      <c r="AJ6" s="33"/>
      <c r="AK6" s="34">
        <f>AK5+AF6+AG6-AI6</f>
        <v>0.999292336270035</v>
      </c>
      <c r="AL6" s="21">
        <f>AC6*AK6</f>
        <v>94.173309770088096</v>
      </c>
      <c r="AM6" s="23">
        <v>112.52</v>
      </c>
      <c r="AN6" s="35">
        <f>IF(MONTH(A6)&gt;MONTH(A5),B6*0.1,0)</f>
        <v>0</v>
      </c>
      <c r="AO6" s="36">
        <f t="shared" si="9"/>
        <v>0</v>
      </c>
      <c r="AP6" s="23"/>
      <c r="AQ6" s="23"/>
      <c r="AR6" s="23"/>
      <c r="AS6" s="24">
        <f t="shared" si="8"/>
        <v>0.83874545454545457</v>
      </c>
      <c r="AT6" s="23">
        <f>AM6*AS6</f>
        <v>94.375638545454549</v>
      </c>
      <c r="AU6" s="25">
        <f>L6+T6+AB6+AL6+AT6</f>
        <v>855.41452391653058</v>
      </c>
      <c r="AV6" s="26">
        <f t="shared" si="1"/>
        <v>0</v>
      </c>
    </row>
    <row r="7" spans="1:48" x14ac:dyDescent="0.25">
      <c r="A7" s="10">
        <v>40242</v>
      </c>
      <c r="B7" s="11">
        <v>26.56</v>
      </c>
      <c r="C7" s="12">
        <v>52.16</v>
      </c>
      <c r="D7" s="13"/>
      <c r="E7" s="16">
        <f t="shared" si="2"/>
        <v>0</v>
      </c>
      <c r="F7" s="27">
        <f t="shared" si="3"/>
        <v>0</v>
      </c>
      <c r="G7" s="27">
        <f>IF(D7&gt;0,(K6*D7)/C7,0)</f>
        <v>0</v>
      </c>
      <c r="H7" s="27"/>
      <c r="I7" s="27"/>
      <c r="J7" s="27"/>
      <c r="K7" s="15">
        <f>K6+F7+G7+I7</f>
        <v>4.8284807541241159</v>
      </c>
      <c r="L7" s="16">
        <f t="shared" si="0"/>
        <v>251.85355613511388</v>
      </c>
      <c r="M7" s="17">
        <v>5.0724999999999998</v>
      </c>
      <c r="N7" s="28">
        <f t="shared" si="4"/>
        <v>0</v>
      </c>
      <c r="O7" s="29">
        <f t="shared" si="5"/>
        <v>0</v>
      </c>
      <c r="P7" s="17"/>
      <c r="Q7" s="17"/>
      <c r="R7" s="17"/>
      <c r="S7" s="18">
        <f>S6+O7+Q7</f>
        <v>50.651942646311468</v>
      </c>
      <c r="T7" s="17">
        <f>M7*S7</f>
        <v>256.93197907341494</v>
      </c>
      <c r="U7" s="19">
        <v>3.79</v>
      </c>
      <c r="V7" s="30">
        <f>IF(MONTH(A7)&gt;MONTH(A6),B7*0.2,0)</f>
        <v>0</v>
      </c>
      <c r="W7" s="31">
        <f t="shared" si="6"/>
        <v>0</v>
      </c>
      <c r="X7" s="19"/>
      <c r="Y7" s="19"/>
      <c r="Z7" s="19"/>
      <c r="AA7" s="20">
        <f>AA6+W7+Y7</f>
        <v>43.943465957446811</v>
      </c>
      <c r="AB7" s="19">
        <f>U7*AA7</f>
        <v>166.54573597872343</v>
      </c>
      <c r="AC7" s="21">
        <v>95.99</v>
      </c>
      <c r="AD7" s="21"/>
      <c r="AE7" s="32">
        <f>IF(MONTH(A7)&gt;MONTH(A6),B7*0.1,0)</f>
        <v>0</v>
      </c>
      <c r="AF7" s="33">
        <f t="shared" si="7"/>
        <v>0</v>
      </c>
      <c r="AG7" s="33">
        <f>IF(AD7&gt;0,(AK6*AD7)/AC7,0)</f>
        <v>0</v>
      </c>
      <c r="AH7" s="33"/>
      <c r="AI7" s="33"/>
      <c r="AJ7" s="33"/>
      <c r="AK7" s="34">
        <f>AK6+AF7+AG7-AI7</f>
        <v>0.999292336270035</v>
      </c>
      <c r="AL7" s="21">
        <f>AC7*AK7</f>
        <v>95.922071358560657</v>
      </c>
      <c r="AM7" s="23">
        <v>114.47</v>
      </c>
      <c r="AN7" s="35">
        <f>IF(MONTH(A7)&gt;MONTH(A6),B7*0.1,0)</f>
        <v>0</v>
      </c>
      <c r="AO7" s="36">
        <f t="shared" si="9"/>
        <v>0</v>
      </c>
      <c r="AP7" s="23"/>
      <c r="AQ7" s="23"/>
      <c r="AR7" s="23"/>
      <c r="AS7" s="24">
        <f t="shared" si="8"/>
        <v>0.83874545454545457</v>
      </c>
      <c r="AT7" s="23">
        <f>AM7*AS7</f>
        <v>96.011192181818188</v>
      </c>
      <c r="AU7" s="25">
        <f>L7+T7+AB7+AL7+AT7</f>
        <v>867.26453472763103</v>
      </c>
      <c r="AV7" s="26">
        <f t="shared" si="1"/>
        <v>0</v>
      </c>
    </row>
    <row r="8" spans="1:48" x14ac:dyDescent="0.25">
      <c r="A8" s="10">
        <v>40245</v>
      </c>
      <c r="B8" s="11">
        <v>26.56</v>
      </c>
      <c r="C8" s="12">
        <v>52.55</v>
      </c>
      <c r="D8" s="13"/>
      <c r="E8" s="16">
        <f t="shared" si="2"/>
        <v>0</v>
      </c>
      <c r="F8" s="27">
        <f t="shared" si="3"/>
        <v>0</v>
      </c>
      <c r="G8" s="27">
        <f>IF(D8&gt;0,(K7*D8)/C8,0)</f>
        <v>0</v>
      </c>
      <c r="H8" s="27"/>
      <c r="I8" s="27"/>
      <c r="J8" s="27"/>
      <c r="K8" s="15">
        <f>K7+F8+G8+I8</f>
        <v>4.8284807541241159</v>
      </c>
      <c r="L8" s="16">
        <f t="shared" si="0"/>
        <v>253.73666362922228</v>
      </c>
      <c r="M8" s="17">
        <v>5.0727000000000002</v>
      </c>
      <c r="N8" s="28">
        <f t="shared" si="4"/>
        <v>0</v>
      </c>
      <c r="O8" s="29">
        <f t="shared" si="5"/>
        <v>0</v>
      </c>
      <c r="P8" s="17"/>
      <c r="Q8" s="17"/>
      <c r="R8" s="17"/>
      <c r="S8" s="18">
        <f>S7+O8+Q8</f>
        <v>50.651942646311468</v>
      </c>
      <c r="T8" s="17">
        <f>M8*S8</f>
        <v>256.9421094619442</v>
      </c>
      <c r="U8" s="19">
        <v>3.78</v>
      </c>
      <c r="V8" s="30">
        <f>IF(MONTH(A8)&gt;MONTH(A7),B8*0.2,0)</f>
        <v>0</v>
      </c>
      <c r="W8" s="31">
        <f t="shared" si="6"/>
        <v>0</v>
      </c>
      <c r="X8" s="19"/>
      <c r="Y8" s="19"/>
      <c r="Z8" s="19"/>
      <c r="AA8" s="20">
        <f>AA7+W8+Y8</f>
        <v>43.943465957446811</v>
      </c>
      <c r="AB8" s="19">
        <f>U8*AA8</f>
        <v>166.10630131914894</v>
      </c>
      <c r="AC8" s="21">
        <v>97.62</v>
      </c>
      <c r="AD8" s="21"/>
      <c r="AE8" s="32">
        <f>IF(MONTH(A8)&gt;MONTH(A7),B8*0.1,0)</f>
        <v>0</v>
      </c>
      <c r="AF8" s="33">
        <f t="shared" si="7"/>
        <v>0</v>
      </c>
      <c r="AG8" s="33">
        <f>IF(AD8&gt;0,(AK7*AD8)/AC8,0)</f>
        <v>0</v>
      </c>
      <c r="AH8" s="33"/>
      <c r="AI8" s="33"/>
      <c r="AJ8" s="33"/>
      <c r="AK8" s="34">
        <f>AK7+AF8+AG8-AI8</f>
        <v>0.999292336270035</v>
      </c>
      <c r="AL8" s="21">
        <f>AC8*AK8</f>
        <v>97.55091786668082</v>
      </c>
      <c r="AM8" s="23">
        <v>114.12</v>
      </c>
      <c r="AN8" s="35">
        <f>IF(MONTH(A8)&gt;MONTH(A7),B8*0.1,0)</f>
        <v>0</v>
      </c>
      <c r="AO8" s="36">
        <f t="shared" si="9"/>
        <v>0</v>
      </c>
      <c r="AP8" s="23"/>
      <c r="AQ8" s="23"/>
      <c r="AR8" s="23"/>
      <c r="AS8" s="24">
        <f t="shared" si="8"/>
        <v>0.83874545454545457</v>
      </c>
      <c r="AT8" s="23">
        <f>AM8*AS8</f>
        <v>95.717631272727274</v>
      </c>
      <c r="AU8" s="25">
        <f>L8+T8+AB8+AL8+AT8</f>
        <v>870.05362354972362</v>
      </c>
      <c r="AV8" s="26">
        <f t="shared" si="1"/>
        <v>0</v>
      </c>
    </row>
    <row r="9" spans="1:48" x14ac:dyDescent="0.25">
      <c r="A9" s="10">
        <v>40246</v>
      </c>
      <c r="B9" s="11">
        <v>26.56</v>
      </c>
      <c r="C9" s="12">
        <v>52.37</v>
      </c>
      <c r="D9" s="13"/>
      <c r="E9" s="16">
        <f t="shared" si="2"/>
        <v>0</v>
      </c>
      <c r="F9" s="27">
        <f t="shared" si="3"/>
        <v>0</v>
      </c>
      <c r="G9" s="27">
        <f>IF(D9&gt;0,(K8*D9)/C9,0)</f>
        <v>0</v>
      </c>
      <c r="H9" s="27"/>
      <c r="I9" s="27"/>
      <c r="J9" s="27"/>
      <c r="K9" s="15">
        <f>K8+F9+G9+I9</f>
        <v>4.8284807541241159</v>
      </c>
      <c r="L9" s="16">
        <f t="shared" si="0"/>
        <v>252.86753709347994</v>
      </c>
      <c r="M9" s="17">
        <v>5.0747999999999998</v>
      </c>
      <c r="N9" s="28">
        <f t="shared" si="4"/>
        <v>0</v>
      </c>
      <c r="O9" s="29">
        <f t="shared" si="5"/>
        <v>0</v>
      </c>
      <c r="P9" s="17"/>
      <c r="Q9" s="17"/>
      <c r="R9" s="17"/>
      <c r="S9" s="18">
        <f>S8+O9+Q9</f>
        <v>50.651942646311468</v>
      </c>
      <c r="T9" s="17">
        <f>M9*S9</f>
        <v>257.04847854150142</v>
      </c>
      <c r="U9" s="19">
        <v>3.81</v>
      </c>
      <c r="V9" s="30">
        <f>IF(MONTH(A9)&gt;MONTH(A8),B9*0.2,0)</f>
        <v>0</v>
      </c>
      <c r="W9" s="31">
        <f t="shared" si="6"/>
        <v>0</v>
      </c>
      <c r="X9" s="19"/>
      <c r="Y9" s="19"/>
      <c r="Z9" s="19"/>
      <c r="AA9" s="20">
        <f>AA8+W9+Y9</f>
        <v>43.943465957446811</v>
      </c>
      <c r="AB9" s="19">
        <f>U9*AA9</f>
        <v>167.42460529787235</v>
      </c>
      <c r="AC9" s="21">
        <v>97.76</v>
      </c>
      <c r="AD9" s="21"/>
      <c r="AE9" s="32">
        <f>IF(MONTH(A9)&gt;MONTH(A8),B9*0.1,0)</f>
        <v>0</v>
      </c>
      <c r="AF9" s="33">
        <f t="shared" si="7"/>
        <v>0</v>
      </c>
      <c r="AG9" s="33">
        <f>IF(AD9&gt;0,(AK8*AD9)/AC9,0)</f>
        <v>0</v>
      </c>
      <c r="AH9" s="33"/>
      <c r="AI9" s="33"/>
      <c r="AJ9" s="33"/>
      <c r="AK9" s="34">
        <f>AK8+AF9+AG9-AI9</f>
        <v>0.999292336270035</v>
      </c>
      <c r="AL9" s="21">
        <f>AC9*AK9</f>
        <v>97.690818793758623</v>
      </c>
      <c r="AM9" s="23">
        <v>114.28</v>
      </c>
      <c r="AN9" s="35">
        <f>IF(MONTH(A9)&gt;MONTH(A8),B9*0.1,0)</f>
        <v>0</v>
      </c>
      <c r="AO9" s="36">
        <f t="shared" si="9"/>
        <v>0</v>
      </c>
      <c r="AP9" s="23"/>
      <c r="AQ9" s="23"/>
      <c r="AR9" s="23"/>
      <c r="AS9" s="24">
        <f t="shared" si="8"/>
        <v>0.83874545454545457</v>
      </c>
      <c r="AT9" s="23">
        <f>AM9*AS9</f>
        <v>95.851830545454547</v>
      </c>
      <c r="AU9" s="25">
        <f>L9+T9+AB9+AL9+AT9</f>
        <v>870.88327027206674</v>
      </c>
      <c r="AV9" s="26">
        <f t="shared" si="1"/>
        <v>0</v>
      </c>
    </row>
    <row r="10" spans="1:48" x14ac:dyDescent="0.25">
      <c r="A10" s="10">
        <v>40247</v>
      </c>
      <c r="B10" s="11">
        <v>26.56</v>
      </c>
      <c r="C10" s="12">
        <v>52.79</v>
      </c>
      <c r="D10" s="13"/>
      <c r="E10" s="16">
        <f t="shared" si="2"/>
        <v>0</v>
      </c>
      <c r="F10" s="27">
        <f t="shared" si="3"/>
        <v>0</v>
      </c>
      <c r="G10" s="27">
        <f>IF(D10&gt;0,(K9*D10)/C10,0)</f>
        <v>0</v>
      </c>
      <c r="H10" s="27"/>
      <c r="I10" s="27"/>
      <c r="J10" s="27"/>
      <c r="K10" s="15">
        <f>K9+F10+G10+I10</f>
        <v>4.8284807541241159</v>
      </c>
      <c r="L10" s="16">
        <f t="shared" si="0"/>
        <v>254.89549901021206</v>
      </c>
      <c r="M10" s="17">
        <v>5.1140999999999996</v>
      </c>
      <c r="N10" s="28">
        <f t="shared" si="4"/>
        <v>0</v>
      </c>
      <c r="O10" s="29">
        <f t="shared" si="5"/>
        <v>0</v>
      </c>
      <c r="P10" s="17"/>
      <c r="Q10" s="17"/>
      <c r="R10" s="17"/>
      <c r="S10" s="18">
        <f>S9+O10+Q10</f>
        <v>50.651942646311468</v>
      </c>
      <c r="T10" s="17">
        <f>M10*S10</f>
        <v>259.03909988750144</v>
      </c>
      <c r="U10" s="19">
        <v>3.79</v>
      </c>
      <c r="V10" s="30">
        <f>IF(MONTH(A10)&gt;MONTH(A9),B10*0.2,0)</f>
        <v>0</v>
      </c>
      <c r="W10" s="31">
        <f t="shared" si="6"/>
        <v>0</v>
      </c>
      <c r="X10" s="19"/>
      <c r="Y10" s="19"/>
      <c r="Z10" s="19"/>
      <c r="AA10" s="20">
        <f>AA9+W10+Y10</f>
        <v>43.943465957446811</v>
      </c>
      <c r="AB10" s="19">
        <f>U10*AA10</f>
        <v>166.54573597872343</v>
      </c>
      <c r="AC10" s="21">
        <v>98.35</v>
      </c>
      <c r="AD10" s="21"/>
      <c r="AE10" s="32">
        <f>IF(MONTH(A10)&gt;MONTH(A9),B10*0.1,0)</f>
        <v>0</v>
      </c>
      <c r="AF10" s="33">
        <f t="shared" si="7"/>
        <v>0</v>
      </c>
      <c r="AG10" s="33">
        <f>IF(AD10&gt;0,(AK9*AD10)/AC10,0)</f>
        <v>0</v>
      </c>
      <c r="AH10" s="33"/>
      <c r="AI10" s="33"/>
      <c r="AJ10" s="33"/>
      <c r="AK10" s="34">
        <f>AK9+AF10+AG10-AI10</f>
        <v>0.999292336270035</v>
      </c>
      <c r="AL10" s="21">
        <f>AC10*AK10</f>
        <v>98.280401272157931</v>
      </c>
      <c r="AM10" s="23">
        <v>115.59</v>
      </c>
      <c r="AN10" s="35">
        <f>IF(MONTH(A10)&gt;MONTH(A9),B10*0.1,0)</f>
        <v>0</v>
      </c>
      <c r="AO10" s="36">
        <f t="shared" si="9"/>
        <v>0</v>
      </c>
      <c r="AP10" s="23"/>
      <c r="AQ10" s="23"/>
      <c r="AR10" s="23"/>
      <c r="AS10" s="24">
        <f t="shared" si="8"/>
        <v>0.83874545454545457</v>
      </c>
      <c r="AT10" s="23">
        <f>AM10*AS10</f>
        <v>96.950587090909096</v>
      </c>
      <c r="AU10" s="25">
        <f>L10+T10+AB10+AL10+AT10</f>
        <v>875.71132323950405</v>
      </c>
      <c r="AV10" s="26">
        <f t="shared" si="1"/>
        <v>0</v>
      </c>
    </row>
    <row r="11" spans="1:48" x14ac:dyDescent="0.25">
      <c r="A11" s="10">
        <v>40248</v>
      </c>
      <c r="B11" s="11">
        <v>26.56</v>
      </c>
      <c r="C11" s="12">
        <v>52.81</v>
      </c>
      <c r="D11" s="13"/>
      <c r="E11" s="16">
        <f t="shared" si="2"/>
        <v>0</v>
      </c>
      <c r="F11" s="27">
        <f t="shared" si="3"/>
        <v>0</v>
      </c>
      <c r="G11" s="27">
        <f>IF(D11&gt;0,(K10*D11)/C11,0)</f>
        <v>0</v>
      </c>
      <c r="H11" s="27"/>
      <c r="I11" s="27"/>
      <c r="J11" s="27"/>
      <c r="K11" s="15">
        <f>K10+F11+G11+I11</f>
        <v>4.8284807541241159</v>
      </c>
      <c r="L11" s="16">
        <f t="shared" si="0"/>
        <v>254.99206862529456</v>
      </c>
      <c r="M11" s="17">
        <v>5.0926999999999998</v>
      </c>
      <c r="N11" s="28">
        <f t="shared" si="4"/>
        <v>0</v>
      </c>
      <c r="O11" s="29">
        <f t="shared" si="5"/>
        <v>0</v>
      </c>
      <c r="P11" s="17"/>
      <c r="Q11" s="17"/>
      <c r="R11" s="17"/>
      <c r="S11" s="18">
        <f>S10+O11+Q11</f>
        <v>50.651942646311468</v>
      </c>
      <c r="T11" s="17">
        <f>M11*S11</f>
        <v>257.95514831487043</v>
      </c>
      <c r="U11" s="19">
        <v>3.78</v>
      </c>
      <c r="V11" s="30">
        <f>IF(MONTH(A11)&gt;MONTH(A10),B11*0.2,0)</f>
        <v>0</v>
      </c>
      <c r="W11" s="31">
        <f t="shared" si="6"/>
        <v>0</v>
      </c>
      <c r="X11" s="19"/>
      <c r="Y11" s="19"/>
      <c r="Z11" s="19"/>
      <c r="AA11" s="20">
        <f>AA10+W11+Y11</f>
        <v>43.943465957446811</v>
      </c>
      <c r="AB11" s="19">
        <f>U11*AA11</f>
        <v>166.10630131914894</v>
      </c>
      <c r="AC11" s="21">
        <v>98.09</v>
      </c>
      <c r="AD11" s="21"/>
      <c r="AE11" s="32">
        <f>IF(MONTH(A11)&gt;MONTH(A10),B11*0.1,0)</f>
        <v>0</v>
      </c>
      <c r="AF11" s="33">
        <f t="shared" si="7"/>
        <v>0</v>
      </c>
      <c r="AG11" s="33">
        <f>IF(AD11&gt;0,(AK10*AD11)/AC11,0)</f>
        <v>0</v>
      </c>
      <c r="AH11" s="33"/>
      <c r="AI11" s="33"/>
      <c r="AJ11" s="33"/>
      <c r="AK11" s="34">
        <f>AK10+AF11+AG11-AI11</f>
        <v>0.999292336270035</v>
      </c>
      <c r="AL11" s="21">
        <f>AC11*AK11</f>
        <v>98.020585264727742</v>
      </c>
      <c r="AM11" s="23">
        <v>115.52</v>
      </c>
      <c r="AN11" s="35">
        <f>IF(MONTH(A11)&gt;MONTH(A10),B11*0.1,0)</f>
        <v>0</v>
      </c>
      <c r="AO11" s="36">
        <f t="shared" si="9"/>
        <v>0</v>
      </c>
      <c r="AP11" s="23"/>
      <c r="AQ11" s="23"/>
      <c r="AR11" s="23"/>
      <c r="AS11" s="24">
        <f t="shared" si="8"/>
        <v>0.83874545454545457</v>
      </c>
      <c r="AT11" s="23">
        <f>AM11*AS11</f>
        <v>96.891874909090902</v>
      </c>
      <c r="AU11" s="25">
        <f>L11+T11+AB11+AL11+AT11</f>
        <v>873.96597843313259</v>
      </c>
      <c r="AV11" s="26">
        <f t="shared" si="1"/>
        <v>0</v>
      </c>
    </row>
    <row r="12" spans="1:48" x14ac:dyDescent="0.25">
      <c r="A12" s="10">
        <v>40249</v>
      </c>
      <c r="B12" s="11">
        <v>26.56</v>
      </c>
      <c r="C12" s="12">
        <v>52.9</v>
      </c>
      <c r="D12" s="13"/>
      <c r="E12" s="16">
        <f t="shared" si="2"/>
        <v>0</v>
      </c>
      <c r="F12" s="27">
        <f t="shared" si="3"/>
        <v>0</v>
      </c>
      <c r="G12" s="27">
        <f>IF(D12&gt;0,(K11*D12)/C12,0)</f>
        <v>0</v>
      </c>
      <c r="H12" s="27"/>
      <c r="I12" s="27"/>
      <c r="J12" s="27"/>
      <c r="K12" s="15">
        <f>K11+F12+G12+I12</f>
        <v>4.8284807541241159</v>
      </c>
      <c r="L12" s="16">
        <f t="shared" si="0"/>
        <v>255.42663189316573</v>
      </c>
      <c r="M12" s="17">
        <v>5.1006</v>
      </c>
      <c r="N12" s="28">
        <f t="shared" si="4"/>
        <v>0</v>
      </c>
      <c r="O12" s="29">
        <f t="shared" si="5"/>
        <v>0</v>
      </c>
      <c r="P12" s="17"/>
      <c r="Q12" s="17"/>
      <c r="R12" s="17"/>
      <c r="S12" s="18">
        <f>S11+O12+Q12</f>
        <v>50.651942646311468</v>
      </c>
      <c r="T12" s="17">
        <f>M12*S12</f>
        <v>258.35529866177626</v>
      </c>
      <c r="U12" s="19">
        <v>3.78</v>
      </c>
      <c r="V12" s="30">
        <f>IF(MONTH(A12)&gt;MONTH(A11),B12*0.2,0)</f>
        <v>0</v>
      </c>
      <c r="W12" s="31">
        <f t="shared" si="6"/>
        <v>0</v>
      </c>
      <c r="X12" s="19"/>
      <c r="Y12" s="19"/>
      <c r="Z12" s="19"/>
      <c r="AA12" s="20">
        <f>AA11+W12+Y12</f>
        <v>43.943465957446811</v>
      </c>
      <c r="AB12" s="19">
        <f>U12*AA12</f>
        <v>166.10630131914894</v>
      </c>
      <c r="AC12" s="21">
        <v>97.86</v>
      </c>
      <c r="AD12" s="21"/>
      <c r="AE12" s="32">
        <f>IF(MONTH(A12)&gt;MONTH(A11),B12*0.1,0)</f>
        <v>0</v>
      </c>
      <c r="AF12" s="33">
        <f t="shared" si="7"/>
        <v>0</v>
      </c>
      <c r="AG12" s="33">
        <f>IF(AD12&gt;0,(AK11*AD12)/AC12,0)</f>
        <v>0</v>
      </c>
      <c r="AH12" s="33"/>
      <c r="AI12" s="33"/>
      <c r="AJ12" s="33"/>
      <c r="AK12" s="34">
        <f>AK11+AF12+AG12-AI12</f>
        <v>0.999292336270035</v>
      </c>
      <c r="AL12" s="21">
        <f>AC12*AK12</f>
        <v>97.790748027385618</v>
      </c>
      <c r="AM12" s="23">
        <v>116.56</v>
      </c>
      <c r="AN12" s="35">
        <f>IF(MONTH(A12)&gt;MONTH(A11),B12*0.1,0)</f>
        <v>0</v>
      </c>
      <c r="AO12" s="36">
        <f t="shared" si="9"/>
        <v>0</v>
      </c>
      <c r="AP12" s="23"/>
      <c r="AQ12" s="23"/>
      <c r="AR12" s="23"/>
      <c r="AS12" s="24">
        <f t="shared" si="8"/>
        <v>0.83874545454545457</v>
      </c>
      <c r="AT12" s="23">
        <f>AM12*AS12</f>
        <v>97.764170181818187</v>
      </c>
      <c r="AU12" s="25">
        <f>L12+T12+AB12+AL12+AT12</f>
        <v>875.44315008329465</v>
      </c>
      <c r="AV12" s="26">
        <f t="shared" si="1"/>
        <v>0</v>
      </c>
    </row>
    <row r="13" spans="1:48" x14ac:dyDescent="0.25">
      <c r="A13" s="10">
        <v>40252</v>
      </c>
      <c r="B13" s="11">
        <v>26.56</v>
      </c>
      <c r="C13" s="12">
        <v>52.65</v>
      </c>
      <c r="D13" s="13"/>
      <c r="E13" s="16">
        <f t="shared" si="2"/>
        <v>0</v>
      </c>
      <c r="F13" s="27">
        <f t="shared" si="3"/>
        <v>0</v>
      </c>
      <c r="G13" s="27">
        <f>IF(D13&gt;0,(K12*D13)/C13,0)</f>
        <v>0</v>
      </c>
      <c r="H13" s="27"/>
      <c r="I13" s="27"/>
      <c r="J13" s="27"/>
      <c r="K13" s="15">
        <f>K12+F13+G13+I13</f>
        <v>4.8284807541241159</v>
      </c>
      <c r="L13" s="16">
        <f t="shared" si="0"/>
        <v>254.2195117046347</v>
      </c>
      <c r="M13" s="17">
        <v>5.0683999999999996</v>
      </c>
      <c r="N13" s="28">
        <f t="shared" si="4"/>
        <v>0</v>
      </c>
      <c r="O13" s="29">
        <f t="shared" si="5"/>
        <v>0</v>
      </c>
      <c r="P13" s="17"/>
      <c r="Q13" s="17"/>
      <c r="R13" s="17"/>
      <c r="S13" s="18">
        <f>S12+O13+Q13</f>
        <v>50.651942646311468</v>
      </c>
      <c r="T13" s="17">
        <f>M13*S13</f>
        <v>256.72430610856503</v>
      </c>
      <c r="U13" s="19">
        <v>3.79</v>
      </c>
      <c r="V13" s="30">
        <f>IF(MONTH(A13)&gt;MONTH(A12),B13*0.2,0)</f>
        <v>0</v>
      </c>
      <c r="W13" s="31">
        <f t="shared" si="6"/>
        <v>0</v>
      </c>
      <c r="X13" s="19"/>
      <c r="Y13" s="19"/>
      <c r="Z13" s="19"/>
      <c r="AA13" s="20">
        <f>AA12+W13+Y13</f>
        <v>43.943465957446811</v>
      </c>
      <c r="AB13" s="19">
        <f>U13*AA13</f>
        <v>166.54573597872343</v>
      </c>
      <c r="AC13" s="21">
        <v>96.93</v>
      </c>
      <c r="AD13" s="21"/>
      <c r="AE13" s="32">
        <f>IF(MONTH(A13)&gt;MONTH(A12),B13*0.1,0)</f>
        <v>0</v>
      </c>
      <c r="AF13" s="33">
        <f t="shared" si="7"/>
        <v>0</v>
      </c>
      <c r="AG13" s="33">
        <f>IF(AD13&gt;0,(AK12*AD13)/AC13,0)</f>
        <v>0</v>
      </c>
      <c r="AH13" s="33"/>
      <c r="AI13" s="33"/>
      <c r="AJ13" s="33"/>
      <c r="AK13" s="34">
        <f>AK12+AF13+AG13-AI13</f>
        <v>0.999292336270035</v>
      </c>
      <c r="AL13" s="21">
        <f>AC13*AK13</f>
        <v>96.861406154654503</v>
      </c>
      <c r="AM13" s="23">
        <v>115.41</v>
      </c>
      <c r="AN13" s="35">
        <f>IF(MONTH(A13)&gt;MONTH(A12),B13*0.1,0)</f>
        <v>0</v>
      </c>
      <c r="AO13" s="36">
        <f t="shared" si="9"/>
        <v>0</v>
      </c>
      <c r="AP13" s="23"/>
      <c r="AQ13" s="23"/>
      <c r="AR13" s="23"/>
      <c r="AS13" s="24">
        <f t="shared" si="8"/>
        <v>0.83874545454545457</v>
      </c>
      <c r="AT13" s="23">
        <f>AM13*AS13</f>
        <v>96.799612909090911</v>
      </c>
      <c r="AU13" s="25">
        <f>L13+T13+AB13+AL13+AT13</f>
        <v>871.15057285566854</v>
      </c>
      <c r="AV13" s="26">
        <f t="shared" si="1"/>
        <v>0</v>
      </c>
    </row>
    <row r="14" spans="1:48" x14ac:dyDescent="0.25">
      <c r="A14" s="10">
        <v>40253</v>
      </c>
      <c r="B14" s="11">
        <v>26.56</v>
      </c>
      <c r="C14" s="12">
        <v>52.8</v>
      </c>
      <c r="D14" s="13"/>
      <c r="E14" s="16">
        <f t="shared" si="2"/>
        <v>0</v>
      </c>
      <c r="F14" s="27">
        <f t="shared" si="3"/>
        <v>0</v>
      </c>
      <c r="G14" s="27">
        <f>IF(D14&gt;0,(K13*D14)/C14,0)</f>
        <v>0</v>
      </c>
      <c r="H14" s="27"/>
      <c r="I14" s="27"/>
      <c r="J14" s="27"/>
      <c r="K14" s="15">
        <f>K13+F14+G14+I14</f>
        <v>4.8284807541241159</v>
      </c>
      <c r="L14" s="16">
        <f t="shared" si="0"/>
        <v>254.94378381775331</v>
      </c>
      <c r="M14" s="17">
        <v>5.1222000000000003</v>
      </c>
      <c r="N14" s="28">
        <f t="shared" si="4"/>
        <v>0</v>
      </c>
      <c r="O14" s="29">
        <f t="shared" si="5"/>
        <v>0</v>
      </c>
      <c r="P14" s="17"/>
      <c r="Q14" s="17"/>
      <c r="R14" s="17"/>
      <c r="S14" s="18">
        <f>S13+O14+Q14</f>
        <v>50.651942646311468</v>
      </c>
      <c r="T14" s="17">
        <f>M14*S14</f>
        <v>259.44938062293664</v>
      </c>
      <c r="U14" s="19">
        <v>3.8</v>
      </c>
      <c r="V14" s="30">
        <f>IF(MONTH(A14)&gt;MONTH(A13),B14*0.2,0)</f>
        <v>0</v>
      </c>
      <c r="W14" s="31">
        <f t="shared" si="6"/>
        <v>0</v>
      </c>
      <c r="X14" s="19"/>
      <c r="Y14" s="19"/>
      <c r="Z14" s="19"/>
      <c r="AA14" s="20">
        <f>AA13+W14+Y14</f>
        <v>43.943465957446811</v>
      </c>
      <c r="AB14" s="19">
        <f>U14*AA14</f>
        <v>166.98517063829789</v>
      </c>
      <c r="AC14" s="21">
        <v>97.31</v>
      </c>
      <c r="AD14" s="21"/>
      <c r="AE14" s="32">
        <f>IF(MONTH(A14)&gt;MONTH(A13),B14*0.1,0)</f>
        <v>0</v>
      </c>
      <c r="AF14" s="33">
        <f t="shared" si="7"/>
        <v>0</v>
      </c>
      <c r="AG14" s="33">
        <f>IF(AD14&gt;0,(AK13*AD14)/AC14,0)</f>
        <v>0</v>
      </c>
      <c r="AH14" s="33"/>
      <c r="AI14" s="33"/>
      <c r="AJ14" s="33"/>
      <c r="AK14" s="34">
        <f>AK13+AF14+AG14-AI14</f>
        <v>0.999292336270035</v>
      </c>
      <c r="AL14" s="21">
        <f>AC14*AK14</f>
        <v>97.241137242437105</v>
      </c>
      <c r="AM14" s="23">
        <v>116.84</v>
      </c>
      <c r="AN14" s="35">
        <f>IF(MONTH(A14)&gt;MONTH(A13),B14*0.1,0)</f>
        <v>0</v>
      </c>
      <c r="AO14" s="36">
        <f t="shared" si="9"/>
        <v>0</v>
      </c>
      <c r="AP14" s="23"/>
      <c r="AQ14" s="23"/>
      <c r="AR14" s="23"/>
      <c r="AS14" s="24">
        <f t="shared" si="8"/>
        <v>0.83874545454545457</v>
      </c>
      <c r="AT14" s="23">
        <f>AM14*AS14</f>
        <v>97.999018909090921</v>
      </c>
      <c r="AU14" s="25">
        <f>L14+T14+AB14+AL14+AT14</f>
        <v>876.6184912305157</v>
      </c>
      <c r="AV14" s="26">
        <f t="shared" si="1"/>
        <v>0</v>
      </c>
    </row>
    <row r="15" spans="1:48" x14ac:dyDescent="0.25">
      <c r="A15" s="10">
        <v>40254</v>
      </c>
      <c r="B15" s="11">
        <v>26.56</v>
      </c>
      <c r="C15" s="12">
        <v>53.09</v>
      </c>
      <c r="D15" s="13"/>
      <c r="E15" s="16">
        <f t="shared" si="2"/>
        <v>0</v>
      </c>
      <c r="F15" s="27">
        <f t="shared" si="3"/>
        <v>0</v>
      </c>
      <c r="G15" s="27">
        <f>IF(D15&gt;0,(K14*D15)/C15,0)</f>
        <v>0</v>
      </c>
      <c r="H15" s="27"/>
      <c r="I15" s="27"/>
      <c r="J15" s="27"/>
      <c r="K15" s="15">
        <f>K14+F15+G15+I15</f>
        <v>4.8284807541241159</v>
      </c>
      <c r="L15" s="16">
        <f t="shared" si="0"/>
        <v>256.34404323644935</v>
      </c>
      <c r="M15" s="17">
        <v>5.1635</v>
      </c>
      <c r="N15" s="28">
        <f t="shared" si="4"/>
        <v>0</v>
      </c>
      <c r="O15" s="29">
        <f t="shared" si="5"/>
        <v>0</v>
      </c>
      <c r="P15" s="17"/>
      <c r="Q15" s="17"/>
      <c r="R15" s="17"/>
      <c r="S15" s="18">
        <f>S14+O15+Q15</f>
        <v>50.651942646311468</v>
      </c>
      <c r="T15" s="17">
        <f>M15*S15</f>
        <v>261.54130585422928</v>
      </c>
      <c r="U15" s="19">
        <v>3.84</v>
      </c>
      <c r="V15" s="30">
        <f>IF(MONTH(A15)&gt;MONTH(A14),B15*0.2,0)</f>
        <v>0</v>
      </c>
      <c r="W15" s="31">
        <f t="shared" si="6"/>
        <v>0</v>
      </c>
      <c r="X15" s="19"/>
      <c r="Y15" s="19"/>
      <c r="Z15" s="19"/>
      <c r="AA15" s="20">
        <f>AA14+W15+Y15</f>
        <v>43.943465957446811</v>
      </c>
      <c r="AB15" s="19">
        <f>U15*AA15</f>
        <v>168.74290927659575</v>
      </c>
      <c r="AC15" s="21">
        <v>98.73</v>
      </c>
      <c r="AD15" s="21"/>
      <c r="AE15" s="32">
        <f>IF(MONTH(A15)&gt;MONTH(A14),B15*0.1,0)</f>
        <v>0</v>
      </c>
      <c r="AF15" s="33">
        <f t="shared" si="7"/>
        <v>0</v>
      </c>
      <c r="AG15" s="33">
        <f>IF(AD15&gt;0,(AK14*AD15)/AC15,0)</f>
        <v>0</v>
      </c>
      <c r="AH15" s="33"/>
      <c r="AI15" s="33"/>
      <c r="AJ15" s="33"/>
      <c r="AK15" s="34">
        <f>AK14+AF15+AG15-AI15</f>
        <v>0.999292336270035</v>
      </c>
      <c r="AL15" s="21">
        <f>AC15*AK15</f>
        <v>98.660132359940562</v>
      </c>
      <c r="AM15" s="23">
        <v>116.84</v>
      </c>
      <c r="AN15" s="35">
        <f>IF(MONTH(A15)&gt;MONTH(A14),B15*0.1,0)</f>
        <v>0</v>
      </c>
      <c r="AO15" s="36">
        <f t="shared" si="9"/>
        <v>0</v>
      </c>
      <c r="AP15" s="23"/>
      <c r="AQ15" s="23"/>
      <c r="AR15" s="23"/>
      <c r="AS15" s="24">
        <f t="shared" si="8"/>
        <v>0.83874545454545457</v>
      </c>
      <c r="AT15" s="23">
        <f>AM15*AS15</f>
        <v>97.999018909090921</v>
      </c>
      <c r="AU15" s="25">
        <f>L15+T15+AB15+AL15+AT15</f>
        <v>883.28740963630594</v>
      </c>
      <c r="AV15" s="26">
        <f t="shared" si="1"/>
        <v>0</v>
      </c>
    </row>
    <row r="16" spans="1:48" x14ac:dyDescent="0.25">
      <c r="A16" s="10">
        <v>40255</v>
      </c>
      <c r="B16" s="11">
        <v>26.56</v>
      </c>
      <c r="C16" s="12">
        <v>53.41</v>
      </c>
      <c r="D16" s="13"/>
      <c r="E16" s="16">
        <f t="shared" si="2"/>
        <v>0</v>
      </c>
      <c r="F16" s="27">
        <f t="shared" si="3"/>
        <v>0</v>
      </c>
      <c r="G16" s="27">
        <f>IF(D16&gt;0,(K15*D16)/C16,0)</f>
        <v>0</v>
      </c>
      <c r="H16" s="27"/>
      <c r="I16" s="27"/>
      <c r="J16" s="27"/>
      <c r="K16" s="15">
        <f>K15+F16+G16+I16</f>
        <v>4.8284807541241159</v>
      </c>
      <c r="L16" s="16">
        <f t="shared" si="0"/>
        <v>257.88915707776903</v>
      </c>
      <c r="M16" s="17">
        <v>5.1467999999999998</v>
      </c>
      <c r="N16" s="28">
        <f t="shared" si="4"/>
        <v>0</v>
      </c>
      <c r="O16" s="29">
        <f t="shared" si="5"/>
        <v>0</v>
      </c>
      <c r="P16" s="17"/>
      <c r="Q16" s="17"/>
      <c r="R16" s="17"/>
      <c r="S16" s="18">
        <f>S15+O16+Q16</f>
        <v>50.651942646311468</v>
      </c>
      <c r="T16" s="17">
        <f>M16*S16</f>
        <v>260.69541841203585</v>
      </c>
      <c r="U16" s="19">
        <v>3.87</v>
      </c>
      <c r="V16" s="30">
        <f>IF(MONTH(A16)&gt;MONTH(A15),B16*0.2,0)</f>
        <v>0</v>
      </c>
      <c r="W16" s="31">
        <f t="shared" si="6"/>
        <v>0</v>
      </c>
      <c r="X16" s="19"/>
      <c r="Y16" s="19"/>
      <c r="Z16" s="19"/>
      <c r="AA16" s="20">
        <f>AA15+W16+Y16</f>
        <v>43.943465957446811</v>
      </c>
      <c r="AB16" s="19">
        <f>U16*AA16</f>
        <v>170.06121325531916</v>
      </c>
      <c r="AC16" s="21">
        <v>98.76</v>
      </c>
      <c r="AD16" s="21"/>
      <c r="AE16" s="32">
        <f>IF(MONTH(A16)&gt;MONTH(A15),B16*0.1,0)</f>
        <v>0</v>
      </c>
      <c r="AF16" s="33">
        <f t="shared" si="7"/>
        <v>0</v>
      </c>
      <c r="AG16" s="33">
        <f>IF(AD16&gt;0,(AK15*AD16)/AC16,0)</f>
        <v>0</v>
      </c>
      <c r="AH16" s="33"/>
      <c r="AI16" s="33"/>
      <c r="AJ16" s="33"/>
      <c r="AK16" s="34">
        <f>AK15+AF16+AG16-AI16</f>
        <v>0.999292336270035</v>
      </c>
      <c r="AL16" s="21">
        <f>AC16*AK16</f>
        <v>98.690111130028654</v>
      </c>
      <c r="AM16" s="23">
        <v>118.09</v>
      </c>
      <c r="AN16" s="35">
        <f>IF(MONTH(A16)&gt;MONTH(A15),B16*0.1,0)</f>
        <v>0</v>
      </c>
      <c r="AO16" s="36">
        <f t="shared" si="9"/>
        <v>0</v>
      </c>
      <c r="AP16" s="23"/>
      <c r="AQ16" s="23"/>
      <c r="AR16" s="23"/>
      <c r="AS16" s="24">
        <f t="shared" si="8"/>
        <v>0.83874545454545457</v>
      </c>
      <c r="AT16" s="23">
        <f>AM16*AS16</f>
        <v>99.047450727272732</v>
      </c>
      <c r="AU16" s="25">
        <f>L16+T16+AB16+AL16+AT16</f>
        <v>886.38335060242537</v>
      </c>
      <c r="AV16" s="26">
        <f t="shared" si="1"/>
        <v>0</v>
      </c>
    </row>
    <row r="17" spans="1:48" x14ac:dyDescent="0.25">
      <c r="A17" s="10">
        <v>40256</v>
      </c>
      <c r="B17" s="11">
        <v>26.56</v>
      </c>
      <c r="C17" s="12">
        <v>53.68</v>
      </c>
      <c r="D17" s="13"/>
      <c r="E17" s="16">
        <f t="shared" si="2"/>
        <v>0</v>
      </c>
      <c r="F17" s="27">
        <f t="shared" si="3"/>
        <v>0</v>
      </c>
      <c r="G17" s="27">
        <f>IF(D17&gt;0,(K16*D17)/C17,0)</f>
        <v>0</v>
      </c>
      <c r="H17" s="27"/>
      <c r="I17" s="27"/>
      <c r="J17" s="27"/>
      <c r="K17" s="15">
        <f>K16+F17+G17+I17</f>
        <v>4.8284807541241159</v>
      </c>
      <c r="L17" s="16">
        <f t="shared" si="0"/>
        <v>259.19284688138254</v>
      </c>
      <c r="M17" s="17">
        <v>5.1376999999999997</v>
      </c>
      <c r="N17" s="28">
        <f t="shared" si="4"/>
        <v>0</v>
      </c>
      <c r="O17" s="29">
        <f t="shared" si="5"/>
        <v>0</v>
      </c>
      <c r="P17" s="17"/>
      <c r="Q17" s="17"/>
      <c r="R17" s="17"/>
      <c r="S17" s="18">
        <f>S16+O17+Q17</f>
        <v>50.651942646311468</v>
      </c>
      <c r="T17" s="17">
        <f>M17*S17</f>
        <v>260.23448573395444</v>
      </c>
      <c r="U17" s="19">
        <v>3.87</v>
      </c>
      <c r="V17" s="30">
        <f>IF(MONTH(A17)&gt;MONTH(A16),B17*0.2,0)</f>
        <v>0</v>
      </c>
      <c r="W17" s="31">
        <f t="shared" si="6"/>
        <v>0</v>
      </c>
      <c r="X17" s="19"/>
      <c r="Y17" s="19"/>
      <c r="Z17" s="19"/>
      <c r="AA17" s="20">
        <f>AA16+W17+Y17</f>
        <v>43.943465957446811</v>
      </c>
      <c r="AB17" s="19">
        <f>U17*AA17</f>
        <v>170.06121325531916</v>
      </c>
      <c r="AC17" s="21">
        <v>99.16</v>
      </c>
      <c r="AD17" s="21"/>
      <c r="AE17" s="32">
        <f>IF(MONTH(A17)&gt;MONTH(A16),B17*0.1,0)</f>
        <v>0</v>
      </c>
      <c r="AF17" s="33">
        <f t="shared" si="7"/>
        <v>0</v>
      </c>
      <c r="AG17" s="33">
        <f>IF(AD17&gt;0,(AK16*AD17)/AC17,0)</f>
        <v>0</v>
      </c>
      <c r="AH17" s="33"/>
      <c r="AI17" s="33"/>
      <c r="AJ17" s="33"/>
      <c r="AK17" s="34">
        <f>AK16+AF17+AG17-AI17</f>
        <v>0.999292336270035</v>
      </c>
      <c r="AL17" s="21">
        <f>AC17*AK17</f>
        <v>99.089828064536661</v>
      </c>
      <c r="AM17" s="23">
        <v>117.45</v>
      </c>
      <c r="AN17" s="35">
        <f>IF(MONTH(A17)&gt;MONTH(A16),B17*0.1,0)</f>
        <v>0</v>
      </c>
      <c r="AO17" s="36">
        <f t="shared" si="9"/>
        <v>0</v>
      </c>
      <c r="AP17" s="23"/>
      <c r="AQ17" s="23"/>
      <c r="AR17" s="23"/>
      <c r="AS17" s="24">
        <f t="shared" si="8"/>
        <v>0.83874545454545457</v>
      </c>
      <c r="AT17" s="23">
        <f>AM17*AS17</f>
        <v>98.510653636363642</v>
      </c>
      <c r="AU17" s="25">
        <f>L17+T17+AB17+AL17+AT17</f>
        <v>887.08902757155647</v>
      </c>
      <c r="AV17" s="26">
        <f t="shared" si="1"/>
        <v>0</v>
      </c>
    </row>
    <row r="18" spans="1:48" x14ac:dyDescent="0.25">
      <c r="A18" s="10">
        <v>40259</v>
      </c>
      <c r="B18" s="11">
        <v>26.56</v>
      </c>
      <c r="C18" s="12">
        <v>52.95</v>
      </c>
      <c r="D18" s="13"/>
      <c r="E18" s="16">
        <f t="shared" si="2"/>
        <v>0</v>
      </c>
      <c r="F18" s="27">
        <f t="shared" si="3"/>
        <v>0</v>
      </c>
      <c r="G18" s="27">
        <f>IF(D18&gt;0,(K17*D18)/C18,0)</f>
        <v>0</v>
      </c>
      <c r="H18" s="27"/>
      <c r="I18" s="27"/>
      <c r="J18" s="27"/>
      <c r="K18" s="15">
        <f>K17+F18+G18+I18</f>
        <v>4.8284807541241159</v>
      </c>
      <c r="L18" s="16">
        <f t="shared" si="0"/>
        <v>255.66805593087196</v>
      </c>
      <c r="M18" s="17">
        <v>5.1308999999999996</v>
      </c>
      <c r="N18" s="28">
        <f t="shared" si="4"/>
        <v>0</v>
      </c>
      <c r="O18" s="29">
        <f t="shared" si="5"/>
        <v>0</v>
      </c>
      <c r="P18" s="17"/>
      <c r="Q18" s="17"/>
      <c r="R18" s="17"/>
      <c r="S18" s="18">
        <f>S17+O18+Q18</f>
        <v>50.651942646311468</v>
      </c>
      <c r="T18" s="17">
        <f>M18*S18</f>
        <v>259.89005252395947</v>
      </c>
      <c r="U18" s="19">
        <v>3.9</v>
      </c>
      <c r="V18" s="30">
        <f>IF(MONTH(A18)&gt;MONTH(A17),B18*0.2,0)</f>
        <v>0</v>
      </c>
      <c r="W18" s="31">
        <f t="shared" si="6"/>
        <v>0</v>
      </c>
      <c r="X18" s="19"/>
      <c r="Y18" s="19"/>
      <c r="Z18" s="19"/>
      <c r="AA18" s="20">
        <f>AA17+W18+Y18</f>
        <v>43.943465957446811</v>
      </c>
      <c r="AB18" s="19">
        <f>U18*AA18</f>
        <v>171.37951723404257</v>
      </c>
      <c r="AC18" s="21">
        <v>98.06</v>
      </c>
      <c r="AD18" s="21"/>
      <c r="AE18" s="32">
        <f>IF(MONTH(A18)&gt;MONTH(A17),B18*0.1,0)</f>
        <v>0</v>
      </c>
      <c r="AF18" s="33">
        <f t="shared" si="7"/>
        <v>0</v>
      </c>
      <c r="AG18" s="33">
        <f>IF(AD18&gt;0,(AK17*AD18)/AC18,0)</f>
        <v>0</v>
      </c>
      <c r="AH18" s="33"/>
      <c r="AI18" s="33"/>
      <c r="AJ18" s="33"/>
      <c r="AK18" s="34">
        <f>AK17+AF18+AG18-AI18</f>
        <v>0.999292336270035</v>
      </c>
      <c r="AL18" s="21">
        <f>AC18*AK18</f>
        <v>97.990606494639636</v>
      </c>
      <c r="AM18" s="23">
        <v>117.49</v>
      </c>
      <c r="AN18" s="35">
        <f>IF(MONTH(A18)&gt;MONTH(A17),B18*0.1,0)</f>
        <v>0</v>
      </c>
      <c r="AO18" s="36">
        <f t="shared" si="9"/>
        <v>0</v>
      </c>
      <c r="AP18" s="23"/>
      <c r="AQ18" s="23"/>
      <c r="AR18" s="23"/>
      <c r="AS18" s="24">
        <f t="shared" si="8"/>
        <v>0.83874545454545457</v>
      </c>
      <c r="AT18" s="23">
        <f>AM18*AS18</f>
        <v>98.544203454545453</v>
      </c>
      <c r="AU18" s="25">
        <f>L18+T18+AB18+AL18+AT18</f>
        <v>883.47243563805921</v>
      </c>
      <c r="AV18" s="26">
        <f t="shared" si="1"/>
        <v>0</v>
      </c>
    </row>
    <row r="19" spans="1:48" x14ac:dyDescent="0.25">
      <c r="A19" s="10">
        <v>40260</v>
      </c>
      <c r="B19" s="11">
        <v>26.56</v>
      </c>
      <c r="C19" s="12">
        <v>53.6</v>
      </c>
      <c r="D19" s="13"/>
      <c r="E19" s="16">
        <f t="shared" si="2"/>
        <v>0</v>
      </c>
      <c r="F19" s="27">
        <f t="shared" si="3"/>
        <v>0</v>
      </c>
      <c r="G19" s="27">
        <f>IF(D19&gt;0,(K18*D19)/C19,0)</f>
        <v>0</v>
      </c>
      <c r="H19" s="27"/>
      <c r="I19" s="27"/>
      <c r="J19" s="27"/>
      <c r="K19" s="15">
        <f>K18+F19+G19+I19</f>
        <v>4.8284807541241159</v>
      </c>
      <c r="L19" s="16">
        <f t="shared" si="0"/>
        <v>258.80656842105265</v>
      </c>
      <c r="M19" s="17">
        <v>5.1680999999999999</v>
      </c>
      <c r="N19" s="28">
        <f t="shared" si="4"/>
        <v>0</v>
      </c>
      <c r="O19" s="29">
        <f t="shared" si="5"/>
        <v>0</v>
      </c>
      <c r="P19" s="17"/>
      <c r="Q19" s="17"/>
      <c r="R19" s="17"/>
      <c r="S19" s="18">
        <f>S18+O19+Q19</f>
        <v>50.651942646311468</v>
      </c>
      <c r="T19" s="17">
        <f>M19*S19</f>
        <v>261.77430479040231</v>
      </c>
      <c r="U19" s="19">
        <v>3.91</v>
      </c>
      <c r="V19" s="30">
        <f>IF(MONTH(A19)&gt;MONTH(A18),B19*0.2,0)</f>
        <v>0</v>
      </c>
      <c r="W19" s="31">
        <f t="shared" si="6"/>
        <v>0</v>
      </c>
      <c r="X19" s="19"/>
      <c r="Y19" s="19"/>
      <c r="Z19" s="19"/>
      <c r="AA19" s="20">
        <f>AA18+W19+Y19</f>
        <v>43.943465957446811</v>
      </c>
      <c r="AB19" s="19">
        <f>U19*AA19</f>
        <v>171.81895189361703</v>
      </c>
      <c r="AC19" s="21">
        <v>98.48</v>
      </c>
      <c r="AD19" s="21"/>
      <c r="AE19" s="32">
        <f>IF(MONTH(A19)&gt;MONTH(A18),B19*0.1,0)</f>
        <v>0</v>
      </c>
      <c r="AF19" s="33">
        <f t="shared" si="7"/>
        <v>0</v>
      </c>
      <c r="AG19" s="33">
        <f>IF(AD19&gt;0,(AK18*AD19)/AC19,0)</f>
        <v>0</v>
      </c>
      <c r="AH19" s="33"/>
      <c r="AI19" s="33"/>
      <c r="AJ19" s="33"/>
      <c r="AK19" s="34">
        <f>AK18+AF19+AG19-AI19</f>
        <v>0.999292336270035</v>
      </c>
      <c r="AL19" s="21">
        <f>AC19*AK19</f>
        <v>98.410309275873047</v>
      </c>
      <c r="AM19" s="23">
        <v>118.78</v>
      </c>
      <c r="AN19" s="35">
        <f>IF(MONTH(A19)&gt;MONTH(A18),B19*0.1,0)</f>
        <v>0</v>
      </c>
      <c r="AO19" s="36">
        <f t="shared" si="9"/>
        <v>0</v>
      </c>
      <c r="AP19" s="23"/>
      <c r="AQ19" s="23"/>
      <c r="AR19" s="23"/>
      <c r="AS19" s="24">
        <f t="shared" si="8"/>
        <v>0.83874545454545457</v>
      </c>
      <c r="AT19" s="23">
        <f>AM19*AS19</f>
        <v>99.62618509090909</v>
      </c>
      <c r="AU19" s="25">
        <f>L19+T19+AB19+AL19+AT19</f>
        <v>890.43631947185406</v>
      </c>
      <c r="AV19" s="26">
        <f t="shared" si="1"/>
        <v>0</v>
      </c>
    </row>
    <row r="20" spans="1:48" x14ac:dyDescent="0.25">
      <c r="A20" s="10">
        <v>40261</v>
      </c>
      <c r="B20" s="11">
        <v>26.56</v>
      </c>
      <c r="C20" s="12">
        <v>54.02</v>
      </c>
      <c r="D20" s="13"/>
      <c r="E20" s="16">
        <f t="shared" si="2"/>
        <v>0</v>
      </c>
      <c r="F20" s="27">
        <f t="shared" si="3"/>
        <v>0</v>
      </c>
      <c r="G20" s="27">
        <f>IF(D20&gt;0,(K19*D20)/C20,0)</f>
        <v>0</v>
      </c>
      <c r="H20" s="27"/>
      <c r="I20" s="27"/>
      <c r="J20" s="27"/>
      <c r="K20" s="15">
        <f>K19+F20+G20+I20</f>
        <v>4.8284807541241159</v>
      </c>
      <c r="L20" s="16">
        <f t="shared" si="0"/>
        <v>260.83453033778477</v>
      </c>
      <c r="M20" s="17">
        <v>5.1734</v>
      </c>
      <c r="N20" s="28">
        <f t="shared" si="4"/>
        <v>0</v>
      </c>
      <c r="O20" s="29">
        <f t="shared" si="5"/>
        <v>0</v>
      </c>
      <c r="P20" s="17"/>
      <c r="Q20" s="17"/>
      <c r="R20" s="17"/>
      <c r="S20" s="18">
        <f>S19+O20+Q20</f>
        <v>50.651942646311468</v>
      </c>
      <c r="T20" s="17">
        <f>M20*S20</f>
        <v>262.04276008642773</v>
      </c>
      <c r="U20" s="19">
        <v>3.97</v>
      </c>
      <c r="V20" s="30">
        <f>IF(MONTH(A20)&gt;MONTH(A19),B20*0.2,0)</f>
        <v>0</v>
      </c>
      <c r="W20" s="31">
        <f t="shared" si="6"/>
        <v>0</v>
      </c>
      <c r="X20" s="19"/>
      <c r="Y20" s="19"/>
      <c r="Z20" s="19"/>
      <c r="AA20" s="20">
        <f>AA19+W20+Y20</f>
        <v>43.943465957446811</v>
      </c>
      <c r="AB20" s="19">
        <f>U20*AA20</f>
        <v>174.45555985106384</v>
      </c>
      <c r="AC20" s="21">
        <v>99.8</v>
      </c>
      <c r="AD20" s="21"/>
      <c r="AE20" s="32">
        <f>IF(MONTH(A20)&gt;MONTH(A19),B20*0.1,0)</f>
        <v>0</v>
      </c>
      <c r="AF20" s="33">
        <f t="shared" si="7"/>
        <v>0</v>
      </c>
      <c r="AG20" s="33">
        <f>IF(AD20&gt;0,(AK19*AD20)/AC20,0)</f>
        <v>0</v>
      </c>
      <c r="AH20" s="33"/>
      <c r="AI20" s="33"/>
      <c r="AJ20" s="33"/>
      <c r="AK20" s="34">
        <f>AK19+AF20+AG20-AI20</f>
        <v>0.999292336270035</v>
      </c>
      <c r="AL20" s="21">
        <f>AC20*AK20</f>
        <v>99.729375159749495</v>
      </c>
      <c r="AM20" s="23">
        <v>119.18</v>
      </c>
      <c r="AN20" s="35">
        <f>IF(MONTH(A20)&gt;MONTH(A19),B20*0.1,0)</f>
        <v>0</v>
      </c>
      <c r="AO20" s="36">
        <f t="shared" si="9"/>
        <v>0</v>
      </c>
      <c r="AP20" s="23"/>
      <c r="AQ20" s="23"/>
      <c r="AR20" s="23"/>
      <c r="AS20" s="24">
        <f t="shared" si="8"/>
        <v>0.83874545454545457</v>
      </c>
      <c r="AT20" s="23">
        <f>AM20*AS20</f>
        <v>99.961683272727285</v>
      </c>
      <c r="AU20" s="25">
        <f>L20+T20+AB20+AL20+AT20</f>
        <v>897.02390870775321</v>
      </c>
      <c r="AV20" s="26">
        <f t="shared" si="1"/>
        <v>0</v>
      </c>
    </row>
    <row r="21" spans="1:48" x14ac:dyDescent="0.25">
      <c r="A21" s="10">
        <v>40262</v>
      </c>
      <c r="B21" s="11">
        <v>26.56</v>
      </c>
      <c r="C21" s="12">
        <v>54.46</v>
      </c>
      <c r="D21" s="13"/>
      <c r="E21" s="16">
        <f t="shared" si="2"/>
        <v>0</v>
      </c>
      <c r="F21" s="27">
        <f t="shared" si="3"/>
        <v>0</v>
      </c>
      <c r="G21" s="27">
        <f>IF(D21&gt;0,(K20*D21)/C21,0)</f>
        <v>0</v>
      </c>
      <c r="H21" s="27"/>
      <c r="I21" s="27"/>
      <c r="J21" s="27"/>
      <c r="K21" s="15">
        <f>K20+F21+G21+I21</f>
        <v>4.8284807541241159</v>
      </c>
      <c r="L21" s="16">
        <f t="shared" si="0"/>
        <v>262.95906186959934</v>
      </c>
      <c r="M21" s="17">
        <v>5.2278000000000002</v>
      </c>
      <c r="N21" s="28">
        <f t="shared" si="4"/>
        <v>0</v>
      </c>
      <c r="O21" s="29">
        <f t="shared" si="5"/>
        <v>0</v>
      </c>
      <c r="P21" s="17"/>
      <c r="Q21" s="17"/>
      <c r="R21" s="17"/>
      <c r="S21" s="18">
        <f>S20+O21+Q21</f>
        <v>50.651942646311468</v>
      </c>
      <c r="T21" s="17">
        <f>M21*S21</f>
        <v>264.79822576638713</v>
      </c>
      <c r="U21" s="19">
        <v>4</v>
      </c>
      <c r="V21" s="30">
        <f>IF(MONTH(A21)&gt;MONTH(A20),B21*0.2,0)</f>
        <v>0</v>
      </c>
      <c r="W21" s="31">
        <f t="shared" si="6"/>
        <v>0</v>
      </c>
      <c r="X21" s="19"/>
      <c r="Y21" s="19"/>
      <c r="Z21" s="19"/>
      <c r="AA21" s="20">
        <f>AA20+W21+Y21</f>
        <v>43.943465957446811</v>
      </c>
      <c r="AB21" s="19">
        <f>U21*AA21</f>
        <v>175.77386382978725</v>
      </c>
      <c r="AC21" s="21">
        <v>100.1</v>
      </c>
      <c r="AD21" s="21"/>
      <c r="AE21" s="32">
        <f>IF(MONTH(A21)&gt;MONTH(A20),B21*0.1,0)</f>
        <v>0</v>
      </c>
      <c r="AF21" s="33">
        <f t="shared" si="7"/>
        <v>0</v>
      </c>
      <c r="AG21" s="33">
        <f>IF(AD21&gt;0,(AK20*AD21)/AC21,0)</f>
        <v>0</v>
      </c>
      <c r="AH21" s="33"/>
      <c r="AI21" s="33"/>
      <c r="AJ21" s="33"/>
      <c r="AK21" s="34">
        <f>AK20+AF21+AG21-AI21</f>
        <v>0.999292336270035</v>
      </c>
      <c r="AL21" s="21">
        <f>AC21*AK21</f>
        <v>100.02916286063049</v>
      </c>
      <c r="AM21" s="23">
        <v>120.38</v>
      </c>
      <c r="AN21" s="35">
        <f>IF(MONTH(A21)&gt;MONTH(A20),B21*0.1,0)</f>
        <v>0</v>
      </c>
      <c r="AO21" s="36">
        <f t="shared" si="9"/>
        <v>0</v>
      </c>
      <c r="AP21" s="23"/>
      <c r="AQ21" s="23"/>
      <c r="AR21" s="23"/>
      <c r="AS21" s="24">
        <f t="shared" si="8"/>
        <v>0.83874545454545457</v>
      </c>
      <c r="AT21" s="23">
        <f>AM21*AS21</f>
        <v>100.96817781818181</v>
      </c>
      <c r="AU21" s="25">
        <f>L21+T21+AB21+AL21+AT21</f>
        <v>904.52849214458615</v>
      </c>
      <c r="AV21" s="26">
        <f t="shared" si="1"/>
        <v>0</v>
      </c>
    </row>
    <row r="22" spans="1:48" x14ac:dyDescent="0.25">
      <c r="A22" s="10">
        <v>40263</v>
      </c>
      <c r="B22" s="11">
        <v>26.56</v>
      </c>
      <c r="C22" s="12">
        <v>54.22</v>
      </c>
      <c r="D22" s="13"/>
      <c r="E22" s="16">
        <f t="shared" si="2"/>
        <v>0</v>
      </c>
      <c r="F22" s="27">
        <f t="shared" si="3"/>
        <v>0</v>
      </c>
      <c r="G22" s="27">
        <f>IF(D22&gt;0,(K21*D22)/C22,0)</f>
        <v>0</v>
      </c>
      <c r="H22" s="27"/>
      <c r="I22" s="27"/>
      <c r="J22" s="27"/>
      <c r="K22" s="15">
        <f>K21+F22+G22+I22</f>
        <v>4.8284807541241159</v>
      </c>
      <c r="L22" s="16">
        <f t="shared" si="0"/>
        <v>261.80022648860955</v>
      </c>
      <c r="M22" s="17">
        <v>5.2031999999999998</v>
      </c>
      <c r="N22" s="28">
        <f t="shared" si="4"/>
        <v>0</v>
      </c>
      <c r="O22" s="29">
        <f t="shared" si="5"/>
        <v>0</v>
      </c>
      <c r="P22" s="17"/>
      <c r="Q22" s="17"/>
      <c r="R22" s="17"/>
      <c r="S22" s="18">
        <f>S21+O22+Q22</f>
        <v>50.651942646311468</v>
      </c>
      <c r="T22" s="17">
        <f>M22*S22</f>
        <v>263.55218797728782</v>
      </c>
      <c r="U22" s="19">
        <v>3.93</v>
      </c>
      <c r="V22" s="30">
        <f>IF(MONTH(A22)&gt;MONTH(A21),B22*0.2,0)</f>
        <v>0</v>
      </c>
      <c r="W22" s="31">
        <f t="shared" si="6"/>
        <v>0</v>
      </c>
      <c r="X22" s="19"/>
      <c r="Y22" s="19"/>
      <c r="Z22" s="19"/>
      <c r="AA22" s="20">
        <f>AA21+W22+Y22</f>
        <v>43.943465957446811</v>
      </c>
      <c r="AB22" s="19">
        <f>U22*AA22</f>
        <v>172.69782121276597</v>
      </c>
      <c r="AC22" s="21">
        <v>100.78</v>
      </c>
      <c r="AD22" s="21"/>
      <c r="AE22" s="32">
        <f>IF(MONTH(A22)&gt;MONTH(A21),B22*0.1,0)</f>
        <v>0</v>
      </c>
      <c r="AF22" s="33">
        <f t="shared" si="7"/>
        <v>0</v>
      </c>
      <c r="AG22" s="33">
        <f>IF(AD22&gt;0,(AK21*AD22)/AC22,0)</f>
        <v>0</v>
      </c>
      <c r="AH22" s="33"/>
      <c r="AI22" s="33"/>
      <c r="AJ22" s="33"/>
      <c r="AK22" s="34">
        <f>AK21+AF22+AG22-AI22</f>
        <v>0.999292336270035</v>
      </c>
      <c r="AL22" s="21">
        <f>AC22*AK22</f>
        <v>100.70868164929414</v>
      </c>
      <c r="AM22" s="23">
        <v>120.31</v>
      </c>
      <c r="AN22" s="35">
        <f>IF(MONTH(A22)&gt;MONTH(A21),B22*0.1,0)</f>
        <v>0</v>
      </c>
      <c r="AO22" s="36">
        <f t="shared" si="9"/>
        <v>0</v>
      </c>
      <c r="AP22" s="23"/>
      <c r="AQ22" s="23"/>
      <c r="AR22" s="23"/>
      <c r="AS22" s="24">
        <f t="shared" si="8"/>
        <v>0.83874545454545457</v>
      </c>
      <c r="AT22" s="23">
        <f>AM22*AS22</f>
        <v>100.90946563636363</v>
      </c>
      <c r="AU22" s="25">
        <f>L22+T22+AB22+AL22+AT22</f>
        <v>899.66838296432104</v>
      </c>
      <c r="AV22" s="26">
        <f t="shared" si="1"/>
        <v>0</v>
      </c>
    </row>
    <row r="23" spans="1:48" x14ac:dyDescent="0.25">
      <c r="A23" s="10">
        <v>40266</v>
      </c>
      <c r="B23" s="11">
        <v>26.56</v>
      </c>
      <c r="C23" s="12">
        <v>54.27</v>
      </c>
      <c r="D23" s="13"/>
      <c r="E23" s="16">
        <f t="shared" si="2"/>
        <v>0</v>
      </c>
      <c r="F23" s="27">
        <f t="shared" si="3"/>
        <v>0</v>
      </c>
      <c r="G23" s="27">
        <f>IF(D23&gt;0,(K22*D23)/C23,0)</f>
        <v>0</v>
      </c>
      <c r="H23" s="27"/>
      <c r="I23" s="27"/>
      <c r="J23" s="27"/>
      <c r="K23" s="15">
        <f>K22+F23+G23+I23</f>
        <v>4.8284807541241159</v>
      </c>
      <c r="L23" s="16">
        <f t="shared" si="0"/>
        <v>262.04165052631578</v>
      </c>
      <c r="M23" s="17">
        <v>5.2119999999999997</v>
      </c>
      <c r="N23" s="28">
        <f t="shared" si="4"/>
        <v>0</v>
      </c>
      <c r="O23" s="29">
        <f t="shared" si="5"/>
        <v>0</v>
      </c>
      <c r="P23" s="17"/>
      <c r="Q23" s="17"/>
      <c r="R23" s="17"/>
      <c r="S23" s="18">
        <f>S22+O23+Q23</f>
        <v>50.651942646311468</v>
      </c>
      <c r="T23" s="17">
        <f>M23*S23</f>
        <v>263.99792507257536</v>
      </c>
      <c r="U23" s="19">
        <v>3.94</v>
      </c>
      <c r="V23" s="30">
        <f>IF(MONTH(A23)&gt;MONTH(A22),B23*0.2,0)</f>
        <v>0</v>
      </c>
      <c r="W23" s="31">
        <f t="shared" si="6"/>
        <v>0</v>
      </c>
      <c r="X23" s="19"/>
      <c r="Y23" s="19"/>
      <c r="Z23" s="19"/>
      <c r="AA23" s="20">
        <f>AA22+W23+Y23</f>
        <v>43.943465957446811</v>
      </c>
      <c r="AB23" s="19">
        <f>U23*AA23</f>
        <v>173.13725587234043</v>
      </c>
      <c r="AC23" s="21">
        <v>101.31</v>
      </c>
      <c r="AD23" s="21"/>
      <c r="AE23" s="32">
        <f>IF(MONTH(A23)&gt;MONTH(A22),B23*0.1,0)</f>
        <v>0</v>
      </c>
      <c r="AF23" s="33">
        <f t="shared" si="7"/>
        <v>0</v>
      </c>
      <c r="AG23" s="33">
        <f>IF(AD23&gt;0,(AK22*AD23)/AC23,0)</f>
        <v>0</v>
      </c>
      <c r="AH23" s="33"/>
      <c r="AI23" s="33"/>
      <c r="AJ23" s="33"/>
      <c r="AK23" s="34">
        <f>AK22+AF23+AG23-AI23</f>
        <v>0.999292336270035</v>
      </c>
      <c r="AL23" s="21">
        <f>AC23*AK23</f>
        <v>101.23830658751724</v>
      </c>
      <c r="AM23" s="23">
        <v>120.11</v>
      </c>
      <c r="AN23" s="35">
        <f>IF(MONTH(A23)&gt;MONTH(A22),B23*0.1,0)</f>
        <v>0</v>
      </c>
      <c r="AO23" s="36">
        <f t="shared" si="9"/>
        <v>0</v>
      </c>
      <c r="AP23" s="23"/>
      <c r="AQ23" s="23"/>
      <c r="AR23" s="23"/>
      <c r="AS23" s="24">
        <f t="shared" si="8"/>
        <v>0.83874545454545457</v>
      </c>
      <c r="AT23" s="23">
        <f>AM23*AS23</f>
        <v>100.74171654545455</v>
      </c>
      <c r="AU23" s="25">
        <f>L23+T23+AB23+AL23+AT23</f>
        <v>901.15685460420343</v>
      </c>
      <c r="AV23" s="26">
        <f t="shared" si="1"/>
        <v>0</v>
      </c>
    </row>
    <row r="24" spans="1:48" x14ac:dyDescent="0.25">
      <c r="A24" s="10">
        <v>40267</v>
      </c>
      <c r="B24" s="11">
        <v>26.56</v>
      </c>
      <c r="C24" s="12">
        <v>54.31</v>
      </c>
      <c r="D24" s="13"/>
      <c r="E24" s="16">
        <f t="shared" si="2"/>
        <v>0</v>
      </c>
      <c r="F24" s="27">
        <f t="shared" si="3"/>
        <v>0</v>
      </c>
      <c r="G24" s="27">
        <f>IF(D24&gt;0,(K23*D24)/C24,0)</f>
        <v>0</v>
      </c>
      <c r="H24" s="27"/>
      <c r="I24" s="27"/>
      <c r="J24" s="27"/>
      <c r="K24" s="15">
        <f>K23+F24+G24+I24</f>
        <v>4.8284807541241159</v>
      </c>
      <c r="L24" s="16">
        <f t="shared" si="0"/>
        <v>262.23478975648072</v>
      </c>
      <c r="M24" s="17">
        <v>5.1969000000000003</v>
      </c>
      <c r="N24" s="28">
        <f t="shared" si="4"/>
        <v>0</v>
      </c>
      <c r="O24" s="29">
        <f t="shared" si="5"/>
        <v>0</v>
      </c>
      <c r="P24" s="17"/>
      <c r="Q24" s="17"/>
      <c r="R24" s="17"/>
      <c r="S24" s="18">
        <f>S23+O24+Q24</f>
        <v>50.651942646311468</v>
      </c>
      <c r="T24" s="17">
        <f>M24*S24</f>
        <v>263.23308073861608</v>
      </c>
      <c r="U24" s="19">
        <v>3.95</v>
      </c>
      <c r="V24" s="30">
        <f>IF(MONTH(A24)&gt;MONTH(A23),B24*0.2,0)</f>
        <v>0</v>
      </c>
      <c r="W24" s="31">
        <f t="shared" si="6"/>
        <v>0</v>
      </c>
      <c r="X24" s="19"/>
      <c r="Y24" s="19"/>
      <c r="Z24" s="19"/>
      <c r="AA24" s="20">
        <f>AA23+W24+Y24</f>
        <v>43.943465957446811</v>
      </c>
      <c r="AB24" s="19">
        <f>U24*AA24</f>
        <v>173.57669053191492</v>
      </c>
      <c r="AC24" s="21">
        <v>101.64</v>
      </c>
      <c r="AD24" s="21"/>
      <c r="AE24" s="32">
        <f>IF(MONTH(A24)&gt;MONTH(A23),B24*0.1,0)</f>
        <v>0</v>
      </c>
      <c r="AF24" s="33">
        <f t="shared" si="7"/>
        <v>0</v>
      </c>
      <c r="AG24" s="33">
        <f>IF(AD24&gt;0,(AK23*AD24)/AC24,0)</f>
        <v>0</v>
      </c>
      <c r="AH24" s="33"/>
      <c r="AI24" s="33"/>
      <c r="AJ24" s="33"/>
      <c r="AK24" s="34">
        <f>AK23+AF24+AG24-AI24</f>
        <v>0.999292336270035</v>
      </c>
      <c r="AL24" s="21">
        <f>AC24*AK24</f>
        <v>101.56807305848636</v>
      </c>
      <c r="AM24" s="23">
        <v>119.42</v>
      </c>
      <c r="AN24" s="35">
        <f>IF(MONTH(A24)&gt;MONTH(A23),B24*0.1,0)</f>
        <v>0</v>
      </c>
      <c r="AO24" s="36">
        <f t="shared" si="9"/>
        <v>0</v>
      </c>
      <c r="AP24" s="23"/>
      <c r="AQ24" s="23"/>
      <c r="AR24" s="23"/>
      <c r="AS24" s="24">
        <f t="shared" si="8"/>
        <v>0.83874545454545457</v>
      </c>
      <c r="AT24" s="23">
        <f>AM24*AS24</f>
        <v>100.16298218181818</v>
      </c>
      <c r="AU24" s="25">
        <f>L24+T24+AB24+AL24+AT24</f>
        <v>900.7756162673162</v>
      </c>
      <c r="AV24" s="26">
        <f t="shared" si="1"/>
        <v>0</v>
      </c>
    </row>
    <row r="25" spans="1:48" x14ac:dyDescent="0.25">
      <c r="A25" s="10">
        <v>40268</v>
      </c>
      <c r="B25" s="11">
        <v>26.56</v>
      </c>
      <c r="C25" s="12">
        <v>54.44</v>
      </c>
      <c r="D25" s="13"/>
      <c r="E25" s="16">
        <f t="shared" si="2"/>
        <v>0</v>
      </c>
      <c r="F25" s="27">
        <f t="shared" si="3"/>
        <v>0</v>
      </c>
      <c r="G25" s="27">
        <f>IF(D25&gt;0,(K24*D25)/C25,0)</f>
        <v>0</v>
      </c>
      <c r="H25" s="27"/>
      <c r="I25" s="27"/>
      <c r="J25" s="27"/>
      <c r="K25" s="15">
        <f>K24+F25+G25+I25</f>
        <v>4.8284807541241159</v>
      </c>
      <c r="L25" s="16">
        <f t="shared" si="0"/>
        <v>262.86249225451684</v>
      </c>
      <c r="M25" s="17">
        <v>5.1942000000000004</v>
      </c>
      <c r="N25" s="28">
        <f t="shared" si="4"/>
        <v>0</v>
      </c>
      <c r="O25" s="29">
        <f t="shared" si="5"/>
        <v>0</v>
      </c>
      <c r="P25" s="17"/>
      <c r="Q25" s="17"/>
      <c r="R25" s="17"/>
      <c r="S25" s="18">
        <f>S24+O25+Q25</f>
        <v>50.651942646311468</v>
      </c>
      <c r="T25" s="17">
        <f>M25*S25</f>
        <v>263.09632049347107</v>
      </c>
      <c r="U25" s="19">
        <v>3.92</v>
      </c>
      <c r="V25" s="30">
        <f>IF(MONTH(A25)&gt;MONTH(A24),B25*0.2,0)</f>
        <v>0</v>
      </c>
      <c r="W25" s="31">
        <f t="shared" si="6"/>
        <v>0</v>
      </c>
      <c r="X25" s="19"/>
      <c r="Y25" s="19"/>
      <c r="Z25" s="19"/>
      <c r="AA25" s="20">
        <f>AA24+W25+Y25</f>
        <v>43.943465957446811</v>
      </c>
      <c r="AB25" s="19">
        <f>U25*AA25</f>
        <v>172.25838655319149</v>
      </c>
      <c r="AC25" s="21">
        <v>101.26</v>
      </c>
      <c r="AD25" s="21"/>
      <c r="AE25" s="32">
        <f>IF(MONTH(A25)&gt;MONTH(A24),B25*0.1,0)</f>
        <v>0</v>
      </c>
      <c r="AF25" s="33">
        <f t="shared" si="7"/>
        <v>0</v>
      </c>
      <c r="AG25" s="33">
        <f>IF(AD25&gt;0,(AK24*AD25)/AC25,0)</f>
        <v>0</v>
      </c>
      <c r="AH25" s="33"/>
      <c r="AI25" s="33"/>
      <c r="AJ25" s="33"/>
      <c r="AK25" s="34">
        <f>AK24+AF25+AG25-AI25</f>
        <v>0.999292336270035</v>
      </c>
      <c r="AL25" s="21">
        <f>AC25*AK25</f>
        <v>101.18834197070375</v>
      </c>
      <c r="AM25" s="23">
        <v>119.82</v>
      </c>
      <c r="AN25" s="35">
        <f>IF(MONTH(A25)&gt;MONTH(A24),B25*0.1,0)</f>
        <v>0</v>
      </c>
      <c r="AO25" s="36">
        <f t="shared" si="9"/>
        <v>0</v>
      </c>
      <c r="AP25" s="23"/>
      <c r="AQ25" s="23"/>
      <c r="AR25" s="23"/>
      <c r="AS25" s="24">
        <f t="shared" si="8"/>
        <v>0.83874545454545457</v>
      </c>
      <c r="AT25" s="23">
        <f>AM25*AS25</f>
        <v>100.49848036363636</v>
      </c>
      <c r="AU25" s="25">
        <f>L25+T25+AB25+AL25+AT25</f>
        <v>899.90402163551948</v>
      </c>
      <c r="AV25" s="26">
        <f t="shared" si="1"/>
        <v>0</v>
      </c>
    </row>
    <row r="26" spans="1:48" x14ac:dyDescent="0.25">
      <c r="A26" s="10">
        <v>40269</v>
      </c>
      <c r="B26" s="11">
        <v>26.56</v>
      </c>
      <c r="C26" s="12">
        <v>54.61</v>
      </c>
      <c r="D26" s="13"/>
      <c r="E26" s="16">
        <f t="shared" si="2"/>
        <v>7.9679999999999991</v>
      </c>
      <c r="F26" s="27">
        <f t="shared" si="3"/>
        <v>0.14590734297747665</v>
      </c>
      <c r="G26" s="27">
        <f>IF(D26&gt;0,(K25*D26)/C26,0)</f>
        <v>0</v>
      </c>
      <c r="H26" s="27"/>
      <c r="I26" s="27"/>
      <c r="J26" s="27"/>
      <c r="K26" s="15">
        <f>K25+F26+G26+I26</f>
        <v>4.9743880971015928</v>
      </c>
      <c r="L26" s="16">
        <f t="shared" si="0"/>
        <v>271.65133398271797</v>
      </c>
      <c r="M26" s="17">
        <v>5.2721</v>
      </c>
      <c r="N26" s="28">
        <f t="shared" si="4"/>
        <v>7.9679999999999991</v>
      </c>
      <c r="O26" s="29">
        <f t="shared" si="5"/>
        <v>1.5113522125908081</v>
      </c>
      <c r="P26" s="17"/>
      <c r="Q26" s="17"/>
      <c r="R26" s="17"/>
      <c r="S26" s="18">
        <f>S25+O26+Q26</f>
        <v>52.163294858902276</v>
      </c>
      <c r="T26" s="17">
        <f>M26*S26</f>
        <v>275.01010682561866</v>
      </c>
      <c r="U26" s="19">
        <v>3.94</v>
      </c>
      <c r="V26" s="30">
        <f>IF(MONTH(A26)&gt;MONTH(A25),B26*0.2,0)</f>
        <v>5.3120000000000003</v>
      </c>
      <c r="W26" s="31">
        <f t="shared" si="6"/>
        <v>1.3482233502538072</v>
      </c>
      <c r="X26" s="19"/>
      <c r="Y26" s="19"/>
      <c r="Z26" s="19"/>
      <c r="AA26" s="20">
        <f>AA25+W26+Y26</f>
        <v>45.291689307700622</v>
      </c>
      <c r="AB26" s="19">
        <f>U26*AA26</f>
        <v>178.44925587234044</v>
      </c>
      <c r="AC26" s="21">
        <v>102.68</v>
      </c>
      <c r="AD26" s="21"/>
      <c r="AE26" s="32">
        <f>IF(MONTH(A26)&gt;MONTH(A25),B26*0.1,0)</f>
        <v>2.6560000000000001</v>
      </c>
      <c r="AF26" s="33">
        <f t="shared" si="7"/>
        <v>2.5866770549279314E-2</v>
      </c>
      <c r="AG26" s="33">
        <f>IF(AD26&gt;0,(AK25*AD26)/AC26,0)</f>
        <v>0</v>
      </c>
      <c r="AH26" s="33"/>
      <c r="AI26" s="33"/>
      <c r="AJ26" s="33"/>
      <c r="AK26" s="34">
        <f>AK25+AF26+AG26-AI26</f>
        <v>1.0251591068193142</v>
      </c>
      <c r="AL26" s="21">
        <f>AC26*AK26</f>
        <v>105.26333708820719</v>
      </c>
      <c r="AM26" s="23">
        <v>122.13</v>
      </c>
      <c r="AN26" s="35">
        <f>IF(MONTH(A26)&gt;MONTH(A25),B26*0.1,0)</f>
        <v>2.6560000000000001</v>
      </c>
      <c r="AO26" s="36">
        <f t="shared" si="9"/>
        <v>2.1747318431179892E-2</v>
      </c>
      <c r="AP26" s="23"/>
      <c r="AQ26" s="23"/>
      <c r="AR26" s="23"/>
      <c r="AS26" s="24">
        <f t="shared" si="8"/>
        <v>0.86049277297663451</v>
      </c>
      <c r="AT26" s="23">
        <f>AM26*AS26</f>
        <v>105.09198236363638</v>
      </c>
      <c r="AU26" s="25">
        <f>L26+T26+AB26+AL26+AT26</f>
        <v>935.46601613252074</v>
      </c>
      <c r="AV26" s="26">
        <f t="shared" si="1"/>
        <v>0</v>
      </c>
    </row>
    <row r="27" spans="1:48" x14ac:dyDescent="0.25">
      <c r="A27" s="10">
        <v>40270</v>
      </c>
      <c r="B27" s="11">
        <v>26.56</v>
      </c>
      <c r="C27" s="12">
        <v>54.61</v>
      </c>
      <c r="D27" s="13"/>
      <c r="E27" s="16">
        <f t="shared" si="2"/>
        <v>0</v>
      </c>
      <c r="F27" s="27">
        <f t="shared" si="3"/>
        <v>0</v>
      </c>
      <c r="G27" s="27">
        <f t="shared" ref="G27:G90" si="10">IF(D27&gt;0,(K26*D27)/C27,0)</f>
        <v>0</v>
      </c>
      <c r="H27" s="27"/>
      <c r="I27" s="27"/>
      <c r="J27" s="27"/>
      <c r="K27" s="15">
        <f t="shared" ref="K27:K90" si="11">K26+F27+G27+I27</f>
        <v>4.9743880971015928</v>
      </c>
      <c r="L27" s="16">
        <f t="shared" si="0"/>
        <v>271.65133398271797</v>
      </c>
      <c r="M27" s="17">
        <v>5.2721</v>
      </c>
      <c r="N27" s="28">
        <f t="shared" si="4"/>
        <v>0</v>
      </c>
      <c r="O27" s="29">
        <f t="shared" si="5"/>
        <v>0</v>
      </c>
      <c r="P27" s="17"/>
      <c r="Q27" s="17"/>
      <c r="R27" s="17"/>
      <c r="S27" s="18">
        <f>S26+O27+Q27</f>
        <v>52.163294858902276</v>
      </c>
      <c r="T27" s="17">
        <f>M27*S27</f>
        <v>275.01010682561866</v>
      </c>
      <c r="U27" s="19">
        <v>3.94</v>
      </c>
      <c r="V27" s="30">
        <f>IF(MONTH(A27)&gt;MONTH(A26),B27*0.2,0)</f>
        <v>0</v>
      </c>
      <c r="W27" s="31">
        <f t="shared" si="6"/>
        <v>0</v>
      </c>
      <c r="X27" s="19"/>
      <c r="Y27" s="19"/>
      <c r="Z27" s="19"/>
      <c r="AA27" s="20">
        <f>AA26+W27+Y27</f>
        <v>45.291689307700622</v>
      </c>
      <c r="AB27" s="19">
        <f>U27*AA27</f>
        <v>178.44925587234044</v>
      </c>
      <c r="AC27" s="21">
        <v>102.68</v>
      </c>
      <c r="AD27" s="21"/>
      <c r="AE27" s="32">
        <f>IF(MONTH(A27)&gt;MONTH(A26),B27*0.1,0)</f>
        <v>0</v>
      </c>
      <c r="AF27" s="33">
        <f t="shared" si="7"/>
        <v>0</v>
      </c>
      <c r="AG27" s="33">
        <f>IF(AD27&gt;0,(AK26*AD27)/AC27,0)</f>
        <v>0</v>
      </c>
      <c r="AH27" s="33"/>
      <c r="AI27" s="33"/>
      <c r="AJ27" s="33"/>
      <c r="AK27" s="34">
        <f>AK26+AF27+AG27-AI27</f>
        <v>1.0251591068193142</v>
      </c>
      <c r="AL27" s="21">
        <f>AC27*AK27</f>
        <v>105.26333708820719</v>
      </c>
      <c r="AM27" s="23">
        <v>122.13</v>
      </c>
      <c r="AN27" s="35">
        <f>IF(MONTH(A27)&gt;MONTH(A26),B27*0.1,0)</f>
        <v>0</v>
      </c>
      <c r="AO27" s="36">
        <f t="shared" si="9"/>
        <v>0</v>
      </c>
      <c r="AP27" s="23"/>
      <c r="AQ27" s="23"/>
      <c r="AR27" s="23"/>
      <c r="AS27" s="24">
        <f t="shared" si="8"/>
        <v>0.86049277297663451</v>
      </c>
      <c r="AT27" s="23">
        <f>AM27*AS27</f>
        <v>105.09198236363638</v>
      </c>
      <c r="AU27" s="25">
        <f>L27+T27+AB27+AL27+AT27</f>
        <v>935.46601613252074</v>
      </c>
      <c r="AV27" s="26">
        <f t="shared" si="1"/>
        <v>0</v>
      </c>
    </row>
    <row r="28" spans="1:48" x14ac:dyDescent="0.25">
      <c r="A28" s="10">
        <v>40273</v>
      </c>
      <c r="B28" s="11">
        <v>26.56</v>
      </c>
      <c r="C28" s="12">
        <v>54.61</v>
      </c>
      <c r="D28" s="13"/>
      <c r="E28" s="16">
        <f t="shared" si="2"/>
        <v>0</v>
      </c>
      <c r="F28" s="27">
        <f t="shared" si="3"/>
        <v>0</v>
      </c>
      <c r="G28" s="27">
        <f t="shared" si="10"/>
        <v>0</v>
      </c>
      <c r="H28" s="27"/>
      <c r="I28" s="27"/>
      <c r="J28" s="27"/>
      <c r="K28" s="15">
        <f t="shared" si="11"/>
        <v>4.9743880971015928</v>
      </c>
      <c r="L28" s="16">
        <f t="shared" si="0"/>
        <v>271.65133398271797</v>
      </c>
      <c r="M28" s="17">
        <v>5.2721</v>
      </c>
      <c r="N28" s="28">
        <f t="shared" si="4"/>
        <v>0</v>
      </c>
      <c r="O28" s="29">
        <f t="shared" si="5"/>
        <v>0</v>
      </c>
      <c r="P28" s="17"/>
      <c r="Q28" s="17"/>
      <c r="R28" s="17"/>
      <c r="S28" s="18">
        <f>S27+O28+Q28</f>
        <v>52.163294858902276</v>
      </c>
      <c r="T28" s="17">
        <f>M28*S28</f>
        <v>275.01010682561866</v>
      </c>
      <c r="U28" s="19">
        <v>3.94</v>
      </c>
      <c r="V28" s="30">
        <f>IF(MONTH(A28)&gt;MONTH(A27),B28*0.2,0)</f>
        <v>0</v>
      </c>
      <c r="W28" s="31">
        <f t="shared" si="6"/>
        <v>0</v>
      </c>
      <c r="X28" s="19"/>
      <c r="Y28" s="19"/>
      <c r="Z28" s="19"/>
      <c r="AA28" s="20">
        <f>AA27+W28+Y28</f>
        <v>45.291689307700622</v>
      </c>
      <c r="AB28" s="19">
        <f>U28*AA28</f>
        <v>178.44925587234044</v>
      </c>
      <c r="AC28" s="21">
        <v>102.68</v>
      </c>
      <c r="AD28" s="21"/>
      <c r="AE28" s="32">
        <f>IF(MONTH(A28)&gt;MONTH(A27),B28*0.1,0)</f>
        <v>0</v>
      </c>
      <c r="AF28" s="33">
        <f t="shared" si="7"/>
        <v>0</v>
      </c>
      <c r="AG28" s="33">
        <f>IF(AD28&gt;0,(AK27*AD28)/AC28,0)</f>
        <v>0</v>
      </c>
      <c r="AH28" s="33"/>
      <c r="AI28" s="33"/>
      <c r="AJ28" s="33"/>
      <c r="AK28" s="34">
        <f>AK27+AF28+AG28-AI28</f>
        <v>1.0251591068193142</v>
      </c>
      <c r="AL28" s="21">
        <f>AC28*AK28</f>
        <v>105.26333708820719</v>
      </c>
      <c r="AM28" s="23">
        <v>122.13</v>
      </c>
      <c r="AN28" s="35">
        <f>IF(MONTH(A28)&gt;MONTH(A27),B28*0.1,0)</f>
        <v>0</v>
      </c>
      <c r="AO28" s="36">
        <f t="shared" si="9"/>
        <v>0</v>
      </c>
      <c r="AP28" s="23"/>
      <c r="AQ28" s="23"/>
      <c r="AR28" s="23"/>
      <c r="AS28" s="24">
        <f t="shared" si="8"/>
        <v>0.86049277297663451</v>
      </c>
      <c r="AT28" s="23">
        <f>AM28*AS28</f>
        <v>105.09198236363638</v>
      </c>
      <c r="AU28" s="25">
        <f>L28+T28+AB28+AL28+AT28</f>
        <v>935.46601613252074</v>
      </c>
      <c r="AV28" s="26">
        <f t="shared" si="1"/>
        <v>0</v>
      </c>
    </row>
    <row r="29" spans="1:48" x14ac:dyDescent="0.25">
      <c r="A29" s="10">
        <v>40274</v>
      </c>
      <c r="B29" s="11">
        <v>26.56</v>
      </c>
      <c r="C29" s="12">
        <v>55.26</v>
      </c>
      <c r="D29" s="13"/>
      <c r="E29" s="16">
        <f t="shared" si="2"/>
        <v>0</v>
      </c>
      <c r="F29" s="27">
        <f t="shared" si="3"/>
        <v>0</v>
      </c>
      <c r="G29" s="27">
        <f t="shared" si="10"/>
        <v>0</v>
      </c>
      <c r="H29" s="27"/>
      <c r="I29" s="27"/>
      <c r="J29" s="27"/>
      <c r="K29" s="15">
        <f t="shared" si="11"/>
        <v>4.9743880971015928</v>
      </c>
      <c r="L29" s="16">
        <f t="shared" si="0"/>
        <v>274.88468624583402</v>
      </c>
      <c r="M29" s="17">
        <v>5.2925000000000004</v>
      </c>
      <c r="N29" s="28">
        <f t="shared" si="4"/>
        <v>0</v>
      </c>
      <c r="O29" s="29">
        <f t="shared" si="5"/>
        <v>0</v>
      </c>
      <c r="P29" s="17"/>
      <c r="Q29" s="17"/>
      <c r="R29" s="17"/>
      <c r="S29" s="18">
        <f>S28+O29+Q29</f>
        <v>52.163294858902276</v>
      </c>
      <c r="T29" s="17">
        <f>M29*S29</f>
        <v>276.07423804074034</v>
      </c>
      <c r="U29" s="19">
        <v>4.01</v>
      </c>
      <c r="V29" s="30">
        <f>IF(MONTH(A29)&gt;MONTH(A28),B29*0.2,0)</f>
        <v>0</v>
      </c>
      <c r="W29" s="31">
        <f t="shared" si="6"/>
        <v>0</v>
      </c>
      <c r="X29" s="19"/>
      <c r="Y29" s="19"/>
      <c r="Z29" s="19"/>
      <c r="AA29" s="20">
        <f>AA28+W29+Y29</f>
        <v>45.291689307700622</v>
      </c>
      <c r="AB29" s="19">
        <f>U29*AA29</f>
        <v>181.61967412387949</v>
      </c>
      <c r="AC29" s="21">
        <v>104.48</v>
      </c>
      <c r="AD29" s="21"/>
      <c r="AE29" s="32">
        <f>IF(MONTH(A29)&gt;MONTH(A28),B29*0.1,0)</f>
        <v>0</v>
      </c>
      <c r="AF29" s="33">
        <f t="shared" si="7"/>
        <v>0</v>
      </c>
      <c r="AG29" s="33">
        <f>IF(AD29&gt;0,(AK28*AD29)/AC29,0)</f>
        <v>0</v>
      </c>
      <c r="AH29" s="33"/>
      <c r="AI29" s="33"/>
      <c r="AJ29" s="33"/>
      <c r="AK29" s="34">
        <f>AK28+AF29+AG29-AI29</f>
        <v>1.0251591068193142</v>
      </c>
      <c r="AL29" s="21">
        <f>AC29*AK29</f>
        <v>107.10862348048195</v>
      </c>
      <c r="AM29" s="23">
        <v>123.72</v>
      </c>
      <c r="AN29" s="35">
        <f>IF(MONTH(A29)&gt;MONTH(A28),B29*0.1,0)</f>
        <v>0</v>
      </c>
      <c r="AO29" s="36">
        <f t="shared" si="9"/>
        <v>0</v>
      </c>
      <c r="AP29" s="23"/>
      <c r="AQ29" s="23"/>
      <c r="AR29" s="23"/>
      <c r="AS29" s="24">
        <f t="shared" si="8"/>
        <v>0.86049277297663451</v>
      </c>
      <c r="AT29" s="23">
        <f>AM29*AS29</f>
        <v>106.46016587266922</v>
      </c>
      <c r="AU29" s="25">
        <f>L29+T29+AB29+AL29+AT29</f>
        <v>946.14738776360491</v>
      </c>
      <c r="AV29" s="26">
        <f t="shared" si="1"/>
        <v>0</v>
      </c>
    </row>
    <row r="30" spans="1:48" x14ac:dyDescent="0.25">
      <c r="A30" s="10">
        <v>40275</v>
      </c>
      <c r="B30" s="11">
        <v>26.56</v>
      </c>
      <c r="C30" s="12">
        <v>55.32</v>
      </c>
      <c r="D30" s="13"/>
      <c r="E30" s="16">
        <f t="shared" si="2"/>
        <v>0</v>
      </c>
      <c r="F30" s="27">
        <f t="shared" si="3"/>
        <v>0</v>
      </c>
      <c r="G30" s="27">
        <f t="shared" si="10"/>
        <v>0</v>
      </c>
      <c r="H30" s="27"/>
      <c r="I30" s="27"/>
      <c r="J30" s="27"/>
      <c r="K30" s="15">
        <f t="shared" si="11"/>
        <v>4.9743880971015928</v>
      </c>
      <c r="L30" s="16">
        <f t="shared" si="0"/>
        <v>275.18314953166009</v>
      </c>
      <c r="M30" s="17">
        <v>5.2651000000000003</v>
      </c>
      <c r="N30" s="28">
        <f t="shared" si="4"/>
        <v>0</v>
      </c>
      <c r="O30" s="29">
        <f t="shared" si="5"/>
        <v>0</v>
      </c>
      <c r="P30" s="17"/>
      <c r="Q30" s="17"/>
      <c r="R30" s="17"/>
      <c r="S30" s="18">
        <f>S29+O30+Q30</f>
        <v>52.163294858902276</v>
      </c>
      <c r="T30" s="17">
        <f>M30*S30</f>
        <v>274.64496376160639</v>
      </c>
      <c r="U30" s="19">
        <v>4.01</v>
      </c>
      <c r="V30" s="30">
        <f>IF(MONTH(A30)&gt;MONTH(A29),B30*0.2,0)</f>
        <v>0</v>
      </c>
      <c r="W30" s="31">
        <f t="shared" si="6"/>
        <v>0</v>
      </c>
      <c r="X30" s="19"/>
      <c r="Y30" s="19"/>
      <c r="Z30" s="19"/>
      <c r="AA30" s="20">
        <f>AA29+W30+Y30</f>
        <v>45.291689307700622</v>
      </c>
      <c r="AB30" s="19">
        <f>U30*AA30</f>
        <v>181.61967412387949</v>
      </c>
      <c r="AC30" s="21">
        <v>105.56</v>
      </c>
      <c r="AD30" s="21"/>
      <c r="AE30" s="32">
        <f>IF(MONTH(A30)&gt;MONTH(A29),B30*0.1,0)</f>
        <v>0</v>
      </c>
      <c r="AF30" s="33">
        <f t="shared" si="7"/>
        <v>0</v>
      </c>
      <c r="AG30" s="33">
        <f>IF(AD30&gt;0,(AK29*AD30)/AC30,0)</f>
        <v>0</v>
      </c>
      <c r="AH30" s="33"/>
      <c r="AI30" s="33"/>
      <c r="AJ30" s="33"/>
      <c r="AK30" s="34">
        <f>AK29+AF30+AG30-AI30</f>
        <v>1.0251591068193142</v>
      </c>
      <c r="AL30" s="21">
        <f>AC30*AK30</f>
        <v>108.2157953158468</v>
      </c>
      <c r="AM30" s="23">
        <v>123.99</v>
      </c>
      <c r="AN30" s="35">
        <f>IF(MONTH(A30)&gt;MONTH(A29),B30*0.1,0)</f>
        <v>0</v>
      </c>
      <c r="AO30" s="36">
        <f t="shared" si="9"/>
        <v>0</v>
      </c>
      <c r="AP30" s="23"/>
      <c r="AQ30" s="23"/>
      <c r="AR30" s="23"/>
      <c r="AS30" s="24">
        <f t="shared" si="8"/>
        <v>0.86049277297663451</v>
      </c>
      <c r="AT30" s="23">
        <f>AM30*AS30</f>
        <v>106.6924989213729</v>
      </c>
      <c r="AU30" s="25">
        <f>L30+T30+AB30+AL30+AT30</f>
        <v>946.35608165436565</v>
      </c>
      <c r="AV30" s="26">
        <f t="shared" si="1"/>
        <v>0</v>
      </c>
    </row>
    <row r="31" spans="1:48" x14ac:dyDescent="0.25">
      <c r="A31" s="10">
        <v>40276</v>
      </c>
      <c r="B31" s="11">
        <v>26.56</v>
      </c>
      <c r="C31" s="12">
        <v>54.83</v>
      </c>
      <c r="D31" s="13"/>
      <c r="E31" s="16">
        <f t="shared" si="2"/>
        <v>0</v>
      </c>
      <c r="F31" s="27">
        <f t="shared" si="3"/>
        <v>0</v>
      </c>
      <c r="G31" s="27">
        <f t="shared" si="10"/>
        <v>0</v>
      </c>
      <c r="H31" s="27"/>
      <c r="I31" s="27"/>
      <c r="J31" s="27"/>
      <c r="K31" s="15">
        <f t="shared" si="11"/>
        <v>4.9743880971015928</v>
      </c>
      <c r="L31" s="16">
        <f t="shared" si="0"/>
        <v>272.74569936408034</v>
      </c>
      <c r="M31" s="17">
        <v>5.2130000000000001</v>
      </c>
      <c r="N31" s="28">
        <f t="shared" si="4"/>
        <v>0</v>
      </c>
      <c r="O31" s="29">
        <f t="shared" si="5"/>
        <v>0</v>
      </c>
      <c r="P31" s="17"/>
      <c r="Q31" s="17"/>
      <c r="R31" s="17"/>
      <c r="S31" s="18">
        <f>S30+O31+Q31</f>
        <v>52.163294858902276</v>
      </c>
      <c r="T31" s="17">
        <f>M31*S31</f>
        <v>271.92725609945757</v>
      </c>
      <c r="U31" s="19">
        <v>3.99</v>
      </c>
      <c r="V31" s="30">
        <f>IF(MONTH(A31)&gt;MONTH(A30),B31*0.2,0)</f>
        <v>0</v>
      </c>
      <c r="W31" s="31">
        <f t="shared" si="6"/>
        <v>0</v>
      </c>
      <c r="X31" s="19"/>
      <c r="Y31" s="19"/>
      <c r="Z31" s="19"/>
      <c r="AA31" s="20">
        <f>AA30+W31+Y31</f>
        <v>45.291689307700622</v>
      </c>
      <c r="AB31" s="19">
        <f>U31*AA31</f>
        <v>180.71384033772549</v>
      </c>
      <c r="AC31" s="21">
        <v>105.05</v>
      </c>
      <c r="AD31" s="21"/>
      <c r="AE31" s="32">
        <f>IF(MONTH(A31)&gt;MONTH(A30),B31*0.1,0)</f>
        <v>0</v>
      </c>
      <c r="AF31" s="33">
        <f t="shared" si="7"/>
        <v>0</v>
      </c>
      <c r="AG31" s="33">
        <f>IF(AD31&gt;0,(AK30*AD31)/AC31,0)</f>
        <v>0</v>
      </c>
      <c r="AH31" s="33"/>
      <c r="AI31" s="33"/>
      <c r="AJ31" s="33"/>
      <c r="AK31" s="34">
        <f>AK30+AF31+AG31-AI31</f>
        <v>1.0251591068193142</v>
      </c>
      <c r="AL31" s="21">
        <f>AC31*AK31</f>
        <v>107.69296417136896</v>
      </c>
      <c r="AM31" s="23">
        <v>123.11</v>
      </c>
      <c r="AN31" s="35">
        <f>IF(MONTH(A31)&gt;MONTH(A30),B31*0.1,0)</f>
        <v>0</v>
      </c>
      <c r="AO31" s="36">
        <f t="shared" si="9"/>
        <v>0</v>
      </c>
      <c r="AP31" s="23"/>
      <c r="AQ31" s="23"/>
      <c r="AR31" s="23"/>
      <c r="AS31" s="24">
        <f t="shared" si="8"/>
        <v>0.86049277297663451</v>
      </c>
      <c r="AT31" s="23">
        <f>AM31*AS31</f>
        <v>105.93526528115348</v>
      </c>
      <c r="AU31" s="25">
        <f>L31+T31+AB31+AL31+AT31</f>
        <v>939.01502525378578</v>
      </c>
      <c r="AV31" s="26">
        <f t="shared" si="1"/>
        <v>0</v>
      </c>
    </row>
    <row r="32" spans="1:48" x14ac:dyDescent="0.25">
      <c r="A32" s="10">
        <v>40277</v>
      </c>
      <c r="B32" s="11">
        <v>26.56</v>
      </c>
      <c r="C32" s="12">
        <v>55.23</v>
      </c>
      <c r="D32" s="13"/>
      <c r="E32" s="16">
        <f t="shared" si="2"/>
        <v>0</v>
      </c>
      <c r="F32" s="27">
        <f t="shared" si="3"/>
        <v>0</v>
      </c>
      <c r="G32" s="27">
        <f t="shared" si="10"/>
        <v>0</v>
      </c>
      <c r="H32" s="27"/>
      <c r="I32" s="27"/>
      <c r="J32" s="27"/>
      <c r="K32" s="15">
        <f t="shared" si="11"/>
        <v>4.9743880971015928</v>
      </c>
      <c r="L32" s="16">
        <f t="shared" si="0"/>
        <v>274.73545460292098</v>
      </c>
      <c r="M32" s="17">
        <v>5.2826000000000004</v>
      </c>
      <c r="N32" s="28">
        <f t="shared" si="4"/>
        <v>0</v>
      </c>
      <c r="O32" s="29">
        <f t="shared" si="5"/>
        <v>0</v>
      </c>
      <c r="P32" s="17"/>
      <c r="Q32" s="17"/>
      <c r="R32" s="17"/>
      <c r="S32" s="18">
        <f>S31+O32+Q32</f>
        <v>52.163294858902276</v>
      </c>
      <c r="T32" s="17">
        <f>M32*S32</f>
        <v>275.55782142163719</v>
      </c>
      <c r="U32" s="19">
        <v>4</v>
      </c>
      <c r="V32" s="30">
        <f>IF(MONTH(A32)&gt;MONTH(A31),B32*0.2,0)</f>
        <v>0</v>
      </c>
      <c r="W32" s="31">
        <f t="shared" si="6"/>
        <v>0</v>
      </c>
      <c r="X32" s="19"/>
      <c r="Y32" s="19"/>
      <c r="Z32" s="19"/>
      <c r="AA32" s="20">
        <f>AA31+W32+Y32</f>
        <v>45.291689307700622</v>
      </c>
      <c r="AB32" s="19">
        <f>U32*AA32</f>
        <v>181.16675723080249</v>
      </c>
      <c r="AC32" s="21">
        <v>105.26</v>
      </c>
      <c r="AD32" s="21"/>
      <c r="AE32" s="32">
        <f>IF(MONTH(A32)&gt;MONTH(A31),B32*0.1,0)</f>
        <v>0</v>
      </c>
      <c r="AF32" s="33">
        <f t="shared" si="7"/>
        <v>0</v>
      </c>
      <c r="AG32" s="33">
        <f>IF(AD32&gt;0,(AK31*AD32)/AC32,0)</f>
        <v>0</v>
      </c>
      <c r="AH32" s="33"/>
      <c r="AI32" s="33"/>
      <c r="AJ32" s="33"/>
      <c r="AK32" s="34">
        <f>AK31+AF32+AG32-AI32</f>
        <v>1.0251591068193142</v>
      </c>
      <c r="AL32" s="21">
        <f>AC32*AK32</f>
        <v>107.90824758380101</v>
      </c>
      <c r="AM32" s="23">
        <v>124.53</v>
      </c>
      <c r="AN32" s="35">
        <f>IF(MONTH(A32)&gt;MONTH(A31),B32*0.1,0)</f>
        <v>0</v>
      </c>
      <c r="AO32" s="36">
        <f t="shared" si="9"/>
        <v>0</v>
      </c>
      <c r="AP32" s="23"/>
      <c r="AQ32" s="23"/>
      <c r="AR32" s="23"/>
      <c r="AS32" s="24">
        <f t="shared" si="8"/>
        <v>0.86049277297663451</v>
      </c>
      <c r="AT32" s="23">
        <f>AM32*AS32</f>
        <v>107.15716501878029</v>
      </c>
      <c r="AU32" s="25">
        <f>L32+T32+AB32+AL32+AT32</f>
        <v>946.52544585794203</v>
      </c>
      <c r="AV32" s="26">
        <f t="shared" si="1"/>
        <v>0</v>
      </c>
    </row>
    <row r="33" spans="1:48" x14ac:dyDescent="0.25">
      <c r="A33" s="10">
        <v>40280</v>
      </c>
      <c r="B33" s="11">
        <v>26.56</v>
      </c>
      <c r="C33" s="12">
        <v>54.99</v>
      </c>
      <c r="D33" s="13"/>
      <c r="E33" s="16">
        <f t="shared" si="2"/>
        <v>0</v>
      </c>
      <c r="F33" s="27">
        <f t="shared" si="3"/>
        <v>0</v>
      </c>
      <c r="G33" s="27">
        <f t="shared" si="10"/>
        <v>0</v>
      </c>
      <c r="H33" s="27"/>
      <c r="I33" s="27"/>
      <c r="J33" s="27"/>
      <c r="K33" s="15">
        <f t="shared" si="11"/>
        <v>4.9743880971015928</v>
      </c>
      <c r="L33" s="16">
        <f t="shared" si="0"/>
        <v>273.54160145961657</v>
      </c>
      <c r="M33" s="17">
        <v>5.2868000000000004</v>
      </c>
      <c r="N33" s="28">
        <f t="shared" si="4"/>
        <v>0</v>
      </c>
      <c r="O33" s="29">
        <f t="shared" si="5"/>
        <v>0</v>
      </c>
      <c r="P33" s="17"/>
      <c r="Q33" s="17"/>
      <c r="R33" s="17"/>
      <c r="S33" s="18">
        <f>S32+O33+Q33</f>
        <v>52.163294858902276</v>
      </c>
      <c r="T33" s="17">
        <f>M33*S33</f>
        <v>275.7769072600446</v>
      </c>
      <c r="U33" s="19">
        <v>3.97</v>
      </c>
      <c r="V33" s="30">
        <f>IF(MONTH(A33)&gt;MONTH(A32),B33*0.2,0)</f>
        <v>0</v>
      </c>
      <c r="W33" s="31">
        <f t="shared" si="6"/>
        <v>0</v>
      </c>
      <c r="X33" s="19"/>
      <c r="Y33" s="19"/>
      <c r="Z33" s="19"/>
      <c r="AA33" s="20">
        <f>AA32+W33+Y33</f>
        <v>45.291689307700622</v>
      </c>
      <c r="AB33" s="19">
        <f>U33*AA33</f>
        <v>179.80800655157148</v>
      </c>
      <c r="AC33" s="21">
        <v>103.94</v>
      </c>
      <c r="AD33" s="21"/>
      <c r="AE33" s="32">
        <f>IF(MONTH(A33)&gt;MONTH(A32),B33*0.1,0)</f>
        <v>0</v>
      </c>
      <c r="AF33" s="33">
        <f t="shared" si="7"/>
        <v>0</v>
      </c>
      <c r="AG33" s="33">
        <f>IF(AD33&gt;0,(AK32*AD33)/AC33,0)</f>
        <v>0</v>
      </c>
      <c r="AH33" s="33"/>
      <c r="AI33" s="33"/>
      <c r="AJ33" s="33"/>
      <c r="AK33" s="34">
        <f>AK32+AF33+AG33-AI33</f>
        <v>1.0251591068193142</v>
      </c>
      <c r="AL33" s="21">
        <f>AC33*AK33</f>
        <v>106.55503756279951</v>
      </c>
      <c r="AM33" s="23">
        <v>123.97</v>
      </c>
      <c r="AN33" s="35">
        <f>IF(MONTH(A33)&gt;MONTH(A32),B33*0.1,0)</f>
        <v>0</v>
      </c>
      <c r="AO33" s="36">
        <f t="shared" si="9"/>
        <v>0</v>
      </c>
      <c r="AP33" s="23"/>
      <c r="AQ33" s="23"/>
      <c r="AR33" s="23"/>
      <c r="AS33" s="24">
        <f t="shared" si="8"/>
        <v>0.86049277297663451</v>
      </c>
      <c r="AT33" s="23">
        <f>AM33*AS33</f>
        <v>106.67528906591338</v>
      </c>
      <c r="AU33" s="25">
        <f>L33+T33+AB33+AL33+AT33</f>
        <v>942.35684189994549</v>
      </c>
      <c r="AV33" s="26">
        <f t="shared" si="1"/>
        <v>0</v>
      </c>
    </row>
    <row r="34" spans="1:48" x14ac:dyDescent="0.25">
      <c r="A34" s="10">
        <v>40281</v>
      </c>
      <c r="B34" s="11">
        <v>26.56</v>
      </c>
      <c r="C34" s="12">
        <v>54.85</v>
      </c>
      <c r="D34" s="13"/>
      <c r="E34" s="16">
        <f t="shared" si="2"/>
        <v>0</v>
      </c>
      <c r="F34" s="27">
        <f t="shared" si="3"/>
        <v>0</v>
      </c>
      <c r="G34" s="27">
        <f t="shared" si="10"/>
        <v>0</v>
      </c>
      <c r="H34" s="27"/>
      <c r="I34" s="27"/>
      <c r="J34" s="27"/>
      <c r="K34" s="15">
        <f t="shared" si="11"/>
        <v>4.9743880971015928</v>
      </c>
      <c r="L34" s="16">
        <f t="shared" si="0"/>
        <v>272.84518712602238</v>
      </c>
      <c r="M34" s="17">
        <v>5.2752999999999997</v>
      </c>
      <c r="N34" s="28">
        <f t="shared" si="4"/>
        <v>0</v>
      </c>
      <c r="O34" s="29">
        <f t="shared" si="5"/>
        <v>0</v>
      </c>
      <c r="P34" s="17"/>
      <c r="Q34" s="17"/>
      <c r="R34" s="17"/>
      <c r="S34" s="18">
        <f>S33+O34+Q34</f>
        <v>52.163294858902276</v>
      </c>
      <c r="T34" s="17">
        <f>M34*S34</f>
        <v>275.17702936916714</v>
      </c>
      <c r="U34" s="19">
        <v>3.97</v>
      </c>
      <c r="V34" s="30">
        <f>IF(MONTH(A34)&gt;MONTH(A33),B34*0.2,0)</f>
        <v>0</v>
      </c>
      <c r="W34" s="31">
        <f t="shared" si="6"/>
        <v>0</v>
      </c>
      <c r="X34" s="19"/>
      <c r="Y34" s="19"/>
      <c r="Z34" s="19"/>
      <c r="AA34" s="20">
        <f>AA33+W34+Y34</f>
        <v>45.291689307700622</v>
      </c>
      <c r="AB34" s="19">
        <f>U34*AA34</f>
        <v>179.80800655157148</v>
      </c>
      <c r="AC34" s="21">
        <v>103.23</v>
      </c>
      <c r="AD34" s="21"/>
      <c r="AE34" s="32">
        <f>IF(MONTH(A34)&gt;MONTH(A33),B34*0.1,0)</f>
        <v>0</v>
      </c>
      <c r="AF34" s="33">
        <f t="shared" si="7"/>
        <v>0</v>
      </c>
      <c r="AG34" s="33">
        <f>IF(AD34&gt;0,(AK33*AD34)/AC34,0)</f>
        <v>0</v>
      </c>
      <c r="AH34" s="33"/>
      <c r="AI34" s="33"/>
      <c r="AJ34" s="33"/>
      <c r="AK34" s="34">
        <f>AK33+AF34+AG34-AI34</f>
        <v>1.0251591068193142</v>
      </c>
      <c r="AL34" s="21">
        <f>AC34*AK34</f>
        <v>105.8271745969578</v>
      </c>
      <c r="AM34" s="23">
        <v>123.31</v>
      </c>
      <c r="AN34" s="35">
        <f>IF(MONTH(A34)&gt;MONTH(A33),B34*0.1,0)</f>
        <v>0</v>
      </c>
      <c r="AO34" s="36">
        <f t="shared" si="9"/>
        <v>0</v>
      </c>
      <c r="AP34" s="23"/>
      <c r="AQ34" s="23"/>
      <c r="AR34" s="23"/>
      <c r="AS34" s="24">
        <f t="shared" si="8"/>
        <v>0.86049277297663451</v>
      </c>
      <c r="AT34" s="23">
        <f>AM34*AS34</f>
        <v>106.1073638357488</v>
      </c>
      <c r="AU34" s="25">
        <f>L34+T34+AB34+AL34+AT34</f>
        <v>939.76476147946755</v>
      </c>
      <c r="AV34" s="26">
        <f t="shared" si="1"/>
        <v>0</v>
      </c>
    </row>
    <row r="35" spans="1:48" x14ac:dyDescent="0.25">
      <c r="A35" s="10">
        <v>40282</v>
      </c>
      <c r="B35" s="11">
        <v>26.56</v>
      </c>
      <c r="C35" s="12">
        <v>54.98</v>
      </c>
      <c r="D35" s="13"/>
      <c r="E35" s="16">
        <f t="shared" si="2"/>
        <v>0</v>
      </c>
      <c r="F35" s="27">
        <f t="shared" si="3"/>
        <v>0</v>
      </c>
      <c r="G35" s="27">
        <f t="shared" si="10"/>
        <v>0</v>
      </c>
      <c r="H35" s="27"/>
      <c r="I35" s="27"/>
      <c r="J35" s="27"/>
      <c r="K35" s="15">
        <f t="shared" si="11"/>
        <v>4.9743880971015928</v>
      </c>
      <c r="L35" s="16">
        <f t="shared" si="0"/>
        <v>273.49185757864558</v>
      </c>
      <c r="M35" s="17">
        <v>5.3079999999999998</v>
      </c>
      <c r="N35" s="28">
        <f t="shared" si="4"/>
        <v>0</v>
      </c>
      <c r="O35" s="29">
        <f t="shared" si="5"/>
        <v>0</v>
      </c>
      <c r="P35" s="17"/>
      <c r="Q35" s="17"/>
      <c r="R35" s="17"/>
      <c r="S35" s="18">
        <f>S34+O35+Q35</f>
        <v>52.163294858902276</v>
      </c>
      <c r="T35" s="17">
        <f>M35*S35</f>
        <v>276.88276911105328</v>
      </c>
      <c r="U35" s="19">
        <v>3.99</v>
      </c>
      <c r="V35" s="30">
        <f>IF(MONTH(A35)&gt;MONTH(A34),B35*0.2,0)</f>
        <v>0</v>
      </c>
      <c r="W35" s="31">
        <f t="shared" si="6"/>
        <v>0</v>
      </c>
      <c r="X35" s="19"/>
      <c r="Y35" s="19"/>
      <c r="Z35" s="19"/>
      <c r="AA35" s="20">
        <f>AA34+W35+Y35</f>
        <v>45.291689307700622</v>
      </c>
      <c r="AB35" s="19">
        <f>U35*AA35</f>
        <v>180.71384033772549</v>
      </c>
      <c r="AC35" s="21">
        <v>104.31</v>
      </c>
      <c r="AD35" s="21"/>
      <c r="AE35" s="32">
        <f>IF(MONTH(A35)&gt;MONTH(A34),B35*0.1,0)</f>
        <v>0</v>
      </c>
      <c r="AF35" s="33">
        <f t="shared" si="7"/>
        <v>0</v>
      </c>
      <c r="AG35" s="33">
        <f>IF(AD35&gt;0,(AK34*AD35)/AC35,0)</f>
        <v>0</v>
      </c>
      <c r="AH35" s="33"/>
      <c r="AI35" s="33"/>
      <c r="AJ35" s="33"/>
      <c r="AK35" s="34">
        <f>AK34+AF35+AG35-AI35</f>
        <v>1.0251591068193142</v>
      </c>
      <c r="AL35" s="21">
        <f>AC35*AK35</f>
        <v>106.93434643232267</v>
      </c>
      <c r="AM35" s="23">
        <v>124.74</v>
      </c>
      <c r="AN35" s="35">
        <f>IF(MONTH(A35)&gt;MONTH(A34),B35*0.1,0)</f>
        <v>0</v>
      </c>
      <c r="AO35" s="36">
        <f t="shared" si="9"/>
        <v>0</v>
      </c>
      <c r="AP35" s="23"/>
      <c r="AQ35" s="23"/>
      <c r="AR35" s="23"/>
      <c r="AS35" s="24">
        <f t="shared" si="8"/>
        <v>0.86049277297663451</v>
      </c>
      <c r="AT35" s="23">
        <f>AM35*AS35</f>
        <v>107.33786850110539</v>
      </c>
      <c r="AU35" s="25">
        <f>L35+T35+AB35+AL35+AT35</f>
        <v>945.36068196085239</v>
      </c>
      <c r="AV35" s="26">
        <f t="shared" si="1"/>
        <v>0</v>
      </c>
    </row>
    <row r="36" spans="1:48" x14ac:dyDescent="0.25">
      <c r="A36" s="10">
        <v>40283</v>
      </c>
      <c r="B36" s="11">
        <v>26.56</v>
      </c>
      <c r="C36" s="12">
        <v>55.46</v>
      </c>
      <c r="D36" s="13"/>
      <c r="E36" s="16">
        <f t="shared" si="2"/>
        <v>0</v>
      </c>
      <c r="F36" s="27">
        <f t="shared" si="3"/>
        <v>0</v>
      </c>
      <c r="G36" s="27">
        <f t="shared" si="10"/>
        <v>0</v>
      </c>
      <c r="H36" s="27"/>
      <c r="I36" s="27"/>
      <c r="J36" s="27"/>
      <c r="K36" s="15">
        <f t="shared" si="11"/>
        <v>4.9743880971015928</v>
      </c>
      <c r="L36" s="16">
        <f t="shared" si="0"/>
        <v>275.87956386525434</v>
      </c>
      <c r="M36" s="17">
        <v>5.3250000000000002</v>
      </c>
      <c r="N36" s="28">
        <f t="shared" si="4"/>
        <v>0</v>
      </c>
      <c r="O36" s="29">
        <f t="shared" si="5"/>
        <v>0</v>
      </c>
      <c r="P36" s="17"/>
      <c r="Q36" s="17"/>
      <c r="R36" s="17"/>
      <c r="S36" s="18">
        <f>S35+O36+Q36</f>
        <v>52.163294858902276</v>
      </c>
      <c r="T36" s="17">
        <f>M36*S36</f>
        <v>277.76954512365461</v>
      </c>
      <c r="U36" s="19">
        <v>4.03</v>
      </c>
      <c r="V36" s="30">
        <f>IF(MONTH(A36)&gt;MONTH(A35),B36*0.2,0)</f>
        <v>0</v>
      </c>
      <c r="W36" s="31">
        <f t="shared" si="6"/>
        <v>0</v>
      </c>
      <c r="X36" s="19"/>
      <c r="Y36" s="19"/>
      <c r="Z36" s="19"/>
      <c r="AA36" s="20">
        <f>AA35+W36+Y36</f>
        <v>45.291689307700622</v>
      </c>
      <c r="AB36" s="19">
        <f>U36*AA36</f>
        <v>182.52550791003353</v>
      </c>
      <c r="AC36" s="21">
        <v>105.01</v>
      </c>
      <c r="AD36" s="21"/>
      <c r="AE36" s="32">
        <f>IF(MONTH(A36)&gt;MONTH(A35),B36*0.1,0)</f>
        <v>0</v>
      </c>
      <c r="AF36" s="33">
        <f t="shared" si="7"/>
        <v>0</v>
      </c>
      <c r="AG36" s="33">
        <f>IF(AD36&gt;0,(AK35*AD36)/AC36,0)</f>
        <v>0</v>
      </c>
      <c r="AH36" s="33"/>
      <c r="AI36" s="33"/>
      <c r="AJ36" s="33"/>
      <c r="AK36" s="34">
        <f>AK35+AF36+AG36-AI36</f>
        <v>1.0251591068193142</v>
      </c>
      <c r="AL36" s="21">
        <f>AC36*AK36</f>
        <v>107.6519578070962</v>
      </c>
      <c r="AM36" s="23">
        <v>125.47</v>
      </c>
      <c r="AN36" s="35">
        <f>IF(MONTH(A36)&gt;MONTH(A35),B36*0.1,0)</f>
        <v>0</v>
      </c>
      <c r="AO36" s="36">
        <f t="shared" si="9"/>
        <v>0</v>
      </c>
      <c r="AP36" s="23"/>
      <c r="AQ36" s="23"/>
      <c r="AR36" s="23"/>
      <c r="AS36" s="24">
        <f t="shared" si="8"/>
        <v>0.86049277297663451</v>
      </c>
      <c r="AT36" s="23">
        <f>AM36*AS36</f>
        <v>107.96602822537834</v>
      </c>
      <c r="AU36" s="25">
        <f>L36+T36+AB36+AL36+AT36</f>
        <v>951.79260293141692</v>
      </c>
      <c r="AV36" s="26">
        <f t="shared" si="1"/>
        <v>0</v>
      </c>
    </row>
    <row r="37" spans="1:48" x14ac:dyDescent="0.25">
      <c r="A37" s="10">
        <v>40284</v>
      </c>
      <c r="B37" s="11">
        <v>26.56</v>
      </c>
      <c r="C37" s="12">
        <v>55.82</v>
      </c>
      <c r="D37" s="13"/>
      <c r="E37" s="16">
        <f t="shared" si="2"/>
        <v>0</v>
      </c>
      <c r="F37" s="27">
        <f t="shared" si="3"/>
        <v>0</v>
      </c>
      <c r="G37" s="27">
        <f t="shared" si="10"/>
        <v>0</v>
      </c>
      <c r="H37" s="27"/>
      <c r="I37" s="27"/>
      <c r="J37" s="27"/>
      <c r="K37" s="15">
        <f t="shared" si="11"/>
        <v>4.9743880971015928</v>
      </c>
      <c r="L37" s="16">
        <f t="shared" si="0"/>
        <v>277.6703435802109</v>
      </c>
      <c r="M37" s="17">
        <v>5.2378999999999998</v>
      </c>
      <c r="N37" s="28">
        <f t="shared" si="4"/>
        <v>0</v>
      </c>
      <c r="O37" s="29">
        <f t="shared" si="5"/>
        <v>0</v>
      </c>
      <c r="P37" s="17"/>
      <c r="Q37" s="17"/>
      <c r="R37" s="17"/>
      <c r="S37" s="18">
        <f>S36+O37+Q37</f>
        <v>52.163294858902276</v>
      </c>
      <c r="T37" s="17">
        <f>M37*S37</f>
        <v>273.22612214144419</v>
      </c>
      <c r="U37" s="19">
        <v>3.98</v>
      </c>
      <c r="V37" s="30">
        <f>IF(MONTH(A37)&gt;MONTH(A36),B37*0.2,0)</f>
        <v>0</v>
      </c>
      <c r="W37" s="31">
        <f t="shared" si="6"/>
        <v>0</v>
      </c>
      <c r="X37" s="19"/>
      <c r="Y37" s="19"/>
      <c r="Z37" s="19"/>
      <c r="AA37" s="20">
        <f>AA36+W37+Y37</f>
        <v>45.291689307700622</v>
      </c>
      <c r="AB37" s="19">
        <f>U37*AA37</f>
        <v>180.26092344464848</v>
      </c>
      <c r="AC37" s="21">
        <v>104.26</v>
      </c>
      <c r="AD37" s="21"/>
      <c r="AE37" s="32">
        <f>IF(MONTH(A37)&gt;MONTH(A36),B37*0.1,0)</f>
        <v>0</v>
      </c>
      <c r="AF37" s="33">
        <f t="shared" si="7"/>
        <v>0</v>
      </c>
      <c r="AG37" s="33">
        <f>IF(AD37&gt;0,(AK36*AD37)/AC37,0)</f>
        <v>0</v>
      </c>
      <c r="AH37" s="33"/>
      <c r="AI37" s="33"/>
      <c r="AJ37" s="33"/>
      <c r="AK37" s="34">
        <f>AK36+AF37+AG37-AI37</f>
        <v>1.0251591068193142</v>
      </c>
      <c r="AL37" s="21">
        <f>AC37*AK37</f>
        <v>106.88308847698171</v>
      </c>
      <c r="AM37" s="23">
        <v>124.15</v>
      </c>
      <c r="AN37" s="35">
        <f>IF(MONTH(A37)&gt;MONTH(A36),B37*0.1,0)</f>
        <v>0</v>
      </c>
      <c r="AO37" s="36">
        <f t="shared" si="9"/>
        <v>0</v>
      </c>
      <c r="AP37" s="23"/>
      <c r="AQ37" s="23"/>
      <c r="AR37" s="23"/>
      <c r="AS37" s="24">
        <f t="shared" si="8"/>
        <v>0.86049277297663451</v>
      </c>
      <c r="AT37" s="23">
        <f>AM37*AS37</f>
        <v>106.83017776504919</v>
      </c>
      <c r="AU37" s="25">
        <f>L37+T37+AB37+AL37+AT37</f>
        <v>944.87065540833441</v>
      </c>
      <c r="AV37" s="26">
        <f t="shared" si="1"/>
        <v>0</v>
      </c>
    </row>
    <row r="38" spans="1:48" x14ac:dyDescent="0.25">
      <c r="A38" s="10">
        <v>40287</v>
      </c>
      <c r="B38" s="11">
        <v>26.56</v>
      </c>
      <c r="C38" s="12">
        <v>54.51</v>
      </c>
      <c r="D38" s="13"/>
      <c r="E38" s="16">
        <f t="shared" si="2"/>
        <v>0</v>
      </c>
      <c r="F38" s="27">
        <f t="shared" si="3"/>
        <v>0</v>
      </c>
      <c r="G38" s="27">
        <f t="shared" si="10"/>
        <v>0</v>
      </c>
      <c r="H38" s="27"/>
      <c r="I38" s="27"/>
      <c r="J38" s="27"/>
      <c r="K38" s="15">
        <f t="shared" si="11"/>
        <v>4.9743880971015928</v>
      </c>
      <c r="L38" s="16">
        <f t="shared" si="0"/>
        <v>271.15389517300781</v>
      </c>
      <c r="M38" s="17">
        <v>5.2148000000000003</v>
      </c>
      <c r="N38" s="28">
        <f t="shared" si="4"/>
        <v>0</v>
      </c>
      <c r="O38" s="29">
        <f t="shared" si="5"/>
        <v>0</v>
      </c>
      <c r="P38" s="17"/>
      <c r="Q38" s="17"/>
      <c r="R38" s="17"/>
      <c r="S38" s="18">
        <f>S37+O38+Q38</f>
        <v>52.163294858902276</v>
      </c>
      <c r="T38" s="17">
        <f>M38*S38</f>
        <v>272.02115003020361</v>
      </c>
      <c r="U38" s="19">
        <v>3.98</v>
      </c>
      <c r="V38" s="30">
        <f>IF(MONTH(A38)&gt;MONTH(A37),B38*0.2,0)</f>
        <v>0</v>
      </c>
      <c r="W38" s="31">
        <f t="shared" si="6"/>
        <v>0</v>
      </c>
      <c r="X38" s="19"/>
      <c r="Y38" s="19"/>
      <c r="Z38" s="19"/>
      <c r="AA38" s="20">
        <f>AA37+W38+Y38</f>
        <v>45.291689307700622</v>
      </c>
      <c r="AB38" s="19">
        <f>U38*AA38</f>
        <v>180.26092344464848</v>
      </c>
      <c r="AC38" s="21">
        <v>102.04</v>
      </c>
      <c r="AD38" s="21"/>
      <c r="AE38" s="32">
        <f>IF(MONTH(A38)&gt;MONTH(A37),B38*0.1,0)</f>
        <v>0</v>
      </c>
      <c r="AF38" s="33">
        <f t="shared" si="7"/>
        <v>0</v>
      </c>
      <c r="AG38" s="33">
        <f>IF(AD38&gt;0,(AK37*AD38)/AC38,0)</f>
        <v>0</v>
      </c>
      <c r="AH38" s="33"/>
      <c r="AI38" s="33"/>
      <c r="AJ38" s="33"/>
      <c r="AK38" s="34">
        <f>AK37+AF38+AG38-AI38</f>
        <v>1.0251591068193142</v>
      </c>
      <c r="AL38" s="21">
        <f>AC38*AK38</f>
        <v>104.60723525984282</v>
      </c>
      <c r="AM38" s="23">
        <v>122.93</v>
      </c>
      <c r="AN38" s="35">
        <f>IF(MONTH(A38)&gt;MONTH(A37),B38*0.1,0)</f>
        <v>0</v>
      </c>
      <c r="AO38" s="36">
        <f t="shared" si="9"/>
        <v>0</v>
      </c>
      <c r="AP38" s="23"/>
      <c r="AQ38" s="23"/>
      <c r="AR38" s="23"/>
      <c r="AS38" s="24">
        <f t="shared" si="8"/>
        <v>0.86049277297663451</v>
      </c>
      <c r="AT38" s="23">
        <f>AM38*AS38</f>
        <v>105.78037658201768</v>
      </c>
      <c r="AU38" s="25">
        <f>L38+T38+AB38+AL38+AT38</f>
        <v>933.82358048972037</v>
      </c>
      <c r="AV38" s="26">
        <f t="shared" si="1"/>
        <v>0</v>
      </c>
    </row>
    <row r="39" spans="1:48" x14ac:dyDescent="0.25">
      <c r="A39" s="10">
        <v>40288</v>
      </c>
      <c r="B39" s="11">
        <v>26.56</v>
      </c>
      <c r="C39" s="12">
        <v>55.03</v>
      </c>
      <c r="D39" s="13"/>
      <c r="E39" s="16">
        <f t="shared" si="2"/>
        <v>0</v>
      </c>
      <c r="F39" s="27">
        <f t="shared" si="3"/>
        <v>0</v>
      </c>
      <c r="G39" s="27">
        <f t="shared" si="10"/>
        <v>0</v>
      </c>
      <c r="H39" s="27"/>
      <c r="I39" s="27"/>
      <c r="J39" s="27"/>
      <c r="K39" s="15">
        <f t="shared" si="11"/>
        <v>4.9743880971015928</v>
      </c>
      <c r="L39" s="16">
        <f t="shared" si="0"/>
        <v>273.74057698350066</v>
      </c>
      <c r="M39" s="17">
        <v>5.2824</v>
      </c>
      <c r="N39" s="28">
        <f t="shared" si="4"/>
        <v>0</v>
      </c>
      <c r="O39" s="29">
        <f t="shared" si="5"/>
        <v>0</v>
      </c>
      <c r="P39" s="17"/>
      <c r="Q39" s="17"/>
      <c r="R39" s="17"/>
      <c r="S39" s="18">
        <f>S38+O39+Q39</f>
        <v>52.163294858902276</v>
      </c>
      <c r="T39" s="17">
        <f>M39*S39</f>
        <v>275.54738876266538</v>
      </c>
      <c r="U39" s="19">
        <v>4.05</v>
      </c>
      <c r="V39" s="30">
        <f>IF(MONTH(A39)&gt;MONTH(A38),B39*0.2,0)</f>
        <v>0</v>
      </c>
      <c r="W39" s="31">
        <f t="shared" si="6"/>
        <v>0</v>
      </c>
      <c r="X39" s="19"/>
      <c r="Y39" s="19"/>
      <c r="Z39" s="19"/>
      <c r="AA39" s="20">
        <f>AA38+W39+Y39</f>
        <v>45.291689307700622</v>
      </c>
      <c r="AB39" s="19">
        <f>U39*AA39</f>
        <v>183.4313416961875</v>
      </c>
      <c r="AC39" s="21">
        <v>102.62</v>
      </c>
      <c r="AD39" s="21"/>
      <c r="AE39" s="32">
        <f>IF(MONTH(A39)&gt;MONTH(A38),B39*0.1,0)</f>
        <v>0</v>
      </c>
      <c r="AF39" s="33">
        <f t="shared" si="7"/>
        <v>0</v>
      </c>
      <c r="AG39" s="33">
        <f>IF(AD39&gt;0,(AK38*AD39)/AC39,0)</f>
        <v>0</v>
      </c>
      <c r="AH39" s="33"/>
      <c r="AI39" s="33"/>
      <c r="AJ39" s="33"/>
      <c r="AK39" s="34">
        <f>AK38+AF39+AG39-AI39</f>
        <v>1.0251591068193142</v>
      </c>
      <c r="AL39" s="21">
        <f>AC39*AK39</f>
        <v>105.20182754179802</v>
      </c>
      <c r="AM39" s="23">
        <v>124.97</v>
      </c>
      <c r="AN39" s="35">
        <f>IF(MONTH(A39)&gt;MONTH(A38),B39*0.1,0)</f>
        <v>0</v>
      </c>
      <c r="AO39" s="36">
        <f t="shared" si="9"/>
        <v>0</v>
      </c>
      <c r="AP39" s="23"/>
      <c r="AQ39" s="23"/>
      <c r="AR39" s="23"/>
      <c r="AS39" s="24">
        <f t="shared" si="8"/>
        <v>0.86049277297663451</v>
      </c>
      <c r="AT39" s="23">
        <f>AM39*AS39</f>
        <v>107.53578183889002</v>
      </c>
      <c r="AU39" s="25">
        <f>L39+T39+AB39+AL39+AT39</f>
        <v>945.45691682304152</v>
      </c>
      <c r="AV39" s="26">
        <f t="shared" si="1"/>
        <v>0</v>
      </c>
    </row>
    <row r="40" spans="1:48" x14ac:dyDescent="0.25">
      <c r="A40" s="10">
        <v>40289</v>
      </c>
      <c r="B40" s="11">
        <v>26.56</v>
      </c>
      <c r="C40" s="12">
        <v>55.34</v>
      </c>
      <c r="D40" s="13"/>
      <c r="E40" s="16">
        <f t="shared" si="2"/>
        <v>0</v>
      </c>
      <c r="F40" s="27">
        <f t="shared" si="3"/>
        <v>0</v>
      </c>
      <c r="G40" s="27">
        <f t="shared" si="10"/>
        <v>0</v>
      </c>
      <c r="H40" s="27"/>
      <c r="I40" s="27"/>
      <c r="J40" s="27"/>
      <c r="K40" s="15">
        <f t="shared" si="11"/>
        <v>4.9743880971015928</v>
      </c>
      <c r="L40" s="16">
        <f t="shared" si="0"/>
        <v>275.28263729360214</v>
      </c>
      <c r="M40" s="17">
        <v>5.2469999999999999</v>
      </c>
      <c r="N40" s="28">
        <f t="shared" si="4"/>
        <v>0</v>
      </c>
      <c r="O40" s="29">
        <f t="shared" si="5"/>
        <v>0</v>
      </c>
      <c r="P40" s="17"/>
      <c r="Q40" s="17"/>
      <c r="R40" s="17"/>
      <c r="S40" s="18">
        <f>S39+O40+Q40</f>
        <v>52.163294858902276</v>
      </c>
      <c r="T40" s="17">
        <f>M40*S40</f>
        <v>273.70080812466023</v>
      </c>
      <c r="U40" s="19">
        <v>4.0599999999999996</v>
      </c>
      <c r="V40" s="30">
        <f>IF(MONTH(A40)&gt;MONTH(A39),B40*0.2,0)</f>
        <v>0</v>
      </c>
      <c r="W40" s="31">
        <f t="shared" si="6"/>
        <v>0</v>
      </c>
      <c r="X40" s="19"/>
      <c r="Y40" s="19"/>
      <c r="Z40" s="19"/>
      <c r="AA40" s="20">
        <f>AA39+W40+Y40</f>
        <v>45.291689307700622</v>
      </c>
      <c r="AB40" s="19">
        <f>U40*AA40</f>
        <v>183.8842585892645</v>
      </c>
      <c r="AC40" s="21">
        <v>103.32</v>
      </c>
      <c r="AD40" s="21"/>
      <c r="AE40" s="32">
        <f>IF(MONTH(A40)&gt;MONTH(A39),B40*0.1,0)</f>
        <v>0</v>
      </c>
      <c r="AF40" s="33">
        <f t="shared" si="7"/>
        <v>0</v>
      </c>
      <c r="AG40" s="33">
        <f>IF(AD40&gt;0,(AK39*AD40)/AC40,0)</f>
        <v>0</v>
      </c>
      <c r="AH40" s="33"/>
      <c r="AI40" s="33"/>
      <c r="AJ40" s="33"/>
      <c r="AK40" s="34">
        <f>AK39+AF40+AG40-AI40</f>
        <v>1.0251591068193142</v>
      </c>
      <c r="AL40" s="21">
        <f>AC40*AK40</f>
        <v>105.91943891657154</v>
      </c>
      <c r="AM40" s="23">
        <v>125.19</v>
      </c>
      <c r="AN40" s="35">
        <f>IF(MONTH(A40)&gt;MONTH(A39),B40*0.1,0)</f>
        <v>0</v>
      </c>
      <c r="AO40" s="36">
        <f t="shared" si="9"/>
        <v>0</v>
      </c>
      <c r="AP40" s="23"/>
      <c r="AQ40" s="23"/>
      <c r="AR40" s="23"/>
      <c r="AS40" s="24">
        <f t="shared" si="8"/>
        <v>0.86049277297663451</v>
      </c>
      <c r="AT40" s="23">
        <f>AM40*AS40</f>
        <v>107.72509024894487</v>
      </c>
      <c r="AU40" s="25">
        <f>L40+T40+AB40+AL40+AT40</f>
        <v>946.51223317304323</v>
      </c>
      <c r="AV40" s="26">
        <f t="shared" si="1"/>
        <v>0</v>
      </c>
    </row>
    <row r="41" spans="1:48" x14ac:dyDescent="0.25">
      <c r="A41" s="10">
        <v>40290</v>
      </c>
      <c r="B41" s="11">
        <v>26.56</v>
      </c>
      <c r="C41" s="12">
        <v>54.92</v>
      </c>
      <c r="D41" s="13"/>
      <c r="E41" s="16">
        <f t="shared" si="2"/>
        <v>0</v>
      </c>
      <c r="F41" s="27">
        <f t="shared" si="3"/>
        <v>0</v>
      </c>
      <c r="G41" s="27">
        <f t="shared" si="10"/>
        <v>0</v>
      </c>
      <c r="H41" s="27"/>
      <c r="I41" s="27"/>
      <c r="J41" s="27"/>
      <c r="K41" s="15">
        <f t="shared" si="11"/>
        <v>4.9743880971015928</v>
      </c>
      <c r="L41" s="16">
        <f t="shared" si="0"/>
        <v>273.19339429281951</v>
      </c>
      <c r="M41" s="17">
        <v>5.1814999999999998</v>
      </c>
      <c r="N41" s="28">
        <f t="shared" si="4"/>
        <v>0</v>
      </c>
      <c r="O41" s="29">
        <f t="shared" si="5"/>
        <v>0</v>
      </c>
      <c r="P41" s="17"/>
      <c r="Q41" s="17"/>
      <c r="R41" s="17"/>
      <c r="S41" s="18">
        <f>S40+O41+Q41</f>
        <v>52.163294858902276</v>
      </c>
      <c r="T41" s="17">
        <f>M41*S41</f>
        <v>270.28411231140211</v>
      </c>
      <c r="U41" s="19">
        <v>4.05</v>
      </c>
      <c r="V41" s="30">
        <f>IF(MONTH(A41)&gt;MONTH(A40),B41*0.2,0)</f>
        <v>0</v>
      </c>
      <c r="W41" s="31">
        <f t="shared" si="6"/>
        <v>0</v>
      </c>
      <c r="X41" s="19"/>
      <c r="Y41" s="19"/>
      <c r="Z41" s="19"/>
      <c r="AA41" s="20">
        <f>AA40+W41+Y41</f>
        <v>45.291689307700622</v>
      </c>
      <c r="AB41" s="19">
        <f>U41*AA41</f>
        <v>183.4313416961875</v>
      </c>
      <c r="AC41" s="21">
        <v>103.07</v>
      </c>
      <c r="AD41" s="21"/>
      <c r="AE41" s="32">
        <f>IF(MONTH(A41)&gt;MONTH(A40),B41*0.1,0)</f>
        <v>0</v>
      </c>
      <c r="AF41" s="33">
        <f t="shared" si="7"/>
        <v>0</v>
      </c>
      <c r="AG41" s="33">
        <f>IF(AD41&gt;0,(AK40*AD41)/AC41,0)</f>
        <v>0</v>
      </c>
      <c r="AH41" s="33"/>
      <c r="AI41" s="33"/>
      <c r="AJ41" s="33"/>
      <c r="AK41" s="34">
        <f>AK40+AF41+AG41-AI41</f>
        <v>1.0251591068193142</v>
      </c>
      <c r="AL41" s="21">
        <f>AC41*AK41</f>
        <v>105.6631491398667</v>
      </c>
      <c r="AM41" s="23">
        <v>124.37</v>
      </c>
      <c r="AN41" s="35">
        <f>IF(MONTH(A41)&gt;MONTH(A40),B41*0.1,0)</f>
        <v>0</v>
      </c>
      <c r="AO41" s="36">
        <f t="shared" si="9"/>
        <v>0</v>
      </c>
      <c r="AP41" s="23"/>
      <c r="AQ41" s="23"/>
      <c r="AR41" s="23"/>
      <c r="AS41" s="24">
        <f t="shared" si="8"/>
        <v>0.86049277297663451</v>
      </c>
      <c r="AT41" s="23">
        <f>AM41*AS41</f>
        <v>107.01948617510403</v>
      </c>
      <c r="AU41" s="25">
        <f>L41+T41+AB41+AL41+AT41</f>
        <v>939.59148361537984</v>
      </c>
      <c r="AV41" s="26">
        <f t="shared" si="1"/>
        <v>0</v>
      </c>
    </row>
    <row r="42" spans="1:48" x14ac:dyDescent="0.25">
      <c r="A42" s="10">
        <v>40291</v>
      </c>
      <c r="B42" s="11">
        <v>26.56</v>
      </c>
      <c r="C42" s="12">
        <v>55.6</v>
      </c>
      <c r="D42" s="13"/>
      <c r="E42" s="16">
        <f t="shared" si="2"/>
        <v>0</v>
      </c>
      <c r="F42" s="27">
        <f t="shared" si="3"/>
        <v>0</v>
      </c>
      <c r="G42" s="27">
        <f t="shared" si="10"/>
        <v>0</v>
      </c>
      <c r="H42" s="27"/>
      <c r="I42" s="27"/>
      <c r="J42" s="27"/>
      <c r="K42" s="15">
        <f t="shared" si="11"/>
        <v>4.9743880971015928</v>
      </c>
      <c r="L42" s="16">
        <f t="shared" si="0"/>
        <v>276.57597819884859</v>
      </c>
      <c r="M42" s="17">
        <v>5.2328999999999999</v>
      </c>
      <c r="N42" s="28">
        <f t="shared" si="4"/>
        <v>0</v>
      </c>
      <c r="O42" s="29">
        <f t="shared" si="5"/>
        <v>0</v>
      </c>
      <c r="P42" s="17"/>
      <c r="Q42" s="17"/>
      <c r="R42" s="17"/>
      <c r="S42" s="18">
        <f>S41+O42+Q42</f>
        <v>52.163294858902276</v>
      </c>
      <c r="T42" s="17">
        <f>M42*S42</f>
        <v>272.96530566714972</v>
      </c>
      <c r="U42" s="19">
        <v>4.08</v>
      </c>
      <c r="V42" s="30">
        <f>IF(MONTH(A42)&gt;MONTH(A41),B42*0.2,0)</f>
        <v>0</v>
      </c>
      <c r="W42" s="31">
        <f t="shared" si="6"/>
        <v>0</v>
      </c>
      <c r="X42" s="19"/>
      <c r="Y42" s="19"/>
      <c r="Z42" s="19"/>
      <c r="AA42" s="20">
        <f>AA41+W42+Y42</f>
        <v>45.291689307700622</v>
      </c>
      <c r="AB42" s="19">
        <f>U42*AA42</f>
        <v>184.79009237541854</v>
      </c>
      <c r="AC42" s="21">
        <v>103.75</v>
      </c>
      <c r="AD42" s="21"/>
      <c r="AE42" s="32">
        <f>IF(MONTH(A42)&gt;MONTH(A41),B42*0.1,0)</f>
        <v>0</v>
      </c>
      <c r="AF42" s="33">
        <f t="shared" si="7"/>
        <v>0</v>
      </c>
      <c r="AG42" s="33">
        <f>IF(AD42&gt;0,(AK41*AD42)/AC42,0)</f>
        <v>0</v>
      </c>
      <c r="AH42" s="33"/>
      <c r="AI42" s="33"/>
      <c r="AJ42" s="33"/>
      <c r="AK42" s="34">
        <f>AK41+AF42+AG42-AI42</f>
        <v>1.0251591068193142</v>
      </c>
      <c r="AL42" s="21">
        <f>AC42*AK42</f>
        <v>106.36025733250385</v>
      </c>
      <c r="AM42" s="23">
        <v>125.84</v>
      </c>
      <c r="AN42" s="35">
        <f>IF(MONTH(A42)&gt;MONTH(A41),B42*0.1,0)</f>
        <v>0</v>
      </c>
      <c r="AO42" s="36">
        <f t="shared" si="9"/>
        <v>0</v>
      </c>
      <c r="AP42" s="23"/>
      <c r="AQ42" s="23"/>
      <c r="AR42" s="23"/>
      <c r="AS42" s="24">
        <f t="shared" si="8"/>
        <v>0.86049277297663451</v>
      </c>
      <c r="AT42" s="23">
        <f>AM42*AS42</f>
        <v>108.28441055137969</v>
      </c>
      <c r="AU42" s="25">
        <f>L42+T42+AB42+AL42+AT42</f>
        <v>948.9760441253004</v>
      </c>
      <c r="AV42" s="26">
        <f t="shared" si="1"/>
        <v>0</v>
      </c>
    </row>
    <row r="43" spans="1:48" x14ac:dyDescent="0.25">
      <c r="A43" s="10">
        <v>40294</v>
      </c>
      <c r="B43" s="11">
        <v>26.56</v>
      </c>
      <c r="C43" s="12">
        <v>55.79</v>
      </c>
      <c r="D43" s="13"/>
      <c r="E43" s="16">
        <f t="shared" si="2"/>
        <v>0</v>
      </c>
      <c r="F43" s="27">
        <f t="shared" si="3"/>
        <v>0</v>
      </c>
      <c r="G43" s="27">
        <f t="shared" si="10"/>
        <v>0</v>
      </c>
      <c r="H43" s="27"/>
      <c r="I43" s="27"/>
      <c r="J43" s="27"/>
      <c r="K43" s="15">
        <f t="shared" si="11"/>
        <v>4.9743880971015928</v>
      </c>
      <c r="L43" s="16">
        <f t="shared" si="0"/>
        <v>277.52111193729786</v>
      </c>
      <c r="M43" s="17">
        <v>5.2839999999999998</v>
      </c>
      <c r="N43" s="28">
        <f t="shared" si="4"/>
        <v>0</v>
      </c>
      <c r="O43" s="29">
        <f t="shared" si="5"/>
        <v>0</v>
      </c>
      <c r="P43" s="17"/>
      <c r="Q43" s="17"/>
      <c r="R43" s="17"/>
      <c r="S43" s="18">
        <f>S42+O43+Q43</f>
        <v>52.163294858902276</v>
      </c>
      <c r="T43" s="17">
        <f>M43*S43</f>
        <v>275.63085003443962</v>
      </c>
      <c r="U43" s="19">
        <v>4.12</v>
      </c>
      <c r="V43" s="30">
        <f>IF(MONTH(A43)&gt;MONTH(A42),B43*0.2,0)</f>
        <v>0</v>
      </c>
      <c r="W43" s="31">
        <f t="shared" si="6"/>
        <v>0</v>
      </c>
      <c r="X43" s="19"/>
      <c r="Y43" s="19"/>
      <c r="Z43" s="19"/>
      <c r="AA43" s="20">
        <f>AA42+W43+Y43</f>
        <v>45.291689307700622</v>
      </c>
      <c r="AB43" s="19">
        <f>U43*AA43</f>
        <v>186.60175994772658</v>
      </c>
      <c r="AC43" s="21">
        <v>104.96</v>
      </c>
      <c r="AD43" s="21"/>
      <c r="AE43" s="32">
        <f>IF(MONTH(A43)&gt;MONTH(A42),B43*0.1,0)</f>
        <v>0</v>
      </c>
      <c r="AF43" s="33">
        <f t="shared" si="7"/>
        <v>0</v>
      </c>
      <c r="AG43" s="33">
        <f>IF(AD43&gt;0,(AK42*AD43)/AC43,0)</f>
        <v>0</v>
      </c>
      <c r="AH43" s="33"/>
      <c r="AI43" s="33"/>
      <c r="AJ43" s="33"/>
      <c r="AK43" s="34">
        <f>AK42+AF43+AG43-AI43</f>
        <v>1.0251591068193142</v>
      </c>
      <c r="AL43" s="21">
        <f>AC43*AK43</f>
        <v>107.60069985175521</v>
      </c>
      <c r="AM43" s="23">
        <v>126.83</v>
      </c>
      <c r="AN43" s="35">
        <f>IF(MONTH(A43)&gt;MONTH(A42),B43*0.1,0)</f>
        <v>0</v>
      </c>
      <c r="AO43" s="36">
        <f t="shared" si="9"/>
        <v>0</v>
      </c>
      <c r="AP43" s="23"/>
      <c r="AQ43" s="23"/>
      <c r="AR43" s="23"/>
      <c r="AS43" s="24">
        <f t="shared" si="8"/>
        <v>0.86049277297663451</v>
      </c>
      <c r="AT43" s="23">
        <f>AM43*AS43</f>
        <v>109.13629839662656</v>
      </c>
      <c r="AU43" s="25">
        <f>L43+T43+AB43+AL43+AT43</f>
        <v>956.49072016784578</v>
      </c>
      <c r="AV43" s="26">
        <f t="shared" si="1"/>
        <v>0</v>
      </c>
    </row>
    <row r="44" spans="1:48" x14ac:dyDescent="0.25">
      <c r="A44" s="10">
        <v>40295</v>
      </c>
      <c r="B44" s="11">
        <v>26.56</v>
      </c>
      <c r="C44" s="12">
        <v>55.24</v>
      </c>
      <c r="D44" s="13"/>
      <c r="E44" s="16">
        <f t="shared" si="2"/>
        <v>0</v>
      </c>
      <c r="F44" s="27">
        <f t="shared" si="3"/>
        <v>0</v>
      </c>
      <c r="G44" s="27">
        <f t="shared" si="10"/>
        <v>0</v>
      </c>
      <c r="H44" s="27"/>
      <c r="I44" s="27"/>
      <c r="J44" s="27"/>
      <c r="K44" s="15">
        <f t="shared" si="11"/>
        <v>4.9743880971015928</v>
      </c>
      <c r="L44" s="16">
        <f t="shared" si="0"/>
        <v>274.78519848389197</v>
      </c>
      <c r="M44" s="17">
        <v>5.1283000000000003</v>
      </c>
      <c r="N44" s="28">
        <f t="shared" si="4"/>
        <v>0</v>
      </c>
      <c r="O44" s="29">
        <f t="shared" si="5"/>
        <v>0</v>
      </c>
      <c r="P44" s="17"/>
      <c r="Q44" s="17"/>
      <c r="R44" s="17"/>
      <c r="S44" s="18">
        <f>S43+O44+Q44</f>
        <v>52.163294858902276</v>
      </c>
      <c r="T44" s="17">
        <f>M44*S44</f>
        <v>267.50902502490857</v>
      </c>
      <c r="U44" s="19">
        <v>4.03</v>
      </c>
      <c r="V44" s="30">
        <f>IF(MONTH(A44)&gt;MONTH(A43),B44*0.2,0)</f>
        <v>0</v>
      </c>
      <c r="W44" s="31">
        <f t="shared" si="6"/>
        <v>0</v>
      </c>
      <c r="X44" s="19"/>
      <c r="Y44" s="19"/>
      <c r="Z44" s="19"/>
      <c r="AA44" s="20">
        <f>AA43+W44+Y44</f>
        <v>45.291689307700622</v>
      </c>
      <c r="AB44" s="19">
        <f>U44*AA44</f>
        <v>182.52550791003353</v>
      </c>
      <c r="AC44" s="21">
        <v>104.24</v>
      </c>
      <c r="AD44" s="21"/>
      <c r="AE44" s="32">
        <f>IF(MONTH(A44)&gt;MONTH(A43),B44*0.1,0)</f>
        <v>0</v>
      </c>
      <c r="AF44" s="33">
        <f t="shared" si="7"/>
        <v>0</v>
      </c>
      <c r="AG44" s="33">
        <f>IF(AD44&gt;0,(AK43*AD44)/AC44,0)</f>
        <v>0</v>
      </c>
      <c r="AH44" s="33"/>
      <c r="AI44" s="33"/>
      <c r="AJ44" s="33"/>
      <c r="AK44" s="34">
        <f>AK43+AF44+AG44-AI44</f>
        <v>1.0251591068193142</v>
      </c>
      <c r="AL44" s="21">
        <f>AC44*AK44</f>
        <v>106.8625852948453</v>
      </c>
      <c r="AM44" s="23">
        <v>123.7</v>
      </c>
      <c r="AN44" s="35">
        <f>IF(MONTH(A44)&gt;MONTH(A43),B44*0.1,0)</f>
        <v>0</v>
      </c>
      <c r="AO44" s="36">
        <f t="shared" si="9"/>
        <v>0</v>
      </c>
      <c r="AP44" s="23"/>
      <c r="AQ44" s="23"/>
      <c r="AR44" s="23"/>
      <c r="AS44" s="24">
        <f t="shared" si="8"/>
        <v>0.86049277297663451</v>
      </c>
      <c r="AT44" s="23">
        <f>AM44*AS44</f>
        <v>106.4429560172097</v>
      </c>
      <c r="AU44" s="25">
        <f>L44+T44+AB44+AL44+AT44</f>
        <v>938.12527273088904</v>
      </c>
      <c r="AV44" s="26">
        <f t="shared" si="1"/>
        <v>0</v>
      </c>
    </row>
    <row r="45" spans="1:48" x14ac:dyDescent="0.25">
      <c r="A45" s="10">
        <v>40296</v>
      </c>
      <c r="B45" s="11">
        <v>26.56</v>
      </c>
      <c r="C45" s="12">
        <v>54.37</v>
      </c>
      <c r="D45" s="13"/>
      <c r="E45" s="16">
        <f t="shared" si="2"/>
        <v>0</v>
      </c>
      <c r="F45" s="27">
        <f t="shared" si="3"/>
        <v>0</v>
      </c>
      <c r="G45" s="27">
        <f t="shared" si="10"/>
        <v>0</v>
      </c>
      <c r="H45" s="27"/>
      <c r="I45" s="27"/>
      <c r="J45" s="27"/>
      <c r="K45" s="15">
        <f t="shared" si="11"/>
        <v>4.9743880971015928</v>
      </c>
      <c r="L45" s="16">
        <f t="shared" si="0"/>
        <v>270.45748083941356</v>
      </c>
      <c r="M45" s="17">
        <v>5.0526</v>
      </c>
      <c r="N45" s="28">
        <f t="shared" si="4"/>
        <v>0</v>
      </c>
      <c r="O45" s="29">
        <f t="shared" si="5"/>
        <v>0</v>
      </c>
      <c r="P45" s="17"/>
      <c r="Q45" s="17"/>
      <c r="R45" s="17"/>
      <c r="S45" s="18">
        <f>S44+O45+Q45</f>
        <v>52.163294858902276</v>
      </c>
      <c r="T45" s="17">
        <f>M45*S45</f>
        <v>263.56026360408964</v>
      </c>
      <c r="U45" s="19">
        <v>4.05</v>
      </c>
      <c r="V45" s="30">
        <f>IF(MONTH(A45)&gt;MONTH(A44),B45*0.2,0)</f>
        <v>0</v>
      </c>
      <c r="W45" s="31">
        <f t="shared" si="6"/>
        <v>0</v>
      </c>
      <c r="X45" s="19"/>
      <c r="Y45" s="19"/>
      <c r="Z45" s="19"/>
      <c r="AA45" s="20">
        <f>AA44+W45+Y45</f>
        <v>45.291689307700622</v>
      </c>
      <c r="AB45" s="19">
        <f>U45*AA45</f>
        <v>183.4313416961875</v>
      </c>
      <c r="AC45" s="21">
        <v>103.29</v>
      </c>
      <c r="AD45" s="21"/>
      <c r="AE45" s="32">
        <f>IF(MONTH(A45)&gt;MONTH(A44),B45*0.1,0)</f>
        <v>0</v>
      </c>
      <c r="AF45" s="33">
        <f t="shared" si="7"/>
        <v>0</v>
      </c>
      <c r="AG45" s="33">
        <f>IF(AD45&gt;0,(AK44*AD45)/AC45,0)</f>
        <v>0</v>
      </c>
      <c r="AH45" s="33"/>
      <c r="AI45" s="33"/>
      <c r="AJ45" s="33"/>
      <c r="AK45" s="34">
        <f>AK44+AF45+AG45-AI45</f>
        <v>1.0251591068193142</v>
      </c>
      <c r="AL45" s="21">
        <f>AC45*AK45</f>
        <v>105.88868414336697</v>
      </c>
      <c r="AM45" s="23">
        <v>121.63</v>
      </c>
      <c r="AN45" s="35">
        <f>IF(MONTH(A45)&gt;MONTH(A44),B45*0.1,0)</f>
        <v>0</v>
      </c>
      <c r="AO45" s="36">
        <f t="shared" si="9"/>
        <v>0</v>
      </c>
      <c r="AP45" s="23"/>
      <c r="AQ45" s="23"/>
      <c r="AR45" s="23"/>
      <c r="AS45" s="24">
        <f t="shared" si="8"/>
        <v>0.86049277297663451</v>
      </c>
      <c r="AT45" s="23">
        <f>AM45*AS45</f>
        <v>104.66173597714806</v>
      </c>
      <c r="AU45" s="25">
        <f>L45+T45+AB45+AL45+AT45</f>
        <v>927.99950626020575</v>
      </c>
      <c r="AV45" s="26">
        <f t="shared" si="1"/>
        <v>0</v>
      </c>
    </row>
    <row r="46" spans="1:48" x14ac:dyDescent="0.25">
      <c r="A46" s="10">
        <v>40297</v>
      </c>
      <c r="B46" s="11">
        <v>26.56</v>
      </c>
      <c r="C46" s="12">
        <v>54.78</v>
      </c>
      <c r="D46" s="13"/>
      <c r="E46" s="16">
        <f t="shared" si="2"/>
        <v>0</v>
      </c>
      <c r="F46" s="27">
        <f t="shared" si="3"/>
        <v>0</v>
      </c>
      <c r="G46" s="27">
        <f t="shared" si="10"/>
        <v>0</v>
      </c>
      <c r="H46" s="27"/>
      <c r="I46" s="27"/>
      <c r="J46" s="27"/>
      <c r="K46" s="15">
        <f t="shared" si="11"/>
        <v>4.9743880971015928</v>
      </c>
      <c r="L46" s="16">
        <f t="shared" si="0"/>
        <v>272.49697995922526</v>
      </c>
      <c r="M46" s="17">
        <v>5.1234000000000002</v>
      </c>
      <c r="N46" s="28">
        <f t="shared" si="4"/>
        <v>0</v>
      </c>
      <c r="O46" s="29">
        <f t="shared" si="5"/>
        <v>0</v>
      </c>
      <c r="P46" s="17"/>
      <c r="Q46" s="17"/>
      <c r="R46" s="17"/>
      <c r="S46" s="18">
        <f>S45+O46+Q46</f>
        <v>52.163294858902276</v>
      </c>
      <c r="T46" s="17">
        <f>M46*S46</f>
        <v>267.25342488009994</v>
      </c>
      <c r="U46" s="19">
        <v>4.0999999999999996</v>
      </c>
      <c r="V46" s="30">
        <f>IF(MONTH(A46)&gt;MONTH(A45),B46*0.2,0)</f>
        <v>0</v>
      </c>
      <c r="W46" s="31">
        <f t="shared" si="6"/>
        <v>0</v>
      </c>
      <c r="X46" s="19"/>
      <c r="Y46" s="19"/>
      <c r="Z46" s="19"/>
      <c r="AA46" s="20">
        <f>AA45+W46+Y46</f>
        <v>45.291689307700622</v>
      </c>
      <c r="AB46" s="19">
        <f>U46*AA46</f>
        <v>185.69592616157254</v>
      </c>
      <c r="AC46" s="21">
        <v>102.76</v>
      </c>
      <c r="AD46" s="21"/>
      <c r="AE46" s="32">
        <f>IF(MONTH(A46)&gt;MONTH(A45),B46*0.1,0)</f>
        <v>0</v>
      </c>
      <c r="AF46" s="33">
        <f t="shared" si="7"/>
        <v>0</v>
      </c>
      <c r="AG46" s="33">
        <f>IF(AD46&gt;0,(AK45*AD46)/AC46,0)</f>
        <v>0</v>
      </c>
      <c r="AH46" s="33"/>
      <c r="AI46" s="33"/>
      <c r="AJ46" s="33"/>
      <c r="AK46" s="34">
        <f>AK45+AF46+AG46-AI46</f>
        <v>1.0251591068193142</v>
      </c>
      <c r="AL46" s="21">
        <f>AC46*AK46</f>
        <v>105.34534981675273</v>
      </c>
      <c r="AM46" s="23">
        <v>122.94</v>
      </c>
      <c r="AN46" s="35">
        <f>IF(MONTH(A46)&gt;MONTH(A45),B46*0.1,0)</f>
        <v>0</v>
      </c>
      <c r="AO46" s="36">
        <f t="shared" si="9"/>
        <v>0</v>
      </c>
      <c r="AP46" s="23"/>
      <c r="AQ46" s="23"/>
      <c r="AR46" s="23"/>
      <c r="AS46" s="24">
        <f t="shared" si="8"/>
        <v>0.86049277297663451</v>
      </c>
      <c r="AT46" s="23">
        <f>AM46*AS46</f>
        <v>105.78898150974744</v>
      </c>
      <c r="AU46" s="25">
        <f>L46+T46+AB46+AL46+AT46</f>
        <v>936.58066232739804</v>
      </c>
      <c r="AV46" s="26">
        <f t="shared" si="1"/>
        <v>0</v>
      </c>
    </row>
    <row r="47" spans="1:48" x14ac:dyDescent="0.25">
      <c r="A47" s="10">
        <v>40298</v>
      </c>
      <c r="B47" s="11">
        <v>26.56</v>
      </c>
      <c r="C47" s="12">
        <v>54.71</v>
      </c>
      <c r="D47" s="13"/>
      <c r="E47" s="16">
        <f t="shared" si="2"/>
        <v>0</v>
      </c>
      <c r="F47" s="27">
        <f t="shared" si="3"/>
        <v>0</v>
      </c>
      <c r="G47" s="27">
        <f t="shared" si="10"/>
        <v>0</v>
      </c>
      <c r="H47" s="27"/>
      <c r="I47" s="27"/>
      <c r="J47" s="27"/>
      <c r="K47" s="15">
        <f t="shared" si="11"/>
        <v>4.9743880971015928</v>
      </c>
      <c r="L47" s="16">
        <f t="shared" si="0"/>
        <v>272.14877279242813</v>
      </c>
      <c r="M47" s="17">
        <v>5.0968</v>
      </c>
      <c r="N47" s="28">
        <f t="shared" si="4"/>
        <v>0</v>
      </c>
      <c r="O47" s="29">
        <f t="shared" si="5"/>
        <v>0</v>
      </c>
      <c r="P47" s="17"/>
      <c r="Q47" s="17"/>
      <c r="R47" s="17"/>
      <c r="S47" s="18">
        <f>S46+O47+Q47</f>
        <v>52.163294858902276</v>
      </c>
      <c r="T47" s="17">
        <f>M47*S47</f>
        <v>265.86588123685311</v>
      </c>
      <c r="U47" s="19">
        <v>4.07</v>
      </c>
      <c r="V47" s="30">
        <f>IF(MONTH(A47)&gt;MONTH(A46),B47*0.2,0)</f>
        <v>0</v>
      </c>
      <c r="W47" s="31">
        <f t="shared" si="6"/>
        <v>0</v>
      </c>
      <c r="X47" s="19"/>
      <c r="Y47" s="19"/>
      <c r="Z47" s="19"/>
      <c r="AA47" s="20">
        <f>AA46+W47+Y47</f>
        <v>45.291689307700622</v>
      </c>
      <c r="AB47" s="19">
        <f>U47*AA47</f>
        <v>184.33717548234154</v>
      </c>
      <c r="AC47" s="21">
        <v>103.01</v>
      </c>
      <c r="AD47" s="21"/>
      <c r="AE47" s="32">
        <f>IF(MONTH(A47)&gt;MONTH(A46),B47*0.1,0)</f>
        <v>0</v>
      </c>
      <c r="AF47" s="33">
        <f t="shared" si="7"/>
        <v>0</v>
      </c>
      <c r="AG47" s="33">
        <f>IF(AD47&gt;0,(AK46*AD47)/AC47,0)</f>
        <v>0</v>
      </c>
      <c r="AH47" s="33"/>
      <c r="AI47" s="33"/>
      <c r="AJ47" s="33"/>
      <c r="AK47" s="34">
        <f>AK46+AF47+AG47-AI47</f>
        <v>1.0251591068193142</v>
      </c>
      <c r="AL47" s="21">
        <f>AC47*AK47</f>
        <v>105.60163959345756</v>
      </c>
      <c r="AM47" s="23">
        <v>122.53</v>
      </c>
      <c r="AN47" s="35">
        <f>IF(MONTH(A47)&gt;MONTH(A46),B47*0.1,0)</f>
        <v>0</v>
      </c>
      <c r="AO47" s="36">
        <f t="shared" si="9"/>
        <v>0</v>
      </c>
      <c r="AP47" s="23"/>
      <c r="AQ47" s="23"/>
      <c r="AR47" s="23"/>
      <c r="AS47" s="24">
        <f t="shared" si="8"/>
        <v>0.86049277297663451</v>
      </c>
      <c r="AT47" s="23">
        <f>AM47*AS47</f>
        <v>105.43617947282702</v>
      </c>
      <c r="AU47" s="25">
        <f>L47+T47+AB47+AL47+AT47</f>
        <v>933.38964857790734</v>
      </c>
      <c r="AV47" s="26">
        <f t="shared" si="1"/>
        <v>0</v>
      </c>
    </row>
    <row r="48" spans="1:48" x14ac:dyDescent="0.25">
      <c r="A48" s="10">
        <v>40301</v>
      </c>
      <c r="B48" s="11">
        <v>26.56</v>
      </c>
      <c r="C48" s="12">
        <v>53.96</v>
      </c>
      <c r="D48" s="13"/>
      <c r="E48" s="16">
        <f t="shared" si="2"/>
        <v>7.9679999999999991</v>
      </c>
      <c r="F48" s="27">
        <f t="shared" si="3"/>
        <v>0.1476649369903632</v>
      </c>
      <c r="G48" s="27">
        <f t="shared" si="10"/>
        <v>0</v>
      </c>
      <c r="H48" s="27"/>
      <c r="I48" s="27"/>
      <c r="J48" s="27"/>
      <c r="K48" s="15">
        <f t="shared" si="11"/>
        <v>5.1220530340919561</v>
      </c>
      <c r="L48" s="16">
        <f t="shared" si="0"/>
        <v>276.38598171960194</v>
      </c>
      <c r="M48" s="17">
        <v>5.1138000000000003</v>
      </c>
      <c r="N48" s="28">
        <f t="shared" si="4"/>
        <v>7.9679999999999991</v>
      </c>
      <c r="O48" s="29">
        <f t="shared" si="5"/>
        <v>1.5581368062888652</v>
      </c>
      <c r="P48" s="17"/>
      <c r="Q48" s="17"/>
      <c r="R48" s="17"/>
      <c r="S48" s="18">
        <f>S47+O48+Q48</f>
        <v>53.72143166519114</v>
      </c>
      <c r="T48" s="17">
        <f>M48*S48</f>
        <v>274.72065724945446</v>
      </c>
      <c r="U48" s="19">
        <v>4.08</v>
      </c>
      <c r="V48" s="30">
        <f>IF(MONTH(A48)&gt;MONTH(A47),B48*0.2,0)</f>
        <v>5.3120000000000003</v>
      </c>
      <c r="W48" s="31">
        <f t="shared" si="6"/>
        <v>1.3019607843137255</v>
      </c>
      <c r="X48" s="19"/>
      <c r="Y48" s="19"/>
      <c r="Z48" s="19"/>
      <c r="AA48" s="20">
        <f>AA47+W48+Y48</f>
        <v>46.59365009201435</v>
      </c>
      <c r="AB48" s="19">
        <f>U48*AA48</f>
        <v>190.10209237541855</v>
      </c>
      <c r="AC48" s="21">
        <v>101.98</v>
      </c>
      <c r="AD48" s="21"/>
      <c r="AE48" s="32">
        <f>IF(MONTH(A48)&gt;MONTH(A47),B48*0.1,0)</f>
        <v>2.6560000000000001</v>
      </c>
      <c r="AF48" s="33">
        <f t="shared" si="7"/>
        <v>2.6044322416160032E-2</v>
      </c>
      <c r="AG48" s="33">
        <f>IF(AD48&gt;0,(AK47*AD48)/AC48,0)</f>
        <v>0</v>
      </c>
      <c r="AH48" s="33"/>
      <c r="AI48" s="33"/>
      <c r="AJ48" s="33"/>
      <c r="AK48" s="34">
        <f>AK47+AF48+AG48-AI48</f>
        <v>1.0512034292354742</v>
      </c>
      <c r="AL48" s="21">
        <f>AC48*AK48</f>
        <v>107.20172571343366</v>
      </c>
      <c r="AM48" s="23">
        <v>122.53</v>
      </c>
      <c r="AN48" s="35">
        <f>IF(MONTH(A48)&gt;MONTH(A47),B48*0.1,0)</f>
        <v>2.6560000000000001</v>
      </c>
      <c r="AO48" s="36">
        <f t="shared" si="9"/>
        <v>2.1676324165510488E-2</v>
      </c>
      <c r="AP48" s="23"/>
      <c r="AQ48" s="23"/>
      <c r="AR48" s="23"/>
      <c r="AS48" s="24">
        <f t="shared" si="8"/>
        <v>0.88216909714214498</v>
      </c>
      <c r="AT48" s="23">
        <f>AM48*AS48</f>
        <v>108.09217947282703</v>
      </c>
      <c r="AU48" s="25">
        <f>L48+T48+AB48+AL48+AT48</f>
        <v>956.50263653073569</v>
      </c>
      <c r="AV48" s="26">
        <f t="shared" si="1"/>
        <v>0</v>
      </c>
    </row>
    <row r="49" spans="1:48" x14ac:dyDescent="0.25">
      <c r="A49" s="10">
        <v>40302</v>
      </c>
      <c r="B49" s="11">
        <v>26.56</v>
      </c>
      <c r="C49" s="12">
        <v>54.21</v>
      </c>
      <c r="D49" s="13"/>
      <c r="E49" s="16">
        <f t="shared" si="2"/>
        <v>0</v>
      </c>
      <c r="F49" s="27">
        <f t="shared" si="3"/>
        <v>0</v>
      </c>
      <c r="G49" s="27">
        <f t="shared" si="10"/>
        <v>0</v>
      </c>
      <c r="H49" s="27"/>
      <c r="I49" s="27"/>
      <c r="J49" s="27"/>
      <c r="K49" s="15">
        <f t="shared" si="11"/>
        <v>5.1220530340919561</v>
      </c>
      <c r="L49" s="16">
        <f t="shared" si="0"/>
        <v>277.66649497812494</v>
      </c>
      <c r="M49" s="17">
        <v>4.9668999999999999</v>
      </c>
      <c r="N49" s="28">
        <f t="shared" si="4"/>
        <v>0</v>
      </c>
      <c r="O49" s="29">
        <f t="shared" si="5"/>
        <v>0</v>
      </c>
      <c r="P49" s="17"/>
      <c r="Q49" s="17"/>
      <c r="R49" s="17"/>
      <c r="S49" s="18">
        <f>S48+O49+Q49</f>
        <v>53.72143166519114</v>
      </c>
      <c r="T49" s="17">
        <f>M49*S49</f>
        <v>266.82897893783786</v>
      </c>
      <c r="U49" s="19">
        <v>4.05</v>
      </c>
      <c r="V49" s="30">
        <f>IF(MONTH(A49)&gt;MONTH(A48),B49*0.2,0)</f>
        <v>0</v>
      </c>
      <c r="W49" s="31">
        <f t="shared" si="6"/>
        <v>0</v>
      </c>
      <c r="X49" s="19"/>
      <c r="Y49" s="19"/>
      <c r="Z49" s="19"/>
      <c r="AA49" s="20">
        <f>AA48+W49+Y49</f>
        <v>46.59365009201435</v>
      </c>
      <c r="AB49" s="19">
        <f>U49*AA49</f>
        <v>188.7042828726581</v>
      </c>
      <c r="AC49" s="21">
        <v>101.76</v>
      </c>
      <c r="AD49" s="21"/>
      <c r="AE49" s="32">
        <f>IF(MONTH(A49)&gt;MONTH(A48),B49*0.1,0)</f>
        <v>0</v>
      </c>
      <c r="AF49" s="33">
        <f t="shared" si="7"/>
        <v>0</v>
      </c>
      <c r="AG49" s="33">
        <f>IF(AD49&gt;0,(AK48*AD49)/AC49,0)</f>
        <v>0</v>
      </c>
      <c r="AH49" s="33"/>
      <c r="AI49" s="33"/>
      <c r="AJ49" s="33"/>
      <c r="AK49" s="34">
        <f>AK48+AF49+AG49-AI49</f>
        <v>1.0512034292354742</v>
      </c>
      <c r="AL49" s="21">
        <f>AC49*AK49</f>
        <v>106.97046095900185</v>
      </c>
      <c r="AM49" s="23">
        <v>119.34</v>
      </c>
      <c r="AN49" s="35">
        <f>IF(MONTH(A49)&gt;MONTH(A48),B49*0.1,0)</f>
        <v>0</v>
      </c>
      <c r="AO49" s="36">
        <f t="shared" si="9"/>
        <v>0</v>
      </c>
      <c r="AP49" s="23"/>
      <c r="AQ49" s="23"/>
      <c r="AR49" s="23"/>
      <c r="AS49" s="24">
        <f t="shared" si="8"/>
        <v>0.88216909714214498</v>
      </c>
      <c r="AT49" s="23">
        <f>AM49*AS49</f>
        <v>105.27806005294359</v>
      </c>
      <c r="AU49" s="25">
        <f>L49+T49+AB49+AL49+AT49</f>
        <v>945.4482778005663</v>
      </c>
      <c r="AV49" s="26">
        <f t="shared" si="1"/>
        <v>0</v>
      </c>
    </row>
    <row r="50" spans="1:48" x14ac:dyDescent="0.25">
      <c r="A50" s="10">
        <v>40303</v>
      </c>
      <c r="B50" s="11">
        <v>26.56</v>
      </c>
      <c r="C50" s="12">
        <v>53.6</v>
      </c>
      <c r="D50" s="13"/>
      <c r="E50" s="16">
        <f t="shared" si="2"/>
        <v>0</v>
      </c>
      <c r="F50" s="27">
        <f t="shared" si="3"/>
        <v>0</v>
      </c>
      <c r="G50" s="27">
        <f t="shared" si="10"/>
        <v>0</v>
      </c>
      <c r="H50" s="27"/>
      <c r="I50" s="27"/>
      <c r="J50" s="27"/>
      <c r="K50" s="15">
        <f t="shared" si="11"/>
        <v>5.1220530340919561</v>
      </c>
      <c r="L50" s="16">
        <f t="shared" si="0"/>
        <v>274.54204262732884</v>
      </c>
      <c r="M50" s="17">
        <v>4.9082999999999997</v>
      </c>
      <c r="N50" s="28">
        <f t="shared" si="4"/>
        <v>0</v>
      </c>
      <c r="O50" s="29">
        <f t="shared" si="5"/>
        <v>0</v>
      </c>
      <c r="P50" s="17"/>
      <c r="Q50" s="17"/>
      <c r="R50" s="17"/>
      <c r="S50" s="18">
        <f>S49+O50+Q50</f>
        <v>53.72143166519114</v>
      </c>
      <c r="T50" s="17">
        <f>M50*S50</f>
        <v>263.68090304225768</v>
      </c>
      <c r="U50" s="19">
        <v>4.0999999999999996</v>
      </c>
      <c r="V50" s="30">
        <f>IF(MONTH(A50)&gt;MONTH(A49),B50*0.2,0)</f>
        <v>0</v>
      </c>
      <c r="W50" s="31">
        <f t="shared" si="6"/>
        <v>0</v>
      </c>
      <c r="X50" s="19"/>
      <c r="Y50" s="19"/>
      <c r="Z50" s="19"/>
      <c r="AA50" s="20">
        <f>AA49+W50+Y50</f>
        <v>46.59365009201435</v>
      </c>
      <c r="AB50" s="19">
        <f>U50*AA50</f>
        <v>191.03396537725882</v>
      </c>
      <c r="AC50" s="21">
        <v>101.45</v>
      </c>
      <c r="AD50" s="21"/>
      <c r="AE50" s="32">
        <f>IF(MONTH(A50)&gt;MONTH(A49),B50*0.1,0)</f>
        <v>0</v>
      </c>
      <c r="AF50" s="33">
        <f t="shared" si="7"/>
        <v>0</v>
      </c>
      <c r="AG50" s="33">
        <f>IF(AD50&gt;0,(AK49*AD50)/AC50,0)</f>
        <v>0</v>
      </c>
      <c r="AH50" s="33"/>
      <c r="AI50" s="33"/>
      <c r="AJ50" s="33"/>
      <c r="AK50" s="34">
        <f>AK49+AF50+AG50-AI50</f>
        <v>1.0512034292354742</v>
      </c>
      <c r="AL50" s="21">
        <f>AC50*AK50</f>
        <v>106.64458789593886</v>
      </c>
      <c r="AM50" s="23">
        <v>117.5</v>
      </c>
      <c r="AN50" s="35">
        <f>IF(MONTH(A50)&gt;MONTH(A49),B50*0.1,0)</f>
        <v>0</v>
      </c>
      <c r="AO50" s="36">
        <f t="shared" si="9"/>
        <v>0</v>
      </c>
      <c r="AP50" s="23"/>
      <c r="AQ50" s="23"/>
      <c r="AR50" s="23"/>
      <c r="AS50" s="24">
        <f t="shared" si="8"/>
        <v>0.88216909714214498</v>
      </c>
      <c r="AT50" s="23">
        <f>AM50*AS50</f>
        <v>103.65486891420204</v>
      </c>
      <c r="AU50" s="25">
        <f>L50+T50+AB50+AL50+AT50</f>
        <v>939.5563678569863</v>
      </c>
      <c r="AV50" s="26">
        <f t="shared" si="1"/>
        <v>0</v>
      </c>
    </row>
    <row r="51" spans="1:48" x14ac:dyDescent="0.25">
      <c r="A51" s="10">
        <v>40304</v>
      </c>
      <c r="B51" s="11">
        <v>26.56</v>
      </c>
      <c r="C51" s="12">
        <v>53.66</v>
      </c>
      <c r="D51" s="13"/>
      <c r="E51" s="16">
        <f t="shared" si="2"/>
        <v>0</v>
      </c>
      <c r="F51" s="27">
        <f t="shared" si="3"/>
        <v>0</v>
      </c>
      <c r="G51" s="27">
        <f t="shared" si="10"/>
        <v>0</v>
      </c>
      <c r="H51" s="27"/>
      <c r="I51" s="27"/>
      <c r="J51" s="27"/>
      <c r="K51" s="15">
        <f t="shared" si="11"/>
        <v>5.1220530340919561</v>
      </c>
      <c r="L51" s="16">
        <f t="shared" si="0"/>
        <v>274.84936580937432</v>
      </c>
      <c r="M51" s="17">
        <v>4.8503999999999996</v>
      </c>
      <c r="N51" s="28">
        <f t="shared" si="4"/>
        <v>0</v>
      </c>
      <c r="O51" s="29">
        <f t="shared" si="5"/>
        <v>0</v>
      </c>
      <c r="P51" s="17"/>
      <c r="Q51" s="17"/>
      <c r="R51" s="17"/>
      <c r="S51" s="18">
        <f>S50+O51+Q51</f>
        <v>53.72143166519114</v>
      </c>
      <c r="T51" s="17">
        <f>M51*S51</f>
        <v>260.57043214884311</v>
      </c>
      <c r="U51" s="19">
        <v>4.08</v>
      </c>
      <c r="V51" s="30">
        <f>IF(MONTH(A51)&gt;MONTH(A50),B51*0.2,0)</f>
        <v>0</v>
      </c>
      <c r="W51" s="31">
        <f t="shared" si="6"/>
        <v>0</v>
      </c>
      <c r="X51" s="19"/>
      <c r="Y51" s="19"/>
      <c r="Z51" s="19"/>
      <c r="AA51" s="20">
        <f>AA50+W51+Y51</f>
        <v>46.59365009201435</v>
      </c>
      <c r="AB51" s="19">
        <f>U51*AA51</f>
        <v>190.10209237541855</v>
      </c>
      <c r="AC51" s="21">
        <v>100.59</v>
      </c>
      <c r="AD51" s="21"/>
      <c r="AE51" s="32">
        <f>IF(MONTH(A51)&gt;MONTH(A50),B51*0.1,0)</f>
        <v>0</v>
      </c>
      <c r="AF51" s="33">
        <f t="shared" si="7"/>
        <v>0</v>
      </c>
      <c r="AG51" s="33">
        <f>IF(AD51&gt;0,(AK50*AD51)/AC51,0)</f>
        <v>0</v>
      </c>
      <c r="AH51" s="33"/>
      <c r="AI51" s="33"/>
      <c r="AJ51" s="33"/>
      <c r="AK51" s="34">
        <f>AK50+AF51+AG51-AI51</f>
        <v>1.0512034292354742</v>
      </c>
      <c r="AL51" s="21">
        <f>AC51*AK51</f>
        <v>105.74055294679636</v>
      </c>
      <c r="AM51" s="23">
        <v>115.88</v>
      </c>
      <c r="AN51" s="35">
        <f>IF(MONTH(A51)&gt;MONTH(A50),B51*0.1,0)</f>
        <v>0</v>
      </c>
      <c r="AO51" s="36">
        <f t="shared" si="9"/>
        <v>0</v>
      </c>
      <c r="AP51" s="23"/>
      <c r="AQ51" s="23"/>
      <c r="AR51" s="23"/>
      <c r="AS51" s="24">
        <f t="shared" si="8"/>
        <v>0.88216909714214498</v>
      </c>
      <c r="AT51" s="23">
        <f>AM51*AS51</f>
        <v>102.22575497683175</v>
      </c>
      <c r="AU51" s="25">
        <f>L51+T51+AB51+AL51+AT51</f>
        <v>933.48819825726423</v>
      </c>
      <c r="AV51" s="26">
        <f t="shared" si="1"/>
        <v>0</v>
      </c>
    </row>
    <row r="52" spans="1:48" x14ac:dyDescent="0.25">
      <c r="A52" s="10">
        <v>40305</v>
      </c>
      <c r="B52" s="11">
        <v>26.56</v>
      </c>
      <c r="C52" s="12">
        <v>52.36</v>
      </c>
      <c r="D52" s="13"/>
      <c r="E52" s="16">
        <f t="shared" si="2"/>
        <v>0</v>
      </c>
      <c r="F52" s="27">
        <f t="shared" si="3"/>
        <v>0</v>
      </c>
      <c r="G52" s="27">
        <f t="shared" si="10"/>
        <v>0</v>
      </c>
      <c r="H52" s="27"/>
      <c r="I52" s="27"/>
      <c r="J52" s="27"/>
      <c r="K52" s="15">
        <f t="shared" si="11"/>
        <v>5.1220530340919561</v>
      </c>
      <c r="L52" s="16">
        <f t="shared" si="0"/>
        <v>268.1906968650548</v>
      </c>
      <c r="M52" s="17">
        <v>4.6750999999999996</v>
      </c>
      <c r="N52" s="28">
        <f t="shared" si="4"/>
        <v>0</v>
      </c>
      <c r="O52" s="29">
        <f t="shared" si="5"/>
        <v>0</v>
      </c>
      <c r="P52" s="17"/>
      <c r="Q52" s="17"/>
      <c r="R52" s="17"/>
      <c r="S52" s="18">
        <f>S51+O52+Q52</f>
        <v>53.72143166519114</v>
      </c>
      <c r="T52" s="17">
        <f>M52*S52</f>
        <v>251.15306517793508</v>
      </c>
      <c r="U52" s="19">
        <v>3.99</v>
      </c>
      <c r="V52" s="30">
        <f>IF(MONTH(A52)&gt;MONTH(A51),B52*0.2,0)</f>
        <v>0</v>
      </c>
      <c r="W52" s="31">
        <f t="shared" si="6"/>
        <v>0</v>
      </c>
      <c r="X52" s="19"/>
      <c r="Y52" s="19"/>
      <c r="Z52" s="19"/>
      <c r="AA52" s="20">
        <f>AA51+W52+Y52</f>
        <v>46.59365009201435</v>
      </c>
      <c r="AB52" s="19">
        <f>U52*AA52</f>
        <v>185.90866386713728</v>
      </c>
      <c r="AC52" s="21">
        <v>99.5</v>
      </c>
      <c r="AD52" s="21"/>
      <c r="AE52" s="32">
        <f>IF(MONTH(A52)&gt;MONTH(A51),B52*0.1,0)</f>
        <v>0</v>
      </c>
      <c r="AF52" s="33">
        <f t="shared" si="7"/>
        <v>0</v>
      </c>
      <c r="AG52" s="33">
        <f>IF(AD52&gt;0,(AK51*AD52)/AC52,0)</f>
        <v>0</v>
      </c>
      <c r="AH52" s="33"/>
      <c r="AI52" s="33"/>
      <c r="AJ52" s="33"/>
      <c r="AK52" s="34">
        <f>AK51+AF52+AG52-AI52</f>
        <v>1.0512034292354742</v>
      </c>
      <c r="AL52" s="21">
        <f>AC52*AK52</f>
        <v>104.59474120892968</v>
      </c>
      <c r="AM52" s="23">
        <v>112.17</v>
      </c>
      <c r="AN52" s="35">
        <f>IF(MONTH(A52)&gt;MONTH(A51),B52*0.1,0)</f>
        <v>0</v>
      </c>
      <c r="AO52" s="36">
        <f t="shared" si="9"/>
        <v>0</v>
      </c>
      <c r="AP52" s="23"/>
      <c r="AQ52" s="23"/>
      <c r="AR52" s="23"/>
      <c r="AS52" s="24">
        <f t="shared" si="8"/>
        <v>0.88216909714214498</v>
      </c>
      <c r="AT52" s="23">
        <f>AM52*AS52</f>
        <v>98.95290762643441</v>
      </c>
      <c r="AU52" s="25">
        <f>L52+T52+AB52+AL52+AT52</f>
        <v>908.8000747454912</v>
      </c>
      <c r="AV52" s="26">
        <f t="shared" si="1"/>
        <v>0</v>
      </c>
    </row>
    <row r="53" spans="1:48" x14ac:dyDescent="0.25">
      <c r="A53" s="10">
        <v>40308</v>
      </c>
      <c r="B53" s="11">
        <v>26.56</v>
      </c>
      <c r="C53" s="12">
        <v>53.08</v>
      </c>
      <c r="D53" s="13"/>
      <c r="E53" s="16">
        <f t="shared" si="2"/>
        <v>0</v>
      </c>
      <c r="F53" s="27">
        <f t="shared" si="3"/>
        <v>0</v>
      </c>
      <c r="G53" s="27">
        <f t="shared" si="10"/>
        <v>0</v>
      </c>
      <c r="H53" s="27"/>
      <c r="I53" s="27"/>
      <c r="J53" s="27"/>
      <c r="K53" s="15">
        <f t="shared" si="11"/>
        <v>5.1220530340919561</v>
      </c>
      <c r="L53" s="16">
        <f t="shared" si="0"/>
        <v>271.87857504960101</v>
      </c>
      <c r="M53" s="17">
        <v>5.0064000000000002</v>
      </c>
      <c r="N53" s="28">
        <f t="shared" si="4"/>
        <v>0</v>
      </c>
      <c r="O53" s="29">
        <f t="shared" si="5"/>
        <v>0</v>
      </c>
      <c r="P53" s="17"/>
      <c r="Q53" s="17"/>
      <c r="R53" s="17"/>
      <c r="S53" s="18">
        <f>S52+O53+Q53</f>
        <v>53.72143166519114</v>
      </c>
      <c r="T53" s="17">
        <f>M53*S53</f>
        <v>268.95097548861293</v>
      </c>
      <c r="U53" s="19">
        <v>4.07</v>
      </c>
      <c r="V53" s="30">
        <f>IF(MONTH(A53)&gt;MONTH(A52),B53*0.2,0)</f>
        <v>0</v>
      </c>
      <c r="W53" s="31">
        <f t="shared" si="6"/>
        <v>0</v>
      </c>
      <c r="X53" s="19"/>
      <c r="Y53" s="19"/>
      <c r="Z53" s="19"/>
      <c r="AA53" s="20">
        <f>AA52+W53+Y53</f>
        <v>46.59365009201435</v>
      </c>
      <c r="AB53" s="19">
        <f>U53*AA53</f>
        <v>189.63615587449843</v>
      </c>
      <c r="AC53" s="21">
        <v>99.92</v>
      </c>
      <c r="AD53" s="21"/>
      <c r="AE53" s="32">
        <f>IF(MONTH(A53)&gt;MONTH(A52),B53*0.1,0)</f>
        <v>0</v>
      </c>
      <c r="AF53" s="33">
        <f t="shared" si="7"/>
        <v>0</v>
      </c>
      <c r="AG53" s="33">
        <f>IF(AD53&gt;0,(AK52*AD53)/AC53,0)</f>
        <v>0</v>
      </c>
      <c r="AH53" s="33"/>
      <c r="AI53" s="33"/>
      <c r="AJ53" s="33"/>
      <c r="AK53" s="34">
        <f>AK52+AF53+AG53-AI53</f>
        <v>1.0512034292354742</v>
      </c>
      <c r="AL53" s="21">
        <f>AC53*AK53</f>
        <v>105.03624664920858</v>
      </c>
      <c r="AM53" s="23">
        <v>118.76</v>
      </c>
      <c r="AN53" s="35">
        <f>IF(MONTH(A53)&gt;MONTH(A52),B53*0.1,0)</f>
        <v>0</v>
      </c>
      <c r="AO53" s="36">
        <f t="shared" si="9"/>
        <v>0</v>
      </c>
      <c r="AP53" s="23"/>
      <c r="AQ53" s="23"/>
      <c r="AR53" s="23"/>
      <c r="AS53" s="24">
        <f t="shared" si="8"/>
        <v>0.88216909714214498</v>
      </c>
      <c r="AT53" s="23">
        <f>AM53*AS53</f>
        <v>104.76640197660114</v>
      </c>
      <c r="AU53" s="25">
        <f>L53+T53+AB53+AL53+AT53</f>
        <v>940.26835503852203</v>
      </c>
      <c r="AV53" s="26">
        <f t="shared" si="1"/>
        <v>0</v>
      </c>
    </row>
    <row r="54" spans="1:48" x14ac:dyDescent="0.25">
      <c r="A54" s="10">
        <v>40309</v>
      </c>
      <c r="B54" s="11">
        <v>26.56</v>
      </c>
      <c r="C54" s="12">
        <v>52.99</v>
      </c>
      <c r="D54" s="13"/>
      <c r="E54" s="16">
        <f t="shared" si="2"/>
        <v>0</v>
      </c>
      <c r="F54" s="27">
        <f t="shared" si="3"/>
        <v>0</v>
      </c>
      <c r="G54" s="27">
        <f t="shared" si="10"/>
        <v>0</v>
      </c>
      <c r="H54" s="27"/>
      <c r="I54" s="27"/>
      <c r="J54" s="27"/>
      <c r="K54" s="15">
        <f t="shared" si="11"/>
        <v>5.1220530340919561</v>
      </c>
      <c r="L54" s="16">
        <f t="shared" si="0"/>
        <v>271.41759027653279</v>
      </c>
      <c r="M54" s="17">
        <v>5.0049000000000001</v>
      </c>
      <c r="N54" s="28">
        <f t="shared" si="4"/>
        <v>0</v>
      </c>
      <c r="O54" s="29">
        <f t="shared" si="5"/>
        <v>0</v>
      </c>
      <c r="P54" s="17"/>
      <c r="Q54" s="17"/>
      <c r="R54" s="17"/>
      <c r="S54" s="18">
        <f>S53+O54+Q54</f>
        <v>53.72143166519114</v>
      </c>
      <c r="T54" s="17">
        <f>M54*S54</f>
        <v>268.87039334111512</v>
      </c>
      <c r="U54" s="19">
        <v>4.1100000000000003</v>
      </c>
      <c r="V54" s="30">
        <f>IF(MONTH(A54)&gt;MONTH(A53),B54*0.2,0)</f>
        <v>0</v>
      </c>
      <c r="W54" s="31">
        <f t="shared" si="6"/>
        <v>0</v>
      </c>
      <c r="X54" s="19"/>
      <c r="Y54" s="19"/>
      <c r="Z54" s="19"/>
      <c r="AA54" s="20">
        <f>AA53+W54+Y54</f>
        <v>46.59365009201435</v>
      </c>
      <c r="AB54" s="19">
        <f>U54*AA54</f>
        <v>191.499901878179</v>
      </c>
      <c r="AC54" s="21">
        <v>100.81</v>
      </c>
      <c r="AD54" s="21"/>
      <c r="AE54" s="32">
        <f>IF(MONTH(A54)&gt;MONTH(A53),B54*0.1,0)</f>
        <v>0</v>
      </c>
      <c r="AF54" s="33">
        <f t="shared" si="7"/>
        <v>0</v>
      </c>
      <c r="AG54" s="33">
        <f>IF(AD54&gt;0,(AK53*AD54)/AC54,0)</f>
        <v>0</v>
      </c>
      <c r="AH54" s="33"/>
      <c r="AI54" s="33"/>
      <c r="AJ54" s="33"/>
      <c r="AK54" s="34">
        <f>AK53+AF54+AG54-AI54</f>
        <v>1.0512034292354742</v>
      </c>
      <c r="AL54" s="21">
        <f>AC54*AK54</f>
        <v>105.97181770122815</v>
      </c>
      <c r="AM54" s="23">
        <v>118.39</v>
      </c>
      <c r="AN54" s="35">
        <f>IF(MONTH(A54)&gt;MONTH(A53),B54*0.1,0)</f>
        <v>0</v>
      </c>
      <c r="AO54" s="36">
        <f t="shared" si="9"/>
        <v>0</v>
      </c>
      <c r="AP54" s="23"/>
      <c r="AQ54" s="23"/>
      <c r="AR54" s="23"/>
      <c r="AS54" s="24">
        <f t="shared" si="8"/>
        <v>0.88216909714214498</v>
      </c>
      <c r="AT54" s="23">
        <f>AM54*AS54</f>
        <v>104.43999941065854</v>
      </c>
      <c r="AU54" s="25">
        <f>L54+T54+AB54+AL54+AT54</f>
        <v>942.19970260771356</v>
      </c>
      <c r="AV54" s="26">
        <f t="shared" si="1"/>
        <v>0</v>
      </c>
    </row>
    <row r="55" spans="1:48" x14ac:dyDescent="0.25">
      <c r="A55" s="10">
        <v>40310</v>
      </c>
      <c r="B55" s="11">
        <v>26.56</v>
      </c>
      <c r="C55" s="12">
        <v>53.94</v>
      </c>
      <c r="D55" s="13"/>
      <c r="E55" s="16">
        <f t="shared" si="2"/>
        <v>0</v>
      </c>
      <c r="F55" s="27">
        <f t="shared" si="3"/>
        <v>0</v>
      </c>
      <c r="G55" s="27">
        <f t="shared" si="10"/>
        <v>0</v>
      </c>
      <c r="H55" s="27"/>
      <c r="I55" s="27"/>
      <c r="J55" s="27"/>
      <c r="K55" s="15">
        <f t="shared" si="11"/>
        <v>5.1220530340919561</v>
      </c>
      <c r="L55" s="16">
        <f t="shared" si="0"/>
        <v>276.28354065892012</v>
      </c>
      <c r="M55" s="17">
        <v>5.0842999999999998</v>
      </c>
      <c r="N55" s="28">
        <f t="shared" si="4"/>
        <v>0</v>
      </c>
      <c r="O55" s="29">
        <f t="shared" si="5"/>
        <v>0</v>
      </c>
      <c r="P55" s="17"/>
      <c r="Q55" s="17"/>
      <c r="R55" s="17"/>
      <c r="S55" s="18">
        <f>S54+O55+Q55</f>
        <v>53.72143166519114</v>
      </c>
      <c r="T55" s="17">
        <f>M55*S55</f>
        <v>273.13587501533129</v>
      </c>
      <c r="U55" s="19">
        <v>4.13</v>
      </c>
      <c r="V55" s="30">
        <f>IF(MONTH(A55)&gt;MONTH(A54),B55*0.2,0)</f>
        <v>0</v>
      </c>
      <c r="W55" s="31">
        <f t="shared" si="6"/>
        <v>0</v>
      </c>
      <c r="X55" s="19"/>
      <c r="Y55" s="19"/>
      <c r="Z55" s="19"/>
      <c r="AA55" s="20">
        <f>AA54+W55+Y55</f>
        <v>46.59365009201435</v>
      </c>
      <c r="AB55" s="19">
        <f>U55*AA55</f>
        <v>192.43177488001925</v>
      </c>
      <c r="AC55" s="21">
        <v>101.56</v>
      </c>
      <c r="AD55" s="21"/>
      <c r="AE55" s="32">
        <f>IF(MONTH(A55)&gt;MONTH(A54),B55*0.1,0)</f>
        <v>0</v>
      </c>
      <c r="AF55" s="33">
        <f t="shared" si="7"/>
        <v>0</v>
      </c>
      <c r="AG55" s="33">
        <f>IF(AD55&gt;0,(AK54*AD55)/AC55,0)</f>
        <v>0</v>
      </c>
      <c r="AH55" s="33"/>
      <c r="AI55" s="33"/>
      <c r="AJ55" s="33"/>
      <c r="AK55" s="34">
        <f>AK54+AF55+AG55-AI55</f>
        <v>1.0512034292354742</v>
      </c>
      <c r="AL55" s="21">
        <f>AC55*AK55</f>
        <v>106.76022027315476</v>
      </c>
      <c r="AM55" s="23">
        <v>121.26</v>
      </c>
      <c r="AN55" s="35">
        <f>IF(MONTH(A55)&gt;MONTH(A54),B55*0.1,0)</f>
        <v>0</v>
      </c>
      <c r="AO55" s="36">
        <f t="shared" si="9"/>
        <v>0</v>
      </c>
      <c r="AP55" s="23"/>
      <c r="AQ55" s="23"/>
      <c r="AR55" s="23"/>
      <c r="AS55" s="24">
        <f t="shared" si="8"/>
        <v>0.88216909714214498</v>
      </c>
      <c r="AT55" s="23">
        <f>AM55*AS55</f>
        <v>106.97182471945651</v>
      </c>
      <c r="AU55" s="25">
        <f>L55+T55+AB55+AL55+AT55</f>
        <v>955.58323554688207</v>
      </c>
      <c r="AV55" s="26">
        <f t="shared" si="1"/>
        <v>0</v>
      </c>
    </row>
    <row r="56" spans="1:48" x14ac:dyDescent="0.25">
      <c r="A56" s="10">
        <v>40311</v>
      </c>
      <c r="B56" s="11">
        <v>26.56</v>
      </c>
      <c r="C56" s="12">
        <v>53.94</v>
      </c>
      <c r="D56" s="13"/>
      <c r="E56" s="16">
        <f t="shared" si="2"/>
        <v>0</v>
      </c>
      <c r="F56" s="27">
        <f t="shared" si="3"/>
        <v>0</v>
      </c>
      <c r="G56" s="27">
        <f t="shared" si="10"/>
        <v>0</v>
      </c>
      <c r="H56" s="27"/>
      <c r="I56" s="27"/>
      <c r="J56" s="27"/>
      <c r="K56" s="15">
        <f t="shared" si="11"/>
        <v>5.1220530340919561</v>
      </c>
      <c r="L56" s="16">
        <f t="shared" si="0"/>
        <v>276.28354065892012</v>
      </c>
      <c r="M56" s="17">
        <v>5.0842999999999998</v>
      </c>
      <c r="N56" s="28">
        <f t="shared" si="4"/>
        <v>0</v>
      </c>
      <c r="O56" s="29">
        <f t="shared" si="5"/>
        <v>0</v>
      </c>
      <c r="P56" s="17"/>
      <c r="Q56" s="17"/>
      <c r="R56" s="17"/>
      <c r="S56" s="18">
        <f>S55+O56+Q56</f>
        <v>53.72143166519114</v>
      </c>
      <c r="T56" s="17">
        <f>M56*S56</f>
        <v>273.13587501533129</v>
      </c>
      <c r="U56" s="19">
        <v>4.13</v>
      </c>
      <c r="V56" s="30">
        <f>IF(MONTH(A56)&gt;MONTH(A55),B56*0.2,0)</f>
        <v>0</v>
      </c>
      <c r="W56" s="31">
        <f t="shared" si="6"/>
        <v>0</v>
      </c>
      <c r="X56" s="19"/>
      <c r="Y56" s="19"/>
      <c r="Z56" s="19"/>
      <c r="AA56" s="20">
        <f>AA55+W56+Y56</f>
        <v>46.59365009201435</v>
      </c>
      <c r="AB56" s="19">
        <f>U56*AA56</f>
        <v>192.43177488001925</v>
      </c>
      <c r="AC56" s="21">
        <v>101.56</v>
      </c>
      <c r="AD56" s="21"/>
      <c r="AE56" s="32">
        <f>IF(MONTH(A56)&gt;MONTH(A55),B56*0.1,0)</f>
        <v>0</v>
      </c>
      <c r="AF56" s="33">
        <f t="shared" si="7"/>
        <v>0</v>
      </c>
      <c r="AG56" s="33">
        <f>IF(AD56&gt;0,(AK55*AD56)/AC56,0)</f>
        <v>0</v>
      </c>
      <c r="AH56" s="33"/>
      <c r="AI56" s="33"/>
      <c r="AJ56" s="33"/>
      <c r="AK56" s="34">
        <f>AK55+AF56+AG56-AI56</f>
        <v>1.0512034292354742</v>
      </c>
      <c r="AL56" s="21">
        <f>AC56*AK56</f>
        <v>106.76022027315476</v>
      </c>
      <c r="AM56" s="23">
        <v>121.26</v>
      </c>
      <c r="AN56" s="35">
        <f>IF(MONTH(A56)&gt;MONTH(A55),B56*0.1,0)</f>
        <v>0</v>
      </c>
      <c r="AO56" s="36">
        <f t="shared" si="9"/>
        <v>0</v>
      </c>
      <c r="AP56" s="23"/>
      <c r="AQ56" s="23"/>
      <c r="AR56" s="23"/>
      <c r="AS56" s="24">
        <f t="shared" si="8"/>
        <v>0.88216909714214498</v>
      </c>
      <c r="AT56" s="23">
        <f>AM56*AS56</f>
        <v>106.97182471945651</v>
      </c>
      <c r="AU56" s="25">
        <f>L56+T56+AB56+AL56+AT56</f>
        <v>955.58323554688207</v>
      </c>
      <c r="AV56" s="26">
        <f t="shared" si="1"/>
        <v>0</v>
      </c>
    </row>
    <row r="57" spans="1:48" x14ac:dyDescent="0.25">
      <c r="A57" s="10">
        <v>40312</v>
      </c>
      <c r="B57" s="11">
        <v>26.56</v>
      </c>
      <c r="C57" s="12">
        <v>53.97</v>
      </c>
      <c r="D57" s="13"/>
      <c r="E57" s="16">
        <f t="shared" si="2"/>
        <v>0</v>
      </c>
      <c r="F57" s="27">
        <f t="shared" si="3"/>
        <v>0</v>
      </c>
      <c r="G57" s="27">
        <f t="shared" si="10"/>
        <v>0</v>
      </c>
      <c r="H57" s="27"/>
      <c r="I57" s="27"/>
      <c r="J57" s="27"/>
      <c r="K57" s="15">
        <f t="shared" si="11"/>
        <v>5.1220530340919561</v>
      </c>
      <c r="L57" s="16">
        <f t="shared" si="0"/>
        <v>276.43720224994286</v>
      </c>
      <c r="M57" s="17">
        <v>4.9176000000000002</v>
      </c>
      <c r="N57" s="28">
        <f t="shared" si="4"/>
        <v>0</v>
      </c>
      <c r="O57" s="29">
        <f t="shared" si="5"/>
        <v>0</v>
      </c>
      <c r="P57" s="17"/>
      <c r="Q57" s="17"/>
      <c r="R57" s="17"/>
      <c r="S57" s="18">
        <f>S56+O57+Q57</f>
        <v>53.72143166519114</v>
      </c>
      <c r="T57" s="17">
        <f>M57*S57</f>
        <v>264.18051235674398</v>
      </c>
      <c r="U57" s="19">
        <v>4.09</v>
      </c>
      <c r="V57" s="30">
        <f>IF(MONTH(A57)&gt;MONTH(A56),B57*0.2,0)</f>
        <v>0</v>
      </c>
      <c r="W57" s="31">
        <f t="shared" si="6"/>
        <v>0</v>
      </c>
      <c r="X57" s="19"/>
      <c r="Y57" s="19"/>
      <c r="Z57" s="19"/>
      <c r="AA57" s="20">
        <f>AA56+W57+Y57</f>
        <v>46.59365009201435</v>
      </c>
      <c r="AB57" s="19">
        <f>U57*AA57</f>
        <v>190.56802887633867</v>
      </c>
      <c r="AC57" s="21">
        <v>103.14</v>
      </c>
      <c r="AD57" s="21"/>
      <c r="AE57" s="32">
        <f>IF(MONTH(A57)&gt;MONTH(A56),B57*0.1,0)</f>
        <v>0</v>
      </c>
      <c r="AF57" s="33">
        <f t="shared" si="7"/>
        <v>0</v>
      </c>
      <c r="AG57" s="33">
        <f>IF(AD57&gt;0,(AK56*AD57)/AC57,0)</f>
        <v>0</v>
      </c>
      <c r="AH57" s="33"/>
      <c r="AI57" s="33"/>
      <c r="AJ57" s="33"/>
      <c r="AK57" s="34">
        <f>AK56+AF57+AG57-AI57</f>
        <v>1.0512034292354742</v>
      </c>
      <c r="AL57" s="21">
        <f>AC57*AK57</f>
        <v>108.42112169134681</v>
      </c>
      <c r="AM57" s="23">
        <v>117.88</v>
      </c>
      <c r="AN57" s="35">
        <f>IF(MONTH(A57)&gt;MONTH(A56),B57*0.1,0)</f>
        <v>0</v>
      </c>
      <c r="AO57" s="36">
        <f t="shared" si="9"/>
        <v>0</v>
      </c>
      <c r="AP57" s="23"/>
      <c r="AQ57" s="23"/>
      <c r="AR57" s="23"/>
      <c r="AS57" s="24">
        <f t="shared" si="8"/>
        <v>0.88216909714214498</v>
      </c>
      <c r="AT57" s="23">
        <f>AM57*AS57</f>
        <v>103.99009317111604</v>
      </c>
      <c r="AU57" s="25">
        <f>L57+T57+AB57+AL57+AT57</f>
        <v>943.59695834548836</v>
      </c>
      <c r="AV57" s="26">
        <f t="shared" si="1"/>
        <v>0</v>
      </c>
    </row>
    <row r="58" spans="1:48" x14ac:dyDescent="0.25">
      <c r="A58" s="10">
        <v>40315</v>
      </c>
      <c r="B58" s="11">
        <v>26.56</v>
      </c>
      <c r="C58" s="12">
        <v>54.14</v>
      </c>
      <c r="D58" s="13"/>
      <c r="E58" s="16">
        <f t="shared" si="2"/>
        <v>0</v>
      </c>
      <c r="F58" s="27">
        <f t="shared" si="3"/>
        <v>0</v>
      </c>
      <c r="G58" s="27">
        <f t="shared" si="10"/>
        <v>0</v>
      </c>
      <c r="H58" s="27"/>
      <c r="I58" s="27"/>
      <c r="J58" s="27"/>
      <c r="K58" s="15">
        <f t="shared" si="11"/>
        <v>5.1220530340919561</v>
      </c>
      <c r="L58" s="16">
        <f t="shared" si="0"/>
        <v>277.3079512657385</v>
      </c>
      <c r="M58" s="17">
        <v>4.9234999999999998</v>
      </c>
      <c r="N58" s="28">
        <f t="shared" si="4"/>
        <v>0</v>
      </c>
      <c r="O58" s="29">
        <f t="shared" si="5"/>
        <v>0</v>
      </c>
      <c r="P58" s="17"/>
      <c r="Q58" s="17"/>
      <c r="R58" s="17"/>
      <c r="S58" s="18">
        <f>S57+O58+Q58</f>
        <v>53.72143166519114</v>
      </c>
      <c r="T58" s="17">
        <f>M58*S58</f>
        <v>264.49746880356855</v>
      </c>
      <c r="U58" s="19">
        <v>4.09</v>
      </c>
      <c r="V58" s="30">
        <f>IF(MONTH(A58)&gt;MONTH(A57),B58*0.2,0)</f>
        <v>0</v>
      </c>
      <c r="W58" s="31">
        <f t="shared" si="6"/>
        <v>0</v>
      </c>
      <c r="X58" s="19"/>
      <c r="Y58" s="19"/>
      <c r="Z58" s="19"/>
      <c r="AA58" s="20">
        <f>AA57+W58+Y58</f>
        <v>46.59365009201435</v>
      </c>
      <c r="AB58" s="19">
        <f>U58*AA58</f>
        <v>190.56802887633867</v>
      </c>
      <c r="AC58" s="21">
        <v>102.49</v>
      </c>
      <c r="AD58" s="21"/>
      <c r="AE58" s="32">
        <f>IF(MONTH(A58)&gt;MONTH(A57),B58*0.1,0)</f>
        <v>0</v>
      </c>
      <c r="AF58" s="33">
        <f t="shared" si="7"/>
        <v>0</v>
      </c>
      <c r="AG58" s="33">
        <f>IF(AD58&gt;0,(AK57*AD58)/AC58,0)</f>
        <v>0</v>
      </c>
      <c r="AH58" s="33"/>
      <c r="AI58" s="33"/>
      <c r="AJ58" s="33"/>
      <c r="AK58" s="34">
        <f>AK57+AF58+AG58-AI58</f>
        <v>1.0512034292354742</v>
      </c>
      <c r="AL58" s="21">
        <f>AC58*AK58</f>
        <v>107.73783946234374</v>
      </c>
      <c r="AM58" s="23">
        <v>116.46</v>
      </c>
      <c r="AN58" s="35">
        <f>IF(MONTH(A58)&gt;MONTH(A57),B58*0.1,0)</f>
        <v>0</v>
      </c>
      <c r="AO58" s="36">
        <f t="shared" si="9"/>
        <v>0</v>
      </c>
      <c r="AP58" s="23"/>
      <c r="AQ58" s="23"/>
      <c r="AR58" s="23"/>
      <c r="AS58" s="24">
        <f t="shared" si="8"/>
        <v>0.88216909714214498</v>
      </c>
      <c r="AT58" s="23">
        <f>AM58*AS58</f>
        <v>102.73741305317419</v>
      </c>
      <c r="AU58" s="25">
        <f>L58+T58+AB58+AL58+AT58</f>
        <v>942.84870146116361</v>
      </c>
      <c r="AV58" s="26">
        <f t="shared" si="1"/>
        <v>0</v>
      </c>
    </row>
    <row r="59" spans="1:48" x14ac:dyDescent="0.25">
      <c r="A59" s="10">
        <v>40316</v>
      </c>
      <c r="B59" s="11">
        <v>26.56</v>
      </c>
      <c r="C59" s="12">
        <v>53.75</v>
      </c>
      <c r="D59" s="13"/>
      <c r="E59" s="16">
        <f t="shared" si="2"/>
        <v>0</v>
      </c>
      <c r="F59" s="27">
        <f t="shared" si="3"/>
        <v>0</v>
      </c>
      <c r="G59" s="27">
        <f t="shared" si="10"/>
        <v>0</v>
      </c>
      <c r="H59" s="27"/>
      <c r="I59" s="27"/>
      <c r="J59" s="27"/>
      <c r="K59" s="15">
        <f t="shared" si="11"/>
        <v>5.1220530340919561</v>
      </c>
      <c r="L59" s="16">
        <f t="shared" si="0"/>
        <v>275.31035058244265</v>
      </c>
      <c r="M59" s="17">
        <v>4.9957000000000003</v>
      </c>
      <c r="N59" s="28">
        <f t="shared" si="4"/>
        <v>0</v>
      </c>
      <c r="O59" s="29">
        <f t="shared" si="5"/>
        <v>0</v>
      </c>
      <c r="P59" s="17"/>
      <c r="Q59" s="17"/>
      <c r="R59" s="17"/>
      <c r="S59" s="18">
        <f>S58+O59+Q59</f>
        <v>53.72143166519114</v>
      </c>
      <c r="T59" s="17">
        <f>M59*S59</f>
        <v>268.37615616979537</v>
      </c>
      <c r="U59" s="19">
        <v>4.12</v>
      </c>
      <c r="V59" s="30">
        <f>IF(MONTH(A59)&gt;MONTH(A58),B59*0.2,0)</f>
        <v>0</v>
      </c>
      <c r="W59" s="31">
        <f t="shared" si="6"/>
        <v>0</v>
      </c>
      <c r="X59" s="19"/>
      <c r="Y59" s="19"/>
      <c r="Z59" s="19"/>
      <c r="AA59" s="20">
        <f>AA58+W59+Y59</f>
        <v>46.59365009201435</v>
      </c>
      <c r="AB59" s="19">
        <f>U59*AA59</f>
        <v>191.96583837909913</v>
      </c>
      <c r="AC59" s="21">
        <v>102.27</v>
      </c>
      <c r="AD59" s="21"/>
      <c r="AE59" s="32">
        <f>IF(MONTH(A59)&gt;MONTH(A58),B59*0.1,0)</f>
        <v>0</v>
      </c>
      <c r="AF59" s="33">
        <f t="shared" si="7"/>
        <v>0</v>
      </c>
      <c r="AG59" s="33">
        <f>IF(AD59&gt;0,(AK58*AD59)/AC59,0)</f>
        <v>0</v>
      </c>
      <c r="AH59" s="33"/>
      <c r="AI59" s="33"/>
      <c r="AJ59" s="33"/>
      <c r="AK59" s="34">
        <f>AK58+AF59+AG59-AI59</f>
        <v>1.0512034292354742</v>
      </c>
      <c r="AL59" s="21">
        <f>AC59*AK59</f>
        <v>107.50657470791194</v>
      </c>
      <c r="AM59" s="23">
        <v>117.77</v>
      </c>
      <c r="AN59" s="35">
        <f>IF(MONTH(A59)&gt;MONTH(A58),B59*0.1,0)</f>
        <v>0</v>
      </c>
      <c r="AO59" s="36">
        <f t="shared" si="9"/>
        <v>0</v>
      </c>
      <c r="AP59" s="23"/>
      <c r="AQ59" s="23"/>
      <c r="AR59" s="23"/>
      <c r="AS59" s="24">
        <f t="shared" si="8"/>
        <v>0.88216909714214498</v>
      </c>
      <c r="AT59" s="23">
        <f>AM59*AS59</f>
        <v>103.89305457043041</v>
      </c>
      <c r="AU59" s="25">
        <f>L59+T59+AB59+AL59+AT59</f>
        <v>947.05197440967947</v>
      </c>
      <c r="AV59" s="26">
        <f t="shared" si="1"/>
        <v>0</v>
      </c>
    </row>
    <row r="60" spans="1:48" x14ac:dyDescent="0.25">
      <c r="A60" s="10">
        <v>40317</v>
      </c>
      <c r="B60" s="11">
        <v>26.56</v>
      </c>
      <c r="C60" s="12">
        <v>53.08</v>
      </c>
      <c r="D60" s="13"/>
      <c r="E60" s="16">
        <f t="shared" si="2"/>
        <v>0</v>
      </c>
      <c r="F60" s="27">
        <f t="shared" si="3"/>
        <v>0</v>
      </c>
      <c r="G60" s="27">
        <f t="shared" si="10"/>
        <v>0</v>
      </c>
      <c r="H60" s="27"/>
      <c r="I60" s="27"/>
      <c r="J60" s="27"/>
      <c r="K60" s="15">
        <f t="shared" si="11"/>
        <v>5.1220530340919561</v>
      </c>
      <c r="L60" s="16">
        <f t="shared" si="0"/>
        <v>271.87857504960101</v>
      </c>
      <c r="M60" s="17">
        <v>4.8533999999999997</v>
      </c>
      <c r="N60" s="28">
        <f t="shared" si="4"/>
        <v>0</v>
      </c>
      <c r="O60" s="29">
        <f t="shared" si="5"/>
        <v>0</v>
      </c>
      <c r="P60" s="17"/>
      <c r="Q60" s="17"/>
      <c r="R60" s="17"/>
      <c r="S60" s="18">
        <f>S59+O60+Q60</f>
        <v>53.72143166519114</v>
      </c>
      <c r="T60" s="17">
        <f>M60*S60</f>
        <v>260.73159644383867</v>
      </c>
      <c r="U60" s="19">
        <v>4.0199999999999996</v>
      </c>
      <c r="V60" s="30">
        <f>IF(MONTH(A60)&gt;MONTH(A59),B60*0.2,0)</f>
        <v>0</v>
      </c>
      <c r="W60" s="31">
        <f t="shared" si="6"/>
        <v>0</v>
      </c>
      <c r="X60" s="19"/>
      <c r="Y60" s="19"/>
      <c r="Z60" s="19"/>
      <c r="AA60" s="20">
        <f>AA59+W60+Y60</f>
        <v>46.59365009201435</v>
      </c>
      <c r="AB60" s="19">
        <f>U60*AA60</f>
        <v>187.30647336989767</v>
      </c>
      <c r="AC60" s="21">
        <v>101.56</v>
      </c>
      <c r="AD60" s="21"/>
      <c r="AE60" s="32">
        <f>IF(MONTH(A60)&gt;MONTH(A59),B60*0.1,0)</f>
        <v>0</v>
      </c>
      <c r="AF60" s="33">
        <f t="shared" si="7"/>
        <v>0</v>
      </c>
      <c r="AG60" s="33">
        <f>IF(AD60&gt;0,(AK59*AD60)/AC60,0)</f>
        <v>0</v>
      </c>
      <c r="AH60" s="33"/>
      <c r="AI60" s="33"/>
      <c r="AJ60" s="33"/>
      <c r="AK60" s="34">
        <f>AK59+AF60+AG60-AI60</f>
        <v>1.0512034292354742</v>
      </c>
      <c r="AL60" s="21">
        <f>AC60*AK60</f>
        <v>106.76022027315476</v>
      </c>
      <c r="AM60" s="23">
        <v>113.37</v>
      </c>
      <c r="AN60" s="35">
        <f>IF(MONTH(A60)&gt;MONTH(A59),B60*0.1,0)</f>
        <v>0</v>
      </c>
      <c r="AO60" s="36">
        <f t="shared" si="9"/>
        <v>0</v>
      </c>
      <c r="AP60" s="23"/>
      <c r="AQ60" s="23"/>
      <c r="AR60" s="23"/>
      <c r="AS60" s="24">
        <f t="shared" si="8"/>
        <v>0.88216909714214498</v>
      </c>
      <c r="AT60" s="23">
        <f>AM60*AS60</f>
        <v>100.01151054300497</v>
      </c>
      <c r="AU60" s="25">
        <f>L60+T60+AB60+AL60+AT60</f>
        <v>926.68837567949709</v>
      </c>
      <c r="AV60" s="26">
        <f t="shared" si="1"/>
        <v>0</v>
      </c>
    </row>
    <row r="61" spans="1:48" x14ac:dyDescent="0.25">
      <c r="A61" s="10">
        <v>40318</v>
      </c>
      <c r="B61" s="11">
        <v>26.56</v>
      </c>
      <c r="C61" s="12">
        <v>52.11</v>
      </c>
      <c r="D61" s="13"/>
      <c r="E61" s="16">
        <f t="shared" si="2"/>
        <v>0</v>
      </c>
      <c r="F61" s="27">
        <f t="shared" si="3"/>
        <v>0</v>
      </c>
      <c r="G61" s="27">
        <f t="shared" si="10"/>
        <v>0</v>
      </c>
      <c r="H61" s="27"/>
      <c r="I61" s="27"/>
      <c r="J61" s="27"/>
      <c r="K61" s="15">
        <f t="shared" si="11"/>
        <v>5.1220530340919561</v>
      </c>
      <c r="L61" s="16">
        <f t="shared" si="0"/>
        <v>266.9101836065318</v>
      </c>
      <c r="M61" s="17">
        <v>4.7519</v>
      </c>
      <c r="N61" s="28">
        <f t="shared" si="4"/>
        <v>0</v>
      </c>
      <c r="O61" s="29">
        <f t="shared" si="5"/>
        <v>0</v>
      </c>
      <c r="P61" s="17"/>
      <c r="Q61" s="17"/>
      <c r="R61" s="17"/>
      <c r="S61" s="18">
        <f>S60+O61+Q61</f>
        <v>53.72143166519114</v>
      </c>
      <c r="T61" s="17">
        <f>M61*S61</f>
        <v>255.27887112982177</v>
      </c>
      <c r="U61" s="19">
        <v>3.94</v>
      </c>
      <c r="V61" s="30">
        <f>IF(MONTH(A61)&gt;MONTH(A60),B61*0.2,0)</f>
        <v>0</v>
      </c>
      <c r="W61" s="31">
        <f t="shared" si="6"/>
        <v>0</v>
      </c>
      <c r="X61" s="19"/>
      <c r="Y61" s="19"/>
      <c r="Z61" s="19"/>
      <c r="AA61" s="20">
        <f>AA60+W61+Y61</f>
        <v>46.59365009201435</v>
      </c>
      <c r="AB61" s="19">
        <f>U61*AA61</f>
        <v>183.57898136253652</v>
      </c>
      <c r="AC61" s="21">
        <v>98.17</v>
      </c>
      <c r="AD61" s="21"/>
      <c r="AE61" s="32">
        <f>IF(MONTH(A61)&gt;MONTH(A60),B61*0.1,0)</f>
        <v>0</v>
      </c>
      <c r="AF61" s="33">
        <f t="shared" si="7"/>
        <v>0</v>
      </c>
      <c r="AG61" s="33">
        <f>IF(AD61&gt;0,(AK60*AD61)/AC61,0)</f>
        <v>0</v>
      </c>
      <c r="AH61" s="33"/>
      <c r="AI61" s="33"/>
      <c r="AJ61" s="33"/>
      <c r="AK61" s="34">
        <f>AK60+AF61+AG61-AI61</f>
        <v>1.0512034292354742</v>
      </c>
      <c r="AL61" s="21">
        <f>AC61*AK61</f>
        <v>103.1966406480465</v>
      </c>
      <c r="AM61" s="23">
        <v>109.74</v>
      </c>
      <c r="AN61" s="35">
        <f>IF(MONTH(A61)&gt;MONTH(A60),B61*0.1,0)</f>
        <v>0</v>
      </c>
      <c r="AO61" s="36">
        <f t="shared" si="9"/>
        <v>0</v>
      </c>
      <c r="AP61" s="23"/>
      <c r="AQ61" s="23"/>
      <c r="AR61" s="23"/>
      <c r="AS61" s="24">
        <f t="shared" si="8"/>
        <v>0.88216909714214498</v>
      </c>
      <c r="AT61" s="23">
        <f>AM61*AS61</f>
        <v>96.809236720378991</v>
      </c>
      <c r="AU61" s="25">
        <f>L61+T61+AB61+AL61+AT61</f>
        <v>905.77391346731554</v>
      </c>
      <c r="AV61" s="26">
        <f t="shared" si="1"/>
        <v>0</v>
      </c>
    </row>
    <row r="62" spans="1:48" x14ac:dyDescent="0.25">
      <c r="A62" s="10">
        <v>40319</v>
      </c>
      <c r="B62" s="11">
        <v>26.56</v>
      </c>
      <c r="C62" s="12">
        <v>50.13</v>
      </c>
      <c r="D62" s="13"/>
      <c r="E62" s="16">
        <f t="shared" si="2"/>
        <v>0</v>
      </c>
      <c r="F62" s="27">
        <f t="shared" si="3"/>
        <v>0</v>
      </c>
      <c r="G62" s="27">
        <f t="shared" si="10"/>
        <v>0</v>
      </c>
      <c r="H62" s="27"/>
      <c r="I62" s="27"/>
      <c r="J62" s="27"/>
      <c r="K62" s="15">
        <f t="shared" si="11"/>
        <v>5.1220530340919561</v>
      </c>
      <c r="L62" s="16">
        <f t="shared" si="0"/>
        <v>256.76851859902979</v>
      </c>
      <c r="M62" s="17">
        <v>4.7233000000000001</v>
      </c>
      <c r="N62" s="28">
        <f t="shared" si="4"/>
        <v>0</v>
      </c>
      <c r="O62" s="29">
        <f t="shared" si="5"/>
        <v>0</v>
      </c>
      <c r="P62" s="17"/>
      <c r="Q62" s="17"/>
      <c r="R62" s="17"/>
      <c r="S62" s="18">
        <f>S61+O62+Q62</f>
        <v>53.72143166519114</v>
      </c>
      <c r="T62" s="17">
        <f>M62*S62</f>
        <v>253.74243818419731</v>
      </c>
      <c r="U62" s="19">
        <v>3.89</v>
      </c>
      <c r="V62" s="30">
        <f>IF(MONTH(A62)&gt;MONTH(A61),B62*0.2,0)</f>
        <v>0</v>
      </c>
      <c r="W62" s="31">
        <f t="shared" si="6"/>
        <v>0</v>
      </c>
      <c r="X62" s="19"/>
      <c r="Y62" s="19"/>
      <c r="Z62" s="19"/>
      <c r="AA62" s="20">
        <f>AA61+W62+Y62</f>
        <v>46.59365009201435</v>
      </c>
      <c r="AB62" s="19">
        <f>U62*AA62</f>
        <v>181.24929885793583</v>
      </c>
      <c r="AC62" s="21">
        <v>96.9</v>
      </c>
      <c r="AD62" s="21"/>
      <c r="AE62" s="32">
        <f>IF(MONTH(A62)&gt;MONTH(A61),B62*0.1,0)</f>
        <v>0</v>
      </c>
      <c r="AF62" s="33">
        <f t="shared" si="7"/>
        <v>0</v>
      </c>
      <c r="AG62" s="33">
        <f>IF(AD62&gt;0,(AK61*AD62)/AC62,0)</f>
        <v>0</v>
      </c>
      <c r="AH62" s="33"/>
      <c r="AI62" s="33"/>
      <c r="AJ62" s="33"/>
      <c r="AK62" s="34">
        <f>AK61+AF62+AG62-AI62</f>
        <v>1.0512034292354742</v>
      </c>
      <c r="AL62" s="21">
        <f>AC62*AK62</f>
        <v>101.86161229291746</v>
      </c>
      <c r="AM62" s="23">
        <v>109.73</v>
      </c>
      <c r="AN62" s="35">
        <f>IF(MONTH(A62)&gt;MONTH(A61),B62*0.1,0)</f>
        <v>0</v>
      </c>
      <c r="AO62" s="36">
        <f t="shared" si="9"/>
        <v>0</v>
      </c>
      <c r="AP62" s="23"/>
      <c r="AQ62" s="23"/>
      <c r="AR62" s="23"/>
      <c r="AS62" s="24">
        <f t="shared" si="8"/>
        <v>0.88216909714214498</v>
      </c>
      <c r="AT62" s="23">
        <f>AM62*AS62</f>
        <v>96.800415029407574</v>
      </c>
      <c r="AU62" s="25">
        <f>L62+T62+AB62+AL62+AT62</f>
        <v>890.42228296348799</v>
      </c>
      <c r="AV62" s="26">
        <f t="shared" si="1"/>
        <v>0</v>
      </c>
    </row>
    <row r="63" spans="1:48" x14ac:dyDescent="0.25">
      <c r="A63" s="40">
        <v>40322</v>
      </c>
      <c r="B63" s="11">
        <v>26.56</v>
      </c>
      <c r="C63" s="16">
        <v>50.13</v>
      </c>
      <c r="D63" s="13"/>
      <c r="E63" s="16">
        <f t="shared" si="2"/>
        <v>0</v>
      </c>
      <c r="F63" s="27">
        <f t="shared" si="3"/>
        <v>0</v>
      </c>
      <c r="G63" s="27">
        <f t="shared" si="10"/>
        <v>0</v>
      </c>
      <c r="H63" s="27"/>
      <c r="I63" s="27"/>
      <c r="J63" s="27"/>
      <c r="K63" s="15">
        <f t="shared" si="11"/>
        <v>5.1220530340919561</v>
      </c>
      <c r="L63" s="16">
        <f t="shared" si="0"/>
        <v>256.76851859902979</v>
      </c>
      <c r="M63" s="28">
        <v>4.7233000000000001</v>
      </c>
      <c r="N63" s="28">
        <f t="shared" si="4"/>
        <v>0</v>
      </c>
      <c r="O63" s="29">
        <f t="shared" si="5"/>
        <v>0</v>
      </c>
      <c r="P63" s="17"/>
      <c r="Q63" s="17"/>
      <c r="R63" s="17"/>
      <c r="S63" s="18">
        <f>S62+O63+Q63</f>
        <v>53.72143166519114</v>
      </c>
      <c r="T63" s="17">
        <f>M63*S63</f>
        <v>253.74243818419731</v>
      </c>
      <c r="U63" s="30">
        <v>3.89</v>
      </c>
      <c r="V63" s="30">
        <f>IF(MONTH(A63)&gt;MONTH(A62),B63*0.2,0)</f>
        <v>0</v>
      </c>
      <c r="W63" s="31">
        <f t="shared" si="6"/>
        <v>0</v>
      </c>
      <c r="X63" s="19"/>
      <c r="Y63" s="19"/>
      <c r="Z63" s="19"/>
      <c r="AA63" s="20">
        <f>AA62+W63+Y63</f>
        <v>46.59365009201435</v>
      </c>
      <c r="AB63" s="19">
        <f>U63*AA63</f>
        <v>181.24929885793583</v>
      </c>
      <c r="AC63" s="32">
        <v>96.9</v>
      </c>
      <c r="AD63" s="32"/>
      <c r="AE63" s="32">
        <f>IF(MONTH(A63)&gt;MONTH(A62),B63*0.1,0)</f>
        <v>0</v>
      </c>
      <c r="AF63" s="33">
        <f t="shared" si="7"/>
        <v>0</v>
      </c>
      <c r="AG63" s="33">
        <f>IF(AD63&gt;0,(AK62*AD63)/AC63,0)</f>
        <v>0</v>
      </c>
      <c r="AH63" s="33"/>
      <c r="AI63" s="33"/>
      <c r="AJ63" s="33"/>
      <c r="AK63" s="34">
        <f>AK62+AF63+AG63-AI63</f>
        <v>1.0512034292354742</v>
      </c>
      <c r="AL63" s="21">
        <f>AC63*AK63</f>
        <v>101.86161229291746</v>
      </c>
      <c r="AM63" s="23">
        <v>109.73</v>
      </c>
      <c r="AN63" s="35">
        <f>IF(MONTH(A63)&gt;MONTH(A62),B63*0.1,0)</f>
        <v>0</v>
      </c>
      <c r="AO63" s="36">
        <f t="shared" si="9"/>
        <v>0</v>
      </c>
      <c r="AP63" s="23"/>
      <c r="AQ63" s="23"/>
      <c r="AR63" s="23"/>
      <c r="AS63" s="24">
        <f t="shared" si="8"/>
        <v>0.88216909714214498</v>
      </c>
      <c r="AT63" s="23">
        <f>AM63*AS63</f>
        <v>96.800415029407574</v>
      </c>
      <c r="AU63" s="25">
        <f>L63+T63+AB63+AL63+AT63</f>
        <v>890.42228296348799</v>
      </c>
      <c r="AV63" s="26">
        <f t="shared" si="1"/>
        <v>0</v>
      </c>
    </row>
    <row r="64" spans="1:48" x14ac:dyDescent="0.25">
      <c r="A64" s="40">
        <v>40323</v>
      </c>
      <c r="B64" s="11">
        <v>26.56</v>
      </c>
      <c r="C64" s="16">
        <v>49.61</v>
      </c>
      <c r="D64" s="13"/>
      <c r="E64" s="16">
        <f t="shared" si="2"/>
        <v>0</v>
      </c>
      <c r="F64" s="27">
        <f t="shared" si="3"/>
        <v>0</v>
      </c>
      <c r="G64" s="27">
        <f t="shared" si="10"/>
        <v>0</v>
      </c>
      <c r="H64" s="27"/>
      <c r="I64" s="27"/>
      <c r="J64" s="27"/>
      <c r="K64" s="15">
        <f t="shared" si="11"/>
        <v>5.1220530340919561</v>
      </c>
      <c r="L64" s="16">
        <f t="shared" si="0"/>
        <v>254.10505102130193</v>
      </c>
      <c r="M64" s="28">
        <v>4.6193</v>
      </c>
      <c r="N64" s="28">
        <f t="shared" si="4"/>
        <v>0</v>
      </c>
      <c r="O64" s="29">
        <f t="shared" si="5"/>
        <v>0</v>
      </c>
      <c r="P64" s="17"/>
      <c r="Q64" s="17"/>
      <c r="R64" s="17"/>
      <c r="S64" s="18">
        <f>S63+O64+Q64</f>
        <v>53.72143166519114</v>
      </c>
      <c r="T64" s="17">
        <f>M64*S64</f>
        <v>248.15540929101743</v>
      </c>
      <c r="U64" s="30">
        <v>3.87</v>
      </c>
      <c r="V64" s="30">
        <f>IF(MONTH(A64)&gt;MONTH(A63),B64*0.2,0)</f>
        <v>0</v>
      </c>
      <c r="W64" s="31">
        <f t="shared" si="6"/>
        <v>0</v>
      </c>
      <c r="X64" s="19"/>
      <c r="Y64" s="19"/>
      <c r="Z64" s="19"/>
      <c r="AA64" s="20">
        <f>AA63+W64+Y64</f>
        <v>46.59365009201435</v>
      </c>
      <c r="AB64" s="19">
        <f>U64*AA64</f>
        <v>180.31742585609555</v>
      </c>
      <c r="AC64" s="32">
        <v>96.15</v>
      </c>
      <c r="AD64" s="32"/>
      <c r="AE64" s="32">
        <f>IF(MONTH(A64)&gt;MONTH(A63),B64*0.1,0)</f>
        <v>0</v>
      </c>
      <c r="AF64" s="33">
        <f t="shared" si="7"/>
        <v>0</v>
      </c>
      <c r="AG64" s="33">
        <f>IF(AD64&gt;0,(AK63*AD64)/AC64,0)</f>
        <v>0</v>
      </c>
      <c r="AH64" s="33"/>
      <c r="AI64" s="33"/>
      <c r="AJ64" s="33"/>
      <c r="AK64" s="34">
        <f>AK63+AF64+AG64-AI64</f>
        <v>1.0512034292354742</v>
      </c>
      <c r="AL64" s="21">
        <f>AC64*AK64</f>
        <v>101.07320972099085</v>
      </c>
      <c r="AM64" s="23">
        <v>105.71</v>
      </c>
      <c r="AN64" s="35">
        <f>IF(MONTH(A64)&gt;MONTH(A63),B64*0.1,0)</f>
        <v>0</v>
      </c>
      <c r="AO64" s="36">
        <f t="shared" si="9"/>
        <v>0</v>
      </c>
      <c r="AP64" s="23"/>
      <c r="AQ64" s="23"/>
      <c r="AR64" s="23"/>
      <c r="AS64" s="24">
        <f t="shared" si="8"/>
        <v>0.88216909714214498</v>
      </c>
      <c r="AT64" s="23">
        <f>AM64*AS64</f>
        <v>93.254095258896143</v>
      </c>
      <c r="AU64" s="25">
        <f>L64+T64+AB64+AL64+AT64</f>
        <v>876.90519114830181</v>
      </c>
      <c r="AV64" s="26">
        <f t="shared" si="1"/>
        <v>0</v>
      </c>
    </row>
    <row r="65" spans="1:48" x14ac:dyDescent="0.25">
      <c r="A65" s="40">
        <v>40324</v>
      </c>
      <c r="B65" s="11">
        <v>26.56</v>
      </c>
      <c r="C65" s="16">
        <v>51.09</v>
      </c>
      <c r="D65" s="13"/>
      <c r="E65" s="16">
        <f t="shared" si="2"/>
        <v>0</v>
      </c>
      <c r="F65" s="27">
        <f t="shared" si="3"/>
        <v>0</v>
      </c>
      <c r="G65" s="27">
        <f t="shared" si="10"/>
        <v>0</v>
      </c>
      <c r="H65" s="27"/>
      <c r="I65" s="27"/>
      <c r="J65" s="27"/>
      <c r="K65" s="15">
        <f t="shared" si="11"/>
        <v>5.1220530340919561</v>
      </c>
      <c r="L65" s="16">
        <f t="shared" si="0"/>
        <v>261.68568951175803</v>
      </c>
      <c r="M65" s="28">
        <v>4.7183999999999999</v>
      </c>
      <c r="N65" s="28">
        <f t="shared" si="4"/>
        <v>0</v>
      </c>
      <c r="O65" s="29">
        <f t="shared" si="5"/>
        <v>0</v>
      </c>
      <c r="P65" s="17"/>
      <c r="Q65" s="17"/>
      <c r="R65" s="17"/>
      <c r="S65" s="18">
        <f>S64+O65+Q65</f>
        <v>53.72143166519114</v>
      </c>
      <c r="T65" s="17">
        <f>M65*S65</f>
        <v>253.47920316903787</v>
      </c>
      <c r="U65" s="30">
        <v>3.98</v>
      </c>
      <c r="V65" s="30">
        <f>IF(MONTH(A65)&gt;MONTH(A64),B65*0.2,0)</f>
        <v>0</v>
      </c>
      <c r="W65" s="31">
        <f t="shared" si="6"/>
        <v>0</v>
      </c>
      <c r="X65" s="19"/>
      <c r="Y65" s="19"/>
      <c r="Z65" s="19"/>
      <c r="AA65" s="20">
        <f>AA64+W65+Y65</f>
        <v>46.59365009201435</v>
      </c>
      <c r="AB65" s="19">
        <f>U65*AA65</f>
        <v>185.4427273662171</v>
      </c>
      <c r="AC65" s="32">
        <v>97.45</v>
      </c>
      <c r="AD65" s="32"/>
      <c r="AE65" s="32">
        <f>IF(MONTH(A65)&gt;MONTH(A64),B65*0.1,0)</f>
        <v>0</v>
      </c>
      <c r="AF65" s="33">
        <f t="shared" si="7"/>
        <v>0</v>
      </c>
      <c r="AG65" s="33">
        <f>IF(AD65&gt;0,(AK64*AD65)/AC65,0)</f>
        <v>0</v>
      </c>
      <c r="AH65" s="33"/>
      <c r="AI65" s="33"/>
      <c r="AJ65" s="33"/>
      <c r="AK65" s="34">
        <f>AK64+AF65+AG65-AI65</f>
        <v>1.0512034292354742</v>
      </c>
      <c r="AL65" s="21">
        <f>AC65*AK65</f>
        <v>102.43977417899696</v>
      </c>
      <c r="AM65" s="23">
        <v>109.18</v>
      </c>
      <c r="AN65" s="35">
        <f>IF(MONTH(A65)&gt;MONTH(A64),B65*0.1,0)</f>
        <v>0</v>
      </c>
      <c r="AO65" s="36">
        <f t="shared" si="9"/>
        <v>0</v>
      </c>
      <c r="AP65" s="23"/>
      <c r="AQ65" s="23"/>
      <c r="AR65" s="23"/>
      <c r="AS65" s="24">
        <f t="shared" si="8"/>
        <v>0.88216909714214498</v>
      </c>
      <c r="AT65" s="23">
        <f>AM65*AS65</f>
        <v>96.315222025979395</v>
      </c>
      <c r="AU65" s="25">
        <f>L65+T65+AB65+AL65+AT65</f>
        <v>899.36261625198938</v>
      </c>
      <c r="AV65" s="26">
        <f t="shared" si="1"/>
        <v>0</v>
      </c>
    </row>
    <row r="66" spans="1:48" x14ac:dyDescent="0.25">
      <c r="A66" s="40">
        <v>40325</v>
      </c>
      <c r="B66" s="11">
        <v>26.56</v>
      </c>
      <c r="C66" s="16">
        <v>51.75</v>
      </c>
      <c r="D66" s="13"/>
      <c r="E66" s="16">
        <f t="shared" si="2"/>
        <v>0</v>
      </c>
      <c r="F66" s="27">
        <f t="shared" si="3"/>
        <v>0</v>
      </c>
      <c r="G66" s="27">
        <f t="shared" si="10"/>
        <v>0</v>
      </c>
      <c r="H66" s="27"/>
      <c r="I66" s="27"/>
      <c r="J66" s="27"/>
      <c r="K66" s="15">
        <f t="shared" si="11"/>
        <v>5.1220530340919561</v>
      </c>
      <c r="L66" s="16">
        <f t="shared" si="0"/>
        <v>265.06624451425876</v>
      </c>
      <c r="M66" s="28">
        <v>4.8452999999999999</v>
      </c>
      <c r="N66" s="28">
        <f t="shared" si="4"/>
        <v>0</v>
      </c>
      <c r="O66" s="29">
        <f t="shared" si="5"/>
        <v>0</v>
      </c>
      <c r="P66" s="17"/>
      <c r="Q66" s="17"/>
      <c r="R66" s="17"/>
      <c r="S66" s="18">
        <f>S65+O66+Q66</f>
        <v>53.72143166519114</v>
      </c>
      <c r="T66" s="17">
        <f>M66*S66</f>
        <v>260.29645284735062</v>
      </c>
      <c r="U66" s="30">
        <v>4.01</v>
      </c>
      <c r="V66" s="30">
        <f>IF(MONTH(A66)&gt;MONTH(A65),B66*0.2,0)</f>
        <v>0</v>
      </c>
      <c r="W66" s="31">
        <f t="shared" si="6"/>
        <v>0</v>
      </c>
      <c r="X66" s="19"/>
      <c r="Y66" s="19"/>
      <c r="Z66" s="19"/>
      <c r="AA66" s="20">
        <f>AA65+W66+Y66</f>
        <v>46.59365009201435</v>
      </c>
      <c r="AB66" s="19">
        <f>U66*AA66</f>
        <v>186.84053686897752</v>
      </c>
      <c r="AC66" s="32">
        <v>99.72</v>
      </c>
      <c r="AD66" s="32"/>
      <c r="AE66" s="32">
        <f>IF(MONTH(A66)&gt;MONTH(A65),B66*0.1,0)</f>
        <v>0</v>
      </c>
      <c r="AF66" s="33">
        <f t="shared" si="7"/>
        <v>0</v>
      </c>
      <c r="AG66" s="33">
        <f>IF(AD66&gt;0,(AK65*AD66)/AC66,0)</f>
        <v>0</v>
      </c>
      <c r="AH66" s="33"/>
      <c r="AI66" s="33"/>
      <c r="AJ66" s="33"/>
      <c r="AK66" s="34">
        <f>AK65+AF66+AG66-AI66</f>
        <v>1.0512034292354742</v>
      </c>
      <c r="AL66" s="21">
        <f>AC66*AK66</f>
        <v>104.82600596336148</v>
      </c>
      <c r="AM66" s="23">
        <v>112.71</v>
      </c>
      <c r="AN66" s="35">
        <f>IF(MONTH(A66)&gt;MONTH(A65),B66*0.1,0)</f>
        <v>0</v>
      </c>
      <c r="AO66" s="36">
        <f t="shared" si="9"/>
        <v>0</v>
      </c>
      <c r="AP66" s="23"/>
      <c r="AQ66" s="23"/>
      <c r="AR66" s="23"/>
      <c r="AS66" s="24">
        <f t="shared" si="8"/>
        <v>0.88216909714214498</v>
      </c>
      <c r="AT66" s="23">
        <f>AM66*AS66</f>
        <v>99.429278938891159</v>
      </c>
      <c r="AU66" s="25">
        <f>L66+T66+AB66+AL66+AT66</f>
        <v>916.45851913283957</v>
      </c>
      <c r="AV66" s="26">
        <f t="shared" si="1"/>
        <v>0</v>
      </c>
    </row>
    <row r="67" spans="1:48" x14ac:dyDescent="0.25">
      <c r="A67" s="40">
        <v>40326</v>
      </c>
      <c r="B67" s="11">
        <v>26.56</v>
      </c>
      <c r="C67" s="16">
        <v>52.26</v>
      </c>
      <c r="D67" s="13"/>
      <c r="E67" s="16">
        <f t="shared" si="2"/>
        <v>0</v>
      </c>
      <c r="F67" s="27">
        <f t="shared" si="3"/>
        <v>0</v>
      </c>
      <c r="G67" s="27">
        <f t="shared" si="10"/>
        <v>0</v>
      </c>
      <c r="H67" s="27"/>
      <c r="I67" s="27"/>
      <c r="J67" s="27"/>
      <c r="K67" s="15">
        <f t="shared" si="11"/>
        <v>5.1220530340919561</v>
      </c>
      <c r="L67" s="16">
        <f t="shared" ref="L67:L130" si="12">C67*K67</f>
        <v>267.67849156164561</v>
      </c>
      <c r="M67" s="28">
        <v>4.8437000000000001</v>
      </c>
      <c r="N67" s="28">
        <f t="shared" si="4"/>
        <v>0</v>
      </c>
      <c r="O67" s="29">
        <f t="shared" si="5"/>
        <v>0</v>
      </c>
      <c r="P67" s="17"/>
      <c r="Q67" s="17"/>
      <c r="R67" s="17"/>
      <c r="S67" s="18">
        <f>S66+O67+Q67</f>
        <v>53.72143166519114</v>
      </c>
      <c r="T67" s="17">
        <f>M67*S67</f>
        <v>260.21049855668633</v>
      </c>
      <c r="U67" s="30">
        <v>3.99</v>
      </c>
      <c r="V67" s="30">
        <f>IF(MONTH(A67)&gt;MONTH(A66),B67*0.2,0)</f>
        <v>0</v>
      </c>
      <c r="W67" s="31">
        <f t="shared" si="6"/>
        <v>0</v>
      </c>
      <c r="X67" s="19"/>
      <c r="Y67" s="19"/>
      <c r="Z67" s="19"/>
      <c r="AA67" s="20">
        <f>AA66+W67+Y67</f>
        <v>46.59365009201435</v>
      </c>
      <c r="AB67" s="19">
        <f>U67*AA67</f>
        <v>185.90866386713728</v>
      </c>
      <c r="AC67" s="32">
        <v>100.62</v>
      </c>
      <c r="AD67" s="32"/>
      <c r="AE67" s="32">
        <f>IF(MONTH(A67)&gt;MONTH(A66),B67*0.1,0)</f>
        <v>0</v>
      </c>
      <c r="AF67" s="33">
        <f t="shared" si="7"/>
        <v>0</v>
      </c>
      <c r="AG67" s="33">
        <f>IF(AD67&gt;0,(AK66*AD67)/AC67,0)</f>
        <v>0</v>
      </c>
      <c r="AH67" s="33"/>
      <c r="AI67" s="33"/>
      <c r="AJ67" s="33"/>
      <c r="AK67" s="34">
        <f>AK66+AF67+AG67-AI67</f>
        <v>1.0512034292354742</v>
      </c>
      <c r="AL67" s="21">
        <f>AC67*AK67</f>
        <v>105.77208904967341</v>
      </c>
      <c r="AM67" s="23">
        <v>112.41</v>
      </c>
      <c r="AN67" s="35">
        <f>IF(MONTH(A67)&gt;MONTH(A66),B67*0.1,0)</f>
        <v>0</v>
      </c>
      <c r="AO67" s="36">
        <f t="shared" si="9"/>
        <v>0</v>
      </c>
      <c r="AP67" s="23"/>
      <c r="AQ67" s="23"/>
      <c r="AR67" s="23"/>
      <c r="AS67" s="24">
        <f t="shared" si="8"/>
        <v>0.88216909714214498</v>
      </c>
      <c r="AT67" s="23">
        <f>AM67*AS67</f>
        <v>99.164628209748514</v>
      </c>
      <c r="AU67" s="25">
        <f>L67+T67+AB67+AL67+AT67</f>
        <v>918.73437124489124</v>
      </c>
      <c r="AV67" s="26">
        <f t="shared" ref="AV67:AV130" si="13">AR67+AJ67+Z67+R67+J67</f>
        <v>0</v>
      </c>
    </row>
    <row r="68" spans="1:48" x14ac:dyDescent="0.25">
      <c r="A68" s="40">
        <v>40329</v>
      </c>
      <c r="B68" s="11">
        <v>26.56</v>
      </c>
      <c r="C68" s="16">
        <v>51.89</v>
      </c>
      <c r="D68" s="13"/>
      <c r="E68" s="16">
        <f t="shared" ref="E68:E131" si="14">IF(MONTH(A68)&gt;MONTH(A67),B68*0.3,0)</f>
        <v>0</v>
      </c>
      <c r="F68" s="27">
        <f t="shared" ref="F68:F131" si="15">IF(E68&gt;0,E68/C68,0)</f>
        <v>0</v>
      </c>
      <c r="G68" s="27">
        <f t="shared" si="10"/>
        <v>0</v>
      </c>
      <c r="H68" s="27"/>
      <c r="I68" s="27"/>
      <c r="J68" s="27"/>
      <c r="K68" s="15">
        <f t="shared" si="11"/>
        <v>5.1220530340919561</v>
      </c>
      <c r="L68" s="16">
        <f t="shared" si="12"/>
        <v>265.7833319390316</v>
      </c>
      <c r="M68" s="28">
        <v>4.8586999999999998</v>
      </c>
      <c r="N68" s="28">
        <f t="shared" ref="N68:N131" si="16">IF(MONTH(A68)&gt;MONTH(A67),B68*0.3,0)</f>
        <v>0</v>
      </c>
      <c r="O68" s="29">
        <f t="shared" ref="O68:O131" si="17">IF(N68&gt;0,N68/M68,0)</f>
        <v>0</v>
      </c>
      <c r="P68" s="17"/>
      <c r="Q68" s="17"/>
      <c r="R68" s="17"/>
      <c r="S68" s="18">
        <f>S67+O68+Q68</f>
        <v>53.72143166519114</v>
      </c>
      <c r="T68" s="17">
        <f>M68*S68</f>
        <v>261.01632003166418</v>
      </c>
      <c r="U68" s="30">
        <v>3.99</v>
      </c>
      <c r="V68" s="30">
        <f>IF(MONTH(A68)&gt;MONTH(A67),B68*0.2,0)</f>
        <v>0</v>
      </c>
      <c r="W68" s="31">
        <f t="shared" ref="W68:W131" si="18">IF(V68&gt;0,V68/U68,0)</f>
        <v>0</v>
      </c>
      <c r="X68" s="19"/>
      <c r="Y68" s="19"/>
      <c r="Z68" s="19"/>
      <c r="AA68" s="20">
        <f>AA67+W68+Y68</f>
        <v>46.59365009201435</v>
      </c>
      <c r="AB68" s="19">
        <f>U68*AA68</f>
        <v>185.90866386713728</v>
      </c>
      <c r="AC68" s="32">
        <v>100.66</v>
      </c>
      <c r="AD68" s="32"/>
      <c r="AE68" s="32">
        <f>IF(MONTH(A68)&gt;MONTH(A67),B68*0.1,0)</f>
        <v>0</v>
      </c>
      <c r="AF68" s="33">
        <f t="shared" ref="AF68:AF131" si="19">IF(AE68&gt;0,AE68/AC68,0)</f>
        <v>0</v>
      </c>
      <c r="AG68" s="33">
        <f>IF(AD68&gt;0,(AK67*AD68)/AC68,0)</f>
        <v>0</v>
      </c>
      <c r="AH68" s="33"/>
      <c r="AI68" s="33"/>
      <c r="AJ68" s="33"/>
      <c r="AK68" s="34">
        <f>AK67+AF68+AG68-AI68</f>
        <v>1.0512034292354742</v>
      </c>
      <c r="AL68" s="21">
        <f>AC68*AK68</f>
        <v>105.81413718684283</v>
      </c>
      <c r="AM68" s="23">
        <v>113.05</v>
      </c>
      <c r="AN68" s="35">
        <f>IF(MONTH(A68)&gt;MONTH(A67),B68*0.1,0)</f>
        <v>0</v>
      </c>
      <c r="AO68" s="36">
        <f t="shared" si="9"/>
        <v>0</v>
      </c>
      <c r="AP68" s="23"/>
      <c r="AQ68" s="23"/>
      <c r="AR68" s="23"/>
      <c r="AS68" s="24">
        <f t="shared" ref="AS68:AS131" si="20">AS67+AO68-AQ68</f>
        <v>0.88216909714214498</v>
      </c>
      <c r="AT68" s="23">
        <f>AM68*AS68</f>
        <v>99.729216431919482</v>
      </c>
      <c r="AU68" s="25">
        <f>L68+T68+AB68+AL68+AT68</f>
        <v>918.25166945659532</v>
      </c>
      <c r="AV68" s="26">
        <f t="shared" si="13"/>
        <v>0</v>
      </c>
    </row>
    <row r="69" spans="1:48" x14ac:dyDescent="0.25">
      <c r="A69" s="40">
        <v>40330</v>
      </c>
      <c r="B69" s="11">
        <v>26.56</v>
      </c>
      <c r="C69" s="16">
        <v>51.29</v>
      </c>
      <c r="D69" s="13"/>
      <c r="E69" s="16">
        <f t="shared" si="14"/>
        <v>7.9679999999999991</v>
      </c>
      <c r="F69" s="27">
        <f t="shared" si="15"/>
        <v>0.15535192045232987</v>
      </c>
      <c r="G69" s="27">
        <f t="shared" si="10"/>
        <v>0</v>
      </c>
      <c r="H69" s="27"/>
      <c r="I69" s="27"/>
      <c r="J69" s="27"/>
      <c r="K69" s="15">
        <f t="shared" si="11"/>
        <v>5.277404954544286</v>
      </c>
      <c r="L69" s="16">
        <f t="shared" si="12"/>
        <v>270.67810011857642</v>
      </c>
      <c r="M69" s="28">
        <v>4.8596000000000004</v>
      </c>
      <c r="N69" s="28">
        <f t="shared" si="16"/>
        <v>7.9679999999999991</v>
      </c>
      <c r="O69" s="29">
        <f t="shared" si="17"/>
        <v>1.63964112272615</v>
      </c>
      <c r="P69" s="17"/>
      <c r="Q69" s="17"/>
      <c r="R69" s="17"/>
      <c r="S69" s="18">
        <f>S68+O69+Q69</f>
        <v>55.361072787917287</v>
      </c>
      <c r="T69" s="17">
        <f>M69*S69</f>
        <v>269.03266932016288</v>
      </c>
      <c r="U69" s="30">
        <v>3.97</v>
      </c>
      <c r="V69" s="30">
        <f>IF(MONTH(A69)&gt;MONTH(A68),B69*0.2,0)</f>
        <v>5.3120000000000003</v>
      </c>
      <c r="W69" s="31">
        <f t="shared" si="18"/>
        <v>1.3380352644836273</v>
      </c>
      <c r="X69" s="19"/>
      <c r="Y69" s="19"/>
      <c r="Z69" s="19"/>
      <c r="AA69" s="20">
        <f>AA68+W69+Y69</f>
        <v>47.931685356497979</v>
      </c>
      <c r="AB69" s="19">
        <f>U69*AA69</f>
        <v>190.28879086529699</v>
      </c>
      <c r="AC69" s="32">
        <v>99.84</v>
      </c>
      <c r="AD69" s="32"/>
      <c r="AE69" s="32">
        <f>IF(MONTH(A69)&gt;MONTH(A68),B69*0.1,0)</f>
        <v>2.6560000000000001</v>
      </c>
      <c r="AF69" s="33">
        <f t="shared" si="19"/>
        <v>2.6602564102564102E-2</v>
      </c>
      <c r="AG69" s="33">
        <f>IF(AD69&gt;0,(AK68*AD69)/AC69,0)</f>
        <v>0</v>
      </c>
      <c r="AH69" s="33"/>
      <c r="AI69" s="33"/>
      <c r="AJ69" s="33"/>
      <c r="AK69" s="34">
        <f>AK68+AF69+AG69-AI69</f>
        <v>1.0778059933380382</v>
      </c>
      <c r="AL69" s="21">
        <f>AC69*AK69</f>
        <v>107.60815037486974</v>
      </c>
      <c r="AM69" s="23">
        <v>112.73</v>
      </c>
      <c r="AN69" s="35">
        <f>IF(MONTH(A69)&gt;MONTH(A68),B69*0.1,0)</f>
        <v>2.6560000000000001</v>
      </c>
      <c r="AO69" s="36">
        <f t="shared" ref="AO69:AO132" si="21">IF(AN69&gt;0,AN69/AM69,0)</f>
        <v>2.3560720305153909E-2</v>
      </c>
      <c r="AP69" s="23"/>
      <c r="AQ69" s="23"/>
      <c r="AR69" s="23"/>
      <c r="AS69" s="24">
        <f t="shared" si="20"/>
        <v>0.90572981744729886</v>
      </c>
      <c r="AT69" s="23">
        <f>AM69*AS69</f>
        <v>102.102922320834</v>
      </c>
      <c r="AU69" s="25">
        <f>L69+T69+AB69+AL69+AT69</f>
        <v>939.71063299974003</v>
      </c>
      <c r="AV69" s="26">
        <f t="shared" si="13"/>
        <v>0</v>
      </c>
    </row>
    <row r="70" spans="1:48" x14ac:dyDescent="0.25">
      <c r="A70" s="40">
        <v>40331</v>
      </c>
      <c r="B70" s="11">
        <v>26.56</v>
      </c>
      <c r="C70" s="16">
        <v>51.33</v>
      </c>
      <c r="D70" s="13"/>
      <c r="E70" s="16">
        <f t="shared" si="14"/>
        <v>0</v>
      </c>
      <c r="F70" s="27">
        <f t="shared" si="15"/>
        <v>0</v>
      </c>
      <c r="G70" s="27">
        <f t="shared" si="10"/>
        <v>0</v>
      </c>
      <c r="H70" s="27"/>
      <c r="I70" s="27"/>
      <c r="J70" s="27"/>
      <c r="K70" s="15">
        <f t="shared" si="11"/>
        <v>5.277404954544286</v>
      </c>
      <c r="L70" s="16">
        <f t="shared" si="12"/>
        <v>270.88919631675822</v>
      </c>
      <c r="M70" s="28">
        <v>4.8845999999999998</v>
      </c>
      <c r="N70" s="28">
        <f t="shared" si="16"/>
        <v>0</v>
      </c>
      <c r="O70" s="29">
        <f t="shared" si="17"/>
        <v>0</v>
      </c>
      <c r="P70" s="17"/>
      <c r="Q70" s="17"/>
      <c r="R70" s="17"/>
      <c r="S70" s="18">
        <f>S69+O70+Q70</f>
        <v>55.361072787917287</v>
      </c>
      <c r="T70" s="17">
        <f>M70*S70</f>
        <v>270.41669613986079</v>
      </c>
      <c r="U70" s="30">
        <v>3.99</v>
      </c>
      <c r="V70" s="30">
        <f>IF(MONTH(A70)&gt;MONTH(A69),B70*0.2,0)</f>
        <v>0</v>
      </c>
      <c r="W70" s="31">
        <f t="shared" si="18"/>
        <v>0</v>
      </c>
      <c r="X70" s="19"/>
      <c r="Y70" s="19"/>
      <c r="Z70" s="19"/>
      <c r="AA70" s="20">
        <f>AA69+W70+Y70</f>
        <v>47.931685356497979</v>
      </c>
      <c r="AB70" s="19">
        <f>U70*AA70</f>
        <v>191.24742457242695</v>
      </c>
      <c r="AC70" s="32">
        <v>98.94</v>
      </c>
      <c r="AD70" s="32"/>
      <c r="AE70" s="32">
        <f>IF(MONTH(A70)&gt;MONTH(A69),B70*0.1,0)</f>
        <v>0</v>
      </c>
      <c r="AF70" s="33">
        <f t="shared" si="19"/>
        <v>0</v>
      </c>
      <c r="AG70" s="33">
        <f>IF(AD70&gt;0,(AK69*AD70)/AC70,0)</f>
        <v>0</v>
      </c>
      <c r="AH70" s="33"/>
      <c r="AI70" s="33"/>
      <c r="AJ70" s="33"/>
      <c r="AK70" s="34">
        <f>AK69+AF70+AG70-AI70</f>
        <v>1.0778059933380382</v>
      </c>
      <c r="AL70" s="21">
        <f>AC70*AK70</f>
        <v>106.6381249808655</v>
      </c>
      <c r="AM70" s="23">
        <v>112.9</v>
      </c>
      <c r="AN70" s="35">
        <f>IF(MONTH(A70)&gt;MONTH(A69),B70*0.1,0)</f>
        <v>0</v>
      </c>
      <c r="AO70" s="36">
        <f t="shared" si="21"/>
        <v>0</v>
      </c>
      <c r="AP70" s="23"/>
      <c r="AQ70" s="23"/>
      <c r="AR70" s="23"/>
      <c r="AS70" s="24">
        <f t="shared" si="20"/>
        <v>0.90572981744729886</v>
      </c>
      <c r="AT70" s="23">
        <f>AM70*AS70</f>
        <v>102.25689638980005</v>
      </c>
      <c r="AU70" s="25">
        <f>L70+T70+AB70+AL70+AT70</f>
        <v>941.44833839971159</v>
      </c>
      <c r="AV70" s="26">
        <f t="shared" si="13"/>
        <v>0</v>
      </c>
    </row>
    <row r="71" spans="1:48" x14ac:dyDescent="0.25">
      <c r="A71" s="40">
        <v>40332</v>
      </c>
      <c r="B71" s="11">
        <v>26.56</v>
      </c>
      <c r="C71" s="16">
        <v>51.33</v>
      </c>
      <c r="D71" s="13"/>
      <c r="E71" s="16">
        <f t="shared" si="14"/>
        <v>0</v>
      </c>
      <c r="F71" s="27">
        <f t="shared" si="15"/>
        <v>0</v>
      </c>
      <c r="G71" s="27">
        <f t="shared" si="10"/>
        <v>0</v>
      </c>
      <c r="H71" s="27"/>
      <c r="I71" s="27"/>
      <c r="J71" s="27"/>
      <c r="K71" s="15">
        <f t="shared" si="11"/>
        <v>5.277404954544286</v>
      </c>
      <c r="L71" s="16">
        <f t="shared" si="12"/>
        <v>270.88919631675822</v>
      </c>
      <c r="M71" s="28">
        <v>4.9595000000000002</v>
      </c>
      <c r="N71" s="28">
        <f t="shared" si="16"/>
        <v>0</v>
      </c>
      <c r="O71" s="29">
        <f t="shared" si="17"/>
        <v>0</v>
      </c>
      <c r="P71" s="17"/>
      <c r="Q71" s="17"/>
      <c r="R71" s="17"/>
      <c r="S71" s="18">
        <f>S70+O71+Q71</f>
        <v>55.361072787917287</v>
      </c>
      <c r="T71" s="17">
        <f>M71*S71</f>
        <v>274.5632404916758</v>
      </c>
      <c r="U71" s="30">
        <v>4.05</v>
      </c>
      <c r="V71" s="30">
        <f>IF(MONTH(A71)&gt;MONTH(A70),B71*0.2,0)</f>
        <v>0</v>
      </c>
      <c r="W71" s="31">
        <f t="shared" si="18"/>
        <v>0</v>
      </c>
      <c r="X71" s="19"/>
      <c r="Y71" s="19"/>
      <c r="Z71" s="19"/>
      <c r="AA71" s="20">
        <f>AA70+W71+Y71</f>
        <v>47.931685356497979</v>
      </c>
      <c r="AB71" s="19">
        <f>U71*AA71</f>
        <v>194.12332569381681</v>
      </c>
      <c r="AC71" s="32">
        <v>98.94</v>
      </c>
      <c r="AD71" s="32"/>
      <c r="AE71" s="32">
        <f>IF(MONTH(A71)&gt;MONTH(A70),B71*0.1,0)</f>
        <v>0</v>
      </c>
      <c r="AF71" s="33">
        <f t="shared" si="19"/>
        <v>0</v>
      </c>
      <c r="AG71" s="33">
        <f>IF(AD71&gt;0,(AK70*AD71)/AC71,0)</f>
        <v>0</v>
      </c>
      <c r="AH71" s="33"/>
      <c r="AI71" s="33"/>
      <c r="AJ71" s="33"/>
      <c r="AK71" s="34">
        <f>AK70+AF71+AG71-AI71</f>
        <v>1.0778059933380382</v>
      </c>
      <c r="AL71" s="21">
        <f>AC71*AK71</f>
        <v>106.6381249808655</v>
      </c>
      <c r="AM71" s="23">
        <v>112.9</v>
      </c>
      <c r="AN71" s="35">
        <f>IF(MONTH(A71)&gt;MONTH(A70),B71*0.1,0)</f>
        <v>0</v>
      </c>
      <c r="AO71" s="36">
        <f t="shared" si="21"/>
        <v>0</v>
      </c>
      <c r="AP71" s="23"/>
      <c r="AQ71" s="23"/>
      <c r="AR71" s="23"/>
      <c r="AS71" s="24">
        <f t="shared" si="20"/>
        <v>0.90572981744729886</v>
      </c>
      <c r="AT71" s="23">
        <f>AM71*AS71</f>
        <v>102.25689638980005</v>
      </c>
      <c r="AU71" s="25">
        <f>L71+T71+AB71+AL71+AT71</f>
        <v>948.4707838729164</v>
      </c>
      <c r="AV71" s="26">
        <f t="shared" si="13"/>
        <v>0</v>
      </c>
    </row>
    <row r="72" spans="1:48" x14ac:dyDescent="0.25">
      <c r="A72" s="40">
        <v>40333</v>
      </c>
      <c r="B72" s="11">
        <v>26.56</v>
      </c>
      <c r="C72" s="16">
        <v>52.68</v>
      </c>
      <c r="D72" s="13"/>
      <c r="E72" s="16">
        <f t="shared" si="14"/>
        <v>0</v>
      </c>
      <c r="F72" s="27">
        <f t="shared" si="15"/>
        <v>0</v>
      </c>
      <c r="G72" s="27">
        <f t="shared" si="10"/>
        <v>0</v>
      </c>
      <c r="H72" s="27"/>
      <c r="I72" s="27"/>
      <c r="J72" s="27"/>
      <c r="K72" s="15">
        <f t="shared" si="11"/>
        <v>5.277404954544286</v>
      </c>
      <c r="L72" s="16">
        <f t="shared" si="12"/>
        <v>278.01369300539301</v>
      </c>
      <c r="M72" s="28">
        <v>4.8639999999999999</v>
      </c>
      <c r="N72" s="28">
        <f t="shared" si="16"/>
        <v>0</v>
      </c>
      <c r="O72" s="29">
        <f t="shared" si="17"/>
        <v>0</v>
      </c>
      <c r="P72" s="17"/>
      <c r="Q72" s="17"/>
      <c r="R72" s="17"/>
      <c r="S72" s="18">
        <f>S71+O72+Q72</f>
        <v>55.361072787917287</v>
      </c>
      <c r="T72" s="17">
        <f>M72*S72</f>
        <v>269.2762580404297</v>
      </c>
      <c r="U72" s="30">
        <v>4.01</v>
      </c>
      <c r="V72" s="30">
        <f>IF(MONTH(A72)&gt;MONTH(A71),B72*0.2,0)</f>
        <v>0</v>
      </c>
      <c r="W72" s="31">
        <f t="shared" si="18"/>
        <v>0</v>
      </c>
      <c r="X72" s="19"/>
      <c r="Y72" s="19"/>
      <c r="Z72" s="19"/>
      <c r="AA72" s="20">
        <f>AA71+W72+Y72</f>
        <v>47.931685356497979</v>
      </c>
      <c r="AB72" s="19">
        <f>U72*AA72</f>
        <v>192.20605827955688</v>
      </c>
      <c r="AC72" s="32">
        <v>101.64</v>
      </c>
      <c r="AD72" s="32"/>
      <c r="AE72" s="32">
        <f>IF(MONTH(A72)&gt;MONTH(A71),B72*0.1,0)</f>
        <v>0</v>
      </c>
      <c r="AF72" s="33">
        <f t="shared" si="19"/>
        <v>0</v>
      </c>
      <c r="AG72" s="33">
        <f>IF(AD72&gt;0,(AK71*AD72)/AC72,0)</f>
        <v>0</v>
      </c>
      <c r="AH72" s="33"/>
      <c r="AI72" s="33"/>
      <c r="AJ72" s="33"/>
      <c r="AK72" s="34">
        <f>AK71+AF72+AG72-AI72</f>
        <v>1.0778059933380382</v>
      </c>
      <c r="AL72" s="21">
        <f>AC72*AK72</f>
        <v>109.5482011628782</v>
      </c>
      <c r="AM72" s="23">
        <v>113.83</v>
      </c>
      <c r="AN72" s="35">
        <f>IF(MONTH(A72)&gt;MONTH(A71),B72*0.1,0)</f>
        <v>0</v>
      </c>
      <c r="AO72" s="36">
        <f t="shared" si="21"/>
        <v>0</v>
      </c>
      <c r="AP72" s="23"/>
      <c r="AQ72" s="23"/>
      <c r="AR72" s="23"/>
      <c r="AS72" s="24">
        <f t="shared" si="20"/>
        <v>0.90572981744729886</v>
      </c>
      <c r="AT72" s="23">
        <f>AM72*AS72</f>
        <v>103.09922512002603</v>
      </c>
      <c r="AU72" s="25">
        <f>L72+T72+AB72+AL72+AT72</f>
        <v>952.14343560828388</v>
      </c>
      <c r="AV72" s="26">
        <f t="shared" si="13"/>
        <v>0</v>
      </c>
    </row>
    <row r="73" spans="1:48" x14ac:dyDescent="0.25">
      <c r="A73" s="40">
        <v>40336</v>
      </c>
      <c r="B73" s="11">
        <v>26.56</v>
      </c>
      <c r="C73" s="16">
        <v>51.84</v>
      </c>
      <c r="D73" s="13"/>
      <c r="E73" s="16">
        <f t="shared" si="14"/>
        <v>0</v>
      </c>
      <c r="F73" s="27">
        <f t="shared" si="15"/>
        <v>0</v>
      </c>
      <c r="G73" s="27">
        <f t="shared" si="10"/>
        <v>0</v>
      </c>
      <c r="H73" s="27"/>
      <c r="I73" s="27"/>
      <c r="J73" s="27"/>
      <c r="K73" s="15">
        <f t="shared" si="11"/>
        <v>5.277404954544286</v>
      </c>
      <c r="L73" s="16">
        <f t="shared" si="12"/>
        <v>273.58067284357583</v>
      </c>
      <c r="M73" s="28">
        <v>4.8291000000000004</v>
      </c>
      <c r="N73" s="28">
        <f t="shared" si="16"/>
        <v>0</v>
      </c>
      <c r="O73" s="29">
        <f t="shared" si="17"/>
        <v>0</v>
      </c>
      <c r="P73" s="17"/>
      <c r="Q73" s="17"/>
      <c r="R73" s="17"/>
      <c r="S73" s="18">
        <f>S72+O73+Q73</f>
        <v>55.361072787917287</v>
      </c>
      <c r="T73" s="17">
        <f>M73*S73</f>
        <v>267.34415660013138</v>
      </c>
      <c r="U73" s="30">
        <v>4</v>
      </c>
      <c r="V73" s="30">
        <f>IF(MONTH(A73)&gt;MONTH(A72),B73*0.2,0)</f>
        <v>0</v>
      </c>
      <c r="W73" s="31">
        <f t="shared" si="18"/>
        <v>0</v>
      </c>
      <c r="X73" s="19"/>
      <c r="Y73" s="19"/>
      <c r="Z73" s="19"/>
      <c r="AA73" s="20">
        <f>AA72+W73+Y73</f>
        <v>47.931685356497979</v>
      </c>
      <c r="AB73" s="19">
        <f>U73*AA73</f>
        <v>191.72674142599192</v>
      </c>
      <c r="AC73" s="32">
        <v>100.61</v>
      </c>
      <c r="AD73" s="32"/>
      <c r="AE73" s="32">
        <f>IF(MONTH(A73)&gt;MONTH(A72),B73*0.1,0)</f>
        <v>0</v>
      </c>
      <c r="AF73" s="33">
        <f t="shared" si="19"/>
        <v>0</v>
      </c>
      <c r="AG73" s="33">
        <f>IF(AD73&gt;0,(AK72*AD73)/AC73,0)</f>
        <v>0</v>
      </c>
      <c r="AH73" s="33"/>
      <c r="AI73" s="33"/>
      <c r="AJ73" s="33"/>
      <c r="AK73" s="34">
        <f>AK72+AF73+AG73-AI73</f>
        <v>1.0778059933380382</v>
      </c>
      <c r="AL73" s="21">
        <f>AC73*AK73</f>
        <v>108.43806098974002</v>
      </c>
      <c r="AM73" s="23">
        <v>113.83</v>
      </c>
      <c r="AN73" s="35">
        <f>IF(MONTH(A73)&gt;MONTH(A72),B73*0.1,0)</f>
        <v>0</v>
      </c>
      <c r="AO73" s="36">
        <f t="shared" si="21"/>
        <v>0</v>
      </c>
      <c r="AP73" s="23"/>
      <c r="AQ73" s="23"/>
      <c r="AR73" s="23"/>
      <c r="AS73" s="24">
        <f t="shared" si="20"/>
        <v>0.90572981744729886</v>
      </c>
      <c r="AT73" s="23">
        <f>AM73*AS73</f>
        <v>103.09922512002603</v>
      </c>
      <c r="AU73" s="25">
        <f>L73+T73+AB73+AL73+AT73</f>
        <v>944.1888569794653</v>
      </c>
      <c r="AV73" s="26">
        <f t="shared" si="13"/>
        <v>0</v>
      </c>
    </row>
    <row r="74" spans="1:48" x14ac:dyDescent="0.25">
      <c r="A74" s="40">
        <v>40337</v>
      </c>
      <c r="B74" s="11">
        <v>26.56</v>
      </c>
      <c r="C74" s="16">
        <v>51.04</v>
      </c>
      <c r="D74" s="13"/>
      <c r="E74" s="16">
        <f t="shared" si="14"/>
        <v>0</v>
      </c>
      <c r="F74" s="27">
        <f t="shared" si="15"/>
        <v>0</v>
      </c>
      <c r="G74" s="27">
        <f t="shared" si="10"/>
        <v>0</v>
      </c>
      <c r="H74" s="27"/>
      <c r="I74" s="27"/>
      <c r="J74" s="27"/>
      <c r="K74" s="15">
        <f t="shared" si="11"/>
        <v>5.277404954544286</v>
      </c>
      <c r="L74" s="16">
        <f t="shared" si="12"/>
        <v>269.35874887994038</v>
      </c>
      <c r="M74" s="28">
        <v>4.8007999999999997</v>
      </c>
      <c r="N74" s="28">
        <f t="shared" si="16"/>
        <v>0</v>
      </c>
      <c r="O74" s="29">
        <f t="shared" si="17"/>
        <v>0</v>
      </c>
      <c r="P74" s="17"/>
      <c r="Q74" s="17"/>
      <c r="R74" s="17"/>
      <c r="S74" s="18">
        <f>S73+O74+Q74</f>
        <v>55.361072787917287</v>
      </c>
      <c r="T74" s="17">
        <f>M74*S74</f>
        <v>265.77743824023332</v>
      </c>
      <c r="U74" s="30">
        <v>3.96</v>
      </c>
      <c r="V74" s="30">
        <f>IF(MONTH(A74)&gt;MONTH(A73),B74*0.2,0)</f>
        <v>0</v>
      </c>
      <c r="W74" s="31">
        <f t="shared" si="18"/>
        <v>0</v>
      </c>
      <c r="X74" s="19"/>
      <c r="Y74" s="19"/>
      <c r="Z74" s="19"/>
      <c r="AA74" s="20">
        <f>AA73+W74+Y74</f>
        <v>47.931685356497979</v>
      </c>
      <c r="AB74" s="19">
        <f>U74*AA74</f>
        <v>189.80947401173199</v>
      </c>
      <c r="AC74" s="32">
        <v>100.35</v>
      </c>
      <c r="AD74" s="32"/>
      <c r="AE74" s="32">
        <f>IF(MONTH(A74)&gt;MONTH(A73),B74*0.1,0)</f>
        <v>0</v>
      </c>
      <c r="AF74" s="33">
        <f t="shared" si="19"/>
        <v>0</v>
      </c>
      <c r="AG74" s="33">
        <f>IF(AD74&gt;0,(AK73*AD74)/AC74,0)</f>
        <v>0</v>
      </c>
      <c r="AH74" s="33"/>
      <c r="AI74" s="33"/>
      <c r="AJ74" s="33"/>
      <c r="AK74" s="34">
        <f>AK73+AF74+AG74-AI74</f>
        <v>1.0778059933380382</v>
      </c>
      <c r="AL74" s="21">
        <f>AC74*AK74</f>
        <v>108.15783143147212</v>
      </c>
      <c r="AM74" s="23">
        <v>110.15</v>
      </c>
      <c r="AN74" s="35">
        <f>IF(MONTH(A74)&gt;MONTH(A73),B74*0.1,0)</f>
        <v>0</v>
      </c>
      <c r="AO74" s="36">
        <f t="shared" si="21"/>
        <v>0</v>
      </c>
      <c r="AP74" s="23"/>
      <c r="AQ74" s="23"/>
      <c r="AR74" s="23"/>
      <c r="AS74" s="24">
        <f t="shared" si="20"/>
        <v>0.90572981744729886</v>
      </c>
      <c r="AT74" s="23">
        <f>AM74*AS74</f>
        <v>99.766139391819976</v>
      </c>
      <c r="AU74" s="25">
        <f>L74+T74+AB74+AL74+AT74</f>
        <v>932.86963195519763</v>
      </c>
      <c r="AV74" s="26">
        <f t="shared" si="13"/>
        <v>0</v>
      </c>
    </row>
    <row r="75" spans="1:48" x14ac:dyDescent="0.25">
      <c r="A75" s="40">
        <v>40338</v>
      </c>
      <c r="B75" s="11">
        <v>26.56</v>
      </c>
      <c r="C75" s="16">
        <v>51.47</v>
      </c>
      <c r="D75" s="13"/>
      <c r="E75" s="16">
        <f t="shared" si="14"/>
        <v>0</v>
      </c>
      <c r="F75" s="27">
        <f t="shared" si="15"/>
        <v>0</v>
      </c>
      <c r="G75" s="27">
        <f t="shared" si="10"/>
        <v>0</v>
      </c>
      <c r="H75" s="27"/>
      <c r="I75" s="27"/>
      <c r="J75" s="27"/>
      <c r="K75" s="15">
        <f t="shared" si="11"/>
        <v>5.277404954544286</v>
      </c>
      <c r="L75" s="16">
        <f t="shared" si="12"/>
        <v>271.6280330103944</v>
      </c>
      <c r="M75" s="28">
        <v>4.8914</v>
      </c>
      <c r="N75" s="28">
        <f t="shared" si="16"/>
        <v>0</v>
      </c>
      <c r="O75" s="29">
        <f t="shared" si="17"/>
        <v>0</v>
      </c>
      <c r="P75" s="17"/>
      <c r="Q75" s="17"/>
      <c r="R75" s="17"/>
      <c r="S75" s="18">
        <f>S74+O75+Q75</f>
        <v>55.361072787917287</v>
      </c>
      <c r="T75" s="17">
        <f>M75*S75</f>
        <v>270.79315143481864</v>
      </c>
      <c r="U75" s="30">
        <v>4</v>
      </c>
      <c r="V75" s="30">
        <f>IF(MONTH(A75)&gt;MONTH(A74),B75*0.2,0)</f>
        <v>0</v>
      </c>
      <c r="W75" s="31">
        <f t="shared" si="18"/>
        <v>0</v>
      </c>
      <c r="X75" s="19"/>
      <c r="Y75" s="19"/>
      <c r="Z75" s="19"/>
      <c r="AA75" s="20">
        <f>AA74+W75+Y75</f>
        <v>47.931685356497979</v>
      </c>
      <c r="AB75" s="19">
        <f>U75*AA75</f>
        <v>191.72674142599192</v>
      </c>
      <c r="AC75" s="32">
        <v>100.04</v>
      </c>
      <c r="AD75" s="32"/>
      <c r="AE75" s="32">
        <f>IF(MONTH(A75)&gt;MONTH(A74),B75*0.1,0)</f>
        <v>0</v>
      </c>
      <c r="AF75" s="33">
        <f t="shared" si="19"/>
        <v>0</v>
      </c>
      <c r="AG75" s="33">
        <f>IF(AD75&gt;0,(AK74*AD75)/AC75,0)</f>
        <v>0</v>
      </c>
      <c r="AH75" s="33"/>
      <c r="AI75" s="33"/>
      <c r="AJ75" s="33"/>
      <c r="AK75" s="34">
        <f>AK74+AF75+AG75-AI75</f>
        <v>1.0778059933380382</v>
      </c>
      <c r="AL75" s="21">
        <f>AC75*AK75</f>
        <v>107.82371157353735</v>
      </c>
      <c r="AM75" s="23">
        <v>112.8</v>
      </c>
      <c r="AN75" s="35">
        <f>IF(MONTH(A75)&gt;MONTH(A74),B75*0.1,0)</f>
        <v>0</v>
      </c>
      <c r="AO75" s="36">
        <f t="shared" si="21"/>
        <v>0</v>
      </c>
      <c r="AP75" s="23"/>
      <c r="AQ75" s="23"/>
      <c r="AR75" s="23"/>
      <c r="AS75" s="24">
        <f t="shared" si="20"/>
        <v>0.90572981744729886</v>
      </c>
      <c r="AT75" s="23">
        <f>AM75*AS75</f>
        <v>102.16632340805531</v>
      </c>
      <c r="AU75" s="25">
        <f>L75+T75+AB75+AL75+AT75</f>
        <v>944.13796085279762</v>
      </c>
      <c r="AV75" s="26">
        <f t="shared" si="13"/>
        <v>0</v>
      </c>
    </row>
    <row r="76" spans="1:48" x14ac:dyDescent="0.25">
      <c r="A76" s="40">
        <v>40339</v>
      </c>
      <c r="B76" s="11">
        <v>26.56</v>
      </c>
      <c r="C76" s="16">
        <v>51.79</v>
      </c>
      <c r="D76" s="13"/>
      <c r="E76" s="16">
        <f t="shared" si="14"/>
        <v>0</v>
      </c>
      <c r="F76" s="27">
        <f t="shared" si="15"/>
        <v>0</v>
      </c>
      <c r="G76" s="27">
        <f t="shared" si="10"/>
        <v>0</v>
      </c>
      <c r="H76" s="27"/>
      <c r="I76" s="27"/>
      <c r="J76" s="27"/>
      <c r="K76" s="15">
        <f t="shared" si="11"/>
        <v>5.277404954544286</v>
      </c>
      <c r="L76" s="16">
        <f t="shared" si="12"/>
        <v>273.31680259584857</v>
      </c>
      <c r="M76" s="28">
        <v>4.9652000000000003</v>
      </c>
      <c r="N76" s="28">
        <f t="shared" si="16"/>
        <v>0</v>
      </c>
      <c r="O76" s="29">
        <f t="shared" si="17"/>
        <v>0</v>
      </c>
      <c r="P76" s="17"/>
      <c r="Q76" s="17"/>
      <c r="R76" s="17"/>
      <c r="S76" s="18">
        <f>S75+O76+Q76</f>
        <v>55.361072787917287</v>
      </c>
      <c r="T76" s="17">
        <f>M76*S76</f>
        <v>274.87879860656693</v>
      </c>
      <c r="U76" s="30">
        <v>4</v>
      </c>
      <c r="V76" s="30">
        <f>IF(MONTH(A76)&gt;MONTH(A75),B76*0.2,0)</f>
        <v>0</v>
      </c>
      <c r="W76" s="31">
        <f t="shared" si="18"/>
        <v>0</v>
      </c>
      <c r="X76" s="19"/>
      <c r="Y76" s="19"/>
      <c r="Z76" s="19"/>
      <c r="AA76" s="20">
        <f>AA75+W76+Y76</f>
        <v>47.931685356497979</v>
      </c>
      <c r="AB76" s="19">
        <f>U76*AA76</f>
        <v>191.72674142599192</v>
      </c>
      <c r="AC76" s="32">
        <v>100.8</v>
      </c>
      <c r="AD76" s="32"/>
      <c r="AE76" s="32">
        <f>IF(MONTH(A76)&gt;MONTH(A75),B76*0.1,0)</f>
        <v>0</v>
      </c>
      <c r="AF76" s="33">
        <f t="shared" si="19"/>
        <v>0</v>
      </c>
      <c r="AG76" s="33">
        <f>IF(AD76&gt;0,(AK75*AD76)/AC76,0)</f>
        <v>0</v>
      </c>
      <c r="AH76" s="33"/>
      <c r="AI76" s="33"/>
      <c r="AJ76" s="33"/>
      <c r="AK76" s="34">
        <f>AK75+AF76+AG76-AI76</f>
        <v>1.0778059933380382</v>
      </c>
      <c r="AL76" s="21">
        <f>AC76*AK76</f>
        <v>108.64284412847424</v>
      </c>
      <c r="AM76" s="23">
        <v>115.13</v>
      </c>
      <c r="AN76" s="35">
        <f>IF(MONTH(A76)&gt;MONTH(A75),B76*0.1,0)</f>
        <v>0</v>
      </c>
      <c r="AO76" s="36">
        <f t="shared" si="21"/>
        <v>0</v>
      </c>
      <c r="AP76" s="23"/>
      <c r="AQ76" s="23"/>
      <c r="AR76" s="23"/>
      <c r="AS76" s="24">
        <f t="shared" si="20"/>
        <v>0.90572981744729886</v>
      </c>
      <c r="AT76" s="23">
        <f>AM76*AS76</f>
        <v>104.27667388270751</v>
      </c>
      <c r="AU76" s="25">
        <f>L76+T76+AB76+AL76+AT76</f>
        <v>952.84186063958919</v>
      </c>
      <c r="AV76" s="26">
        <f t="shared" si="13"/>
        <v>0</v>
      </c>
    </row>
    <row r="77" spans="1:48" x14ac:dyDescent="0.25">
      <c r="A77" s="40">
        <v>40340</v>
      </c>
      <c r="B77" s="11">
        <v>26.56</v>
      </c>
      <c r="C77" s="16">
        <v>52.36</v>
      </c>
      <c r="D77" s="13"/>
      <c r="E77" s="16">
        <f t="shared" si="14"/>
        <v>0</v>
      </c>
      <c r="F77" s="27">
        <f t="shared" si="15"/>
        <v>0</v>
      </c>
      <c r="G77" s="27">
        <f t="shared" si="10"/>
        <v>0</v>
      </c>
      <c r="H77" s="27"/>
      <c r="I77" s="27"/>
      <c r="J77" s="27"/>
      <c r="K77" s="15">
        <f t="shared" si="11"/>
        <v>5.277404954544286</v>
      </c>
      <c r="L77" s="16">
        <f t="shared" si="12"/>
        <v>276.32492341993884</v>
      </c>
      <c r="M77" s="28">
        <v>4.9824000000000002</v>
      </c>
      <c r="N77" s="28">
        <f t="shared" si="16"/>
        <v>0</v>
      </c>
      <c r="O77" s="29">
        <f t="shared" si="17"/>
        <v>0</v>
      </c>
      <c r="P77" s="17"/>
      <c r="Q77" s="17"/>
      <c r="R77" s="17"/>
      <c r="S77" s="18">
        <f>S76+O77+Q77</f>
        <v>55.361072787917287</v>
      </c>
      <c r="T77" s="17">
        <f>M77*S77</f>
        <v>275.8310090585191</v>
      </c>
      <c r="U77" s="30">
        <v>4.03</v>
      </c>
      <c r="V77" s="30">
        <f>IF(MONTH(A77)&gt;MONTH(A76),B77*0.2,0)</f>
        <v>0</v>
      </c>
      <c r="W77" s="31">
        <f t="shared" si="18"/>
        <v>0</v>
      </c>
      <c r="X77" s="19"/>
      <c r="Y77" s="19"/>
      <c r="Z77" s="19"/>
      <c r="AA77" s="20">
        <f>AA76+W77+Y77</f>
        <v>47.931685356497979</v>
      </c>
      <c r="AB77" s="19">
        <f>U77*AA77</f>
        <v>193.16469198668688</v>
      </c>
      <c r="AC77" s="32">
        <v>101.45</v>
      </c>
      <c r="AD77" s="32"/>
      <c r="AE77" s="32">
        <f>IF(MONTH(A77)&gt;MONTH(A76),B77*0.1,0)</f>
        <v>0</v>
      </c>
      <c r="AF77" s="33">
        <f t="shared" si="19"/>
        <v>0</v>
      </c>
      <c r="AG77" s="33">
        <f>IF(AD77&gt;0,(AK76*AD77)/AC77,0)</f>
        <v>0</v>
      </c>
      <c r="AH77" s="33"/>
      <c r="AI77" s="33"/>
      <c r="AJ77" s="33"/>
      <c r="AK77" s="34">
        <f>AK76+AF77+AG77-AI77</f>
        <v>1.0778059933380382</v>
      </c>
      <c r="AL77" s="21">
        <f>AC77*AK77</f>
        <v>109.34341802414397</v>
      </c>
      <c r="AM77" s="23">
        <v>115.46</v>
      </c>
      <c r="AN77" s="35">
        <f>IF(MONTH(A77)&gt;MONTH(A76),B77*0.1,0)</f>
        <v>0</v>
      </c>
      <c r="AO77" s="36">
        <f t="shared" si="21"/>
        <v>0</v>
      </c>
      <c r="AP77" s="23"/>
      <c r="AQ77" s="23"/>
      <c r="AR77" s="23"/>
      <c r="AS77" s="24">
        <f t="shared" si="20"/>
        <v>0.90572981744729886</v>
      </c>
      <c r="AT77" s="23">
        <f>AM77*AS77</f>
        <v>104.57556472246512</v>
      </c>
      <c r="AU77" s="25">
        <f>L77+T77+AB77+AL77+AT77</f>
        <v>959.23960721175399</v>
      </c>
      <c r="AV77" s="26">
        <f t="shared" si="13"/>
        <v>0</v>
      </c>
    </row>
    <row r="78" spans="1:48" x14ac:dyDescent="0.25">
      <c r="A78" s="40">
        <v>40343</v>
      </c>
      <c r="B78" s="11">
        <v>26.56</v>
      </c>
      <c r="C78" s="16">
        <v>52.84</v>
      </c>
      <c r="D78" s="13"/>
      <c r="E78" s="16">
        <f t="shared" si="14"/>
        <v>0</v>
      </c>
      <c r="F78" s="27">
        <f t="shared" si="15"/>
        <v>0</v>
      </c>
      <c r="G78" s="27">
        <f t="shared" si="10"/>
        <v>0</v>
      </c>
      <c r="H78" s="27"/>
      <c r="I78" s="27"/>
      <c r="J78" s="27"/>
      <c r="K78" s="15">
        <f t="shared" si="11"/>
        <v>5.277404954544286</v>
      </c>
      <c r="L78" s="16">
        <f t="shared" si="12"/>
        <v>278.85807779812012</v>
      </c>
      <c r="M78" s="28">
        <v>5.0438999999999998</v>
      </c>
      <c r="N78" s="28">
        <f t="shared" si="16"/>
        <v>0</v>
      </c>
      <c r="O78" s="29">
        <f t="shared" si="17"/>
        <v>0</v>
      </c>
      <c r="P78" s="17"/>
      <c r="Q78" s="17"/>
      <c r="R78" s="17"/>
      <c r="S78" s="18">
        <f>S77+O78+Q78</f>
        <v>55.361072787917287</v>
      </c>
      <c r="T78" s="17">
        <f>M78*S78</f>
        <v>279.23571503497601</v>
      </c>
      <c r="U78" s="30">
        <v>4.04</v>
      </c>
      <c r="V78" s="30">
        <f>IF(MONTH(A78)&gt;MONTH(A77),B78*0.2,0)</f>
        <v>0</v>
      </c>
      <c r="W78" s="31">
        <f t="shared" si="18"/>
        <v>0</v>
      </c>
      <c r="X78" s="19"/>
      <c r="Y78" s="19"/>
      <c r="Z78" s="19"/>
      <c r="AA78" s="20">
        <f>AA77+W78+Y78</f>
        <v>47.931685356497979</v>
      </c>
      <c r="AB78" s="19">
        <f>U78*AA78</f>
        <v>193.64400884025184</v>
      </c>
      <c r="AC78" s="32">
        <v>102.4</v>
      </c>
      <c r="AD78" s="32"/>
      <c r="AE78" s="32">
        <f>IF(MONTH(A78)&gt;MONTH(A77),B78*0.1,0)</f>
        <v>0</v>
      </c>
      <c r="AF78" s="33">
        <f t="shared" si="19"/>
        <v>0</v>
      </c>
      <c r="AG78" s="33">
        <f>IF(AD78&gt;0,(AK77*AD78)/AC78,0)</f>
        <v>0</v>
      </c>
      <c r="AH78" s="33"/>
      <c r="AI78" s="33"/>
      <c r="AJ78" s="33"/>
      <c r="AK78" s="34">
        <f>AK77+AF78+AG78-AI78</f>
        <v>1.0778059933380382</v>
      </c>
      <c r="AL78" s="21">
        <f>AC78*AK78</f>
        <v>110.36733371781511</v>
      </c>
      <c r="AM78" s="23">
        <v>117.37</v>
      </c>
      <c r="AN78" s="35">
        <f>IF(MONTH(A78)&gt;MONTH(A77),B78*0.1,0)</f>
        <v>0</v>
      </c>
      <c r="AO78" s="36">
        <f t="shared" si="21"/>
        <v>0</v>
      </c>
      <c r="AP78" s="23"/>
      <c r="AQ78" s="23"/>
      <c r="AR78" s="23"/>
      <c r="AS78" s="24">
        <f t="shared" si="20"/>
        <v>0.90572981744729886</v>
      </c>
      <c r="AT78" s="23">
        <f>AM78*AS78</f>
        <v>106.30550867378948</v>
      </c>
      <c r="AU78" s="25">
        <f>L78+T78+AB78+AL78+AT78</f>
        <v>968.41064406495263</v>
      </c>
      <c r="AV78" s="26">
        <f t="shared" si="13"/>
        <v>0</v>
      </c>
    </row>
    <row r="79" spans="1:48" x14ac:dyDescent="0.25">
      <c r="A79" s="40">
        <v>40344</v>
      </c>
      <c r="B79" s="11">
        <v>26.56</v>
      </c>
      <c r="C79" s="16">
        <v>52.64</v>
      </c>
      <c r="D79" s="13"/>
      <c r="E79" s="16">
        <f t="shared" si="14"/>
        <v>0</v>
      </c>
      <c r="F79" s="27">
        <f t="shared" si="15"/>
        <v>0</v>
      </c>
      <c r="G79" s="27">
        <f t="shared" si="10"/>
        <v>0</v>
      </c>
      <c r="H79" s="27"/>
      <c r="I79" s="27"/>
      <c r="J79" s="27"/>
      <c r="K79" s="15">
        <f t="shared" si="11"/>
        <v>5.277404954544286</v>
      </c>
      <c r="L79" s="16">
        <f t="shared" si="12"/>
        <v>277.80259680721122</v>
      </c>
      <c r="M79" s="28">
        <v>5.0891000000000002</v>
      </c>
      <c r="N79" s="28">
        <f t="shared" si="16"/>
        <v>0</v>
      </c>
      <c r="O79" s="29">
        <f t="shared" si="17"/>
        <v>0</v>
      </c>
      <c r="P79" s="17"/>
      <c r="Q79" s="17"/>
      <c r="R79" s="17"/>
      <c r="S79" s="18">
        <f>S78+O79+Q79</f>
        <v>55.361072787917287</v>
      </c>
      <c r="T79" s="17">
        <f>M79*S79</f>
        <v>281.73803552498987</v>
      </c>
      <c r="U79" s="30">
        <v>4.03</v>
      </c>
      <c r="V79" s="30">
        <f>IF(MONTH(A79)&gt;MONTH(A78),B79*0.2,0)</f>
        <v>0</v>
      </c>
      <c r="W79" s="31">
        <f t="shared" si="18"/>
        <v>0</v>
      </c>
      <c r="X79" s="19"/>
      <c r="Y79" s="19"/>
      <c r="Z79" s="19"/>
      <c r="AA79" s="20">
        <f>AA78+W79+Y79</f>
        <v>47.931685356497979</v>
      </c>
      <c r="AB79" s="19">
        <f>U79*AA79</f>
        <v>193.16469198668688</v>
      </c>
      <c r="AC79" s="32">
        <v>102.57</v>
      </c>
      <c r="AD79" s="32"/>
      <c r="AE79" s="32">
        <f>IF(MONTH(A79)&gt;MONTH(A78),B79*0.1,0)</f>
        <v>0</v>
      </c>
      <c r="AF79" s="33">
        <f t="shared" si="19"/>
        <v>0</v>
      </c>
      <c r="AG79" s="33">
        <f>IF(AD79&gt;0,(AK78*AD79)/AC79,0)</f>
        <v>0</v>
      </c>
      <c r="AH79" s="33"/>
      <c r="AI79" s="33"/>
      <c r="AJ79" s="33"/>
      <c r="AK79" s="34">
        <f>AK78+AF79+AG79-AI79</f>
        <v>1.0778059933380382</v>
      </c>
      <c r="AL79" s="21">
        <f>AC79*AK79</f>
        <v>110.55056073668257</v>
      </c>
      <c r="AM79" s="23">
        <v>118.32</v>
      </c>
      <c r="AN79" s="35">
        <f>IF(MONTH(A79)&gt;MONTH(A78),B79*0.1,0)</f>
        <v>0</v>
      </c>
      <c r="AO79" s="36">
        <f t="shared" si="21"/>
        <v>0</v>
      </c>
      <c r="AP79" s="23"/>
      <c r="AQ79" s="23"/>
      <c r="AR79" s="23"/>
      <c r="AS79" s="24">
        <f t="shared" si="20"/>
        <v>0.90572981744729886</v>
      </c>
      <c r="AT79" s="23">
        <f>AM79*AS79</f>
        <v>107.1659520003644</v>
      </c>
      <c r="AU79" s="25">
        <f>L79+T79+AB79+AL79+AT79</f>
        <v>970.42183705593493</v>
      </c>
      <c r="AV79" s="26">
        <f t="shared" si="13"/>
        <v>0</v>
      </c>
    </row>
    <row r="80" spans="1:48" x14ac:dyDescent="0.25">
      <c r="A80" s="40">
        <v>40345</v>
      </c>
      <c r="B80" s="11">
        <v>26.56</v>
      </c>
      <c r="C80" s="16">
        <v>53.01</v>
      </c>
      <c r="D80" s="13"/>
      <c r="E80" s="16">
        <f t="shared" si="14"/>
        <v>0</v>
      </c>
      <c r="F80" s="27">
        <f t="shared" si="15"/>
        <v>0</v>
      </c>
      <c r="G80" s="27">
        <f t="shared" si="10"/>
        <v>0</v>
      </c>
      <c r="H80" s="27"/>
      <c r="I80" s="27"/>
      <c r="J80" s="27"/>
      <c r="K80" s="15">
        <f t="shared" si="11"/>
        <v>5.277404954544286</v>
      </c>
      <c r="L80" s="16">
        <f t="shared" si="12"/>
        <v>279.75523664039258</v>
      </c>
      <c r="M80" s="28">
        <v>5.0911999999999997</v>
      </c>
      <c r="N80" s="28">
        <f t="shared" si="16"/>
        <v>0</v>
      </c>
      <c r="O80" s="29">
        <f t="shared" si="17"/>
        <v>0</v>
      </c>
      <c r="P80" s="17"/>
      <c r="Q80" s="17"/>
      <c r="R80" s="17"/>
      <c r="S80" s="18">
        <f>S79+O80+Q80</f>
        <v>55.361072787917287</v>
      </c>
      <c r="T80" s="17">
        <f>M80*S80</f>
        <v>281.85429377784448</v>
      </c>
      <c r="U80" s="30">
        <v>4.0599999999999996</v>
      </c>
      <c r="V80" s="30">
        <f>IF(MONTH(A80)&gt;MONTH(A79),B80*0.2,0)</f>
        <v>0</v>
      </c>
      <c r="W80" s="31">
        <f t="shared" si="18"/>
        <v>0</v>
      </c>
      <c r="X80" s="19"/>
      <c r="Y80" s="19"/>
      <c r="Z80" s="19"/>
      <c r="AA80" s="20">
        <f>AA79+W80+Y80</f>
        <v>47.931685356497979</v>
      </c>
      <c r="AB80" s="19">
        <f>U80*AA80</f>
        <v>194.60264254738178</v>
      </c>
      <c r="AC80" s="32">
        <v>102.71</v>
      </c>
      <c r="AD80" s="32"/>
      <c r="AE80" s="32">
        <f>IF(MONTH(A80)&gt;MONTH(A79),B80*0.1,0)</f>
        <v>0</v>
      </c>
      <c r="AF80" s="33">
        <f t="shared" si="19"/>
        <v>0</v>
      </c>
      <c r="AG80" s="33">
        <f>IF(AD80&gt;0,(AK79*AD80)/AC80,0)</f>
        <v>0</v>
      </c>
      <c r="AH80" s="33"/>
      <c r="AI80" s="33"/>
      <c r="AJ80" s="33"/>
      <c r="AK80" s="34">
        <f>AK79+AF80+AG80-AI80</f>
        <v>1.0778059933380382</v>
      </c>
      <c r="AL80" s="21">
        <f>AC80*AK80</f>
        <v>110.70145357574989</v>
      </c>
      <c r="AM80" s="23">
        <v>118.08</v>
      </c>
      <c r="AN80" s="35">
        <f>IF(MONTH(A80)&gt;MONTH(A79),B80*0.1,0)</f>
        <v>0</v>
      </c>
      <c r="AO80" s="36">
        <f t="shared" si="21"/>
        <v>0</v>
      </c>
      <c r="AP80" s="23"/>
      <c r="AQ80" s="23"/>
      <c r="AR80" s="23"/>
      <c r="AS80" s="24">
        <f t="shared" si="20"/>
        <v>0.90572981744729886</v>
      </c>
      <c r="AT80" s="23">
        <f>AM80*AS80</f>
        <v>106.94857684417705</v>
      </c>
      <c r="AU80" s="25">
        <f>L80+T80+AB80+AL80+AT80</f>
        <v>973.86220338554563</v>
      </c>
      <c r="AV80" s="26">
        <f t="shared" si="13"/>
        <v>0</v>
      </c>
    </row>
    <row r="81" spans="1:48" x14ac:dyDescent="0.25">
      <c r="A81" s="40">
        <v>40346</v>
      </c>
      <c r="B81" s="11">
        <v>26.56</v>
      </c>
      <c r="C81" s="16">
        <v>53.45</v>
      </c>
      <c r="D81" s="13"/>
      <c r="E81" s="16">
        <f t="shared" si="14"/>
        <v>0</v>
      </c>
      <c r="F81" s="27">
        <f t="shared" si="15"/>
        <v>0</v>
      </c>
      <c r="G81" s="27">
        <f t="shared" si="10"/>
        <v>0</v>
      </c>
      <c r="H81" s="27"/>
      <c r="I81" s="27"/>
      <c r="J81" s="27"/>
      <c r="K81" s="15">
        <f t="shared" si="11"/>
        <v>5.277404954544286</v>
      </c>
      <c r="L81" s="16">
        <f t="shared" si="12"/>
        <v>282.07729482039213</v>
      </c>
      <c r="M81" s="28">
        <v>5.1132999999999997</v>
      </c>
      <c r="N81" s="28">
        <f t="shared" si="16"/>
        <v>0</v>
      </c>
      <c r="O81" s="29">
        <f t="shared" si="17"/>
        <v>0</v>
      </c>
      <c r="P81" s="17"/>
      <c r="Q81" s="17"/>
      <c r="R81" s="17"/>
      <c r="S81" s="18">
        <f>S80+O81+Q81</f>
        <v>55.361072787917287</v>
      </c>
      <c r="T81" s="17">
        <f>M81*S81</f>
        <v>283.07777348645743</v>
      </c>
      <c r="U81" s="30">
        <v>4.04</v>
      </c>
      <c r="V81" s="30">
        <f>IF(MONTH(A81)&gt;MONTH(A80),B81*0.2,0)</f>
        <v>0</v>
      </c>
      <c r="W81" s="31">
        <f t="shared" si="18"/>
        <v>0</v>
      </c>
      <c r="X81" s="19"/>
      <c r="Y81" s="19"/>
      <c r="Z81" s="19"/>
      <c r="AA81" s="20">
        <f>AA80+W81+Y81</f>
        <v>47.931685356497979</v>
      </c>
      <c r="AB81" s="19">
        <f>U81*AA81</f>
        <v>193.64400884025184</v>
      </c>
      <c r="AC81" s="32">
        <v>103.17</v>
      </c>
      <c r="AD81" s="32"/>
      <c r="AE81" s="32">
        <f>IF(MONTH(A81)&gt;MONTH(A80),B81*0.1,0)</f>
        <v>0</v>
      </c>
      <c r="AF81" s="33">
        <f t="shared" si="19"/>
        <v>0</v>
      </c>
      <c r="AG81" s="33">
        <f>IF(AD81&gt;0,(AK80*AD81)/AC81,0)</f>
        <v>0</v>
      </c>
      <c r="AH81" s="33"/>
      <c r="AI81" s="33"/>
      <c r="AJ81" s="33"/>
      <c r="AK81" s="34">
        <f>AK80+AF81+AG81-AI81</f>
        <v>1.0778059933380382</v>
      </c>
      <c r="AL81" s="21">
        <f>AC81*AK81</f>
        <v>111.1972443326854</v>
      </c>
      <c r="AM81" s="23">
        <v>117.63</v>
      </c>
      <c r="AN81" s="35">
        <f>IF(MONTH(A81)&gt;MONTH(A80),B81*0.1,0)</f>
        <v>0</v>
      </c>
      <c r="AO81" s="36">
        <f t="shared" si="21"/>
        <v>0</v>
      </c>
      <c r="AP81" s="23"/>
      <c r="AQ81" s="23"/>
      <c r="AR81" s="23"/>
      <c r="AS81" s="24">
        <f t="shared" si="20"/>
        <v>0.90572981744729886</v>
      </c>
      <c r="AT81" s="23">
        <f>AM81*AS81</f>
        <v>106.54099842632576</v>
      </c>
      <c r="AU81" s="25">
        <f>L81+T81+AB81+AL81+AT81</f>
        <v>976.53731990611254</v>
      </c>
      <c r="AV81" s="26">
        <f t="shared" si="13"/>
        <v>0</v>
      </c>
    </row>
    <row r="82" spans="1:48" x14ac:dyDescent="0.25">
      <c r="A82" s="40">
        <v>40347</v>
      </c>
      <c r="B82" s="11">
        <v>26.56</v>
      </c>
      <c r="C82" s="16">
        <v>53.09</v>
      </c>
      <c r="D82" s="13"/>
      <c r="E82" s="16">
        <f t="shared" si="14"/>
        <v>0</v>
      </c>
      <c r="F82" s="27">
        <f t="shared" si="15"/>
        <v>0</v>
      </c>
      <c r="G82" s="27">
        <f t="shared" si="10"/>
        <v>0</v>
      </c>
      <c r="H82" s="27"/>
      <c r="I82" s="27"/>
      <c r="J82" s="27"/>
      <c r="K82" s="15">
        <f t="shared" si="11"/>
        <v>5.277404954544286</v>
      </c>
      <c r="L82" s="16">
        <f t="shared" si="12"/>
        <v>280.17742903675617</v>
      </c>
      <c r="M82" s="28">
        <v>5.1258999999999997</v>
      </c>
      <c r="N82" s="28">
        <f t="shared" si="16"/>
        <v>0</v>
      </c>
      <c r="O82" s="29">
        <f t="shared" si="17"/>
        <v>0</v>
      </c>
      <c r="P82" s="17"/>
      <c r="Q82" s="17"/>
      <c r="R82" s="17"/>
      <c r="S82" s="18">
        <f>S81+O82+Q82</f>
        <v>55.361072787917287</v>
      </c>
      <c r="T82" s="17">
        <f>M82*S82</f>
        <v>283.77532300358519</v>
      </c>
      <c r="U82" s="30">
        <v>4.05</v>
      </c>
      <c r="V82" s="30">
        <f>IF(MONTH(A82)&gt;MONTH(A81),B82*0.2,0)</f>
        <v>0</v>
      </c>
      <c r="W82" s="31">
        <f t="shared" si="18"/>
        <v>0</v>
      </c>
      <c r="X82" s="19"/>
      <c r="Y82" s="19"/>
      <c r="Z82" s="19"/>
      <c r="AA82" s="20">
        <f>AA81+W82+Y82</f>
        <v>47.931685356497979</v>
      </c>
      <c r="AB82" s="19">
        <f>U82*AA82</f>
        <v>194.12332569381681</v>
      </c>
      <c r="AC82" s="32">
        <v>102.77</v>
      </c>
      <c r="AD82" s="32"/>
      <c r="AE82" s="32">
        <f>IF(MONTH(A82)&gt;MONTH(A81),B82*0.1,0)</f>
        <v>0</v>
      </c>
      <c r="AF82" s="33">
        <f t="shared" si="19"/>
        <v>0</v>
      </c>
      <c r="AG82" s="33">
        <f>IF(AD82&gt;0,(AK81*AD82)/AC82,0)</f>
        <v>0</v>
      </c>
      <c r="AH82" s="33"/>
      <c r="AI82" s="33"/>
      <c r="AJ82" s="33"/>
      <c r="AK82" s="34">
        <f>AK81+AF82+AG82-AI82</f>
        <v>1.0778059933380382</v>
      </c>
      <c r="AL82" s="21">
        <f>AC82*AK82</f>
        <v>110.76612193535018</v>
      </c>
      <c r="AM82" s="23">
        <v>117.97</v>
      </c>
      <c r="AN82" s="35">
        <f>IF(MONTH(A82)&gt;MONTH(A81),B82*0.1,0)</f>
        <v>0</v>
      </c>
      <c r="AO82" s="36">
        <f t="shared" si="21"/>
        <v>0</v>
      </c>
      <c r="AP82" s="23"/>
      <c r="AQ82" s="23"/>
      <c r="AR82" s="23"/>
      <c r="AS82" s="24">
        <f t="shared" si="20"/>
        <v>0.90572981744729886</v>
      </c>
      <c r="AT82" s="23">
        <f>AM82*AS82</f>
        <v>106.84894656425784</v>
      </c>
      <c r="AU82" s="25">
        <f>L82+T82+AB82+AL82+AT82</f>
        <v>975.69114623376618</v>
      </c>
      <c r="AV82" s="26">
        <f t="shared" si="13"/>
        <v>0</v>
      </c>
    </row>
    <row r="83" spans="1:48" x14ac:dyDescent="0.25">
      <c r="A83" s="40">
        <v>40350</v>
      </c>
      <c r="B83" s="11">
        <v>26.56</v>
      </c>
      <c r="C83" s="16">
        <v>54.03</v>
      </c>
      <c r="D83" s="13"/>
      <c r="E83" s="16">
        <f t="shared" si="14"/>
        <v>0</v>
      </c>
      <c r="F83" s="27">
        <f t="shared" si="15"/>
        <v>0</v>
      </c>
      <c r="G83" s="27">
        <f t="shared" si="10"/>
        <v>0</v>
      </c>
      <c r="H83" s="27"/>
      <c r="I83" s="27"/>
      <c r="J83" s="27"/>
      <c r="K83" s="15">
        <f t="shared" si="11"/>
        <v>5.277404954544286</v>
      </c>
      <c r="L83" s="16">
        <f t="shared" si="12"/>
        <v>285.1381896940278</v>
      </c>
      <c r="M83" s="28">
        <v>5.1798000000000002</v>
      </c>
      <c r="N83" s="28">
        <f t="shared" si="16"/>
        <v>0</v>
      </c>
      <c r="O83" s="29">
        <f t="shared" si="17"/>
        <v>0</v>
      </c>
      <c r="P83" s="17"/>
      <c r="Q83" s="17"/>
      <c r="R83" s="17"/>
      <c r="S83" s="18">
        <f>S82+O83+Q83</f>
        <v>55.361072787917287</v>
      </c>
      <c r="T83" s="17">
        <f>M83*S83</f>
        <v>286.75928482685396</v>
      </c>
      <c r="U83" s="30">
        <v>4.09</v>
      </c>
      <c r="V83" s="30">
        <f>IF(MONTH(A83)&gt;MONTH(A82),B83*0.2,0)</f>
        <v>0</v>
      </c>
      <c r="W83" s="31">
        <f t="shared" si="18"/>
        <v>0</v>
      </c>
      <c r="X83" s="19"/>
      <c r="Y83" s="19"/>
      <c r="Z83" s="19"/>
      <c r="AA83" s="20">
        <f>AA82+W83+Y83</f>
        <v>47.931685356497979</v>
      </c>
      <c r="AB83" s="19">
        <f>U83*AA83</f>
        <v>196.04059310807673</v>
      </c>
      <c r="AC83" s="32">
        <v>105.53</v>
      </c>
      <c r="AD83" s="32"/>
      <c r="AE83" s="32">
        <f>IF(MONTH(A83)&gt;MONTH(A82),B83*0.1,0)</f>
        <v>0</v>
      </c>
      <c r="AF83" s="33">
        <f t="shared" si="19"/>
        <v>0</v>
      </c>
      <c r="AG83" s="33">
        <f>IF(AD83&gt;0,(AK82*AD83)/AC83,0)</f>
        <v>0</v>
      </c>
      <c r="AH83" s="33"/>
      <c r="AI83" s="33"/>
      <c r="AJ83" s="33"/>
      <c r="AK83" s="34">
        <f>AK82+AF83+AG83-AI83</f>
        <v>1.0778059933380382</v>
      </c>
      <c r="AL83" s="21">
        <f>AC83*AK83</f>
        <v>113.74086647696316</v>
      </c>
      <c r="AM83" s="23">
        <v>119.31</v>
      </c>
      <c r="AN83" s="35">
        <f>IF(MONTH(A83)&gt;MONTH(A82),B83*0.1,0)</f>
        <v>0</v>
      </c>
      <c r="AO83" s="36">
        <f t="shared" si="21"/>
        <v>0</v>
      </c>
      <c r="AP83" s="23"/>
      <c r="AQ83" s="23"/>
      <c r="AR83" s="23"/>
      <c r="AS83" s="24">
        <f t="shared" si="20"/>
        <v>0.90572981744729886</v>
      </c>
      <c r="AT83" s="23">
        <f>AM83*AS83</f>
        <v>108.06262451963723</v>
      </c>
      <c r="AU83" s="25">
        <f>L83+T83+AB83+AL83+AT83</f>
        <v>989.74155862555904</v>
      </c>
      <c r="AV83" s="26">
        <f t="shared" si="13"/>
        <v>0</v>
      </c>
    </row>
    <row r="84" spans="1:48" x14ac:dyDescent="0.25">
      <c r="A84" s="40">
        <v>40351</v>
      </c>
      <c r="B84" s="11">
        <v>26.56</v>
      </c>
      <c r="C84" s="16">
        <v>53.24</v>
      </c>
      <c r="D84" s="13"/>
      <c r="E84" s="16">
        <f t="shared" si="14"/>
        <v>0</v>
      </c>
      <c r="F84" s="27">
        <f t="shared" si="15"/>
        <v>0</v>
      </c>
      <c r="G84" s="27">
        <f t="shared" si="10"/>
        <v>0</v>
      </c>
      <c r="H84" s="27"/>
      <c r="I84" s="27"/>
      <c r="J84" s="27"/>
      <c r="K84" s="15">
        <f t="shared" si="11"/>
        <v>5.277404954544286</v>
      </c>
      <c r="L84" s="16">
        <f t="shared" si="12"/>
        <v>280.96903977993782</v>
      </c>
      <c r="M84" s="28">
        <v>5.1614000000000004</v>
      </c>
      <c r="N84" s="28">
        <f t="shared" si="16"/>
        <v>0</v>
      </c>
      <c r="O84" s="29">
        <f t="shared" si="17"/>
        <v>0</v>
      </c>
      <c r="P84" s="17"/>
      <c r="Q84" s="17"/>
      <c r="R84" s="17"/>
      <c r="S84" s="18">
        <f>S83+O84+Q84</f>
        <v>55.361072787917287</v>
      </c>
      <c r="T84" s="17">
        <f>M84*S84</f>
        <v>285.7406410875563</v>
      </c>
      <c r="U84" s="30">
        <v>4.07</v>
      </c>
      <c r="V84" s="30">
        <f>IF(MONTH(A84)&gt;MONTH(A83),B84*0.2,0)</f>
        <v>0</v>
      </c>
      <c r="W84" s="31">
        <f t="shared" si="18"/>
        <v>0</v>
      </c>
      <c r="X84" s="19"/>
      <c r="Y84" s="19"/>
      <c r="Z84" s="19"/>
      <c r="AA84" s="20">
        <f>AA83+W84+Y84</f>
        <v>47.931685356497979</v>
      </c>
      <c r="AB84" s="19">
        <f>U84*AA84</f>
        <v>195.0819594009468</v>
      </c>
      <c r="AC84" s="32">
        <v>105.45</v>
      </c>
      <c r="AD84" s="32"/>
      <c r="AE84" s="32">
        <f>IF(MONTH(A84)&gt;MONTH(A83),B84*0.1,0)</f>
        <v>0</v>
      </c>
      <c r="AF84" s="33">
        <f t="shared" si="19"/>
        <v>0</v>
      </c>
      <c r="AG84" s="33">
        <f>IF(AD84&gt;0,(AK83*AD84)/AC84,0)</f>
        <v>0</v>
      </c>
      <c r="AH84" s="33"/>
      <c r="AI84" s="33"/>
      <c r="AJ84" s="33"/>
      <c r="AK84" s="34">
        <f>AK83+AF84+AG84-AI84</f>
        <v>1.0778059933380382</v>
      </c>
      <c r="AL84" s="21">
        <f>AC84*AK84</f>
        <v>113.65464199749613</v>
      </c>
      <c r="AM84" s="23">
        <v>118.61</v>
      </c>
      <c r="AN84" s="35">
        <f>IF(MONTH(A84)&gt;MONTH(A83),B84*0.1,0)</f>
        <v>0</v>
      </c>
      <c r="AO84" s="36">
        <f t="shared" si="21"/>
        <v>0</v>
      </c>
      <c r="AP84" s="23"/>
      <c r="AQ84" s="23"/>
      <c r="AR84" s="23"/>
      <c r="AS84" s="24">
        <f t="shared" si="20"/>
        <v>0.90572981744729886</v>
      </c>
      <c r="AT84" s="23">
        <f>AM84*AS84</f>
        <v>107.42861364742411</v>
      </c>
      <c r="AU84" s="25">
        <f>L84+T84+AB84+AL84+AT84</f>
        <v>982.87489591336112</v>
      </c>
      <c r="AV84" s="26">
        <f t="shared" si="13"/>
        <v>0</v>
      </c>
    </row>
    <row r="85" spans="1:48" x14ac:dyDescent="0.25">
      <c r="A85" s="40">
        <v>40352</v>
      </c>
      <c r="B85" s="11">
        <v>26.56</v>
      </c>
      <c r="C85" s="16">
        <v>53.1</v>
      </c>
      <c r="D85" s="13"/>
      <c r="E85" s="16">
        <f t="shared" si="14"/>
        <v>0</v>
      </c>
      <c r="F85" s="27">
        <f t="shared" si="15"/>
        <v>0</v>
      </c>
      <c r="G85" s="27">
        <f t="shared" si="10"/>
        <v>0</v>
      </c>
      <c r="H85" s="27"/>
      <c r="I85" s="27"/>
      <c r="J85" s="27"/>
      <c r="K85" s="15">
        <f t="shared" si="11"/>
        <v>5.277404954544286</v>
      </c>
      <c r="L85" s="16">
        <f t="shared" si="12"/>
        <v>280.23020308630157</v>
      </c>
      <c r="M85" s="28">
        <v>5.0978000000000003</v>
      </c>
      <c r="N85" s="28">
        <f t="shared" si="16"/>
        <v>0</v>
      </c>
      <c r="O85" s="29">
        <f t="shared" si="17"/>
        <v>0</v>
      </c>
      <c r="P85" s="17"/>
      <c r="Q85" s="17"/>
      <c r="R85" s="17"/>
      <c r="S85" s="18">
        <f>S84+O85+Q85</f>
        <v>55.361072787917287</v>
      </c>
      <c r="T85" s="17">
        <f>M85*S85</f>
        <v>282.21967685824478</v>
      </c>
      <c r="U85" s="30">
        <v>4.07</v>
      </c>
      <c r="V85" s="30">
        <f>IF(MONTH(A85)&gt;MONTH(A84),B85*0.2,0)</f>
        <v>0</v>
      </c>
      <c r="W85" s="31">
        <f t="shared" si="18"/>
        <v>0</v>
      </c>
      <c r="X85" s="19"/>
      <c r="Y85" s="19"/>
      <c r="Z85" s="19"/>
      <c r="AA85" s="20">
        <f>AA84+W85+Y85</f>
        <v>47.931685356497979</v>
      </c>
      <c r="AB85" s="19">
        <f>U85*AA85</f>
        <v>195.0819594009468</v>
      </c>
      <c r="AC85" s="32">
        <v>105.09</v>
      </c>
      <c r="AD85" s="32"/>
      <c r="AE85" s="32">
        <f>IF(MONTH(A85)&gt;MONTH(A84),B85*0.1,0)</f>
        <v>0</v>
      </c>
      <c r="AF85" s="33">
        <f t="shared" si="19"/>
        <v>0</v>
      </c>
      <c r="AG85" s="33">
        <f>IF(AD85&gt;0,(AK84*AD85)/AC85,0)</f>
        <v>0</v>
      </c>
      <c r="AH85" s="33"/>
      <c r="AI85" s="33"/>
      <c r="AJ85" s="33"/>
      <c r="AK85" s="34">
        <f>AK84+AF85+AG85-AI85</f>
        <v>1.0778059933380382</v>
      </c>
      <c r="AL85" s="21">
        <f>AC85*AK85</f>
        <v>113.26663183989443</v>
      </c>
      <c r="AM85" s="23">
        <v>117.56</v>
      </c>
      <c r="AN85" s="35">
        <f>IF(MONTH(A85)&gt;MONTH(A84),B85*0.1,0)</f>
        <v>0</v>
      </c>
      <c r="AO85" s="36">
        <f t="shared" si="21"/>
        <v>0</v>
      </c>
      <c r="AP85" s="23"/>
      <c r="AQ85" s="23"/>
      <c r="AR85" s="23"/>
      <c r="AS85" s="24">
        <f t="shared" si="20"/>
        <v>0.90572981744729886</v>
      </c>
      <c r="AT85" s="23">
        <f>AM85*AS85</f>
        <v>106.47759733910445</v>
      </c>
      <c r="AU85" s="25">
        <f>L85+T85+AB85+AL85+AT85</f>
        <v>977.27606852449208</v>
      </c>
      <c r="AV85" s="26">
        <f t="shared" si="13"/>
        <v>0</v>
      </c>
    </row>
    <row r="86" spans="1:48" x14ac:dyDescent="0.25">
      <c r="A86" s="40">
        <v>40353</v>
      </c>
      <c r="B86" s="11">
        <v>26.56</v>
      </c>
      <c r="C86" s="16">
        <v>52.2</v>
      </c>
      <c r="D86" s="13"/>
      <c r="E86" s="16">
        <f t="shared" si="14"/>
        <v>0</v>
      </c>
      <c r="F86" s="27">
        <f t="shared" si="15"/>
        <v>0</v>
      </c>
      <c r="G86" s="27">
        <f t="shared" si="10"/>
        <v>0</v>
      </c>
      <c r="H86" s="27"/>
      <c r="I86" s="27"/>
      <c r="J86" s="27"/>
      <c r="K86" s="15">
        <f t="shared" si="11"/>
        <v>5.277404954544286</v>
      </c>
      <c r="L86" s="16">
        <f t="shared" si="12"/>
        <v>275.48053862721173</v>
      </c>
      <c r="M86" s="28">
        <v>5.0050999999999997</v>
      </c>
      <c r="N86" s="28">
        <f t="shared" si="16"/>
        <v>0</v>
      </c>
      <c r="O86" s="29">
        <f t="shared" si="17"/>
        <v>0</v>
      </c>
      <c r="P86" s="17"/>
      <c r="Q86" s="17"/>
      <c r="R86" s="17"/>
      <c r="S86" s="18">
        <f>S85+O86+Q86</f>
        <v>55.361072787917287</v>
      </c>
      <c r="T86" s="17">
        <f>M86*S86</f>
        <v>277.0877054108048</v>
      </c>
      <c r="U86" s="30">
        <v>3.93</v>
      </c>
      <c r="V86" s="30">
        <f>IF(MONTH(A86)&gt;MONTH(A85),B86*0.2,0)</f>
        <v>0</v>
      </c>
      <c r="W86" s="31">
        <f t="shared" si="18"/>
        <v>0</v>
      </c>
      <c r="X86" s="19"/>
      <c r="Y86" s="19"/>
      <c r="Z86" s="19"/>
      <c r="AA86" s="20">
        <f>AA85+W86+Y86</f>
        <v>47.931685356497979</v>
      </c>
      <c r="AB86" s="19">
        <f>U86*AA86</f>
        <v>188.37152345103706</v>
      </c>
      <c r="AC86" s="32">
        <v>104.68</v>
      </c>
      <c r="AD86" s="32"/>
      <c r="AE86" s="32">
        <f>IF(MONTH(A86)&gt;MONTH(A85),B86*0.1,0)</f>
        <v>0</v>
      </c>
      <c r="AF86" s="33">
        <f t="shared" si="19"/>
        <v>0</v>
      </c>
      <c r="AG86" s="33">
        <f>IF(AD86&gt;0,(AK85*AD86)/AC86,0)</f>
        <v>0</v>
      </c>
      <c r="AH86" s="33"/>
      <c r="AI86" s="33"/>
      <c r="AJ86" s="33"/>
      <c r="AK86" s="34">
        <f>AK85+AF86+AG86-AI86</f>
        <v>1.0778059933380382</v>
      </c>
      <c r="AL86" s="21">
        <f>AC86*AK86</f>
        <v>112.82473138262584</v>
      </c>
      <c r="AM86" s="23">
        <v>115.31</v>
      </c>
      <c r="AN86" s="35">
        <f>IF(MONTH(A86)&gt;MONTH(A85),B86*0.1,0)</f>
        <v>0</v>
      </c>
      <c r="AO86" s="36">
        <f t="shared" si="21"/>
        <v>0</v>
      </c>
      <c r="AP86" s="23"/>
      <c r="AQ86" s="23"/>
      <c r="AR86" s="23"/>
      <c r="AS86" s="24">
        <f t="shared" si="20"/>
        <v>0.90572981744729886</v>
      </c>
      <c r="AT86" s="23">
        <f>AM86*AS86</f>
        <v>104.43970524984803</v>
      </c>
      <c r="AU86" s="25">
        <f>L86+T86+AB86+AL86+AT86</f>
        <v>958.20420412152748</v>
      </c>
      <c r="AV86" s="26">
        <f t="shared" si="13"/>
        <v>0</v>
      </c>
    </row>
    <row r="87" spans="1:48" x14ac:dyDescent="0.25">
      <c r="A87" s="40">
        <v>40354</v>
      </c>
      <c r="B87" s="11">
        <v>26.56</v>
      </c>
      <c r="C87" s="16">
        <v>51.51</v>
      </c>
      <c r="D87" s="13"/>
      <c r="E87" s="16">
        <f t="shared" si="14"/>
        <v>0</v>
      </c>
      <c r="F87" s="27">
        <f t="shared" si="15"/>
        <v>0</v>
      </c>
      <c r="G87" s="27">
        <f t="shared" si="10"/>
        <v>0</v>
      </c>
      <c r="H87" s="27"/>
      <c r="I87" s="27"/>
      <c r="J87" s="27"/>
      <c r="K87" s="15">
        <f t="shared" si="11"/>
        <v>5.277404954544286</v>
      </c>
      <c r="L87" s="16">
        <f t="shared" si="12"/>
        <v>271.83912920857614</v>
      </c>
      <c r="M87" s="28">
        <v>4.9829999999999997</v>
      </c>
      <c r="N87" s="28">
        <f t="shared" si="16"/>
        <v>0</v>
      </c>
      <c r="O87" s="29">
        <f t="shared" si="17"/>
        <v>0</v>
      </c>
      <c r="P87" s="17"/>
      <c r="Q87" s="17"/>
      <c r="R87" s="17"/>
      <c r="S87" s="18">
        <f>S86+O87+Q87</f>
        <v>55.361072787917287</v>
      </c>
      <c r="T87" s="17">
        <f>M87*S87</f>
        <v>275.86422570219185</v>
      </c>
      <c r="U87" s="30">
        <v>3.91</v>
      </c>
      <c r="V87" s="30">
        <f>IF(MONTH(A87)&gt;MONTH(A86),B87*0.2,0)</f>
        <v>0</v>
      </c>
      <c r="W87" s="31">
        <f t="shared" si="18"/>
        <v>0</v>
      </c>
      <c r="X87" s="19"/>
      <c r="Y87" s="19"/>
      <c r="Z87" s="19"/>
      <c r="AA87" s="20">
        <f>AA86+W87+Y87</f>
        <v>47.931685356497979</v>
      </c>
      <c r="AB87" s="19">
        <f>U87*AA87</f>
        <v>187.4128897439071</v>
      </c>
      <c r="AC87" s="32">
        <v>102.98</v>
      </c>
      <c r="AD87" s="32"/>
      <c r="AE87" s="32">
        <f>IF(MONTH(A87)&gt;MONTH(A86),B87*0.1,0)</f>
        <v>0</v>
      </c>
      <c r="AF87" s="33">
        <f t="shared" si="19"/>
        <v>0</v>
      </c>
      <c r="AG87" s="33">
        <f>IF(AD87&gt;0,(AK86*AD87)/AC87,0)</f>
        <v>0</v>
      </c>
      <c r="AH87" s="33"/>
      <c r="AI87" s="33"/>
      <c r="AJ87" s="33"/>
      <c r="AK87" s="34">
        <f>AK86+AF87+AG87-AI87</f>
        <v>1.0778059933380382</v>
      </c>
      <c r="AL87" s="21">
        <f>AC87*AK87</f>
        <v>110.99246119395117</v>
      </c>
      <c r="AM87" s="23">
        <v>114.31</v>
      </c>
      <c r="AN87" s="35">
        <f>IF(MONTH(A87)&gt;MONTH(A86),B87*0.1,0)</f>
        <v>0</v>
      </c>
      <c r="AO87" s="36">
        <f t="shared" si="21"/>
        <v>0</v>
      </c>
      <c r="AP87" s="23"/>
      <c r="AQ87" s="23"/>
      <c r="AR87" s="23"/>
      <c r="AS87" s="24">
        <f t="shared" si="20"/>
        <v>0.90572981744729886</v>
      </c>
      <c r="AT87" s="23">
        <f>AM87*AS87</f>
        <v>103.53397543240074</v>
      </c>
      <c r="AU87" s="25">
        <f>L87+T87+AB87+AL87+AT87</f>
        <v>949.64268128102697</v>
      </c>
      <c r="AV87" s="26">
        <f t="shared" si="13"/>
        <v>0</v>
      </c>
    </row>
    <row r="88" spans="1:48" x14ac:dyDescent="0.25">
      <c r="A88" s="40">
        <v>40357</v>
      </c>
      <c r="B88" s="11">
        <v>26.56</v>
      </c>
      <c r="C88" s="16">
        <v>51.98</v>
      </c>
      <c r="D88" s="13"/>
      <c r="E88" s="16">
        <f t="shared" si="14"/>
        <v>0</v>
      </c>
      <c r="F88" s="27">
        <f t="shared" si="15"/>
        <v>0</v>
      </c>
      <c r="G88" s="27">
        <f t="shared" si="10"/>
        <v>0</v>
      </c>
      <c r="H88" s="27"/>
      <c r="I88" s="27"/>
      <c r="J88" s="27"/>
      <c r="K88" s="15">
        <f t="shared" si="11"/>
        <v>5.277404954544286</v>
      </c>
      <c r="L88" s="16">
        <f t="shared" si="12"/>
        <v>274.31950953721196</v>
      </c>
      <c r="M88" s="28">
        <v>5.0529000000000002</v>
      </c>
      <c r="N88" s="28">
        <f t="shared" si="16"/>
        <v>0</v>
      </c>
      <c r="O88" s="29">
        <f t="shared" si="17"/>
        <v>0</v>
      </c>
      <c r="P88" s="17"/>
      <c r="Q88" s="17"/>
      <c r="R88" s="17"/>
      <c r="S88" s="18">
        <f>S87+O88+Q88</f>
        <v>55.361072787917287</v>
      </c>
      <c r="T88" s="17">
        <f>M88*S88</f>
        <v>279.7339646900673</v>
      </c>
      <c r="U88" s="30">
        <v>3.92</v>
      </c>
      <c r="V88" s="30">
        <f>IF(MONTH(A88)&gt;MONTH(A87),B88*0.2,0)</f>
        <v>0</v>
      </c>
      <c r="W88" s="31">
        <f t="shared" si="18"/>
        <v>0</v>
      </c>
      <c r="X88" s="19"/>
      <c r="Y88" s="19"/>
      <c r="Z88" s="19"/>
      <c r="AA88" s="20">
        <f>AA87+W88+Y88</f>
        <v>47.931685356497979</v>
      </c>
      <c r="AB88" s="19">
        <f>U88*AA88</f>
        <v>187.89220659747207</v>
      </c>
      <c r="AC88" s="32">
        <v>103.15</v>
      </c>
      <c r="AD88" s="32"/>
      <c r="AE88" s="32">
        <f>IF(MONTH(A88)&gt;MONTH(A87),B88*0.1,0)</f>
        <v>0</v>
      </c>
      <c r="AF88" s="33">
        <f t="shared" si="19"/>
        <v>0</v>
      </c>
      <c r="AG88" s="33">
        <f>IF(AD88&gt;0,(AK87*AD88)/AC88,0)</f>
        <v>0</v>
      </c>
      <c r="AH88" s="33"/>
      <c r="AI88" s="33"/>
      <c r="AJ88" s="33"/>
      <c r="AK88" s="34">
        <f>AK87+AF88+AG88-AI88</f>
        <v>1.0778059933380382</v>
      </c>
      <c r="AL88" s="21">
        <f>AC88*AK88</f>
        <v>111.17568821281864</v>
      </c>
      <c r="AM88" s="23">
        <v>115.44</v>
      </c>
      <c r="AN88" s="35">
        <f>IF(MONTH(A88)&gt;MONTH(A87),B88*0.1,0)</f>
        <v>0</v>
      </c>
      <c r="AO88" s="36">
        <f t="shared" si="21"/>
        <v>0</v>
      </c>
      <c r="AP88" s="23"/>
      <c r="AQ88" s="23"/>
      <c r="AR88" s="23"/>
      <c r="AS88" s="24">
        <f t="shared" si="20"/>
        <v>0.90572981744729886</v>
      </c>
      <c r="AT88" s="23">
        <f>AM88*AS88</f>
        <v>104.55745012611618</v>
      </c>
      <c r="AU88" s="25">
        <f>L88+T88+AB88+AL88+AT88</f>
        <v>957.67881916368606</v>
      </c>
      <c r="AV88" s="26">
        <f t="shared" si="13"/>
        <v>0</v>
      </c>
    </row>
    <row r="89" spans="1:48" x14ac:dyDescent="0.25">
      <c r="A89" s="40">
        <v>40358</v>
      </c>
      <c r="B89" s="11">
        <v>26.56</v>
      </c>
      <c r="C89" s="16">
        <v>51.23</v>
      </c>
      <c r="D89" s="13"/>
      <c r="E89" s="16">
        <f t="shared" si="14"/>
        <v>0</v>
      </c>
      <c r="F89" s="27">
        <f t="shared" si="15"/>
        <v>0</v>
      </c>
      <c r="G89" s="27">
        <f t="shared" si="10"/>
        <v>0</v>
      </c>
      <c r="H89" s="27"/>
      <c r="I89" s="27"/>
      <c r="J89" s="27"/>
      <c r="K89" s="15">
        <f t="shared" si="11"/>
        <v>5.277404954544286</v>
      </c>
      <c r="L89" s="16">
        <f t="shared" si="12"/>
        <v>270.36145582130376</v>
      </c>
      <c r="M89" s="28">
        <v>4.9012000000000002</v>
      </c>
      <c r="N89" s="28">
        <f t="shared" si="16"/>
        <v>0</v>
      </c>
      <c r="O89" s="29">
        <f t="shared" si="17"/>
        <v>0</v>
      </c>
      <c r="P89" s="17"/>
      <c r="Q89" s="17"/>
      <c r="R89" s="17"/>
      <c r="S89" s="18">
        <f>S88+O89+Q89</f>
        <v>55.361072787917287</v>
      </c>
      <c r="T89" s="17">
        <f>M89*S89</f>
        <v>271.33568994814021</v>
      </c>
      <c r="U89" s="30">
        <v>3.84</v>
      </c>
      <c r="V89" s="30">
        <f>IF(MONTH(A89)&gt;MONTH(A88),B89*0.2,0)</f>
        <v>0</v>
      </c>
      <c r="W89" s="31">
        <f t="shared" si="18"/>
        <v>0</v>
      </c>
      <c r="X89" s="19"/>
      <c r="Y89" s="19"/>
      <c r="Z89" s="19"/>
      <c r="AA89" s="20">
        <f>AA88+W89+Y89</f>
        <v>47.931685356497979</v>
      </c>
      <c r="AB89" s="19">
        <f>U89*AA89</f>
        <v>184.05767176895225</v>
      </c>
      <c r="AC89" s="32">
        <v>102.32</v>
      </c>
      <c r="AD89" s="32"/>
      <c r="AE89" s="32">
        <f>IF(MONTH(A89)&gt;MONTH(A88),B89*0.1,0)</f>
        <v>0</v>
      </c>
      <c r="AF89" s="33">
        <f t="shared" si="19"/>
        <v>0</v>
      </c>
      <c r="AG89" s="33">
        <f>IF(AD89&gt;0,(AK88*AD89)/AC89,0)</f>
        <v>0</v>
      </c>
      <c r="AH89" s="33"/>
      <c r="AI89" s="33"/>
      <c r="AJ89" s="33"/>
      <c r="AK89" s="34">
        <f>AK88+AF89+AG89-AI89</f>
        <v>1.0778059933380382</v>
      </c>
      <c r="AL89" s="21">
        <f>AC89*AK89</f>
        <v>110.28110923834805</v>
      </c>
      <c r="AM89" s="23">
        <v>112.01</v>
      </c>
      <c r="AN89" s="35">
        <f>IF(MONTH(A89)&gt;MONTH(A88),B89*0.1,0)</f>
        <v>0</v>
      </c>
      <c r="AO89" s="36">
        <f t="shared" si="21"/>
        <v>0</v>
      </c>
      <c r="AP89" s="23"/>
      <c r="AQ89" s="23"/>
      <c r="AR89" s="23"/>
      <c r="AS89" s="24">
        <f t="shared" si="20"/>
        <v>0.90572981744729886</v>
      </c>
      <c r="AT89" s="23">
        <f>AM89*AS89</f>
        <v>101.45079685227195</v>
      </c>
      <c r="AU89" s="25">
        <f>L89+T89+AB89+AL89+AT89</f>
        <v>937.48672362901618</v>
      </c>
      <c r="AV89" s="26">
        <f t="shared" si="13"/>
        <v>0</v>
      </c>
    </row>
    <row r="90" spans="1:48" x14ac:dyDescent="0.25">
      <c r="A90" s="40">
        <v>40359</v>
      </c>
      <c r="B90" s="11">
        <v>26.56</v>
      </c>
      <c r="C90" s="16">
        <v>50.68</v>
      </c>
      <c r="D90" s="13"/>
      <c r="E90" s="16">
        <f t="shared" si="14"/>
        <v>0</v>
      </c>
      <c r="F90" s="27">
        <f t="shared" si="15"/>
        <v>0</v>
      </c>
      <c r="G90" s="27">
        <f t="shared" si="10"/>
        <v>0</v>
      </c>
      <c r="H90" s="27"/>
      <c r="I90" s="27"/>
      <c r="J90" s="27"/>
      <c r="K90" s="15">
        <f t="shared" si="11"/>
        <v>5.277404954544286</v>
      </c>
      <c r="L90" s="16">
        <f t="shared" si="12"/>
        <v>267.45888309630442</v>
      </c>
      <c r="M90" s="28">
        <v>4.9081000000000001</v>
      </c>
      <c r="N90" s="28">
        <f t="shared" si="16"/>
        <v>0</v>
      </c>
      <c r="O90" s="29">
        <f t="shared" si="17"/>
        <v>0</v>
      </c>
      <c r="P90" s="17"/>
      <c r="Q90" s="17"/>
      <c r="R90" s="17"/>
      <c r="S90" s="18">
        <f>S89+O90+Q90</f>
        <v>55.361072787917287</v>
      </c>
      <c r="T90" s="17">
        <f>M90*S90</f>
        <v>271.71768135037684</v>
      </c>
      <c r="U90" s="30">
        <v>3.82</v>
      </c>
      <c r="V90" s="30">
        <f>IF(MONTH(A90)&gt;MONTH(A89),B90*0.2,0)</f>
        <v>0</v>
      </c>
      <c r="W90" s="31">
        <f t="shared" si="18"/>
        <v>0</v>
      </c>
      <c r="X90" s="19"/>
      <c r="Y90" s="19"/>
      <c r="Z90" s="19"/>
      <c r="AA90" s="20">
        <f>AA89+W90+Y90</f>
        <v>47.931685356497979</v>
      </c>
      <c r="AB90" s="19">
        <f>U90*AA90</f>
        <v>183.09903806182228</v>
      </c>
      <c r="AC90" s="32">
        <v>101.63</v>
      </c>
      <c r="AD90" s="32"/>
      <c r="AE90" s="32">
        <f>IF(MONTH(A90)&gt;MONTH(A89),B90*0.1,0)</f>
        <v>0</v>
      </c>
      <c r="AF90" s="33">
        <f t="shared" si="19"/>
        <v>0</v>
      </c>
      <c r="AG90" s="33">
        <f>IF(AD90&gt;0,(AK89*AD90)/AC90,0)</f>
        <v>0</v>
      </c>
      <c r="AH90" s="33"/>
      <c r="AI90" s="33"/>
      <c r="AJ90" s="33"/>
      <c r="AK90" s="34">
        <f>AK89+AF90+AG90-AI90</f>
        <v>1.0778059933380382</v>
      </c>
      <c r="AL90" s="21">
        <f>AC90*AK90</f>
        <v>109.53742310294481</v>
      </c>
      <c r="AM90" s="23">
        <v>111.27</v>
      </c>
      <c r="AN90" s="35">
        <f>IF(MONTH(A90)&gt;MONTH(A89),B90*0.1,0)</f>
        <v>0</v>
      </c>
      <c r="AO90" s="36">
        <f t="shared" si="21"/>
        <v>0</v>
      </c>
      <c r="AP90" s="23"/>
      <c r="AQ90" s="23"/>
      <c r="AR90" s="23"/>
      <c r="AS90" s="24">
        <f t="shared" si="20"/>
        <v>0.90572981744729886</v>
      </c>
      <c r="AT90" s="23">
        <f>AM90*AS90</f>
        <v>100.78055678736094</v>
      </c>
      <c r="AU90" s="25">
        <f>L90+T90+AB90+AL90+AT90</f>
        <v>932.5935823988093</v>
      </c>
      <c r="AV90" s="26">
        <f t="shared" si="13"/>
        <v>0</v>
      </c>
    </row>
    <row r="91" spans="1:48" x14ac:dyDescent="0.25">
      <c r="A91" s="41">
        <v>40360</v>
      </c>
      <c r="B91" s="11">
        <v>26.56</v>
      </c>
      <c r="C91" s="42">
        <v>49.85</v>
      </c>
      <c r="D91" s="42"/>
      <c r="E91" s="16">
        <f t="shared" si="14"/>
        <v>7.9679999999999991</v>
      </c>
      <c r="F91" s="27">
        <f t="shared" si="15"/>
        <v>0.15983951855566697</v>
      </c>
      <c r="G91" s="27">
        <f t="shared" ref="G91:G154" si="22">IF(D91&gt;0,(K90*D91)/C91,0)</f>
        <v>0</v>
      </c>
      <c r="H91" s="27"/>
      <c r="I91" s="27"/>
      <c r="J91" s="27"/>
      <c r="K91" s="15">
        <f t="shared" ref="K91:K154" si="23">K90+F91+G91+I91</f>
        <v>5.4372444730999527</v>
      </c>
      <c r="L91" s="16">
        <f t="shared" si="12"/>
        <v>271.04663698403266</v>
      </c>
      <c r="M91" s="43">
        <v>4.7929000000000004</v>
      </c>
      <c r="N91" s="28">
        <f t="shared" si="16"/>
        <v>7.9679999999999991</v>
      </c>
      <c r="O91" s="29">
        <f t="shared" si="17"/>
        <v>1.6624590540174005</v>
      </c>
      <c r="P91" s="17"/>
      <c r="Q91" s="17"/>
      <c r="R91" s="17"/>
      <c r="S91" s="18">
        <f>S90+O91+Q91</f>
        <v>57.023531841934684</v>
      </c>
      <c r="T91" s="17">
        <f>M91*S91</f>
        <v>273.30808576520877</v>
      </c>
      <c r="U91" s="44">
        <v>3.68</v>
      </c>
      <c r="V91" s="30">
        <f>IF(MONTH(A91)&gt;MONTH(A90),B91*0.2,0)</f>
        <v>5.3120000000000003</v>
      </c>
      <c r="W91" s="31">
        <f t="shared" si="18"/>
        <v>1.4434782608695653</v>
      </c>
      <c r="X91" s="19"/>
      <c r="Y91" s="19"/>
      <c r="Z91" s="19"/>
      <c r="AA91" s="20">
        <f>AA90+W91+Y91</f>
        <v>49.375163617367548</v>
      </c>
      <c r="AB91" s="19">
        <f>U91*AA91</f>
        <v>181.70060211191259</v>
      </c>
      <c r="AC91" s="45">
        <v>100.65</v>
      </c>
      <c r="AD91" s="45"/>
      <c r="AE91" s="32">
        <f>IF(MONTH(A91)&gt;MONTH(A90),B91*0.1,0)</f>
        <v>2.6560000000000001</v>
      </c>
      <c r="AF91" s="33">
        <f t="shared" si="19"/>
        <v>2.6388474913065077E-2</v>
      </c>
      <c r="AG91" s="33">
        <f>IF(AD91&gt;0,(AK90*AD91)/AC91,0)</f>
        <v>0</v>
      </c>
      <c r="AH91" s="33"/>
      <c r="AI91" s="33"/>
      <c r="AJ91" s="33"/>
      <c r="AK91" s="34">
        <f>AK90+AF91+AG91-AI91</f>
        <v>1.1041944682511033</v>
      </c>
      <c r="AL91" s="21">
        <f>AC91*AK91</f>
        <v>111.13717322947356</v>
      </c>
      <c r="AM91" s="46">
        <v>108.14</v>
      </c>
      <c r="AN91" s="35">
        <f>IF(MONTH(A91)&gt;MONTH(A90),B91*0.1,0)</f>
        <v>2.6560000000000001</v>
      </c>
      <c r="AO91" s="36">
        <f t="shared" si="21"/>
        <v>2.4560754577399667E-2</v>
      </c>
      <c r="AP91" s="23"/>
      <c r="AQ91" s="23"/>
      <c r="AR91" s="23"/>
      <c r="AS91" s="24">
        <f t="shared" si="20"/>
        <v>0.93029057202469856</v>
      </c>
      <c r="AT91" s="23">
        <f>AM91*AS91</f>
        <v>100.6016224587509</v>
      </c>
      <c r="AU91" s="25">
        <f>L91+T91+AB91+AL91+AT91</f>
        <v>937.79412054937848</v>
      </c>
      <c r="AV91" s="26">
        <f t="shared" si="13"/>
        <v>0</v>
      </c>
    </row>
    <row r="92" spans="1:48" x14ac:dyDescent="0.25">
      <c r="A92" s="41">
        <v>40361</v>
      </c>
      <c r="B92" s="11">
        <v>26.56</v>
      </c>
      <c r="C92" s="42">
        <v>48.99</v>
      </c>
      <c r="D92" s="42"/>
      <c r="E92" s="16">
        <f t="shared" si="14"/>
        <v>0</v>
      </c>
      <c r="F92" s="27">
        <f t="shared" si="15"/>
        <v>0</v>
      </c>
      <c r="G92" s="27">
        <f t="shared" si="22"/>
        <v>0</v>
      </c>
      <c r="H92" s="27"/>
      <c r="I92" s="27"/>
      <c r="J92" s="27"/>
      <c r="K92" s="15">
        <f t="shared" si="23"/>
        <v>5.4372444730999527</v>
      </c>
      <c r="L92" s="16">
        <f t="shared" si="12"/>
        <v>266.37060673716667</v>
      </c>
      <c r="M92" s="43">
        <v>4.7781000000000002</v>
      </c>
      <c r="N92" s="28">
        <f t="shared" si="16"/>
        <v>0</v>
      </c>
      <c r="O92" s="29">
        <f t="shared" si="17"/>
        <v>0</v>
      </c>
      <c r="P92" s="17"/>
      <c r="Q92" s="17"/>
      <c r="R92" s="17"/>
      <c r="S92" s="18">
        <f>S91+O92+Q92</f>
        <v>57.023531841934684</v>
      </c>
      <c r="T92" s="17">
        <f>M92*S92</f>
        <v>272.4641374939481</v>
      </c>
      <c r="U92" s="44">
        <v>3.63</v>
      </c>
      <c r="V92" s="30">
        <f>IF(MONTH(A92)&gt;MONTH(A91),B92*0.2,0)</f>
        <v>0</v>
      </c>
      <c r="W92" s="31">
        <f t="shared" si="18"/>
        <v>0</v>
      </c>
      <c r="X92" s="19"/>
      <c r="Y92" s="19"/>
      <c r="Z92" s="19"/>
      <c r="AA92" s="20">
        <f>AA91+W92+Y92</f>
        <v>49.375163617367548</v>
      </c>
      <c r="AB92" s="19">
        <f>U92*AA92</f>
        <v>179.23184393104418</v>
      </c>
      <c r="AC92" s="45">
        <v>98.12</v>
      </c>
      <c r="AD92" s="45"/>
      <c r="AE92" s="32">
        <f>IF(MONTH(A92)&gt;MONTH(A91),B92*0.1,0)</f>
        <v>0</v>
      </c>
      <c r="AF92" s="33">
        <f t="shared" si="19"/>
        <v>0</v>
      </c>
      <c r="AG92" s="33">
        <f>IF(AD92&gt;0,(AK91*AD92)/AC92,0)</f>
        <v>0</v>
      </c>
      <c r="AH92" s="33"/>
      <c r="AI92" s="33"/>
      <c r="AJ92" s="33"/>
      <c r="AK92" s="34">
        <f>AK91+AF92+AG92-AI92</f>
        <v>1.1041944682511033</v>
      </c>
      <c r="AL92" s="21">
        <f>AC92*AK92</f>
        <v>108.34356122479826</v>
      </c>
      <c r="AM92" s="46">
        <v>109.19</v>
      </c>
      <c r="AN92" s="35">
        <f>IF(MONTH(A92)&gt;MONTH(A91),B92*0.1,0)</f>
        <v>0</v>
      </c>
      <c r="AO92" s="36">
        <f t="shared" si="21"/>
        <v>0</v>
      </c>
      <c r="AP92" s="23"/>
      <c r="AQ92" s="23"/>
      <c r="AR92" s="23"/>
      <c r="AS92" s="24">
        <f t="shared" si="20"/>
        <v>0.93029057202469856</v>
      </c>
      <c r="AT92" s="23">
        <f>AM92*AS92</f>
        <v>101.57842755937683</v>
      </c>
      <c r="AU92" s="25">
        <f>L92+T92+AB92+AL92+AT92</f>
        <v>927.98857694633398</v>
      </c>
      <c r="AV92" s="26">
        <f t="shared" si="13"/>
        <v>0</v>
      </c>
    </row>
    <row r="93" spans="1:48" x14ac:dyDescent="0.25">
      <c r="A93" s="41">
        <v>40364</v>
      </c>
      <c r="B93" s="11">
        <v>26.56</v>
      </c>
      <c r="C93" s="42">
        <v>48.72</v>
      </c>
      <c r="D93" s="42"/>
      <c r="E93" s="16">
        <f t="shared" si="14"/>
        <v>0</v>
      </c>
      <c r="F93" s="27">
        <f t="shared" si="15"/>
        <v>0</v>
      </c>
      <c r="G93" s="27">
        <f t="shared" si="22"/>
        <v>0</v>
      </c>
      <c r="H93" s="27"/>
      <c r="I93" s="27"/>
      <c r="J93" s="27"/>
      <c r="K93" s="15">
        <f t="shared" si="23"/>
        <v>5.4372444730999527</v>
      </c>
      <c r="L93" s="16">
        <f t="shared" si="12"/>
        <v>264.90255072942966</v>
      </c>
      <c r="M93" s="43">
        <v>4.7672999999999996</v>
      </c>
      <c r="N93" s="28">
        <f t="shared" si="16"/>
        <v>0</v>
      </c>
      <c r="O93" s="29">
        <f t="shared" si="17"/>
        <v>0</v>
      </c>
      <c r="P93" s="17"/>
      <c r="Q93" s="17"/>
      <c r="R93" s="17"/>
      <c r="S93" s="18">
        <f>S92+O93+Q93</f>
        <v>57.023531841934684</v>
      </c>
      <c r="T93" s="17">
        <f>M93*S93</f>
        <v>271.84828335005523</v>
      </c>
      <c r="U93" s="44">
        <v>3.66</v>
      </c>
      <c r="V93" s="30">
        <f>IF(MONTH(A93)&gt;MONTH(A92),B93*0.2,0)</f>
        <v>0</v>
      </c>
      <c r="W93" s="31">
        <f t="shared" si="18"/>
        <v>0</v>
      </c>
      <c r="X93" s="19"/>
      <c r="Y93" s="19"/>
      <c r="Z93" s="19"/>
      <c r="AA93" s="20">
        <f>AA92+W93+Y93</f>
        <v>49.375163617367548</v>
      </c>
      <c r="AB93" s="19">
        <f>U93*AA93</f>
        <v>180.71309883956522</v>
      </c>
      <c r="AC93" s="45">
        <v>98.17</v>
      </c>
      <c r="AD93" s="45"/>
      <c r="AE93" s="32">
        <f>IF(MONTH(A93)&gt;MONTH(A92),B93*0.1,0)</f>
        <v>0</v>
      </c>
      <c r="AF93" s="33">
        <f t="shared" si="19"/>
        <v>0</v>
      </c>
      <c r="AG93" s="33">
        <f>IF(AD93&gt;0,(AK92*AD93)/AC93,0)</f>
        <v>0</v>
      </c>
      <c r="AH93" s="33"/>
      <c r="AI93" s="33"/>
      <c r="AJ93" s="33"/>
      <c r="AK93" s="34">
        <f>AK92+AF93+AG93-AI93</f>
        <v>1.1041944682511033</v>
      </c>
      <c r="AL93" s="21">
        <f>AC93*AK93</f>
        <v>108.39877094821081</v>
      </c>
      <c r="AM93" s="46">
        <v>109.31</v>
      </c>
      <c r="AN93" s="35">
        <f>IF(MONTH(A93)&gt;MONTH(A92),B93*0.1,0)</f>
        <v>0</v>
      </c>
      <c r="AO93" s="36">
        <f t="shared" si="21"/>
        <v>0</v>
      </c>
      <c r="AP93" s="23"/>
      <c r="AQ93" s="23"/>
      <c r="AR93" s="23"/>
      <c r="AS93" s="24">
        <f t="shared" si="20"/>
        <v>0.93029057202469856</v>
      </c>
      <c r="AT93" s="23">
        <f>AM93*AS93</f>
        <v>101.6900624280198</v>
      </c>
      <c r="AU93" s="25">
        <f>L93+T93+AB93+AL93+AT93</f>
        <v>927.55276629528066</v>
      </c>
      <c r="AV93" s="26">
        <f t="shared" si="13"/>
        <v>0</v>
      </c>
    </row>
    <row r="94" spans="1:48" x14ac:dyDescent="0.25">
      <c r="A94" s="41">
        <v>40365</v>
      </c>
      <c r="B94" s="11">
        <v>26.56</v>
      </c>
      <c r="C94" s="42">
        <v>49.22</v>
      </c>
      <c r="D94" s="42"/>
      <c r="E94" s="16">
        <f t="shared" si="14"/>
        <v>0</v>
      </c>
      <c r="F94" s="27">
        <f t="shared" si="15"/>
        <v>0</v>
      </c>
      <c r="G94" s="27">
        <f t="shared" si="22"/>
        <v>0</v>
      </c>
      <c r="H94" s="27"/>
      <c r="I94" s="27"/>
      <c r="J94" s="27"/>
      <c r="K94" s="15">
        <f t="shared" si="23"/>
        <v>5.4372444730999527</v>
      </c>
      <c r="L94" s="16">
        <f t="shared" si="12"/>
        <v>267.62117296597967</v>
      </c>
      <c r="M94" s="43">
        <v>4.875</v>
      </c>
      <c r="N94" s="28">
        <f t="shared" si="16"/>
        <v>0</v>
      </c>
      <c r="O94" s="29">
        <f t="shared" si="17"/>
        <v>0</v>
      </c>
      <c r="P94" s="17"/>
      <c r="Q94" s="17"/>
      <c r="R94" s="17"/>
      <c r="S94" s="18">
        <f>S93+O94+Q94</f>
        <v>57.023531841934684</v>
      </c>
      <c r="T94" s="17">
        <f>M94*S94</f>
        <v>277.98971772943156</v>
      </c>
      <c r="U94" s="44">
        <v>3.68</v>
      </c>
      <c r="V94" s="30">
        <f>IF(MONTH(A94)&gt;MONTH(A93),B94*0.2,0)</f>
        <v>0</v>
      </c>
      <c r="W94" s="31">
        <f t="shared" si="18"/>
        <v>0</v>
      </c>
      <c r="X94" s="19"/>
      <c r="Y94" s="19"/>
      <c r="Z94" s="19"/>
      <c r="AA94" s="20">
        <f>AA93+W94+Y94</f>
        <v>49.375163617367548</v>
      </c>
      <c r="AB94" s="19">
        <f>U94*AA94</f>
        <v>181.70060211191259</v>
      </c>
      <c r="AC94" s="45">
        <v>98.82</v>
      </c>
      <c r="AD94" s="45"/>
      <c r="AE94" s="32">
        <f>IF(MONTH(A94)&gt;MONTH(A93),B94*0.1,0)</f>
        <v>0</v>
      </c>
      <c r="AF94" s="33">
        <f t="shared" si="19"/>
        <v>0</v>
      </c>
      <c r="AG94" s="33">
        <f>IF(AD94&gt;0,(AK93*AD94)/AC94,0)</f>
        <v>0</v>
      </c>
      <c r="AH94" s="33"/>
      <c r="AI94" s="33"/>
      <c r="AJ94" s="33"/>
      <c r="AK94" s="34">
        <f>AK93+AF94+AG94-AI94</f>
        <v>1.1041944682511033</v>
      </c>
      <c r="AL94" s="21">
        <f>AC94*AK94</f>
        <v>109.11649735257403</v>
      </c>
      <c r="AM94" s="46">
        <v>112.13</v>
      </c>
      <c r="AN94" s="35">
        <f>IF(MONTH(A94)&gt;MONTH(A93),B94*0.1,0)</f>
        <v>0</v>
      </c>
      <c r="AO94" s="36">
        <f t="shared" si="21"/>
        <v>0</v>
      </c>
      <c r="AP94" s="23"/>
      <c r="AQ94" s="23"/>
      <c r="AR94" s="23"/>
      <c r="AS94" s="24">
        <f t="shared" si="20"/>
        <v>0.93029057202469856</v>
      </c>
      <c r="AT94" s="23">
        <f>AM94*AS94</f>
        <v>104.31348184112944</v>
      </c>
      <c r="AU94" s="25">
        <f>L94+T94+AB94+AL94+AT94</f>
        <v>940.7414720010272</v>
      </c>
      <c r="AV94" s="26">
        <f t="shared" si="13"/>
        <v>0</v>
      </c>
    </row>
    <row r="95" spans="1:48" x14ac:dyDescent="0.25">
      <c r="A95" s="41">
        <v>40366</v>
      </c>
      <c r="B95" s="11">
        <v>26.56</v>
      </c>
      <c r="C95" s="42">
        <v>48.93</v>
      </c>
      <c r="D95" s="42"/>
      <c r="E95" s="16">
        <f t="shared" si="14"/>
        <v>0</v>
      </c>
      <c r="F95" s="27">
        <f t="shared" si="15"/>
        <v>0</v>
      </c>
      <c r="G95" s="27">
        <f t="shared" si="22"/>
        <v>0</v>
      </c>
      <c r="H95" s="27"/>
      <c r="I95" s="27"/>
      <c r="J95" s="27"/>
      <c r="K95" s="15">
        <f t="shared" si="23"/>
        <v>5.4372444730999527</v>
      </c>
      <c r="L95" s="16">
        <f t="shared" si="12"/>
        <v>266.04437206878066</v>
      </c>
      <c r="M95" s="43">
        <v>4.9389000000000003</v>
      </c>
      <c r="N95" s="28">
        <f t="shared" si="16"/>
        <v>0</v>
      </c>
      <c r="O95" s="29">
        <f t="shared" si="17"/>
        <v>0</v>
      </c>
      <c r="P95" s="17"/>
      <c r="Q95" s="17"/>
      <c r="R95" s="17"/>
      <c r="S95" s="18">
        <f>S94+O95+Q95</f>
        <v>57.023531841934684</v>
      </c>
      <c r="T95" s="17">
        <f>M95*S95</f>
        <v>281.63352141413122</v>
      </c>
      <c r="U95" s="44">
        <v>3.7</v>
      </c>
      <c r="V95" s="30">
        <f>IF(MONTH(A95)&gt;MONTH(A94),B95*0.2,0)</f>
        <v>0</v>
      </c>
      <c r="W95" s="31">
        <f t="shared" si="18"/>
        <v>0</v>
      </c>
      <c r="X95" s="19"/>
      <c r="Y95" s="19"/>
      <c r="Z95" s="19"/>
      <c r="AA95" s="20">
        <f>AA94+W95+Y95</f>
        <v>49.375163617367548</v>
      </c>
      <c r="AB95" s="19">
        <f>U95*AA95</f>
        <v>182.68810538425993</v>
      </c>
      <c r="AC95" s="45">
        <v>98.17</v>
      </c>
      <c r="AD95" s="45"/>
      <c r="AE95" s="32">
        <f>IF(MONTH(A95)&gt;MONTH(A94),B95*0.1,0)</f>
        <v>0</v>
      </c>
      <c r="AF95" s="33">
        <f t="shared" si="19"/>
        <v>0</v>
      </c>
      <c r="AG95" s="33">
        <f>IF(AD95&gt;0,(AK94*AD95)/AC95,0)</f>
        <v>0</v>
      </c>
      <c r="AH95" s="33"/>
      <c r="AI95" s="33"/>
      <c r="AJ95" s="33"/>
      <c r="AK95" s="34">
        <f>AK94+AF95+AG95-AI95</f>
        <v>1.1041944682511033</v>
      </c>
      <c r="AL95" s="21">
        <f>AC95*AK95</f>
        <v>108.39877094821081</v>
      </c>
      <c r="AM95" s="46">
        <v>112.57</v>
      </c>
      <c r="AN95" s="35">
        <f>IF(MONTH(A95)&gt;MONTH(A94),B95*0.1,0)</f>
        <v>0</v>
      </c>
      <c r="AO95" s="36">
        <f t="shared" si="21"/>
        <v>0</v>
      </c>
      <c r="AP95" s="23"/>
      <c r="AQ95" s="23"/>
      <c r="AR95" s="23"/>
      <c r="AS95" s="24">
        <f t="shared" si="20"/>
        <v>0.93029057202469856</v>
      </c>
      <c r="AT95" s="23">
        <f>AM95*AS95</f>
        <v>104.72280969282031</v>
      </c>
      <c r="AU95" s="25">
        <f>L95+T95+AB95+AL95+AT95</f>
        <v>943.48757950820288</v>
      </c>
      <c r="AV95" s="26">
        <f t="shared" si="13"/>
        <v>0</v>
      </c>
    </row>
    <row r="96" spans="1:48" x14ac:dyDescent="0.25">
      <c r="A96" s="41">
        <v>40367</v>
      </c>
      <c r="B96" s="11">
        <v>26.56</v>
      </c>
      <c r="C96" s="42">
        <v>50.2</v>
      </c>
      <c r="D96" s="42"/>
      <c r="E96" s="16">
        <f t="shared" si="14"/>
        <v>0</v>
      </c>
      <c r="F96" s="27">
        <f t="shared" si="15"/>
        <v>0</v>
      </c>
      <c r="G96" s="27">
        <f t="shared" si="22"/>
        <v>0</v>
      </c>
      <c r="H96" s="27"/>
      <c r="I96" s="27"/>
      <c r="J96" s="27"/>
      <c r="K96" s="15">
        <f t="shared" si="23"/>
        <v>5.4372444730999527</v>
      </c>
      <c r="L96" s="16">
        <f t="shared" si="12"/>
        <v>272.94967254961762</v>
      </c>
      <c r="M96" s="43">
        <v>4.9790999999999999</v>
      </c>
      <c r="N96" s="28">
        <f t="shared" si="16"/>
        <v>0</v>
      </c>
      <c r="O96" s="29">
        <f t="shared" si="17"/>
        <v>0</v>
      </c>
      <c r="P96" s="17"/>
      <c r="Q96" s="17"/>
      <c r="R96" s="17"/>
      <c r="S96" s="18">
        <f>S95+O96+Q96</f>
        <v>57.023531841934684</v>
      </c>
      <c r="T96" s="17">
        <f>M96*S96</f>
        <v>283.92586739417698</v>
      </c>
      <c r="U96" s="44">
        <v>3.75</v>
      </c>
      <c r="V96" s="30">
        <f>IF(MONTH(A96)&gt;MONTH(A95),B96*0.2,0)</f>
        <v>0</v>
      </c>
      <c r="W96" s="31">
        <f t="shared" si="18"/>
        <v>0</v>
      </c>
      <c r="X96" s="19"/>
      <c r="Y96" s="19"/>
      <c r="Z96" s="19"/>
      <c r="AA96" s="20">
        <f>AA95+W96+Y96</f>
        <v>49.375163617367548</v>
      </c>
      <c r="AB96" s="19">
        <f>U96*AA96</f>
        <v>185.1568635651283</v>
      </c>
      <c r="AC96" s="45">
        <v>99.25</v>
      </c>
      <c r="AD96" s="45"/>
      <c r="AE96" s="32">
        <f>IF(MONTH(A96)&gt;MONTH(A95),B96*0.1,0)</f>
        <v>0</v>
      </c>
      <c r="AF96" s="33">
        <f t="shared" si="19"/>
        <v>0</v>
      </c>
      <c r="AG96" s="33">
        <f>IF(AD96&gt;0,(AK95*AD96)/AC96,0)</f>
        <v>0</v>
      </c>
      <c r="AH96" s="33"/>
      <c r="AI96" s="33"/>
      <c r="AJ96" s="33"/>
      <c r="AK96" s="34">
        <f>AK95+AF96+AG96-AI96</f>
        <v>1.1041944682511033</v>
      </c>
      <c r="AL96" s="21">
        <f>AC96*AK96</f>
        <v>109.591300973922</v>
      </c>
      <c r="AM96" s="46">
        <v>114.1</v>
      </c>
      <c r="AN96" s="35">
        <f>IF(MONTH(A96)&gt;MONTH(A95),B96*0.1,0)</f>
        <v>0</v>
      </c>
      <c r="AO96" s="36">
        <f t="shared" si="21"/>
        <v>0</v>
      </c>
      <c r="AP96" s="23"/>
      <c r="AQ96" s="23"/>
      <c r="AR96" s="23"/>
      <c r="AS96" s="24">
        <f t="shared" si="20"/>
        <v>0.93029057202469856</v>
      </c>
      <c r="AT96" s="23">
        <f>AM96*AS96</f>
        <v>106.14615426801809</v>
      </c>
      <c r="AU96" s="25">
        <f>L96+T96+AB96+AL96+AT96</f>
        <v>957.76985875086302</v>
      </c>
      <c r="AV96" s="26">
        <f t="shared" si="13"/>
        <v>0</v>
      </c>
    </row>
    <row r="97" spans="1:48" x14ac:dyDescent="0.25">
      <c r="A97" s="41">
        <v>40368</v>
      </c>
      <c r="B97" s="11">
        <v>26.56</v>
      </c>
      <c r="C97" s="42">
        <v>50.45</v>
      </c>
      <c r="D97" s="42"/>
      <c r="E97" s="16">
        <f t="shared" si="14"/>
        <v>0</v>
      </c>
      <c r="F97" s="27">
        <f t="shared" si="15"/>
        <v>0</v>
      </c>
      <c r="G97" s="27">
        <f t="shared" si="22"/>
        <v>0</v>
      </c>
      <c r="H97" s="27"/>
      <c r="I97" s="27"/>
      <c r="J97" s="27"/>
      <c r="K97" s="15">
        <f t="shared" si="23"/>
        <v>5.4372444730999527</v>
      </c>
      <c r="L97" s="16">
        <f t="shared" si="12"/>
        <v>274.30898366789262</v>
      </c>
      <c r="M97" s="43">
        <v>5.0202</v>
      </c>
      <c r="N97" s="28">
        <f t="shared" si="16"/>
        <v>0</v>
      </c>
      <c r="O97" s="29">
        <f t="shared" si="17"/>
        <v>0</v>
      </c>
      <c r="P97" s="17"/>
      <c r="Q97" s="17"/>
      <c r="R97" s="17"/>
      <c r="S97" s="18">
        <f>S96+O97+Q97</f>
        <v>57.023531841934684</v>
      </c>
      <c r="T97" s="17">
        <f>M97*S97</f>
        <v>286.26953455288049</v>
      </c>
      <c r="U97" s="44">
        <v>3.81</v>
      </c>
      <c r="V97" s="30">
        <f>IF(MONTH(A97)&gt;MONTH(A96),B97*0.2,0)</f>
        <v>0</v>
      </c>
      <c r="W97" s="31">
        <f t="shared" si="18"/>
        <v>0</v>
      </c>
      <c r="X97" s="19"/>
      <c r="Y97" s="19"/>
      <c r="Z97" s="19"/>
      <c r="AA97" s="20">
        <f>AA96+W97+Y97</f>
        <v>49.375163617367548</v>
      </c>
      <c r="AB97" s="19">
        <f>U97*AA97</f>
        <v>188.11937338217035</v>
      </c>
      <c r="AC97" s="45">
        <v>100.25</v>
      </c>
      <c r="AD97" s="45"/>
      <c r="AE97" s="32">
        <f>IF(MONTH(A97)&gt;MONTH(A96),B97*0.1,0)</f>
        <v>0</v>
      </c>
      <c r="AF97" s="33">
        <f t="shared" si="19"/>
        <v>0</v>
      </c>
      <c r="AG97" s="33">
        <f>IF(AD97&gt;0,(AK96*AD97)/AC97,0)</f>
        <v>0</v>
      </c>
      <c r="AH97" s="33"/>
      <c r="AI97" s="33"/>
      <c r="AJ97" s="33"/>
      <c r="AK97" s="34">
        <f>AK96+AF97+AG97-AI97</f>
        <v>1.1041944682511033</v>
      </c>
      <c r="AL97" s="21">
        <f>AC97*AK97</f>
        <v>110.69549544217311</v>
      </c>
      <c r="AM97" s="46">
        <v>114.31</v>
      </c>
      <c r="AN97" s="35">
        <f>IF(MONTH(A97)&gt;MONTH(A96),B97*0.1,0)</f>
        <v>0</v>
      </c>
      <c r="AO97" s="36">
        <f t="shared" si="21"/>
        <v>0</v>
      </c>
      <c r="AP97" s="23"/>
      <c r="AQ97" s="23"/>
      <c r="AR97" s="23"/>
      <c r="AS97" s="24">
        <f t="shared" si="20"/>
        <v>0.93029057202469856</v>
      </c>
      <c r="AT97" s="23">
        <f>AM97*AS97</f>
        <v>106.3415152881433</v>
      </c>
      <c r="AU97" s="25">
        <f>L97+T97+AB97+AL97+AT97</f>
        <v>965.73490233325981</v>
      </c>
      <c r="AV97" s="26">
        <f t="shared" si="13"/>
        <v>0</v>
      </c>
    </row>
    <row r="98" spans="1:48" x14ac:dyDescent="0.25">
      <c r="A98" s="41">
        <v>40371</v>
      </c>
      <c r="B98" s="11">
        <v>26.56</v>
      </c>
      <c r="C98" s="42">
        <v>50.72</v>
      </c>
      <c r="D98" s="42"/>
      <c r="E98" s="16">
        <f t="shared" si="14"/>
        <v>0</v>
      </c>
      <c r="F98" s="27">
        <f t="shared" si="15"/>
        <v>0</v>
      </c>
      <c r="G98" s="27">
        <f t="shared" si="22"/>
        <v>0</v>
      </c>
      <c r="H98" s="27"/>
      <c r="I98" s="27"/>
      <c r="J98" s="27"/>
      <c r="K98" s="15">
        <f t="shared" si="23"/>
        <v>5.4372444730999527</v>
      </c>
      <c r="L98" s="16">
        <f t="shared" si="12"/>
        <v>275.77703967562962</v>
      </c>
      <c r="M98" s="43">
        <v>5.0331999999999999</v>
      </c>
      <c r="N98" s="28">
        <f t="shared" si="16"/>
        <v>0</v>
      </c>
      <c r="O98" s="29">
        <f t="shared" si="17"/>
        <v>0</v>
      </c>
      <c r="P98" s="17"/>
      <c r="Q98" s="17"/>
      <c r="R98" s="17"/>
      <c r="S98" s="18">
        <f>S97+O98+Q98</f>
        <v>57.023531841934684</v>
      </c>
      <c r="T98" s="17">
        <f>M98*S98</f>
        <v>287.01084046682564</v>
      </c>
      <c r="U98" s="44">
        <v>3.81</v>
      </c>
      <c r="V98" s="30">
        <f>IF(MONTH(A98)&gt;MONTH(A97),B98*0.2,0)</f>
        <v>0</v>
      </c>
      <c r="W98" s="31">
        <f t="shared" si="18"/>
        <v>0</v>
      </c>
      <c r="X98" s="19"/>
      <c r="Y98" s="19"/>
      <c r="Z98" s="19"/>
      <c r="AA98" s="20">
        <f>AA97+W98+Y98</f>
        <v>49.375163617367548</v>
      </c>
      <c r="AB98" s="19">
        <f>U98*AA98</f>
        <v>188.11937338217035</v>
      </c>
      <c r="AC98" s="45">
        <v>100.97</v>
      </c>
      <c r="AD98" s="45"/>
      <c r="AE98" s="32">
        <f>IF(MONTH(A98)&gt;MONTH(A97),B98*0.1,0)</f>
        <v>0</v>
      </c>
      <c r="AF98" s="33">
        <f t="shared" si="19"/>
        <v>0</v>
      </c>
      <c r="AG98" s="33">
        <f>IF(AD98&gt;0,(AK97*AD98)/AC98,0)</f>
        <v>0</v>
      </c>
      <c r="AH98" s="33"/>
      <c r="AI98" s="33"/>
      <c r="AJ98" s="33"/>
      <c r="AK98" s="34">
        <f>AK97+AF98+AG98-AI98</f>
        <v>1.1041944682511033</v>
      </c>
      <c r="AL98" s="21">
        <f>AC98*AK98</f>
        <v>111.4905154593139</v>
      </c>
      <c r="AM98" s="46">
        <v>115.01</v>
      </c>
      <c r="AN98" s="35">
        <f>IF(MONTH(A98)&gt;MONTH(A97),B98*0.1,0)</f>
        <v>0</v>
      </c>
      <c r="AO98" s="36">
        <f t="shared" si="21"/>
        <v>0</v>
      </c>
      <c r="AP98" s="23"/>
      <c r="AQ98" s="23"/>
      <c r="AR98" s="23"/>
      <c r="AS98" s="24">
        <f t="shared" si="20"/>
        <v>0.93029057202469856</v>
      </c>
      <c r="AT98" s="23">
        <f>AM98*AS98</f>
        <v>106.99271868856059</v>
      </c>
      <c r="AU98" s="25">
        <f>L98+T98+AB98+AL98+AT98</f>
        <v>969.39048767250006</v>
      </c>
      <c r="AV98" s="26">
        <f t="shared" si="13"/>
        <v>0</v>
      </c>
    </row>
    <row r="99" spans="1:48" x14ac:dyDescent="0.25">
      <c r="A99" s="41">
        <v>40372</v>
      </c>
      <c r="B99" s="11">
        <v>26.56</v>
      </c>
      <c r="C99" s="42">
        <v>51.48</v>
      </c>
      <c r="D99" s="42"/>
      <c r="E99" s="16">
        <f t="shared" si="14"/>
        <v>0</v>
      </c>
      <c r="F99" s="27">
        <f t="shared" si="15"/>
        <v>0</v>
      </c>
      <c r="G99" s="27">
        <f t="shared" si="22"/>
        <v>0</v>
      </c>
      <c r="H99" s="27"/>
      <c r="I99" s="27"/>
      <c r="J99" s="27"/>
      <c r="K99" s="15">
        <f t="shared" si="23"/>
        <v>5.4372444730999527</v>
      </c>
      <c r="L99" s="16">
        <f t="shared" si="12"/>
        <v>279.90934547518555</v>
      </c>
      <c r="M99" s="43">
        <v>5.1323999999999996</v>
      </c>
      <c r="N99" s="28">
        <f t="shared" si="16"/>
        <v>0</v>
      </c>
      <c r="O99" s="29">
        <f t="shared" si="17"/>
        <v>0</v>
      </c>
      <c r="P99" s="17"/>
      <c r="Q99" s="17"/>
      <c r="R99" s="17"/>
      <c r="S99" s="18">
        <f>S98+O99+Q99</f>
        <v>57.023531841934684</v>
      </c>
      <c r="T99" s="17">
        <f>M99*S99</f>
        <v>292.66757482554556</v>
      </c>
      <c r="U99" s="44">
        <v>3.87</v>
      </c>
      <c r="V99" s="30">
        <f>IF(MONTH(A99)&gt;MONTH(A98),B99*0.2,0)</f>
        <v>0</v>
      </c>
      <c r="W99" s="31">
        <f t="shared" si="18"/>
        <v>0</v>
      </c>
      <c r="X99" s="19"/>
      <c r="Y99" s="19"/>
      <c r="Z99" s="19"/>
      <c r="AA99" s="20">
        <f>AA98+W99+Y99</f>
        <v>49.375163617367548</v>
      </c>
      <c r="AB99" s="19">
        <f>U99*AA99</f>
        <v>191.08188319921243</v>
      </c>
      <c r="AC99" s="45">
        <v>101.02</v>
      </c>
      <c r="AD99" s="45"/>
      <c r="AE99" s="32">
        <f>IF(MONTH(A99)&gt;MONTH(A98),B99*0.1,0)</f>
        <v>0</v>
      </c>
      <c r="AF99" s="33">
        <f t="shared" si="19"/>
        <v>0</v>
      </c>
      <c r="AG99" s="33">
        <f>IF(AD99&gt;0,(AK98*AD99)/AC99,0)</f>
        <v>0</v>
      </c>
      <c r="AH99" s="33"/>
      <c r="AI99" s="33"/>
      <c r="AJ99" s="33"/>
      <c r="AK99" s="34">
        <f>AK98+AF99+AG99-AI99</f>
        <v>1.1041944682511033</v>
      </c>
      <c r="AL99" s="21">
        <f>AC99*AK99</f>
        <v>111.54572518272646</v>
      </c>
      <c r="AM99" s="46">
        <v>116.77</v>
      </c>
      <c r="AN99" s="35">
        <f>IF(MONTH(A99)&gt;MONTH(A98),B99*0.1,0)</f>
        <v>0</v>
      </c>
      <c r="AO99" s="36">
        <f t="shared" si="21"/>
        <v>0</v>
      </c>
      <c r="AP99" s="23"/>
      <c r="AQ99" s="23"/>
      <c r="AR99" s="23"/>
      <c r="AS99" s="24">
        <f t="shared" si="20"/>
        <v>0.93029057202469856</v>
      </c>
      <c r="AT99" s="23">
        <f>AM99*AS99</f>
        <v>108.63003009532405</v>
      </c>
      <c r="AU99" s="25">
        <f>L99+T99+AB99+AL99+AT99</f>
        <v>983.83455877799406</v>
      </c>
      <c r="AV99" s="26">
        <f t="shared" si="13"/>
        <v>0</v>
      </c>
    </row>
    <row r="100" spans="1:48" x14ac:dyDescent="0.25">
      <c r="A100" s="41">
        <v>40373</v>
      </c>
      <c r="B100" s="11">
        <v>26.56</v>
      </c>
      <c r="C100" s="42">
        <v>51.48</v>
      </c>
      <c r="D100" s="42"/>
      <c r="E100" s="16">
        <f t="shared" si="14"/>
        <v>0</v>
      </c>
      <c r="F100" s="27">
        <f t="shared" si="15"/>
        <v>0</v>
      </c>
      <c r="G100" s="27">
        <f t="shared" si="22"/>
        <v>0</v>
      </c>
      <c r="H100" s="27"/>
      <c r="I100" s="27"/>
      <c r="J100" s="27"/>
      <c r="K100" s="15">
        <f t="shared" si="23"/>
        <v>5.4372444730999527</v>
      </c>
      <c r="L100" s="16">
        <f t="shared" si="12"/>
        <v>279.90934547518555</v>
      </c>
      <c r="M100" s="43">
        <v>5.1437999999999997</v>
      </c>
      <c r="N100" s="28">
        <f t="shared" si="16"/>
        <v>0</v>
      </c>
      <c r="O100" s="29">
        <f t="shared" si="17"/>
        <v>0</v>
      </c>
      <c r="P100" s="17"/>
      <c r="Q100" s="17"/>
      <c r="R100" s="17"/>
      <c r="S100" s="18">
        <f>S99+O100+Q100</f>
        <v>57.023531841934684</v>
      </c>
      <c r="T100" s="17">
        <f>M100*S100</f>
        <v>293.3176430885436</v>
      </c>
      <c r="U100" s="44">
        <v>3.87</v>
      </c>
      <c r="V100" s="30">
        <f>IF(MONTH(A100)&gt;MONTH(A99),B100*0.2,0)</f>
        <v>0</v>
      </c>
      <c r="W100" s="31">
        <f t="shared" si="18"/>
        <v>0</v>
      </c>
      <c r="X100" s="19"/>
      <c r="Y100" s="19"/>
      <c r="Z100" s="19"/>
      <c r="AA100" s="20">
        <f>AA99+W100+Y100</f>
        <v>49.375163617367548</v>
      </c>
      <c r="AB100" s="19">
        <f>U100*AA100</f>
        <v>191.08188319921243</v>
      </c>
      <c r="AC100" s="45">
        <v>100.85</v>
      </c>
      <c r="AD100" s="45"/>
      <c r="AE100" s="32">
        <f>IF(MONTH(A100)&gt;MONTH(A99),B100*0.1,0)</f>
        <v>0</v>
      </c>
      <c r="AF100" s="33">
        <f t="shared" si="19"/>
        <v>0</v>
      </c>
      <c r="AG100" s="33">
        <f>IF(AD100&gt;0,(AK99*AD100)/AC100,0)</f>
        <v>0</v>
      </c>
      <c r="AH100" s="33"/>
      <c r="AI100" s="33"/>
      <c r="AJ100" s="33"/>
      <c r="AK100" s="34">
        <f>AK99+AF100+AG100-AI100</f>
        <v>1.1041944682511033</v>
      </c>
      <c r="AL100" s="21">
        <f>AC100*AK100</f>
        <v>111.35801212312377</v>
      </c>
      <c r="AM100" s="46">
        <v>116.73</v>
      </c>
      <c r="AN100" s="35">
        <f>IF(MONTH(A100)&gt;MONTH(A99),B100*0.1,0)</f>
        <v>0</v>
      </c>
      <c r="AO100" s="36">
        <f t="shared" si="21"/>
        <v>0</v>
      </c>
      <c r="AP100" s="23"/>
      <c r="AQ100" s="23"/>
      <c r="AR100" s="23"/>
      <c r="AS100" s="24">
        <f t="shared" si="20"/>
        <v>0.93029057202469856</v>
      </c>
      <c r="AT100" s="23">
        <f>AM100*AS100</f>
        <v>108.59281847244307</v>
      </c>
      <c r="AU100" s="25">
        <f>L100+T100+AB100+AL100+AT100</f>
        <v>984.25970235850855</v>
      </c>
      <c r="AV100" s="26">
        <f t="shared" si="13"/>
        <v>0</v>
      </c>
    </row>
    <row r="101" spans="1:48" x14ac:dyDescent="0.25">
      <c r="A101" s="41">
        <v>40374</v>
      </c>
      <c r="B101" s="11">
        <v>26.56</v>
      </c>
      <c r="C101" s="42">
        <v>51.55</v>
      </c>
      <c r="D101" s="42"/>
      <c r="E101" s="16">
        <f t="shared" si="14"/>
        <v>0</v>
      </c>
      <c r="F101" s="27">
        <f t="shared" si="15"/>
        <v>0</v>
      </c>
      <c r="G101" s="27">
        <f t="shared" si="22"/>
        <v>0</v>
      </c>
      <c r="H101" s="27"/>
      <c r="I101" s="27"/>
      <c r="J101" s="27"/>
      <c r="K101" s="15">
        <f t="shared" si="23"/>
        <v>5.4372444730999527</v>
      </c>
      <c r="L101" s="16">
        <f t="shared" si="12"/>
        <v>280.28995258830253</v>
      </c>
      <c r="M101" s="43">
        <v>5.0938999999999997</v>
      </c>
      <c r="N101" s="28">
        <f t="shared" si="16"/>
        <v>0</v>
      </c>
      <c r="O101" s="29">
        <f t="shared" si="17"/>
        <v>0</v>
      </c>
      <c r="P101" s="17"/>
      <c r="Q101" s="17"/>
      <c r="R101" s="17"/>
      <c r="S101" s="18">
        <f>S100+O101+Q101</f>
        <v>57.023531841934684</v>
      </c>
      <c r="T101" s="17">
        <f>M101*S101</f>
        <v>290.47216884963109</v>
      </c>
      <c r="U101" s="44">
        <v>3.78</v>
      </c>
      <c r="V101" s="30">
        <f>IF(MONTH(A101)&gt;MONTH(A100),B101*0.2,0)</f>
        <v>0</v>
      </c>
      <c r="W101" s="31">
        <f t="shared" si="18"/>
        <v>0</v>
      </c>
      <c r="X101" s="19"/>
      <c r="Y101" s="19"/>
      <c r="Z101" s="19"/>
      <c r="AA101" s="20">
        <f>AA100+W101+Y101</f>
        <v>49.375163617367548</v>
      </c>
      <c r="AB101" s="19">
        <f>U101*AA101</f>
        <v>186.63811847364931</v>
      </c>
      <c r="AC101" s="45">
        <v>99.99</v>
      </c>
      <c r="AD101" s="45"/>
      <c r="AE101" s="32">
        <f>IF(MONTH(A101)&gt;MONTH(A100),B101*0.1,0)</f>
        <v>0</v>
      </c>
      <c r="AF101" s="33">
        <f t="shared" si="19"/>
        <v>0</v>
      </c>
      <c r="AG101" s="33">
        <f>IF(AD101&gt;0,(AK100*AD101)/AC101,0)</f>
        <v>0</v>
      </c>
      <c r="AH101" s="33"/>
      <c r="AI101" s="33"/>
      <c r="AJ101" s="33"/>
      <c r="AK101" s="34">
        <f>AK100+AF101+AG101-AI101</f>
        <v>1.1041944682511033</v>
      </c>
      <c r="AL101" s="21">
        <f>AC101*AK101</f>
        <v>110.40840488042782</v>
      </c>
      <c r="AM101" s="46">
        <v>115.58</v>
      </c>
      <c r="AN101" s="35">
        <f>IF(MONTH(A101)&gt;MONTH(A100),B101*0.1,0)</f>
        <v>0</v>
      </c>
      <c r="AO101" s="36">
        <f t="shared" si="21"/>
        <v>0</v>
      </c>
      <c r="AP101" s="23"/>
      <c r="AQ101" s="23"/>
      <c r="AR101" s="23"/>
      <c r="AS101" s="24">
        <f t="shared" si="20"/>
        <v>0.93029057202469856</v>
      </c>
      <c r="AT101" s="23">
        <f>AM101*AS101</f>
        <v>107.52298431461466</v>
      </c>
      <c r="AU101" s="25">
        <f>L101+T101+AB101+AL101+AT101</f>
        <v>975.33162910662543</v>
      </c>
      <c r="AV101" s="26">
        <f t="shared" si="13"/>
        <v>0</v>
      </c>
    </row>
    <row r="102" spans="1:48" x14ac:dyDescent="0.25">
      <c r="A102" s="41">
        <v>40375</v>
      </c>
      <c r="B102" s="11">
        <v>26.56</v>
      </c>
      <c r="C102" s="42">
        <v>51.02</v>
      </c>
      <c r="D102" s="42"/>
      <c r="E102" s="16">
        <f t="shared" si="14"/>
        <v>0</v>
      </c>
      <c r="F102" s="27">
        <f t="shared" si="15"/>
        <v>0</v>
      </c>
      <c r="G102" s="27">
        <f t="shared" si="22"/>
        <v>0</v>
      </c>
      <c r="H102" s="27"/>
      <c r="I102" s="27"/>
      <c r="J102" s="27"/>
      <c r="K102" s="15">
        <f t="shared" si="23"/>
        <v>5.4372444730999527</v>
      </c>
      <c r="L102" s="16">
        <f t="shared" si="12"/>
        <v>277.4082130175596</v>
      </c>
      <c r="M102" s="43">
        <v>4.9908000000000001</v>
      </c>
      <c r="N102" s="28">
        <f t="shared" si="16"/>
        <v>0</v>
      </c>
      <c r="O102" s="29">
        <f t="shared" si="17"/>
        <v>0</v>
      </c>
      <c r="P102" s="17"/>
      <c r="Q102" s="17"/>
      <c r="R102" s="17"/>
      <c r="S102" s="18">
        <f>S101+O102+Q102</f>
        <v>57.023531841934684</v>
      </c>
      <c r="T102" s="17">
        <f>M102*S102</f>
        <v>284.59304271672761</v>
      </c>
      <c r="U102" s="44">
        <v>3.72</v>
      </c>
      <c r="V102" s="30">
        <f>IF(MONTH(A102)&gt;MONTH(A101),B102*0.2,0)</f>
        <v>0</v>
      </c>
      <c r="W102" s="31">
        <f t="shared" si="18"/>
        <v>0</v>
      </c>
      <c r="X102" s="19"/>
      <c r="Y102" s="19"/>
      <c r="Z102" s="19"/>
      <c r="AA102" s="20">
        <f>AA101+W102+Y102</f>
        <v>49.375163617367548</v>
      </c>
      <c r="AB102" s="19">
        <f>U102*AA102</f>
        <v>183.6756086566073</v>
      </c>
      <c r="AC102" s="45">
        <v>97.87</v>
      </c>
      <c r="AD102" s="45"/>
      <c r="AE102" s="32">
        <f>IF(MONTH(A102)&gt;MONTH(A101),B102*0.1,0)</f>
        <v>0</v>
      </c>
      <c r="AF102" s="33">
        <f t="shared" si="19"/>
        <v>0</v>
      </c>
      <c r="AG102" s="33">
        <f>IF(AD102&gt;0,(AK101*AD102)/AC102,0)</f>
        <v>0</v>
      </c>
      <c r="AH102" s="33"/>
      <c r="AI102" s="33"/>
      <c r="AJ102" s="33"/>
      <c r="AK102" s="34">
        <f>AK101+AF102+AG102-AI102</f>
        <v>1.1041944682511033</v>
      </c>
      <c r="AL102" s="21">
        <f>AC102*AK102</f>
        <v>108.06751260773549</v>
      </c>
      <c r="AM102" s="46">
        <v>113.75</v>
      </c>
      <c r="AN102" s="35">
        <f>IF(MONTH(A102)&gt;MONTH(A101),B102*0.1,0)</f>
        <v>0</v>
      </c>
      <c r="AO102" s="36">
        <f t="shared" si="21"/>
        <v>0</v>
      </c>
      <c r="AP102" s="23"/>
      <c r="AQ102" s="23"/>
      <c r="AR102" s="23"/>
      <c r="AS102" s="24">
        <f t="shared" si="20"/>
        <v>0.93029057202469856</v>
      </c>
      <c r="AT102" s="23">
        <f>AM102*AS102</f>
        <v>105.82055256780946</v>
      </c>
      <c r="AU102" s="25">
        <f>L102+T102+AB102+AL102+AT102</f>
        <v>959.56492956643956</v>
      </c>
      <c r="AV102" s="26">
        <f t="shared" si="13"/>
        <v>0</v>
      </c>
    </row>
    <row r="103" spans="1:48" x14ac:dyDescent="0.25">
      <c r="A103" s="41">
        <v>40378</v>
      </c>
      <c r="B103" s="11">
        <v>26.56</v>
      </c>
      <c r="C103" s="42">
        <v>49.75</v>
      </c>
      <c r="D103" s="42"/>
      <c r="E103" s="16">
        <f t="shared" si="14"/>
        <v>0</v>
      </c>
      <c r="F103" s="27">
        <f t="shared" si="15"/>
        <v>0</v>
      </c>
      <c r="G103" s="27">
        <f t="shared" si="22"/>
        <v>0</v>
      </c>
      <c r="H103" s="27"/>
      <c r="I103" s="27"/>
      <c r="J103" s="27"/>
      <c r="K103" s="15">
        <f t="shared" si="23"/>
        <v>5.4372444730999527</v>
      </c>
      <c r="L103" s="16">
        <f t="shared" si="12"/>
        <v>270.50291253672265</v>
      </c>
      <c r="M103" s="43">
        <v>4.9591000000000003</v>
      </c>
      <c r="N103" s="28">
        <f t="shared" si="16"/>
        <v>0</v>
      </c>
      <c r="O103" s="29">
        <f t="shared" si="17"/>
        <v>0</v>
      </c>
      <c r="P103" s="17"/>
      <c r="Q103" s="17"/>
      <c r="R103" s="17"/>
      <c r="S103" s="18">
        <f>S102+O103+Q103</f>
        <v>57.023531841934684</v>
      </c>
      <c r="T103" s="17">
        <f>M103*S103</f>
        <v>282.78539675733833</v>
      </c>
      <c r="U103" s="44">
        <v>3.7</v>
      </c>
      <c r="V103" s="30">
        <f>IF(MONTH(A103)&gt;MONTH(A102),B103*0.2,0)</f>
        <v>0</v>
      </c>
      <c r="W103" s="31">
        <f t="shared" si="18"/>
        <v>0</v>
      </c>
      <c r="X103" s="19"/>
      <c r="Y103" s="19"/>
      <c r="Z103" s="19"/>
      <c r="AA103" s="20">
        <f>AA102+W103+Y103</f>
        <v>49.375163617367548</v>
      </c>
      <c r="AB103" s="19">
        <f>U103*AA103</f>
        <v>182.68810538425993</v>
      </c>
      <c r="AC103" s="45">
        <v>96.92</v>
      </c>
      <c r="AD103" s="45"/>
      <c r="AE103" s="32">
        <f>IF(MONTH(A103)&gt;MONTH(A102),B103*0.1,0)</f>
        <v>0</v>
      </c>
      <c r="AF103" s="33">
        <f t="shared" si="19"/>
        <v>0</v>
      </c>
      <c r="AG103" s="33">
        <f>IF(AD103&gt;0,(AK102*AD103)/AC103,0)</f>
        <v>0</v>
      </c>
      <c r="AH103" s="33"/>
      <c r="AI103" s="33"/>
      <c r="AJ103" s="33"/>
      <c r="AK103" s="34">
        <f>AK102+AF103+AG103-AI103</f>
        <v>1.1041944682511033</v>
      </c>
      <c r="AL103" s="21">
        <f>AC103*AK103</f>
        <v>107.01852786289693</v>
      </c>
      <c r="AM103" s="46">
        <v>112.61</v>
      </c>
      <c r="AN103" s="35">
        <f>IF(MONTH(A103)&gt;MONTH(A102),B103*0.1,0)</f>
        <v>0</v>
      </c>
      <c r="AO103" s="36">
        <f t="shared" si="21"/>
        <v>0</v>
      </c>
      <c r="AP103" s="23"/>
      <c r="AQ103" s="23"/>
      <c r="AR103" s="23"/>
      <c r="AS103" s="24">
        <f t="shared" si="20"/>
        <v>0.93029057202469856</v>
      </c>
      <c r="AT103" s="23">
        <f>AM103*AS103</f>
        <v>104.76002131570131</v>
      </c>
      <c r="AU103" s="25">
        <f>L103+T103+AB103+AL103+AT103</f>
        <v>947.75496385691918</v>
      </c>
      <c r="AV103" s="26">
        <f t="shared" si="13"/>
        <v>0</v>
      </c>
    </row>
    <row r="104" spans="1:48" x14ac:dyDescent="0.25">
      <c r="A104" s="41">
        <v>40379</v>
      </c>
      <c r="B104" s="11">
        <v>26.56</v>
      </c>
      <c r="C104" s="42">
        <v>49.41</v>
      </c>
      <c r="D104" s="42"/>
      <c r="E104" s="16">
        <f t="shared" si="14"/>
        <v>0</v>
      </c>
      <c r="F104" s="27">
        <f t="shared" si="15"/>
        <v>0</v>
      </c>
      <c r="G104" s="27">
        <f t="shared" si="22"/>
        <v>0</v>
      </c>
      <c r="H104" s="27"/>
      <c r="I104" s="27"/>
      <c r="J104" s="27"/>
      <c r="K104" s="15">
        <f t="shared" si="23"/>
        <v>5.4372444730999527</v>
      </c>
      <c r="L104" s="16">
        <f t="shared" si="12"/>
        <v>268.65424941586866</v>
      </c>
      <c r="M104" s="43">
        <v>4.9420999999999999</v>
      </c>
      <c r="N104" s="28">
        <f t="shared" si="16"/>
        <v>0</v>
      </c>
      <c r="O104" s="29">
        <f t="shared" si="17"/>
        <v>0</v>
      </c>
      <c r="P104" s="17"/>
      <c r="Q104" s="17"/>
      <c r="R104" s="17"/>
      <c r="S104" s="18">
        <f>S103+O104+Q104</f>
        <v>57.023531841934684</v>
      </c>
      <c r="T104" s="17">
        <f>M104*S104</f>
        <v>281.81599671602538</v>
      </c>
      <c r="U104" s="44">
        <v>3.72</v>
      </c>
      <c r="V104" s="30">
        <f>IF(MONTH(A104)&gt;MONTH(A103),B104*0.2,0)</f>
        <v>0</v>
      </c>
      <c r="W104" s="31">
        <f t="shared" si="18"/>
        <v>0</v>
      </c>
      <c r="X104" s="19"/>
      <c r="Y104" s="19"/>
      <c r="Z104" s="19"/>
      <c r="AA104" s="20">
        <f>AA103+W104+Y104</f>
        <v>49.375163617367548</v>
      </c>
      <c r="AB104" s="19">
        <f>U104*AA104</f>
        <v>183.6756086566073</v>
      </c>
      <c r="AC104" s="45">
        <v>97.32</v>
      </c>
      <c r="AD104" s="45"/>
      <c r="AE104" s="32">
        <f>IF(MONTH(A104)&gt;MONTH(A103),B104*0.1,0)</f>
        <v>0</v>
      </c>
      <c r="AF104" s="33">
        <f t="shared" si="19"/>
        <v>0</v>
      </c>
      <c r="AG104" s="33">
        <f>IF(AD104&gt;0,(AK103*AD104)/AC104,0)</f>
        <v>0</v>
      </c>
      <c r="AH104" s="33"/>
      <c r="AI104" s="33"/>
      <c r="AJ104" s="33"/>
      <c r="AK104" s="34">
        <f>AK103+AF104+AG104-AI104</f>
        <v>1.1041944682511033</v>
      </c>
      <c r="AL104" s="21">
        <f>AC104*AK104</f>
        <v>107.46020565019737</v>
      </c>
      <c r="AM104" s="46">
        <v>112.12</v>
      </c>
      <c r="AN104" s="35">
        <f>IF(MONTH(A104)&gt;MONTH(A103),B104*0.1,0)</f>
        <v>0</v>
      </c>
      <c r="AO104" s="36">
        <f t="shared" si="21"/>
        <v>0</v>
      </c>
      <c r="AP104" s="23"/>
      <c r="AQ104" s="23"/>
      <c r="AR104" s="23"/>
      <c r="AS104" s="24">
        <f t="shared" si="20"/>
        <v>0.93029057202469856</v>
      </c>
      <c r="AT104" s="23">
        <f>AM104*AS104</f>
        <v>104.30417893540921</v>
      </c>
      <c r="AU104" s="25">
        <f>L104+T104+AB104+AL104+AT104</f>
        <v>945.91023937410807</v>
      </c>
      <c r="AV104" s="26">
        <f t="shared" si="13"/>
        <v>0</v>
      </c>
    </row>
    <row r="105" spans="1:48" x14ac:dyDescent="0.25">
      <c r="A105" s="41">
        <v>40380</v>
      </c>
      <c r="B105" s="11">
        <v>26.56</v>
      </c>
      <c r="C105" s="42">
        <v>50.5</v>
      </c>
      <c r="D105" s="42"/>
      <c r="E105" s="16">
        <f t="shared" si="14"/>
        <v>0</v>
      </c>
      <c r="F105" s="27">
        <f t="shared" si="15"/>
        <v>0</v>
      </c>
      <c r="G105" s="27">
        <f t="shared" si="22"/>
        <v>0</v>
      </c>
      <c r="H105" s="27"/>
      <c r="I105" s="27"/>
      <c r="J105" s="27"/>
      <c r="K105" s="15">
        <f t="shared" si="23"/>
        <v>5.4372444730999527</v>
      </c>
      <c r="L105" s="16">
        <f t="shared" si="12"/>
        <v>274.5808458915476</v>
      </c>
      <c r="M105" s="43">
        <v>4.9812000000000003</v>
      </c>
      <c r="N105" s="28">
        <f t="shared" si="16"/>
        <v>0</v>
      </c>
      <c r="O105" s="29">
        <f t="shared" si="17"/>
        <v>0</v>
      </c>
      <c r="P105" s="17"/>
      <c r="Q105" s="17"/>
      <c r="R105" s="17"/>
      <c r="S105" s="18">
        <f>S104+O105+Q105</f>
        <v>57.023531841934684</v>
      </c>
      <c r="T105" s="17">
        <f>M105*S105</f>
        <v>284.04561681104508</v>
      </c>
      <c r="U105" s="44">
        <v>3.8</v>
      </c>
      <c r="V105" s="30">
        <f>IF(MONTH(A105)&gt;MONTH(A104),B105*0.2,0)</f>
        <v>0</v>
      </c>
      <c r="W105" s="31">
        <f t="shared" si="18"/>
        <v>0</v>
      </c>
      <c r="X105" s="19"/>
      <c r="Y105" s="19"/>
      <c r="Z105" s="19"/>
      <c r="AA105" s="20">
        <f>AA104+W105+Y105</f>
        <v>49.375163617367548</v>
      </c>
      <c r="AB105" s="19">
        <f>U105*AA105</f>
        <v>187.62562174599668</v>
      </c>
      <c r="AC105" s="45">
        <v>98.4</v>
      </c>
      <c r="AD105" s="45"/>
      <c r="AE105" s="32">
        <f>IF(MONTH(A105)&gt;MONTH(A104),B105*0.1,0)</f>
        <v>0</v>
      </c>
      <c r="AF105" s="33">
        <f t="shared" si="19"/>
        <v>0</v>
      </c>
      <c r="AG105" s="33">
        <f>IF(AD105&gt;0,(AK104*AD105)/AC105,0)</f>
        <v>0</v>
      </c>
      <c r="AH105" s="33"/>
      <c r="AI105" s="33"/>
      <c r="AJ105" s="33"/>
      <c r="AK105" s="34">
        <f>AK104+AF105+AG105-AI105</f>
        <v>1.1041944682511033</v>
      </c>
      <c r="AL105" s="21">
        <f>AC105*AK105</f>
        <v>108.65273567590857</v>
      </c>
      <c r="AM105" s="46">
        <v>114.26</v>
      </c>
      <c r="AN105" s="35">
        <f>IF(MONTH(A105)&gt;MONTH(A104),B105*0.1,0)</f>
        <v>0</v>
      </c>
      <c r="AO105" s="36">
        <f t="shared" si="21"/>
        <v>0</v>
      </c>
      <c r="AP105" s="23"/>
      <c r="AQ105" s="23"/>
      <c r="AR105" s="23"/>
      <c r="AS105" s="24">
        <f t="shared" si="20"/>
        <v>0.93029057202469856</v>
      </c>
      <c r="AT105" s="23">
        <f>AM105*AS105</f>
        <v>106.29500075954206</v>
      </c>
      <c r="AU105" s="25">
        <f>L105+T105+AB105+AL105+AT105</f>
        <v>961.19982088404004</v>
      </c>
      <c r="AV105" s="26">
        <f t="shared" si="13"/>
        <v>0</v>
      </c>
    </row>
    <row r="106" spans="1:48" x14ac:dyDescent="0.25">
      <c r="A106" s="41">
        <v>40381</v>
      </c>
      <c r="B106" s="11">
        <v>26.56</v>
      </c>
      <c r="C106" s="42">
        <v>50.82</v>
      </c>
      <c r="D106" s="42"/>
      <c r="E106" s="16">
        <f t="shared" si="14"/>
        <v>0</v>
      </c>
      <c r="F106" s="27">
        <f t="shared" si="15"/>
        <v>0</v>
      </c>
      <c r="G106" s="27">
        <f t="shared" si="22"/>
        <v>0</v>
      </c>
      <c r="H106" s="27"/>
      <c r="I106" s="27"/>
      <c r="J106" s="27"/>
      <c r="K106" s="15">
        <f t="shared" si="23"/>
        <v>5.4372444730999527</v>
      </c>
      <c r="L106" s="16">
        <f t="shared" si="12"/>
        <v>276.32076412293958</v>
      </c>
      <c r="M106" s="43">
        <v>5.0864000000000003</v>
      </c>
      <c r="N106" s="28">
        <f t="shared" si="16"/>
        <v>0</v>
      </c>
      <c r="O106" s="29">
        <f t="shared" si="17"/>
        <v>0</v>
      </c>
      <c r="P106" s="17"/>
      <c r="Q106" s="17"/>
      <c r="R106" s="17"/>
      <c r="S106" s="18">
        <f>S105+O106+Q106</f>
        <v>57.023531841934684</v>
      </c>
      <c r="T106" s="17">
        <f>M106*S106</f>
        <v>290.04449236081661</v>
      </c>
      <c r="U106" s="44">
        <v>3.81</v>
      </c>
      <c r="V106" s="30">
        <f>IF(MONTH(A106)&gt;MONTH(A105),B106*0.2,0)</f>
        <v>0</v>
      </c>
      <c r="W106" s="31">
        <f t="shared" si="18"/>
        <v>0</v>
      </c>
      <c r="X106" s="19"/>
      <c r="Y106" s="19"/>
      <c r="Z106" s="19"/>
      <c r="AA106" s="20">
        <f>AA105+W106+Y106</f>
        <v>49.375163617367548</v>
      </c>
      <c r="AB106" s="19">
        <f>U106*AA106</f>
        <v>188.11937338217035</v>
      </c>
      <c r="AC106" s="45">
        <v>99.36</v>
      </c>
      <c r="AD106" s="45"/>
      <c r="AE106" s="32">
        <f>IF(MONTH(A106)&gt;MONTH(A105),B106*0.1,0)</f>
        <v>0</v>
      </c>
      <c r="AF106" s="33">
        <f t="shared" si="19"/>
        <v>0</v>
      </c>
      <c r="AG106" s="33">
        <f>IF(AD106&gt;0,(AK105*AD106)/AC106,0)</f>
        <v>0</v>
      </c>
      <c r="AH106" s="33"/>
      <c r="AI106" s="33"/>
      <c r="AJ106" s="33"/>
      <c r="AK106" s="34">
        <f>AK105+AF106+AG106-AI106</f>
        <v>1.1041944682511033</v>
      </c>
      <c r="AL106" s="21">
        <f>AC106*AK106</f>
        <v>109.71276236542963</v>
      </c>
      <c r="AM106" s="46">
        <v>116.12</v>
      </c>
      <c r="AN106" s="35">
        <f>IF(MONTH(A106)&gt;MONTH(A105),B106*0.1,0)</f>
        <v>0</v>
      </c>
      <c r="AO106" s="36">
        <f t="shared" si="21"/>
        <v>0</v>
      </c>
      <c r="AP106" s="23"/>
      <c r="AQ106" s="23"/>
      <c r="AR106" s="23"/>
      <c r="AS106" s="24">
        <f t="shared" si="20"/>
        <v>0.93029057202469856</v>
      </c>
      <c r="AT106" s="23">
        <f>AM106*AS106</f>
        <v>108.02534122350801</v>
      </c>
      <c r="AU106" s="25">
        <f>L106+T106+AB106+AL106+AT106</f>
        <v>972.22273345486417</v>
      </c>
      <c r="AV106" s="26">
        <f t="shared" si="13"/>
        <v>0</v>
      </c>
    </row>
    <row r="107" spans="1:48" x14ac:dyDescent="0.25">
      <c r="A107" s="41">
        <v>40382</v>
      </c>
      <c r="B107" s="11">
        <v>26.56</v>
      </c>
      <c r="C107" s="42">
        <v>51.24</v>
      </c>
      <c r="D107" s="42"/>
      <c r="E107" s="16">
        <f t="shared" si="14"/>
        <v>0</v>
      </c>
      <c r="F107" s="27">
        <f t="shared" si="15"/>
        <v>0</v>
      </c>
      <c r="G107" s="27">
        <f t="shared" si="22"/>
        <v>0</v>
      </c>
      <c r="H107" s="27"/>
      <c r="I107" s="27"/>
      <c r="J107" s="27"/>
      <c r="K107" s="15">
        <f t="shared" si="23"/>
        <v>5.4372444730999527</v>
      </c>
      <c r="L107" s="16">
        <f t="shared" si="12"/>
        <v>278.60440680164157</v>
      </c>
      <c r="M107" s="43">
        <v>5.0835999999999997</v>
      </c>
      <c r="N107" s="28">
        <f t="shared" si="16"/>
        <v>0</v>
      </c>
      <c r="O107" s="29">
        <f t="shared" si="17"/>
        <v>0</v>
      </c>
      <c r="P107" s="17"/>
      <c r="Q107" s="17"/>
      <c r="R107" s="17"/>
      <c r="S107" s="18">
        <f>S106+O107+Q107</f>
        <v>57.023531841934684</v>
      </c>
      <c r="T107" s="17">
        <f>M107*S107</f>
        <v>289.88482647165915</v>
      </c>
      <c r="U107" s="44">
        <v>3.85</v>
      </c>
      <c r="V107" s="30">
        <f>IF(MONTH(A107)&gt;MONTH(A106),B107*0.2,0)</f>
        <v>0</v>
      </c>
      <c r="W107" s="31">
        <f t="shared" si="18"/>
        <v>0</v>
      </c>
      <c r="X107" s="19"/>
      <c r="Y107" s="19"/>
      <c r="Z107" s="19"/>
      <c r="AA107" s="20">
        <f>AA106+W107+Y107</f>
        <v>49.375163617367548</v>
      </c>
      <c r="AB107" s="19">
        <f>U107*AA107</f>
        <v>190.09437992686506</v>
      </c>
      <c r="AC107" s="45">
        <v>100.33</v>
      </c>
      <c r="AD107" s="45"/>
      <c r="AE107" s="32">
        <f>IF(MONTH(A107)&gt;MONTH(A106),B107*0.1,0)</f>
        <v>0</v>
      </c>
      <c r="AF107" s="33">
        <f t="shared" si="19"/>
        <v>0</v>
      </c>
      <c r="AG107" s="33">
        <f>IF(AD107&gt;0,(AK106*AD107)/AC107,0)</f>
        <v>0</v>
      </c>
      <c r="AH107" s="33"/>
      <c r="AI107" s="33"/>
      <c r="AJ107" s="33"/>
      <c r="AK107" s="34">
        <f>AK106+AF107+AG107-AI107</f>
        <v>1.1041944682511033</v>
      </c>
      <c r="AL107" s="21">
        <f>AC107*AK107</f>
        <v>110.7838309996332</v>
      </c>
      <c r="AM107" s="46">
        <v>117.42</v>
      </c>
      <c r="AN107" s="35">
        <f>IF(MONTH(A107)&gt;MONTH(A106),B107*0.1,0)</f>
        <v>0</v>
      </c>
      <c r="AO107" s="36">
        <f t="shared" si="21"/>
        <v>0</v>
      </c>
      <c r="AP107" s="23"/>
      <c r="AQ107" s="23"/>
      <c r="AR107" s="23"/>
      <c r="AS107" s="24">
        <f t="shared" si="20"/>
        <v>0.93029057202469856</v>
      </c>
      <c r="AT107" s="23">
        <f>AM107*AS107</f>
        <v>109.23471896714011</v>
      </c>
      <c r="AU107" s="25">
        <f>L107+T107+AB107+AL107+AT107</f>
        <v>978.60216316693902</v>
      </c>
      <c r="AV107" s="26">
        <f t="shared" si="13"/>
        <v>0</v>
      </c>
    </row>
    <row r="108" spans="1:48" x14ac:dyDescent="0.25">
      <c r="A108" s="41">
        <v>40385</v>
      </c>
      <c r="B108" s="11">
        <v>26.56</v>
      </c>
      <c r="C108" s="42">
        <v>51.17</v>
      </c>
      <c r="D108" s="42"/>
      <c r="E108" s="16">
        <f t="shared" si="14"/>
        <v>0</v>
      </c>
      <c r="F108" s="27">
        <f t="shared" si="15"/>
        <v>0</v>
      </c>
      <c r="G108" s="27">
        <f t="shared" si="22"/>
        <v>0</v>
      </c>
      <c r="H108" s="27"/>
      <c r="I108" s="27"/>
      <c r="J108" s="27"/>
      <c r="K108" s="15">
        <f t="shared" si="23"/>
        <v>5.4372444730999527</v>
      </c>
      <c r="L108" s="16">
        <f t="shared" si="12"/>
        <v>278.22379968852459</v>
      </c>
      <c r="M108" s="43">
        <v>5.0980999999999996</v>
      </c>
      <c r="N108" s="28">
        <f t="shared" si="16"/>
        <v>0</v>
      </c>
      <c r="O108" s="29">
        <f t="shared" si="17"/>
        <v>0</v>
      </c>
      <c r="P108" s="17"/>
      <c r="Q108" s="17"/>
      <c r="R108" s="17"/>
      <c r="S108" s="18">
        <f>S107+O108+Q108</f>
        <v>57.023531841934684</v>
      </c>
      <c r="T108" s="17">
        <f>M108*S108</f>
        <v>290.71166768336718</v>
      </c>
      <c r="U108" s="44">
        <v>3.87</v>
      </c>
      <c r="V108" s="30">
        <f>IF(MONTH(A108)&gt;MONTH(A107),B108*0.2,0)</f>
        <v>0</v>
      </c>
      <c r="W108" s="31">
        <f t="shared" si="18"/>
        <v>0</v>
      </c>
      <c r="X108" s="19"/>
      <c r="Y108" s="19"/>
      <c r="Z108" s="19"/>
      <c r="AA108" s="20">
        <f>AA107+W108+Y108</f>
        <v>49.375163617367548</v>
      </c>
      <c r="AB108" s="19">
        <f>U108*AA108</f>
        <v>191.08188319921243</v>
      </c>
      <c r="AC108" s="45">
        <v>100.08</v>
      </c>
      <c r="AD108" s="45"/>
      <c r="AE108" s="32">
        <f>IF(MONTH(A108)&gt;MONTH(A107),B108*0.1,0)</f>
        <v>0</v>
      </c>
      <c r="AF108" s="33">
        <f t="shared" si="19"/>
        <v>0</v>
      </c>
      <c r="AG108" s="33">
        <f>IF(AD108&gt;0,(AK107*AD108)/AC108,0)</f>
        <v>0</v>
      </c>
      <c r="AH108" s="33"/>
      <c r="AI108" s="33"/>
      <c r="AJ108" s="33"/>
      <c r="AK108" s="34">
        <f>AK107+AF108+AG108-AI108</f>
        <v>1.1041944682511033</v>
      </c>
      <c r="AL108" s="21">
        <f>AC108*AK108</f>
        <v>110.50778238257043</v>
      </c>
      <c r="AM108" s="46">
        <v>118.14</v>
      </c>
      <c r="AN108" s="35">
        <f>IF(MONTH(A108)&gt;MONTH(A107),B108*0.1,0)</f>
        <v>0</v>
      </c>
      <c r="AO108" s="36">
        <f t="shared" si="21"/>
        <v>0</v>
      </c>
      <c r="AP108" s="23"/>
      <c r="AQ108" s="23"/>
      <c r="AR108" s="23"/>
      <c r="AS108" s="24">
        <f t="shared" si="20"/>
        <v>0.93029057202469856</v>
      </c>
      <c r="AT108" s="23">
        <f>AM108*AS108</f>
        <v>109.90452817899789</v>
      </c>
      <c r="AU108" s="25">
        <f>L108+T108+AB108+AL108+AT108</f>
        <v>980.42966113267244</v>
      </c>
      <c r="AV108" s="26">
        <f t="shared" si="13"/>
        <v>0</v>
      </c>
    </row>
    <row r="109" spans="1:48" x14ac:dyDescent="0.25">
      <c r="A109" s="41">
        <v>40386</v>
      </c>
      <c r="B109" s="11">
        <v>26.56</v>
      </c>
      <c r="C109" s="42">
        <v>51.48</v>
      </c>
      <c r="D109" s="42"/>
      <c r="E109" s="16">
        <f t="shared" si="14"/>
        <v>0</v>
      </c>
      <c r="F109" s="27">
        <f t="shared" si="15"/>
        <v>0</v>
      </c>
      <c r="G109" s="27">
        <f t="shared" si="22"/>
        <v>0</v>
      </c>
      <c r="H109" s="27"/>
      <c r="I109" s="27"/>
      <c r="J109" s="27"/>
      <c r="K109" s="15">
        <f t="shared" si="23"/>
        <v>5.4372444730999527</v>
      </c>
      <c r="L109" s="16">
        <f t="shared" si="12"/>
        <v>279.90934547518555</v>
      </c>
      <c r="M109" s="43">
        <v>5.0987</v>
      </c>
      <c r="N109" s="28">
        <f t="shared" si="16"/>
        <v>0</v>
      </c>
      <c r="O109" s="29">
        <f t="shared" si="17"/>
        <v>0</v>
      </c>
      <c r="P109" s="17"/>
      <c r="Q109" s="17"/>
      <c r="R109" s="17"/>
      <c r="S109" s="18">
        <f>S108+O109+Q109</f>
        <v>57.023531841934684</v>
      </c>
      <c r="T109" s="17">
        <f>M109*S109</f>
        <v>290.74588180247235</v>
      </c>
      <c r="U109" s="44">
        <v>3.85</v>
      </c>
      <c r="V109" s="30">
        <f>IF(MONTH(A109)&gt;MONTH(A108),B109*0.2,0)</f>
        <v>0</v>
      </c>
      <c r="W109" s="31">
        <f t="shared" si="18"/>
        <v>0</v>
      </c>
      <c r="X109" s="19"/>
      <c r="Y109" s="19"/>
      <c r="Z109" s="19"/>
      <c r="AA109" s="20">
        <f>AA108+W109+Y109</f>
        <v>49.375163617367548</v>
      </c>
      <c r="AB109" s="19">
        <f>U109*AA109</f>
        <v>190.09437992686506</v>
      </c>
      <c r="AC109" s="45">
        <v>100.09</v>
      </c>
      <c r="AD109" s="45"/>
      <c r="AE109" s="32">
        <f>IF(MONTH(A109)&gt;MONTH(A108),B109*0.1,0)</f>
        <v>0</v>
      </c>
      <c r="AF109" s="33">
        <f t="shared" si="19"/>
        <v>0</v>
      </c>
      <c r="AG109" s="33">
        <f>IF(AD109&gt;0,(AK108*AD109)/AC109,0)</f>
        <v>0</v>
      </c>
      <c r="AH109" s="33"/>
      <c r="AI109" s="33"/>
      <c r="AJ109" s="33"/>
      <c r="AK109" s="34">
        <f>AK108+AF109+AG109-AI109</f>
        <v>1.1041944682511033</v>
      </c>
      <c r="AL109" s="21">
        <f>AC109*AK109</f>
        <v>110.51882432725294</v>
      </c>
      <c r="AM109" s="46">
        <v>117.61</v>
      </c>
      <c r="AN109" s="35">
        <f>IF(MONTH(A109)&gt;MONTH(A108),B109*0.1,0)</f>
        <v>0</v>
      </c>
      <c r="AO109" s="36">
        <f t="shared" si="21"/>
        <v>0</v>
      </c>
      <c r="AP109" s="23"/>
      <c r="AQ109" s="23"/>
      <c r="AR109" s="23"/>
      <c r="AS109" s="24">
        <f t="shared" si="20"/>
        <v>0.93029057202469856</v>
      </c>
      <c r="AT109" s="23">
        <f>AM109*AS109</f>
        <v>109.41147417582479</v>
      </c>
      <c r="AU109" s="25">
        <f>L109+T109+AB109+AL109+AT109</f>
        <v>980.6799057076006</v>
      </c>
      <c r="AV109" s="26">
        <f t="shared" si="13"/>
        <v>0</v>
      </c>
    </row>
    <row r="110" spans="1:48" x14ac:dyDescent="0.25">
      <c r="A110" s="41">
        <v>40387</v>
      </c>
      <c r="B110" s="11">
        <v>26.56</v>
      </c>
      <c r="C110" s="42">
        <v>51.08</v>
      </c>
      <c r="D110" s="42"/>
      <c r="E110" s="16">
        <f t="shared" si="14"/>
        <v>0</v>
      </c>
      <c r="F110" s="27">
        <f t="shared" si="15"/>
        <v>0</v>
      </c>
      <c r="G110" s="27">
        <f t="shared" si="22"/>
        <v>0</v>
      </c>
      <c r="H110" s="27"/>
      <c r="I110" s="27"/>
      <c r="J110" s="27"/>
      <c r="K110" s="15">
        <f t="shared" si="23"/>
        <v>5.4372444730999527</v>
      </c>
      <c r="L110" s="16">
        <f t="shared" si="12"/>
        <v>277.73444768594555</v>
      </c>
      <c r="M110" s="43">
        <v>5.0841000000000003</v>
      </c>
      <c r="N110" s="28">
        <f t="shared" si="16"/>
        <v>0</v>
      </c>
      <c r="O110" s="29">
        <f t="shared" si="17"/>
        <v>0</v>
      </c>
      <c r="P110" s="17"/>
      <c r="Q110" s="17"/>
      <c r="R110" s="17"/>
      <c r="S110" s="18">
        <f>S109+O110+Q110</f>
        <v>57.023531841934684</v>
      </c>
      <c r="T110" s="17">
        <f>M110*S110</f>
        <v>289.91333823758015</v>
      </c>
      <c r="U110" s="44">
        <v>3.83</v>
      </c>
      <c r="V110" s="30">
        <f>IF(MONTH(A110)&gt;MONTH(A109),B110*0.2,0)</f>
        <v>0</v>
      </c>
      <c r="W110" s="31">
        <f t="shared" si="18"/>
        <v>0</v>
      </c>
      <c r="X110" s="19"/>
      <c r="Y110" s="19"/>
      <c r="Z110" s="19"/>
      <c r="AA110" s="20">
        <f>AA109+W110+Y110</f>
        <v>49.375163617367548</v>
      </c>
      <c r="AB110" s="19">
        <f>U110*AA110</f>
        <v>189.10687665451772</v>
      </c>
      <c r="AC110" s="45">
        <v>100.49</v>
      </c>
      <c r="AD110" s="45"/>
      <c r="AE110" s="32">
        <f>IF(MONTH(A110)&gt;MONTH(A109),B110*0.1,0)</f>
        <v>0</v>
      </c>
      <c r="AF110" s="33">
        <f t="shared" si="19"/>
        <v>0</v>
      </c>
      <c r="AG110" s="33">
        <f>IF(AD110&gt;0,(AK109*AD110)/AC110,0)</f>
        <v>0</v>
      </c>
      <c r="AH110" s="33"/>
      <c r="AI110" s="33"/>
      <c r="AJ110" s="33"/>
      <c r="AK110" s="34">
        <f>AK109+AF110+AG110-AI110</f>
        <v>1.1041944682511033</v>
      </c>
      <c r="AL110" s="21">
        <f>AC110*AK110</f>
        <v>110.96050211455336</v>
      </c>
      <c r="AM110" s="46">
        <v>117.11</v>
      </c>
      <c r="AN110" s="35">
        <f>IF(MONTH(A110)&gt;MONTH(A109),B110*0.1,0)</f>
        <v>0</v>
      </c>
      <c r="AO110" s="36">
        <f t="shared" si="21"/>
        <v>0</v>
      </c>
      <c r="AP110" s="23"/>
      <c r="AQ110" s="23"/>
      <c r="AR110" s="23"/>
      <c r="AS110" s="24">
        <f t="shared" si="20"/>
        <v>0.93029057202469856</v>
      </c>
      <c r="AT110" s="23">
        <f>AM110*AS110</f>
        <v>108.94632888981245</v>
      </c>
      <c r="AU110" s="25">
        <f>L110+T110+AB110+AL110+AT110</f>
        <v>976.66149358240921</v>
      </c>
      <c r="AV110" s="26">
        <f t="shared" si="13"/>
        <v>0</v>
      </c>
    </row>
    <row r="111" spans="1:48" x14ac:dyDescent="0.25">
      <c r="A111" s="41">
        <v>40388</v>
      </c>
      <c r="B111" s="11">
        <v>26.56</v>
      </c>
      <c r="C111" s="42">
        <v>51.14</v>
      </c>
      <c r="D111" s="42"/>
      <c r="E111" s="16">
        <f t="shared" si="14"/>
        <v>0</v>
      </c>
      <c r="F111" s="27">
        <f t="shared" si="15"/>
        <v>0</v>
      </c>
      <c r="G111" s="27">
        <f t="shared" si="22"/>
        <v>0</v>
      </c>
      <c r="H111" s="27"/>
      <c r="I111" s="27"/>
      <c r="J111" s="27"/>
      <c r="K111" s="15">
        <f t="shared" si="23"/>
        <v>5.4372444730999527</v>
      </c>
      <c r="L111" s="16">
        <f t="shared" si="12"/>
        <v>278.06068235433156</v>
      </c>
      <c r="M111" s="43">
        <v>5.0613999999999999</v>
      </c>
      <c r="N111" s="28">
        <f t="shared" si="16"/>
        <v>0</v>
      </c>
      <c r="O111" s="29">
        <f t="shared" si="17"/>
        <v>0</v>
      </c>
      <c r="P111" s="17"/>
      <c r="Q111" s="17"/>
      <c r="R111" s="17"/>
      <c r="S111" s="18">
        <f>S110+O111+Q111</f>
        <v>57.023531841934684</v>
      </c>
      <c r="T111" s="17">
        <f>M111*S111</f>
        <v>288.61890406476823</v>
      </c>
      <c r="U111" s="44">
        <v>3.78</v>
      </c>
      <c r="V111" s="30">
        <f>IF(MONTH(A111)&gt;MONTH(A110),B111*0.2,0)</f>
        <v>0</v>
      </c>
      <c r="W111" s="31">
        <f t="shared" si="18"/>
        <v>0</v>
      </c>
      <c r="X111" s="19"/>
      <c r="Y111" s="19"/>
      <c r="Z111" s="19"/>
      <c r="AA111" s="20">
        <f>AA110+W111+Y111</f>
        <v>49.375163617367548</v>
      </c>
      <c r="AB111" s="19">
        <f>U111*AA111</f>
        <v>186.63811847364931</v>
      </c>
      <c r="AC111" s="45">
        <v>100.6</v>
      </c>
      <c r="AD111" s="45"/>
      <c r="AE111" s="32">
        <f>IF(MONTH(A111)&gt;MONTH(A110),B111*0.1,0)</f>
        <v>0</v>
      </c>
      <c r="AF111" s="33">
        <f t="shared" si="19"/>
        <v>0</v>
      </c>
      <c r="AG111" s="33">
        <f>IF(AD111&gt;0,(AK110*AD111)/AC111,0)</f>
        <v>0</v>
      </c>
      <c r="AH111" s="33"/>
      <c r="AI111" s="33"/>
      <c r="AJ111" s="33"/>
      <c r="AK111" s="34">
        <f>AK110+AF111+AG111-AI111</f>
        <v>1.1041944682511033</v>
      </c>
      <c r="AL111" s="21">
        <f>AC111*AK111</f>
        <v>111.08196350606099</v>
      </c>
      <c r="AM111" s="46">
        <v>117.57</v>
      </c>
      <c r="AN111" s="35">
        <f>IF(MONTH(A111)&gt;MONTH(A110),B111*0.1,0)</f>
        <v>0</v>
      </c>
      <c r="AO111" s="36">
        <f t="shared" si="21"/>
        <v>0</v>
      </c>
      <c r="AP111" s="23"/>
      <c r="AQ111" s="23"/>
      <c r="AR111" s="23"/>
      <c r="AS111" s="24">
        <f t="shared" si="20"/>
        <v>0.93029057202469856</v>
      </c>
      <c r="AT111" s="23">
        <f>AM111*AS111</f>
        <v>109.3742625529438</v>
      </c>
      <c r="AU111" s="25">
        <f>L111+T111+AB111+AL111+AT111</f>
        <v>973.77393095175398</v>
      </c>
      <c r="AV111" s="26">
        <f t="shared" si="13"/>
        <v>0</v>
      </c>
    </row>
    <row r="112" spans="1:48" x14ac:dyDescent="0.25">
      <c r="A112" s="41">
        <v>40389</v>
      </c>
      <c r="B112" s="11">
        <v>26.56</v>
      </c>
      <c r="C112" s="42">
        <v>50.45</v>
      </c>
      <c r="D112" s="42"/>
      <c r="E112" s="16">
        <f t="shared" si="14"/>
        <v>0</v>
      </c>
      <c r="F112" s="27">
        <f t="shared" si="15"/>
        <v>0</v>
      </c>
      <c r="G112" s="27">
        <f t="shared" si="22"/>
        <v>0</v>
      </c>
      <c r="H112" s="27"/>
      <c r="I112" s="27"/>
      <c r="J112" s="27"/>
      <c r="K112" s="15">
        <f t="shared" si="23"/>
        <v>5.4372444730999527</v>
      </c>
      <c r="L112" s="16">
        <f t="shared" si="12"/>
        <v>274.30898366789262</v>
      </c>
      <c r="M112" s="43">
        <v>5.0529999999999999</v>
      </c>
      <c r="N112" s="28">
        <f t="shared" si="16"/>
        <v>0</v>
      </c>
      <c r="O112" s="29">
        <f t="shared" si="17"/>
        <v>0</v>
      </c>
      <c r="P112" s="17"/>
      <c r="Q112" s="17"/>
      <c r="R112" s="17"/>
      <c r="S112" s="18">
        <f>S111+O112+Q112</f>
        <v>57.023531841934684</v>
      </c>
      <c r="T112" s="17">
        <f>M112*S112</f>
        <v>288.13990639729593</v>
      </c>
      <c r="U112" s="44">
        <v>3.81</v>
      </c>
      <c r="V112" s="30">
        <f>IF(MONTH(A112)&gt;MONTH(A111),B112*0.2,0)</f>
        <v>0</v>
      </c>
      <c r="W112" s="31">
        <f t="shared" si="18"/>
        <v>0</v>
      </c>
      <c r="X112" s="19"/>
      <c r="Y112" s="19"/>
      <c r="Z112" s="19"/>
      <c r="AA112" s="20">
        <f>AA111+W112+Y112</f>
        <v>49.375163617367548</v>
      </c>
      <c r="AB112" s="19">
        <f>U112*AA112</f>
        <v>188.11937338217035</v>
      </c>
      <c r="AC112" s="45">
        <v>99.87</v>
      </c>
      <c r="AD112" s="45"/>
      <c r="AE112" s="32">
        <f>IF(MONTH(A112)&gt;MONTH(A111),B112*0.1,0)</f>
        <v>0</v>
      </c>
      <c r="AF112" s="33">
        <f t="shared" si="19"/>
        <v>0</v>
      </c>
      <c r="AG112" s="33">
        <f>IF(AD112&gt;0,(AK111*AD112)/AC112,0)</f>
        <v>0</v>
      </c>
      <c r="AH112" s="33"/>
      <c r="AI112" s="33"/>
      <c r="AJ112" s="33"/>
      <c r="AK112" s="34">
        <f>AK111+AF112+AG112-AI112</f>
        <v>1.1041944682511033</v>
      </c>
      <c r="AL112" s="21">
        <f>AC112*AK112</f>
        <v>110.2759015442377</v>
      </c>
      <c r="AM112" s="46">
        <v>116.71</v>
      </c>
      <c r="AN112" s="35">
        <f>IF(MONTH(A112)&gt;MONTH(A111),B112*0.1,0)</f>
        <v>0</v>
      </c>
      <c r="AO112" s="36">
        <f t="shared" si="21"/>
        <v>0</v>
      </c>
      <c r="AP112" s="23"/>
      <c r="AQ112" s="23"/>
      <c r="AR112" s="23"/>
      <c r="AS112" s="24">
        <f t="shared" si="20"/>
        <v>0.93029057202469856</v>
      </c>
      <c r="AT112" s="23">
        <f>AM112*AS112</f>
        <v>108.57421266100256</v>
      </c>
      <c r="AU112" s="25">
        <f>L112+T112+AB112+AL112+AT112</f>
        <v>969.41837765259925</v>
      </c>
      <c r="AV112" s="26">
        <f t="shared" si="13"/>
        <v>0</v>
      </c>
    </row>
    <row r="113" spans="1:48" x14ac:dyDescent="0.25">
      <c r="A113" s="41">
        <v>40392</v>
      </c>
      <c r="B113" s="11">
        <v>26.56</v>
      </c>
      <c r="C113" s="42">
        <v>51.22</v>
      </c>
      <c r="D113" s="42"/>
      <c r="E113" s="16">
        <f t="shared" si="14"/>
        <v>7.9679999999999991</v>
      </c>
      <c r="F113" s="27">
        <f t="shared" si="15"/>
        <v>0.15556423272159312</v>
      </c>
      <c r="G113" s="27">
        <f t="shared" si="22"/>
        <v>0</v>
      </c>
      <c r="H113" s="27"/>
      <c r="I113" s="27"/>
      <c r="J113" s="27"/>
      <c r="K113" s="15">
        <f t="shared" si="23"/>
        <v>5.5928087058215459</v>
      </c>
      <c r="L113" s="16">
        <f t="shared" si="12"/>
        <v>286.46366191217959</v>
      </c>
      <c r="M113" s="43">
        <v>5.1691000000000003</v>
      </c>
      <c r="N113" s="28">
        <f t="shared" si="16"/>
        <v>7.9679999999999991</v>
      </c>
      <c r="O113" s="29">
        <f t="shared" si="17"/>
        <v>1.5414675668878526</v>
      </c>
      <c r="P113" s="17"/>
      <c r="Q113" s="17"/>
      <c r="R113" s="17"/>
      <c r="S113" s="18">
        <f>S112+O113+Q113</f>
        <v>58.564999408822537</v>
      </c>
      <c r="T113" s="17">
        <f>M113*S113</f>
        <v>302.72833844414458</v>
      </c>
      <c r="U113" s="44">
        <v>3.85</v>
      </c>
      <c r="V113" s="30">
        <f>IF(MONTH(A113)&gt;MONTH(A112),B113*0.2,0)</f>
        <v>5.3120000000000003</v>
      </c>
      <c r="W113" s="31">
        <f t="shared" si="18"/>
        <v>1.3797402597402597</v>
      </c>
      <c r="X113" s="19"/>
      <c r="Y113" s="19"/>
      <c r="Z113" s="19"/>
      <c r="AA113" s="20">
        <f>AA112+W113+Y113</f>
        <v>50.754903877107807</v>
      </c>
      <c r="AB113" s="19">
        <f>U113*AA113</f>
        <v>195.40637992686507</v>
      </c>
      <c r="AC113" s="45">
        <v>101.6</v>
      </c>
      <c r="AD113" s="45"/>
      <c r="AE113" s="32">
        <f>IF(MONTH(A113)&gt;MONTH(A112),B113*0.1,0)</f>
        <v>2.6560000000000001</v>
      </c>
      <c r="AF113" s="33">
        <f t="shared" si="19"/>
        <v>2.6141732283464569E-2</v>
      </c>
      <c r="AG113" s="33">
        <f>IF(AD113&gt;0,(AK112*AD113)/AC113,0)</f>
        <v>0</v>
      </c>
      <c r="AH113" s="33"/>
      <c r="AI113" s="33"/>
      <c r="AJ113" s="33"/>
      <c r="AK113" s="34">
        <f>AK112+AF113+AG113-AI113</f>
        <v>1.1303362005345678</v>
      </c>
      <c r="AL113" s="21">
        <f>AC113*AK113</f>
        <v>114.84215797431209</v>
      </c>
      <c r="AM113" s="46">
        <v>116.71</v>
      </c>
      <c r="AN113" s="35">
        <f>IF(MONTH(A113)&gt;MONTH(A112),B113*0.1,0)</f>
        <v>2.6560000000000001</v>
      </c>
      <c r="AO113" s="36">
        <f t="shared" si="21"/>
        <v>2.2757261588552825E-2</v>
      </c>
      <c r="AP113" s="23"/>
      <c r="AQ113" s="23"/>
      <c r="AR113" s="23"/>
      <c r="AS113" s="24">
        <f t="shared" si="20"/>
        <v>0.95304783361325141</v>
      </c>
      <c r="AT113" s="23">
        <f>AM113*AS113</f>
        <v>111.23021266100257</v>
      </c>
      <c r="AU113" s="25">
        <f>L113+T113+AB113+AL113+AT113</f>
        <v>1010.6707509185038</v>
      </c>
      <c r="AV113" s="26">
        <f t="shared" si="13"/>
        <v>0</v>
      </c>
    </row>
    <row r="114" spans="1:48" x14ac:dyDescent="0.25">
      <c r="A114" s="41">
        <v>40393</v>
      </c>
      <c r="B114" s="11">
        <v>26.56</v>
      </c>
      <c r="C114" s="42">
        <v>51.33</v>
      </c>
      <c r="D114" s="42"/>
      <c r="E114" s="16">
        <f t="shared" si="14"/>
        <v>0</v>
      </c>
      <c r="F114" s="27">
        <f t="shared" si="15"/>
        <v>0</v>
      </c>
      <c r="G114" s="27">
        <f t="shared" si="22"/>
        <v>0</v>
      </c>
      <c r="H114" s="27"/>
      <c r="I114" s="27"/>
      <c r="J114" s="27"/>
      <c r="K114" s="15">
        <f t="shared" si="23"/>
        <v>5.5928087058215459</v>
      </c>
      <c r="L114" s="16">
        <f t="shared" si="12"/>
        <v>287.07887086981992</v>
      </c>
      <c r="M114" s="43">
        <v>5.1592000000000002</v>
      </c>
      <c r="N114" s="28">
        <f t="shared" si="16"/>
        <v>0</v>
      </c>
      <c r="O114" s="29">
        <f t="shared" si="17"/>
        <v>0</v>
      </c>
      <c r="P114" s="17"/>
      <c r="Q114" s="17"/>
      <c r="R114" s="17"/>
      <c r="S114" s="18">
        <f>S113+O114+Q114</f>
        <v>58.564999408822537</v>
      </c>
      <c r="T114" s="17">
        <f>M114*S114</f>
        <v>302.14854494999724</v>
      </c>
      <c r="U114" s="44">
        <v>3.84</v>
      </c>
      <c r="V114" s="30">
        <f>IF(MONTH(A114)&gt;MONTH(A113),B114*0.2,0)</f>
        <v>0</v>
      </c>
      <c r="W114" s="31">
        <f t="shared" si="18"/>
        <v>0</v>
      </c>
      <c r="X114" s="19"/>
      <c r="Y114" s="19"/>
      <c r="Z114" s="19"/>
      <c r="AA114" s="20">
        <f>AA113+W114+Y114</f>
        <v>50.754903877107807</v>
      </c>
      <c r="AB114" s="19">
        <f>U114*AA114</f>
        <v>194.89883088809398</v>
      </c>
      <c r="AC114" s="45">
        <v>100.71</v>
      </c>
      <c r="AD114" s="45"/>
      <c r="AE114" s="32">
        <f>IF(MONTH(A114)&gt;MONTH(A113),B114*0.1,0)</f>
        <v>0</v>
      </c>
      <c r="AF114" s="33">
        <f t="shared" si="19"/>
        <v>0</v>
      </c>
      <c r="AG114" s="33">
        <f>IF(AD114&gt;0,(AK113*AD114)/AC114,0)</f>
        <v>0</v>
      </c>
      <c r="AH114" s="33"/>
      <c r="AI114" s="33"/>
      <c r="AJ114" s="33"/>
      <c r="AK114" s="34">
        <f>AK113+AF114+AG114-AI114</f>
        <v>1.1303362005345678</v>
      </c>
      <c r="AL114" s="21">
        <f>AC114*AK114</f>
        <v>113.83615875583632</v>
      </c>
      <c r="AM114" s="46">
        <v>119.45</v>
      </c>
      <c r="AN114" s="35">
        <f>IF(MONTH(A114)&gt;MONTH(A113),B114*0.1,0)</f>
        <v>0</v>
      </c>
      <c r="AO114" s="36">
        <f t="shared" si="21"/>
        <v>0</v>
      </c>
      <c r="AP114" s="23"/>
      <c r="AQ114" s="23"/>
      <c r="AR114" s="23"/>
      <c r="AS114" s="24">
        <f t="shared" si="20"/>
        <v>0.95304783361325141</v>
      </c>
      <c r="AT114" s="23">
        <f>AM114*AS114</f>
        <v>113.84156372510289</v>
      </c>
      <c r="AU114" s="25">
        <f>L114+T114+AB114+AL114+AT114</f>
        <v>1011.8039691888504</v>
      </c>
      <c r="AV114" s="26">
        <f t="shared" si="13"/>
        <v>0</v>
      </c>
    </row>
    <row r="115" spans="1:48" x14ac:dyDescent="0.25">
      <c r="A115" s="41">
        <v>40394</v>
      </c>
      <c r="B115" s="11">
        <v>26.56</v>
      </c>
      <c r="C115" s="42">
        <v>51.12</v>
      </c>
      <c r="D115" s="42"/>
      <c r="E115" s="16">
        <f t="shared" si="14"/>
        <v>0</v>
      </c>
      <c r="F115" s="27">
        <f t="shared" si="15"/>
        <v>0</v>
      </c>
      <c r="G115" s="27">
        <f t="shared" si="22"/>
        <v>0</v>
      </c>
      <c r="H115" s="27"/>
      <c r="I115" s="27"/>
      <c r="J115" s="27"/>
      <c r="K115" s="15">
        <f t="shared" si="23"/>
        <v>5.5928087058215459</v>
      </c>
      <c r="L115" s="16">
        <f t="shared" si="12"/>
        <v>285.90438104159739</v>
      </c>
      <c r="M115" s="43">
        <v>5.17</v>
      </c>
      <c r="N115" s="28">
        <f t="shared" si="16"/>
        <v>0</v>
      </c>
      <c r="O115" s="29">
        <f t="shared" si="17"/>
        <v>0</v>
      </c>
      <c r="P115" s="17"/>
      <c r="Q115" s="17"/>
      <c r="R115" s="17"/>
      <c r="S115" s="18">
        <f>S114+O115+Q115</f>
        <v>58.564999408822537</v>
      </c>
      <c r="T115" s="17">
        <f>M115*S115</f>
        <v>302.78104694361252</v>
      </c>
      <c r="U115" s="44">
        <v>3.86</v>
      </c>
      <c r="V115" s="30">
        <f>IF(MONTH(A115)&gt;MONTH(A114),B115*0.2,0)</f>
        <v>0</v>
      </c>
      <c r="W115" s="31">
        <f t="shared" si="18"/>
        <v>0</v>
      </c>
      <c r="X115" s="19"/>
      <c r="Y115" s="19"/>
      <c r="Z115" s="19"/>
      <c r="AA115" s="20">
        <f>AA114+W115+Y115</f>
        <v>50.754903877107807</v>
      </c>
      <c r="AB115" s="19">
        <f>U115*AA115</f>
        <v>195.91392896563613</v>
      </c>
      <c r="AC115" s="45">
        <v>100.8</v>
      </c>
      <c r="AD115" s="45"/>
      <c r="AE115" s="32">
        <f>IF(MONTH(A115)&gt;MONTH(A114),B115*0.1,0)</f>
        <v>0</v>
      </c>
      <c r="AF115" s="33">
        <f t="shared" si="19"/>
        <v>0</v>
      </c>
      <c r="AG115" s="33">
        <f>IF(AD115&gt;0,(AK114*AD115)/AC115,0)</f>
        <v>0</v>
      </c>
      <c r="AH115" s="33"/>
      <c r="AI115" s="33"/>
      <c r="AJ115" s="33"/>
      <c r="AK115" s="34">
        <f>AK114+AF115+AG115-AI115</f>
        <v>1.1303362005345678</v>
      </c>
      <c r="AL115" s="21">
        <f>AC115*AK115</f>
        <v>113.93788901388443</v>
      </c>
      <c r="AM115" s="46">
        <v>119.63</v>
      </c>
      <c r="AN115" s="35">
        <f>IF(MONTH(A115)&gt;MONTH(A114),B115*0.1,0)</f>
        <v>0</v>
      </c>
      <c r="AO115" s="36">
        <f t="shared" si="21"/>
        <v>0</v>
      </c>
      <c r="AP115" s="23"/>
      <c r="AQ115" s="23"/>
      <c r="AR115" s="23"/>
      <c r="AS115" s="24">
        <f t="shared" si="20"/>
        <v>0.95304783361325141</v>
      </c>
      <c r="AT115" s="23">
        <f>AM115*AS115</f>
        <v>114.01311233515327</v>
      </c>
      <c r="AU115" s="25">
        <f>L115+T115+AB115+AL115+AT115</f>
        <v>1012.5503582998838</v>
      </c>
      <c r="AV115" s="26">
        <f t="shared" si="13"/>
        <v>0</v>
      </c>
    </row>
    <row r="116" spans="1:48" x14ac:dyDescent="0.25">
      <c r="A116" s="41">
        <v>40395</v>
      </c>
      <c r="B116" s="11">
        <v>26.56</v>
      </c>
      <c r="C116" s="42">
        <v>51.7</v>
      </c>
      <c r="D116" s="42"/>
      <c r="E116" s="16">
        <f t="shared" si="14"/>
        <v>0</v>
      </c>
      <c r="F116" s="27">
        <f t="shared" si="15"/>
        <v>0</v>
      </c>
      <c r="G116" s="27">
        <f t="shared" si="22"/>
        <v>0</v>
      </c>
      <c r="H116" s="27"/>
      <c r="I116" s="27"/>
      <c r="J116" s="27"/>
      <c r="K116" s="15">
        <f t="shared" si="23"/>
        <v>5.5928087058215459</v>
      </c>
      <c r="L116" s="16">
        <f t="shared" si="12"/>
        <v>289.14821009097392</v>
      </c>
      <c r="M116" s="43">
        <v>5.1641000000000004</v>
      </c>
      <c r="N116" s="28">
        <f t="shared" si="16"/>
        <v>0</v>
      </c>
      <c r="O116" s="29">
        <f t="shared" si="17"/>
        <v>0</v>
      </c>
      <c r="P116" s="17"/>
      <c r="Q116" s="17"/>
      <c r="R116" s="17"/>
      <c r="S116" s="18">
        <f>S115+O116+Q116</f>
        <v>58.564999408822537</v>
      </c>
      <c r="T116" s="17">
        <f>M116*S116</f>
        <v>302.4355134471005</v>
      </c>
      <c r="U116" s="44">
        <v>3.85</v>
      </c>
      <c r="V116" s="30">
        <f>IF(MONTH(A116)&gt;MONTH(A115),B116*0.2,0)</f>
        <v>0</v>
      </c>
      <c r="W116" s="31">
        <f t="shared" si="18"/>
        <v>0</v>
      </c>
      <c r="X116" s="19"/>
      <c r="Y116" s="19"/>
      <c r="Z116" s="19"/>
      <c r="AA116" s="20">
        <f>AA115+W116+Y116</f>
        <v>50.754903877107807</v>
      </c>
      <c r="AB116" s="19">
        <f>U116*AA116</f>
        <v>195.40637992686507</v>
      </c>
      <c r="AC116" s="45">
        <v>101.61</v>
      </c>
      <c r="AD116" s="45"/>
      <c r="AE116" s="32">
        <f>IF(MONTH(A116)&gt;MONTH(A115),B116*0.1,0)</f>
        <v>0</v>
      </c>
      <c r="AF116" s="33">
        <f t="shared" si="19"/>
        <v>0</v>
      </c>
      <c r="AG116" s="33">
        <f>IF(AD116&gt;0,(AK115*AD116)/AC116,0)</f>
        <v>0</v>
      </c>
      <c r="AH116" s="33"/>
      <c r="AI116" s="33"/>
      <c r="AJ116" s="33"/>
      <c r="AK116" s="34">
        <f>AK115+AF116+AG116-AI116</f>
        <v>1.1303362005345678</v>
      </c>
      <c r="AL116" s="21">
        <f>AC116*AK116</f>
        <v>114.85346133631744</v>
      </c>
      <c r="AM116" s="46">
        <v>119.79</v>
      </c>
      <c r="AN116" s="35">
        <f>IF(MONTH(A116)&gt;MONTH(A115),B116*0.1,0)</f>
        <v>0</v>
      </c>
      <c r="AO116" s="36">
        <f t="shared" si="21"/>
        <v>0</v>
      </c>
      <c r="AP116" s="23"/>
      <c r="AQ116" s="23"/>
      <c r="AR116" s="23"/>
      <c r="AS116" s="24">
        <f t="shared" si="20"/>
        <v>0.95304783361325141</v>
      </c>
      <c r="AT116" s="23">
        <f>AM116*AS116</f>
        <v>114.1655999885314</v>
      </c>
      <c r="AU116" s="25">
        <f>L116+T116+AB116+AL116+AT116</f>
        <v>1016.0091647897883</v>
      </c>
      <c r="AV116" s="26">
        <f t="shared" si="13"/>
        <v>0</v>
      </c>
    </row>
    <row r="117" spans="1:48" x14ac:dyDescent="0.25">
      <c r="A117" s="41">
        <v>40396</v>
      </c>
      <c r="B117" s="11">
        <v>26.56</v>
      </c>
      <c r="C117" s="42">
        <v>51.51</v>
      </c>
      <c r="D117" s="42"/>
      <c r="E117" s="16">
        <f t="shared" si="14"/>
        <v>0</v>
      </c>
      <c r="F117" s="27">
        <f t="shared" si="15"/>
        <v>0</v>
      </c>
      <c r="G117" s="27">
        <f t="shared" si="22"/>
        <v>0</v>
      </c>
      <c r="H117" s="27"/>
      <c r="I117" s="27"/>
      <c r="J117" s="27"/>
      <c r="K117" s="15">
        <f t="shared" si="23"/>
        <v>5.5928087058215459</v>
      </c>
      <c r="L117" s="16">
        <f t="shared" si="12"/>
        <v>288.08557643686783</v>
      </c>
      <c r="M117" s="43">
        <v>5.1100000000000003</v>
      </c>
      <c r="N117" s="28">
        <f t="shared" si="16"/>
        <v>0</v>
      </c>
      <c r="O117" s="29">
        <f t="shared" si="17"/>
        <v>0</v>
      </c>
      <c r="P117" s="17"/>
      <c r="Q117" s="17"/>
      <c r="R117" s="17"/>
      <c r="S117" s="18">
        <f>S116+O117+Q117</f>
        <v>58.564999408822537</v>
      </c>
      <c r="T117" s="17">
        <f>M117*S117</f>
        <v>299.26714697908318</v>
      </c>
      <c r="U117" s="44">
        <v>3.78</v>
      </c>
      <c r="V117" s="30">
        <f>IF(MONTH(A117)&gt;MONTH(A116),B117*0.2,0)</f>
        <v>0</v>
      </c>
      <c r="W117" s="31">
        <f t="shared" si="18"/>
        <v>0</v>
      </c>
      <c r="X117" s="19"/>
      <c r="Y117" s="19"/>
      <c r="Z117" s="19"/>
      <c r="AA117" s="20">
        <f>AA116+W117+Y117</f>
        <v>50.754903877107807</v>
      </c>
      <c r="AB117" s="19">
        <f>U117*AA117</f>
        <v>191.85353665546751</v>
      </c>
      <c r="AC117" s="45">
        <v>101.44</v>
      </c>
      <c r="AD117" s="45"/>
      <c r="AE117" s="32">
        <f>IF(MONTH(A117)&gt;MONTH(A116),B117*0.1,0)</f>
        <v>0</v>
      </c>
      <c r="AF117" s="33">
        <f t="shared" si="19"/>
        <v>0</v>
      </c>
      <c r="AG117" s="33">
        <f>IF(AD117&gt;0,(AK116*AD117)/AC117,0)</f>
        <v>0</v>
      </c>
      <c r="AH117" s="33"/>
      <c r="AI117" s="33"/>
      <c r="AJ117" s="33"/>
      <c r="AK117" s="34">
        <f>AK116+AF117+AG117-AI117</f>
        <v>1.1303362005345678</v>
      </c>
      <c r="AL117" s="21">
        <f>AC117*AK117</f>
        <v>114.66130418222656</v>
      </c>
      <c r="AM117" s="46">
        <v>118.62</v>
      </c>
      <c r="AN117" s="35">
        <f>IF(MONTH(A117)&gt;MONTH(A116),B117*0.1,0)</f>
        <v>0</v>
      </c>
      <c r="AO117" s="36">
        <f t="shared" si="21"/>
        <v>0</v>
      </c>
      <c r="AP117" s="23"/>
      <c r="AQ117" s="23"/>
      <c r="AR117" s="23"/>
      <c r="AS117" s="24">
        <f t="shared" si="20"/>
        <v>0.95304783361325141</v>
      </c>
      <c r="AT117" s="23">
        <f>AM117*AS117</f>
        <v>113.05053402320388</v>
      </c>
      <c r="AU117" s="25">
        <f>L117+T117+AB117+AL117+AT117</f>
        <v>1006.9180982768489</v>
      </c>
      <c r="AV117" s="26">
        <f t="shared" si="13"/>
        <v>0</v>
      </c>
    </row>
    <row r="118" spans="1:48" x14ac:dyDescent="0.25">
      <c r="A118" s="41">
        <v>40399</v>
      </c>
      <c r="B118" s="11">
        <v>26.56</v>
      </c>
      <c r="C118" s="42">
        <v>51.3</v>
      </c>
      <c r="D118" s="42"/>
      <c r="E118" s="16">
        <f t="shared" si="14"/>
        <v>0</v>
      </c>
      <c r="F118" s="27">
        <f t="shared" si="15"/>
        <v>0</v>
      </c>
      <c r="G118" s="27">
        <f t="shared" si="22"/>
        <v>0</v>
      </c>
      <c r="H118" s="27"/>
      <c r="I118" s="27"/>
      <c r="J118" s="27"/>
      <c r="K118" s="15">
        <f t="shared" si="23"/>
        <v>5.5928087058215459</v>
      </c>
      <c r="L118" s="16">
        <f t="shared" si="12"/>
        <v>286.91108660864529</v>
      </c>
      <c r="M118" s="43">
        <v>5.17</v>
      </c>
      <c r="N118" s="28">
        <f t="shared" si="16"/>
        <v>0</v>
      </c>
      <c r="O118" s="29">
        <f t="shared" si="17"/>
        <v>0</v>
      </c>
      <c r="P118" s="17"/>
      <c r="Q118" s="17"/>
      <c r="R118" s="17"/>
      <c r="S118" s="18">
        <f>S117+O118+Q118</f>
        <v>58.564999408822537</v>
      </c>
      <c r="T118" s="17">
        <f>M118*S118</f>
        <v>302.78104694361252</v>
      </c>
      <c r="U118" s="44">
        <v>3.84</v>
      </c>
      <c r="V118" s="30">
        <f>IF(MONTH(A118)&gt;MONTH(A117),B118*0.2,0)</f>
        <v>0</v>
      </c>
      <c r="W118" s="31">
        <f t="shared" si="18"/>
        <v>0</v>
      </c>
      <c r="X118" s="19"/>
      <c r="Y118" s="19"/>
      <c r="Z118" s="19"/>
      <c r="AA118" s="20">
        <f>AA117+W118+Y118</f>
        <v>50.754903877107807</v>
      </c>
      <c r="AB118" s="19">
        <f>U118*AA118</f>
        <v>194.89883088809398</v>
      </c>
      <c r="AC118" s="45">
        <v>101.18</v>
      </c>
      <c r="AD118" s="45"/>
      <c r="AE118" s="32">
        <f>IF(MONTH(A118)&gt;MONTH(A117),B118*0.1,0)</f>
        <v>0</v>
      </c>
      <c r="AF118" s="33">
        <f t="shared" si="19"/>
        <v>0</v>
      </c>
      <c r="AG118" s="33">
        <f>IF(AD118&gt;0,(AK117*AD118)/AC118,0)</f>
        <v>0</v>
      </c>
      <c r="AH118" s="33"/>
      <c r="AI118" s="33"/>
      <c r="AJ118" s="33"/>
      <c r="AK118" s="34">
        <f>AK117+AF118+AG118-AI118</f>
        <v>1.1303362005345678</v>
      </c>
      <c r="AL118" s="21">
        <f>AC118*AK118</f>
        <v>114.36741677008759</v>
      </c>
      <c r="AM118" s="46">
        <v>119.9</v>
      </c>
      <c r="AN118" s="35">
        <f>IF(MONTH(A118)&gt;MONTH(A117),B118*0.1,0)</f>
        <v>0</v>
      </c>
      <c r="AO118" s="36">
        <f t="shared" si="21"/>
        <v>0</v>
      </c>
      <c r="AP118" s="23"/>
      <c r="AQ118" s="23"/>
      <c r="AR118" s="23"/>
      <c r="AS118" s="24">
        <f t="shared" si="20"/>
        <v>0.95304783361325141</v>
      </c>
      <c r="AT118" s="23">
        <f>AM118*AS118</f>
        <v>114.27043525022884</v>
      </c>
      <c r="AU118" s="25">
        <f>L118+T118+AB118+AL118+AT118</f>
        <v>1013.2288164606683</v>
      </c>
      <c r="AV118" s="26">
        <f t="shared" si="13"/>
        <v>0</v>
      </c>
    </row>
    <row r="119" spans="1:48" x14ac:dyDescent="0.25">
      <c r="A119" s="41">
        <v>40400</v>
      </c>
      <c r="B119" s="11">
        <v>26.56</v>
      </c>
      <c r="C119" s="42">
        <v>51.08</v>
      </c>
      <c r="D119" s="42"/>
      <c r="E119" s="16">
        <f t="shared" si="14"/>
        <v>0</v>
      </c>
      <c r="F119" s="27">
        <f t="shared" si="15"/>
        <v>0</v>
      </c>
      <c r="G119" s="27">
        <f t="shared" si="22"/>
        <v>0</v>
      </c>
      <c r="H119" s="27"/>
      <c r="I119" s="27"/>
      <c r="J119" s="27"/>
      <c r="K119" s="15">
        <f t="shared" si="23"/>
        <v>5.5928087058215459</v>
      </c>
      <c r="L119" s="16">
        <f t="shared" si="12"/>
        <v>285.68066869336457</v>
      </c>
      <c r="M119" s="43">
        <v>5.13</v>
      </c>
      <c r="N119" s="28">
        <f t="shared" si="16"/>
        <v>0</v>
      </c>
      <c r="O119" s="29">
        <f t="shared" si="17"/>
        <v>0</v>
      </c>
      <c r="P119" s="17"/>
      <c r="Q119" s="17"/>
      <c r="R119" s="17"/>
      <c r="S119" s="18">
        <f>S118+O119+Q119</f>
        <v>58.564999408822537</v>
      </c>
      <c r="T119" s="17">
        <f>M119*S119</f>
        <v>300.43844696725961</v>
      </c>
      <c r="U119" s="44">
        <v>3.85</v>
      </c>
      <c r="V119" s="30">
        <f>IF(MONTH(A119)&gt;MONTH(A118),B119*0.2,0)</f>
        <v>0</v>
      </c>
      <c r="W119" s="31">
        <f t="shared" si="18"/>
        <v>0</v>
      </c>
      <c r="X119" s="19"/>
      <c r="Y119" s="19"/>
      <c r="Z119" s="19"/>
      <c r="AA119" s="20">
        <f>AA118+W119+Y119</f>
        <v>50.754903877107807</v>
      </c>
      <c r="AB119" s="19">
        <f>U119*AA119</f>
        <v>195.40637992686507</v>
      </c>
      <c r="AC119" s="45">
        <v>100.6</v>
      </c>
      <c r="AD119" s="45"/>
      <c r="AE119" s="32">
        <f>IF(MONTH(A119)&gt;MONTH(A118),B119*0.1,0)</f>
        <v>0</v>
      </c>
      <c r="AF119" s="33">
        <f t="shared" si="19"/>
        <v>0</v>
      </c>
      <c r="AG119" s="33">
        <f>IF(AD119&gt;0,(AK118*AD119)/AC119,0)</f>
        <v>0</v>
      </c>
      <c r="AH119" s="33"/>
      <c r="AI119" s="33"/>
      <c r="AJ119" s="33"/>
      <c r="AK119" s="34">
        <f>AK118+AF119+AG119-AI119</f>
        <v>1.1303362005345678</v>
      </c>
      <c r="AL119" s="21">
        <f>AC119*AK119</f>
        <v>113.71182177377752</v>
      </c>
      <c r="AM119" s="46">
        <v>118.4</v>
      </c>
      <c r="AN119" s="35">
        <f>IF(MONTH(A119)&gt;MONTH(A118),B119*0.1,0)</f>
        <v>0</v>
      </c>
      <c r="AO119" s="36">
        <f t="shared" si="21"/>
        <v>0</v>
      </c>
      <c r="AP119" s="23"/>
      <c r="AQ119" s="23"/>
      <c r="AR119" s="23"/>
      <c r="AS119" s="24">
        <f t="shared" si="20"/>
        <v>0.95304783361325141</v>
      </c>
      <c r="AT119" s="23">
        <f>AM119*AS119</f>
        <v>112.84086349980898</v>
      </c>
      <c r="AU119" s="25">
        <f>L119+T119+AB119+AL119+AT119</f>
        <v>1008.0781808610757</v>
      </c>
      <c r="AV119" s="26">
        <f t="shared" si="13"/>
        <v>0</v>
      </c>
    </row>
    <row r="120" spans="1:48" x14ac:dyDescent="0.25">
      <c r="A120" s="41">
        <v>40401</v>
      </c>
      <c r="B120" s="11">
        <v>26.56</v>
      </c>
      <c r="C120" s="42">
        <v>50.66</v>
      </c>
      <c r="D120" s="42"/>
      <c r="E120" s="16">
        <f t="shared" si="14"/>
        <v>0</v>
      </c>
      <c r="F120" s="27">
        <f t="shared" si="15"/>
        <v>0</v>
      </c>
      <c r="G120" s="27">
        <f t="shared" si="22"/>
        <v>0</v>
      </c>
      <c r="H120" s="27"/>
      <c r="I120" s="27"/>
      <c r="J120" s="27"/>
      <c r="K120" s="15">
        <f t="shared" si="23"/>
        <v>5.5928087058215459</v>
      </c>
      <c r="L120" s="16">
        <f t="shared" si="12"/>
        <v>283.3316890369195</v>
      </c>
      <c r="M120" s="43">
        <v>5.0199999999999996</v>
      </c>
      <c r="N120" s="28">
        <f t="shared" si="16"/>
        <v>0</v>
      </c>
      <c r="O120" s="29">
        <f t="shared" si="17"/>
        <v>0</v>
      </c>
      <c r="P120" s="17"/>
      <c r="Q120" s="17"/>
      <c r="R120" s="17"/>
      <c r="S120" s="18">
        <f>S119+O120+Q120</f>
        <v>58.564999408822537</v>
      </c>
      <c r="T120" s="17">
        <f>M120*S120</f>
        <v>293.99629703228914</v>
      </c>
      <c r="U120" s="44">
        <v>3.82</v>
      </c>
      <c r="V120" s="30">
        <f>IF(MONTH(A120)&gt;MONTH(A119),B120*0.2,0)</f>
        <v>0</v>
      </c>
      <c r="W120" s="31">
        <f t="shared" si="18"/>
        <v>0</v>
      </c>
      <c r="X120" s="19"/>
      <c r="Y120" s="19"/>
      <c r="Z120" s="19"/>
      <c r="AA120" s="20">
        <f>AA119+W120+Y120</f>
        <v>50.754903877107807</v>
      </c>
      <c r="AB120" s="19">
        <f>U120*AA120</f>
        <v>193.88373281055181</v>
      </c>
      <c r="AC120" s="45">
        <v>99.77</v>
      </c>
      <c r="AD120" s="45"/>
      <c r="AE120" s="32">
        <f>IF(MONTH(A120)&gt;MONTH(A119),B120*0.1,0)</f>
        <v>0</v>
      </c>
      <c r="AF120" s="33">
        <f t="shared" si="19"/>
        <v>0</v>
      </c>
      <c r="AG120" s="33">
        <f>IF(AD120&gt;0,(AK119*AD120)/AC120,0)</f>
        <v>0</v>
      </c>
      <c r="AH120" s="33"/>
      <c r="AI120" s="33"/>
      <c r="AJ120" s="33"/>
      <c r="AK120" s="34">
        <f>AK119+AF120+AG120-AI120</f>
        <v>1.1303362005345678</v>
      </c>
      <c r="AL120" s="21">
        <f>AC120*AK120</f>
        <v>112.77364272733384</v>
      </c>
      <c r="AM120" s="46">
        <v>115.58</v>
      </c>
      <c r="AN120" s="35">
        <f>IF(MONTH(A120)&gt;MONTH(A119),B120*0.1,0)</f>
        <v>0</v>
      </c>
      <c r="AO120" s="36">
        <f t="shared" si="21"/>
        <v>0</v>
      </c>
      <c r="AP120" s="23"/>
      <c r="AQ120" s="23"/>
      <c r="AR120" s="23"/>
      <c r="AS120" s="24">
        <f t="shared" si="20"/>
        <v>0.95304783361325141</v>
      </c>
      <c r="AT120" s="23">
        <f>AM120*AS120</f>
        <v>110.15326860901959</v>
      </c>
      <c r="AU120" s="25">
        <f>L120+T120+AB120+AL120+AT120</f>
        <v>994.13863021611394</v>
      </c>
      <c r="AV120" s="26">
        <f t="shared" si="13"/>
        <v>0</v>
      </c>
    </row>
    <row r="121" spans="1:48" x14ac:dyDescent="0.25">
      <c r="A121" s="41">
        <v>40402</v>
      </c>
      <c r="B121" s="11">
        <v>26.56</v>
      </c>
      <c r="C121" s="42">
        <v>50.47</v>
      </c>
      <c r="D121" s="42"/>
      <c r="E121" s="16">
        <f t="shared" si="14"/>
        <v>0</v>
      </c>
      <c r="F121" s="27">
        <f t="shared" si="15"/>
        <v>0</v>
      </c>
      <c r="G121" s="27">
        <f t="shared" si="22"/>
        <v>0</v>
      </c>
      <c r="H121" s="27"/>
      <c r="I121" s="27"/>
      <c r="J121" s="27"/>
      <c r="K121" s="15">
        <f t="shared" si="23"/>
        <v>5.5928087058215459</v>
      </c>
      <c r="L121" s="16">
        <f t="shared" si="12"/>
        <v>282.26905538281341</v>
      </c>
      <c r="M121" s="43">
        <v>5.03</v>
      </c>
      <c r="N121" s="28">
        <f t="shared" si="16"/>
        <v>0</v>
      </c>
      <c r="O121" s="29">
        <f t="shared" si="17"/>
        <v>0</v>
      </c>
      <c r="P121" s="17"/>
      <c r="Q121" s="17"/>
      <c r="R121" s="17"/>
      <c r="S121" s="18">
        <f>S120+O121+Q121</f>
        <v>58.564999408822537</v>
      </c>
      <c r="T121" s="17">
        <f>M121*S121</f>
        <v>294.58194702637735</v>
      </c>
      <c r="U121" s="44">
        <v>3.81</v>
      </c>
      <c r="V121" s="30">
        <f>IF(MONTH(A121)&gt;MONTH(A120),B121*0.2,0)</f>
        <v>0</v>
      </c>
      <c r="W121" s="31">
        <f t="shared" si="18"/>
        <v>0</v>
      </c>
      <c r="X121" s="19"/>
      <c r="Y121" s="19"/>
      <c r="Z121" s="19"/>
      <c r="AA121" s="20">
        <f>AA120+W121+Y121</f>
        <v>50.754903877107807</v>
      </c>
      <c r="AB121" s="19">
        <f>U121*AA121</f>
        <v>193.37618377178075</v>
      </c>
      <c r="AC121" s="45">
        <v>99.53</v>
      </c>
      <c r="AD121" s="45"/>
      <c r="AE121" s="32">
        <f>IF(MONTH(A121)&gt;MONTH(A120),B121*0.1,0)</f>
        <v>0</v>
      </c>
      <c r="AF121" s="33">
        <f t="shared" si="19"/>
        <v>0</v>
      </c>
      <c r="AG121" s="33">
        <f>IF(AD121&gt;0,(AK120*AD121)/AC121,0)</f>
        <v>0</v>
      </c>
      <c r="AH121" s="33"/>
      <c r="AI121" s="33"/>
      <c r="AJ121" s="33"/>
      <c r="AK121" s="34">
        <f>AK120+AF121+AG121-AI121</f>
        <v>1.1303362005345678</v>
      </c>
      <c r="AL121" s="21">
        <f>AC121*AK121</f>
        <v>112.50236203920554</v>
      </c>
      <c r="AM121" s="46">
        <v>114.87</v>
      </c>
      <c r="AN121" s="35">
        <f>IF(MONTH(A121)&gt;MONTH(A120),B121*0.1,0)</f>
        <v>0</v>
      </c>
      <c r="AO121" s="36">
        <f t="shared" si="21"/>
        <v>0</v>
      </c>
      <c r="AP121" s="23"/>
      <c r="AQ121" s="23"/>
      <c r="AR121" s="23"/>
      <c r="AS121" s="24">
        <f t="shared" si="20"/>
        <v>0.95304783361325141</v>
      </c>
      <c r="AT121" s="23">
        <f>AM121*AS121</f>
        <v>109.47660464715419</v>
      </c>
      <c r="AU121" s="25">
        <f>L121+T121+AB121+AL121+AT121</f>
        <v>992.2061528673313</v>
      </c>
      <c r="AV121" s="26">
        <f t="shared" si="13"/>
        <v>0</v>
      </c>
    </row>
    <row r="122" spans="1:48" x14ac:dyDescent="0.25">
      <c r="A122" s="41">
        <v>40403</v>
      </c>
      <c r="B122" s="11">
        <v>26.56</v>
      </c>
      <c r="C122" s="42">
        <v>50.34</v>
      </c>
      <c r="D122" s="42"/>
      <c r="E122" s="16">
        <f t="shared" si="14"/>
        <v>0</v>
      </c>
      <c r="F122" s="27">
        <f t="shared" si="15"/>
        <v>0</v>
      </c>
      <c r="G122" s="27">
        <f t="shared" si="22"/>
        <v>0</v>
      </c>
      <c r="H122" s="27"/>
      <c r="I122" s="27"/>
      <c r="J122" s="27"/>
      <c r="K122" s="15">
        <f t="shared" si="23"/>
        <v>5.5928087058215459</v>
      </c>
      <c r="L122" s="16">
        <f t="shared" si="12"/>
        <v>281.54199025105663</v>
      </c>
      <c r="M122" s="43">
        <v>5.03</v>
      </c>
      <c r="N122" s="28">
        <f t="shared" si="16"/>
        <v>0</v>
      </c>
      <c r="O122" s="29">
        <f t="shared" si="17"/>
        <v>0</v>
      </c>
      <c r="P122" s="17"/>
      <c r="Q122" s="17"/>
      <c r="R122" s="17"/>
      <c r="S122" s="18">
        <f>S121+O122+Q122</f>
        <v>58.564999408822537</v>
      </c>
      <c r="T122" s="17">
        <f>M122*S122</f>
        <v>294.58194702637735</v>
      </c>
      <c r="U122" s="44">
        <v>3.82</v>
      </c>
      <c r="V122" s="30">
        <f>IF(MONTH(A122)&gt;MONTH(A121),B122*0.2,0)</f>
        <v>0</v>
      </c>
      <c r="W122" s="31">
        <f t="shared" si="18"/>
        <v>0</v>
      </c>
      <c r="X122" s="19"/>
      <c r="Y122" s="19"/>
      <c r="Z122" s="19"/>
      <c r="AA122" s="20">
        <f>AA121+W122+Y122</f>
        <v>50.754903877107807</v>
      </c>
      <c r="AB122" s="19">
        <f>U122*AA122</f>
        <v>193.88373281055181</v>
      </c>
      <c r="AC122" s="45">
        <v>100.62</v>
      </c>
      <c r="AD122" s="45"/>
      <c r="AE122" s="32">
        <f>IF(MONTH(A122)&gt;MONTH(A121),B122*0.1,0)</f>
        <v>0</v>
      </c>
      <c r="AF122" s="33">
        <f t="shared" si="19"/>
        <v>0</v>
      </c>
      <c r="AG122" s="33">
        <f>IF(AD122&gt;0,(AK121*AD122)/AC122,0)</f>
        <v>0</v>
      </c>
      <c r="AH122" s="33"/>
      <c r="AI122" s="33"/>
      <c r="AJ122" s="33"/>
      <c r="AK122" s="34">
        <f>AK121+AF122+AG122-AI122</f>
        <v>1.1303362005345678</v>
      </c>
      <c r="AL122" s="21">
        <f>AC122*AK122</f>
        <v>113.73442849778822</v>
      </c>
      <c r="AM122" s="46">
        <v>115.13</v>
      </c>
      <c r="AN122" s="35">
        <f>IF(MONTH(A122)&gt;MONTH(A121),B122*0.1,0)</f>
        <v>0</v>
      </c>
      <c r="AO122" s="36">
        <f t="shared" si="21"/>
        <v>0</v>
      </c>
      <c r="AP122" s="23"/>
      <c r="AQ122" s="23"/>
      <c r="AR122" s="23"/>
      <c r="AS122" s="24">
        <f t="shared" si="20"/>
        <v>0.95304783361325141</v>
      </c>
      <c r="AT122" s="23">
        <f>AM122*AS122</f>
        <v>109.72439708389363</v>
      </c>
      <c r="AU122" s="25">
        <f>L122+T122+AB122+AL122+AT122</f>
        <v>993.46649566966767</v>
      </c>
      <c r="AV122" s="26">
        <f t="shared" si="13"/>
        <v>0</v>
      </c>
    </row>
    <row r="123" spans="1:48" x14ac:dyDescent="0.25">
      <c r="A123" s="41">
        <v>40406</v>
      </c>
      <c r="B123" s="11">
        <v>26.56</v>
      </c>
      <c r="C123" s="42">
        <v>50.45</v>
      </c>
      <c r="D123" s="42"/>
      <c r="E123" s="16">
        <f t="shared" si="14"/>
        <v>0</v>
      </c>
      <c r="F123" s="27">
        <f t="shared" si="15"/>
        <v>0</v>
      </c>
      <c r="G123" s="27">
        <f t="shared" si="22"/>
        <v>0</v>
      </c>
      <c r="H123" s="27"/>
      <c r="I123" s="27"/>
      <c r="J123" s="27"/>
      <c r="K123" s="15">
        <f t="shared" si="23"/>
        <v>5.5928087058215459</v>
      </c>
      <c r="L123" s="16">
        <f t="shared" si="12"/>
        <v>282.15719920869702</v>
      </c>
      <c r="M123" s="43">
        <v>5.04</v>
      </c>
      <c r="N123" s="28">
        <f t="shared" si="16"/>
        <v>0</v>
      </c>
      <c r="O123" s="29">
        <f t="shared" si="17"/>
        <v>0</v>
      </c>
      <c r="P123" s="17"/>
      <c r="Q123" s="17"/>
      <c r="R123" s="17"/>
      <c r="S123" s="18">
        <f>S122+O123+Q123</f>
        <v>58.564999408822537</v>
      </c>
      <c r="T123" s="17">
        <f>M123*S123</f>
        <v>295.16759702046556</v>
      </c>
      <c r="U123" s="44">
        <v>3.8</v>
      </c>
      <c r="V123" s="30">
        <f>IF(MONTH(A123)&gt;MONTH(A122),B123*0.2,0)</f>
        <v>0</v>
      </c>
      <c r="W123" s="31">
        <f t="shared" si="18"/>
        <v>0</v>
      </c>
      <c r="X123" s="19"/>
      <c r="Y123" s="19"/>
      <c r="Z123" s="19"/>
      <c r="AA123" s="20">
        <f>AA122+W123+Y123</f>
        <v>50.754903877107807</v>
      </c>
      <c r="AB123" s="19">
        <f>U123*AA123</f>
        <v>192.86863473300966</v>
      </c>
      <c r="AC123" s="45">
        <v>101.08</v>
      </c>
      <c r="AD123" s="45"/>
      <c r="AE123" s="32">
        <f>IF(MONTH(A123)&gt;MONTH(A122),B123*0.1,0)</f>
        <v>0</v>
      </c>
      <c r="AF123" s="33">
        <f t="shared" si="19"/>
        <v>0</v>
      </c>
      <c r="AG123" s="33">
        <f>IF(AD123&gt;0,(AK122*AD123)/AC123,0)</f>
        <v>0</v>
      </c>
      <c r="AH123" s="33"/>
      <c r="AI123" s="33"/>
      <c r="AJ123" s="33"/>
      <c r="AK123" s="34">
        <f>AK122+AF123+AG123-AI123</f>
        <v>1.1303362005345678</v>
      </c>
      <c r="AL123" s="21">
        <f>AC123*AK123</f>
        <v>114.25438315003412</v>
      </c>
      <c r="AM123" s="46">
        <v>115.09</v>
      </c>
      <c r="AN123" s="35">
        <f>IF(MONTH(A123)&gt;MONTH(A122),B123*0.1,0)</f>
        <v>0</v>
      </c>
      <c r="AO123" s="36">
        <f t="shared" si="21"/>
        <v>0</v>
      </c>
      <c r="AP123" s="23"/>
      <c r="AQ123" s="23"/>
      <c r="AR123" s="23"/>
      <c r="AS123" s="24">
        <f t="shared" si="20"/>
        <v>0.95304783361325141</v>
      </c>
      <c r="AT123" s="23">
        <f>AM123*AS123</f>
        <v>109.68627517054911</v>
      </c>
      <c r="AU123" s="25">
        <f>L123+T123+AB123+AL123+AT123</f>
        <v>994.13408928275544</v>
      </c>
      <c r="AV123" s="26">
        <f t="shared" si="13"/>
        <v>0</v>
      </c>
    </row>
    <row r="124" spans="1:48" x14ac:dyDescent="0.25">
      <c r="A124" s="41">
        <v>40407</v>
      </c>
      <c r="B124" s="11">
        <v>26.56</v>
      </c>
      <c r="C124" s="42">
        <v>50.85</v>
      </c>
      <c r="D124" s="42"/>
      <c r="E124" s="16">
        <f t="shared" si="14"/>
        <v>0</v>
      </c>
      <c r="F124" s="27">
        <f t="shared" si="15"/>
        <v>0</v>
      </c>
      <c r="G124" s="27">
        <f t="shared" si="22"/>
        <v>0</v>
      </c>
      <c r="H124" s="27"/>
      <c r="I124" s="27"/>
      <c r="J124" s="27"/>
      <c r="K124" s="15">
        <f t="shared" si="23"/>
        <v>5.5928087058215459</v>
      </c>
      <c r="L124" s="16">
        <f t="shared" si="12"/>
        <v>284.39432269102559</v>
      </c>
      <c r="M124" s="43">
        <v>5.0961999999999996</v>
      </c>
      <c r="N124" s="28">
        <f t="shared" si="16"/>
        <v>0</v>
      </c>
      <c r="O124" s="29">
        <f t="shared" si="17"/>
        <v>0</v>
      </c>
      <c r="P124" s="17"/>
      <c r="Q124" s="17"/>
      <c r="R124" s="17"/>
      <c r="S124" s="18">
        <f>S123+O124+Q124</f>
        <v>58.564999408822537</v>
      </c>
      <c r="T124" s="17">
        <f>M124*S124</f>
        <v>298.4589499872414</v>
      </c>
      <c r="U124" s="44">
        <v>3.85</v>
      </c>
      <c r="V124" s="30">
        <f>IF(MONTH(A124)&gt;MONTH(A123),B124*0.2,0)</f>
        <v>0</v>
      </c>
      <c r="W124" s="31">
        <f t="shared" si="18"/>
        <v>0</v>
      </c>
      <c r="X124" s="19"/>
      <c r="Y124" s="19"/>
      <c r="Z124" s="19"/>
      <c r="AA124" s="20">
        <f>AA123+W124+Y124</f>
        <v>50.754903877107807</v>
      </c>
      <c r="AB124" s="19">
        <f>U124*AA124</f>
        <v>195.40637992686507</v>
      </c>
      <c r="AC124" s="45">
        <v>101.16</v>
      </c>
      <c r="AD124" s="45"/>
      <c r="AE124" s="32">
        <f>IF(MONTH(A124)&gt;MONTH(A123),B124*0.1,0)</f>
        <v>0</v>
      </c>
      <c r="AF124" s="33">
        <f t="shared" si="19"/>
        <v>0</v>
      </c>
      <c r="AG124" s="33">
        <f>IF(AD124&gt;0,(AK123*AD124)/AC124,0)</f>
        <v>0</v>
      </c>
      <c r="AH124" s="33"/>
      <c r="AI124" s="33"/>
      <c r="AJ124" s="33"/>
      <c r="AK124" s="34">
        <f>AK123+AF124+AG124-AI124</f>
        <v>1.1303362005345678</v>
      </c>
      <c r="AL124" s="21">
        <f>AC124*AK124</f>
        <v>114.34481004607687</v>
      </c>
      <c r="AM124" s="46">
        <v>116.8</v>
      </c>
      <c r="AN124" s="35">
        <f>IF(MONTH(A124)&gt;MONTH(A123),B124*0.1,0)</f>
        <v>0</v>
      </c>
      <c r="AO124" s="36">
        <f t="shared" si="21"/>
        <v>0</v>
      </c>
      <c r="AP124" s="23"/>
      <c r="AQ124" s="23"/>
      <c r="AR124" s="23"/>
      <c r="AS124" s="24">
        <f t="shared" si="20"/>
        <v>0.95304783361325141</v>
      </c>
      <c r="AT124" s="23">
        <f>AM124*AS124</f>
        <v>111.31598696602776</v>
      </c>
      <c r="AU124" s="25">
        <f>L124+T124+AB124+AL124+AT124</f>
        <v>1003.9204496172367</v>
      </c>
      <c r="AV124" s="26">
        <f t="shared" si="13"/>
        <v>0</v>
      </c>
    </row>
    <row r="125" spans="1:48" x14ac:dyDescent="0.25">
      <c r="A125" s="41">
        <v>40408</v>
      </c>
      <c r="B125" s="11">
        <v>26.56</v>
      </c>
      <c r="C125" s="42">
        <v>50.85</v>
      </c>
      <c r="D125" s="42"/>
      <c r="E125" s="16">
        <f t="shared" si="14"/>
        <v>0</v>
      </c>
      <c r="F125" s="27">
        <f t="shared" si="15"/>
        <v>0</v>
      </c>
      <c r="G125" s="27">
        <f t="shared" si="22"/>
        <v>0</v>
      </c>
      <c r="H125" s="27"/>
      <c r="I125" s="27"/>
      <c r="J125" s="27"/>
      <c r="K125" s="15">
        <f t="shared" si="23"/>
        <v>5.5928087058215459</v>
      </c>
      <c r="L125" s="16">
        <f t="shared" si="12"/>
        <v>284.39432269102559</v>
      </c>
      <c r="M125" s="43">
        <v>5.0930999999999997</v>
      </c>
      <c r="N125" s="28">
        <f t="shared" si="16"/>
        <v>0</v>
      </c>
      <c r="O125" s="29">
        <f t="shared" si="17"/>
        <v>0</v>
      </c>
      <c r="P125" s="17"/>
      <c r="Q125" s="17"/>
      <c r="R125" s="17"/>
      <c r="S125" s="18">
        <f>S124+O125+Q125</f>
        <v>58.564999408822537</v>
      </c>
      <c r="T125" s="17">
        <f>M125*S125</f>
        <v>298.27739848907407</v>
      </c>
      <c r="U125" s="44">
        <v>3.84</v>
      </c>
      <c r="V125" s="30">
        <f>IF(MONTH(A125)&gt;MONTH(A124),B125*0.2,0)</f>
        <v>0</v>
      </c>
      <c r="W125" s="31">
        <f t="shared" si="18"/>
        <v>0</v>
      </c>
      <c r="X125" s="19"/>
      <c r="Y125" s="19"/>
      <c r="Z125" s="19"/>
      <c r="AA125" s="20">
        <f>AA124+W125+Y125</f>
        <v>50.754903877107807</v>
      </c>
      <c r="AB125" s="19">
        <f>U125*AA125</f>
        <v>194.89883088809398</v>
      </c>
      <c r="AC125" s="45">
        <v>101.41</v>
      </c>
      <c r="AD125" s="45"/>
      <c r="AE125" s="32">
        <f>IF(MONTH(A125)&gt;MONTH(A124),B125*0.1,0)</f>
        <v>0</v>
      </c>
      <c r="AF125" s="33">
        <f t="shared" si="19"/>
        <v>0</v>
      </c>
      <c r="AG125" s="33">
        <f>IF(AD125&gt;0,(AK124*AD125)/AC125,0)</f>
        <v>0</v>
      </c>
      <c r="AH125" s="33"/>
      <c r="AI125" s="33"/>
      <c r="AJ125" s="33"/>
      <c r="AK125" s="34">
        <f>AK124+AF125+AG125-AI125</f>
        <v>1.1303362005345678</v>
      </c>
      <c r="AL125" s="21">
        <f>AC125*AK125</f>
        <v>114.62739409621052</v>
      </c>
      <c r="AM125" s="46">
        <v>116.89</v>
      </c>
      <c r="AN125" s="35">
        <f>IF(MONTH(A125)&gt;MONTH(A124),B125*0.1,0)</f>
        <v>0</v>
      </c>
      <c r="AO125" s="36">
        <f t="shared" si="21"/>
        <v>0</v>
      </c>
      <c r="AP125" s="23"/>
      <c r="AQ125" s="23"/>
      <c r="AR125" s="23"/>
      <c r="AS125" s="24">
        <f t="shared" si="20"/>
        <v>0.95304783361325141</v>
      </c>
      <c r="AT125" s="23">
        <f>AM125*AS125</f>
        <v>111.40176127105296</v>
      </c>
      <c r="AU125" s="25">
        <f>L125+T125+AB125+AL125+AT125</f>
        <v>1003.599707435457</v>
      </c>
      <c r="AV125" s="26">
        <f t="shared" si="13"/>
        <v>0</v>
      </c>
    </row>
    <row r="126" spans="1:48" x14ac:dyDescent="0.25">
      <c r="A126" s="41">
        <v>40409</v>
      </c>
      <c r="B126" s="11">
        <v>26.56</v>
      </c>
      <c r="C126" s="42">
        <v>51.09</v>
      </c>
      <c r="D126" s="42"/>
      <c r="E126" s="16">
        <f t="shared" si="14"/>
        <v>0</v>
      </c>
      <c r="F126" s="27">
        <f t="shared" si="15"/>
        <v>0</v>
      </c>
      <c r="G126" s="27">
        <f t="shared" si="22"/>
        <v>0</v>
      </c>
      <c r="H126" s="27"/>
      <c r="I126" s="27"/>
      <c r="J126" s="27"/>
      <c r="K126" s="15">
        <f t="shared" si="23"/>
        <v>5.5928087058215459</v>
      </c>
      <c r="L126" s="16">
        <f t="shared" si="12"/>
        <v>285.73659678042281</v>
      </c>
      <c r="M126" s="43">
        <v>5.0201000000000002</v>
      </c>
      <c r="N126" s="28">
        <f t="shared" si="16"/>
        <v>0</v>
      </c>
      <c r="O126" s="29">
        <f t="shared" si="17"/>
        <v>0</v>
      </c>
      <c r="P126" s="17"/>
      <c r="Q126" s="17"/>
      <c r="R126" s="17"/>
      <c r="S126" s="18">
        <f>S125+O126+Q126</f>
        <v>58.564999408822537</v>
      </c>
      <c r="T126" s="17">
        <f>M126*S126</f>
        <v>294.00215353223001</v>
      </c>
      <c r="U126" s="44">
        <v>3.77</v>
      </c>
      <c r="V126" s="30">
        <f>IF(MONTH(A126)&gt;MONTH(A125),B126*0.2,0)</f>
        <v>0</v>
      </c>
      <c r="W126" s="31">
        <f t="shared" si="18"/>
        <v>0</v>
      </c>
      <c r="X126" s="19"/>
      <c r="Y126" s="19"/>
      <c r="Z126" s="19"/>
      <c r="AA126" s="20">
        <f>AA125+W126+Y126</f>
        <v>50.754903877107807</v>
      </c>
      <c r="AB126" s="19">
        <f>U126*AA126</f>
        <v>191.34598761669645</v>
      </c>
      <c r="AC126" s="45">
        <v>103.1</v>
      </c>
      <c r="AD126" s="45"/>
      <c r="AE126" s="32">
        <f>IF(MONTH(A126)&gt;MONTH(A125),B126*0.1,0)</f>
        <v>0</v>
      </c>
      <c r="AF126" s="33">
        <f t="shared" si="19"/>
        <v>0</v>
      </c>
      <c r="AG126" s="33">
        <f>IF(AD126&gt;0,(AK125*AD126)/AC126,0)</f>
        <v>0</v>
      </c>
      <c r="AH126" s="33"/>
      <c r="AI126" s="33"/>
      <c r="AJ126" s="33"/>
      <c r="AK126" s="34">
        <f>AK125+AF126+AG126-AI126</f>
        <v>1.1303362005345678</v>
      </c>
      <c r="AL126" s="21">
        <f>AC126*AK126</f>
        <v>116.53766227511395</v>
      </c>
      <c r="AM126" s="46">
        <v>116</v>
      </c>
      <c r="AN126" s="35">
        <f>IF(MONTH(A126)&gt;MONTH(A125),B126*0.1,0)</f>
        <v>0</v>
      </c>
      <c r="AO126" s="36">
        <f t="shared" si="21"/>
        <v>0</v>
      </c>
      <c r="AP126" s="23"/>
      <c r="AQ126" s="23"/>
      <c r="AR126" s="23"/>
      <c r="AS126" s="24">
        <f t="shared" si="20"/>
        <v>0.95304783361325141</v>
      </c>
      <c r="AT126" s="23">
        <f>AM126*AS126</f>
        <v>110.55354869913717</v>
      </c>
      <c r="AU126" s="25">
        <f>L126+T126+AB126+AL126+AT126</f>
        <v>998.17594890360044</v>
      </c>
      <c r="AV126" s="26">
        <f t="shared" si="13"/>
        <v>0</v>
      </c>
    </row>
    <row r="127" spans="1:48" x14ac:dyDescent="0.25">
      <c r="A127" s="41">
        <v>40410</v>
      </c>
      <c r="B127" s="11">
        <v>26.56</v>
      </c>
      <c r="C127" s="42">
        <v>50.28</v>
      </c>
      <c r="D127" s="42"/>
      <c r="E127" s="16">
        <f t="shared" si="14"/>
        <v>0</v>
      </c>
      <c r="F127" s="27">
        <f t="shared" si="15"/>
        <v>0</v>
      </c>
      <c r="G127" s="27">
        <f t="shared" si="22"/>
        <v>0</v>
      </c>
      <c r="H127" s="27"/>
      <c r="I127" s="27"/>
      <c r="J127" s="27"/>
      <c r="K127" s="15">
        <f t="shared" si="23"/>
        <v>5.5928087058215459</v>
      </c>
      <c r="L127" s="16">
        <f t="shared" si="12"/>
        <v>281.20642172870731</v>
      </c>
      <c r="M127" s="43">
        <v>4.9690000000000003</v>
      </c>
      <c r="N127" s="28">
        <f t="shared" si="16"/>
        <v>0</v>
      </c>
      <c r="O127" s="29">
        <f t="shared" si="17"/>
        <v>0</v>
      </c>
      <c r="P127" s="17"/>
      <c r="Q127" s="17"/>
      <c r="R127" s="17"/>
      <c r="S127" s="18">
        <f>S126+O127+Q127</f>
        <v>58.564999408822537</v>
      </c>
      <c r="T127" s="17">
        <f>M127*S127</f>
        <v>291.00948206243919</v>
      </c>
      <c r="U127" s="44">
        <v>3.79</v>
      </c>
      <c r="V127" s="30">
        <f>IF(MONTH(A127)&gt;MONTH(A126),B127*0.2,0)</f>
        <v>0</v>
      </c>
      <c r="W127" s="31">
        <f t="shared" si="18"/>
        <v>0</v>
      </c>
      <c r="X127" s="19"/>
      <c r="Y127" s="19"/>
      <c r="Z127" s="19"/>
      <c r="AA127" s="20">
        <f>AA126+W127+Y127</f>
        <v>50.754903877107807</v>
      </c>
      <c r="AB127" s="19">
        <f>U127*AA127</f>
        <v>192.3610856942386</v>
      </c>
      <c r="AC127" s="45">
        <v>102.22</v>
      </c>
      <c r="AD127" s="45"/>
      <c r="AE127" s="32">
        <f>IF(MONTH(A127)&gt;MONTH(A126),B127*0.1,0)</f>
        <v>0</v>
      </c>
      <c r="AF127" s="33">
        <f t="shared" si="19"/>
        <v>0</v>
      </c>
      <c r="AG127" s="33">
        <f>IF(AD127&gt;0,(AK126*AD127)/AC127,0)</f>
        <v>0</v>
      </c>
      <c r="AH127" s="33"/>
      <c r="AI127" s="33"/>
      <c r="AJ127" s="33"/>
      <c r="AK127" s="34">
        <f>AK126+AF127+AG127-AI127</f>
        <v>1.1303362005345678</v>
      </c>
      <c r="AL127" s="21">
        <f>AC127*AK127</f>
        <v>115.54296641864353</v>
      </c>
      <c r="AM127" s="46">
        <v>114.53</v>
      </c>
      <c r="AN127" s="35">
        <f>IF(MONTH(A127)&gt;MONTH(A126),B127*0.1,0)</f>
        <v>0</v>
      </c>
      <c r="AO127" s="36">
        <f t="shared" si="21"/>
        <v>0</v>
      </c>
      <c r="AP127" s="23"/>
      <c r="AQ127" s="23"/>
      <c r="AR127" s="23"/>
      <c r="AS127" s="24">
        <f t="shared" si="20"/>
        <v>0.95304783361325141</v>
      </c>
      <c r="AT127" s="23">
        <f>AM127*AS127</f>
        <v>109.15256838372568</v>
      </c>
      <c r="AU127" s="25">
        <f>L127+T127+AB127+AL127+AT127</f>
        <v>989.27252428775432</v>
      </c>
      <c r="AV127" s="26">
        <f t="shared" si="13"/>
        <v>0</v>
      </c>
    </row>
    <row r="128" spans="1:48" x14ac:dyDescent="0.25">
      <c r="A128" s="41">
        <v>40413</v>
      </c>
      <c r="B128" s="11">
        <v>26.56</v>
      </c>
      <c r="C128" s="42">
        <v>50.56</v>
      </c>
      <c r="D128" s="42"/>
      <c r="E128" s="16">
        <f t="shared" si="14"/>
        <v>0</v>
      </c>
      <c r="F128" s="27">
        <f t="shared" si="15"/>
        <v>0</v>
      </c>
      <c r="G128" s="27">
        <f t="shared" si="22"/>
        <v>0</v>
      </c>
      <c r="H128" s="27"/>
      <c r="I128" s="27"/>
      <c r="J128" s="27"/>
      <c r="K128" s="15">
        <f t="shared" si="23"/>
        <v>5.5928087058215459</v>
      </c>
      <c r="L128" s="16">
        <f t="shared" si="12"/>
        <v>282.77240816633736</v>
      </c>
      <c r="M128" s="43">
        <v>4.9856999999999996</v>
      </c>
      <c r="N128" s="28">
        <f t="shared" si="16"/>
        <v>0</v>
      </c>
      <c r="O128" s="29">
        <f t="shared" si="17"/>
        <v>0</v>
      </c>
      <c r="P128" s="17"/>
      <c r="Q128" s="17"/>
      <c r="R128" s="17"/>
      <c r="S128" s="18">
        <f>S127+O128+Q128</f>
        <v>58.564999408822537</v>
      </c>
      <c r="T128" s="17">
        <f>M128*S128</f>
        <v>291.98751755256649</v>
      </c>
      <c r="U128" s="44">
        <v>3.81</v>
      </c>
      <c r="V128" s="30">
        <f>IF(MONTH(A128)&gt;MONTH(A127),B128*0.2,0)</f>
        <v>0</v>
      </c>
      <c r="W128" s="31">
        <f t="shared" si="18"/>
        <v>0</v>
      </c>
      <c r="X128" s="19"/>
      <c r="Y128" s="19"/>
      <c r="Z128" s="19"/>
      <c r="AA128" s="20">
        <f>AA127+W128+Y128</f>
        <v>50.754903877107807</v>
      </c>
      <c r="AB128" s="19">
        <f>U128*AA128</f>
        <v>193.37618377178075</v>
      </c>
      <c r="AC128" s="45">
        <v>102.93</v>
      </c>
      <c r="AD128" s="45"/>
      <c r="AE128" s="32">
        <f>IF(MONTH(A128)&gt;MONTH(A127),B128*0.1,0)</f>
        <v>0</v>
      </c>
      <c r="AF128" s="33">
        <f t="shared" si="19"/>
        <v>0</v>
      </c>
      <c r="AG128" s="33">
        <f>IF(AD128&gt;0,(AK127*AD128)/AC128,0)</f>
        <v>0</v>
      </c>
      <c r="AH128" s="33"/>
      <c r="AI128" s="33"/>
      <c r="AJ128" s="33"/>
      <c r="AK128" s="34">
        <f>AK127+AF128+AG128-AI128</f>
        <v>1.1303362005345678</v>
      </c>
      <c r="AL128" s="21">
        <f>AC128*AK128</f>
        <v>116.34550512102308</v>
      </c>
      <c r="AM128" s="46">
        <v>114.84</v>
      </c>
      <c r="AN128" s="35">
        <f>IF(MONTH(A128)&gt;MONTH(A127),B128*0.1,0)</f>
        <v>0</v>
      </c>
      <c r="AO128" s="36">
        <f t="shared" si="21"/>
        <v>0</v>
      </c>
      <c r="AP128" s="23"/>
      <c r="AQ128" s="23"/>
      <c r="AR128" s="23"/>
      <c r="AS128" s="24">
        <f t="shared" si="20"/>
        <v>0.95304783361325141</v>
      </c>
      <c r="AT128" s="23">
        <f>AM128*AS128</f>
        <v>109.4480132121458</v>
      </c>
      <c r="AU128" s="25">
        <f>L128+T128+AB128+AL128+AT128</f>
        <v>993.92962782385337</v>
      </c>
      <c r="AV128" s="26">
        <f t="shared" si="13"/>
        <v>0</v>
      </c>
    </row>
    <row r="129" spans="1:48" x14ac:dyDescent="0.25">
      <c r="A129" s="41">
        <v>40414</v>
      </c>
      <c r="B129" s="11">
        <v>26.56</v>
      </c>
      <c r="C129" s="42">
        <v>49.87</v>
      </c>
      <c r="D129" s="42"/>
      <c r="E129" s="16">
        <f t="shared" si="14"/>
        <v>0</v>
      </c>
      <c r="F129" s="27">
        <f t="shared" si="15"/>
        <v>0</v>
      </c>
      <c r="G129" s="27">
        <f t="shared" si="22"/>
        <v>0</v>
      </c>
      <c r="H129" s="27"/>
      <c r="I129" s="27"/>
      <c r="J129" s="27"/>
      <c r="K129" s="15">
        <f t="shared" si="23"/>
        <v>5.5928087058215459</v>
      </c>
      <c r="L129" s="16">
        <f t="shared" si="12"/>
        <v>278.91337015932049</v>
      </c>
      <c r="M129" s="43">
        <v>4.9170999999999996</v>
      </c>
      <c r="N129" s="28">
        <f t="shared" si="16"/>
        <v>0</v>
      </c>
      <c r="O129" s="29">
        <f t="shared" si="17"/>
        <v>0</v>
      </c>
      <c r="P129" s="17"/>
      <c r="Q129" s="17"/>
      <c r="R129" s="17"/>
      <c r="S129" s="18">
        <f>S128+O129+Q129</f>
        <v>58.564999408822537</v>
      </c>
      <c r="T129" s="17">
        <f>M129*S129</f>
        <v>287.96995859312125</v>
      </c>
      <c r="U129" s="44">
        <v>3.75</v>
      </c>
      <c r="V129" s="30">
        <f>IF(MONTH(A129)&gt;MONTH(A128),B129*0.2,0)</f>
        <v>0</v>
      </c>
      <c r="W129" s="31">
        <f t="shared" si="18"/>
        <v>0</v>
      </c>
      <c r="X129" s="19"/>
      <c r="Y129" s="19"/>
      <c r="Z129" s="19"/>
      <c r="AA129" s="20">
        <f>AA128+W129+Y129</f>
        <v>50.754903877107807</v>
      </c>
      <c r="AB129" s="19">
        <f>U129*AA129</f>
        <v>190.33088953915427</v>
      </c>
      <c r="AC129" s="45">
        <v>102.4</v>
      </c>
      <c r="AD129" s="45"/>
      <c r="AE129" s="32">
        <f>IF(MONTH(A129)&gt;MONTH(A128),B129*0.1,0)</f>
        <v>0</v>
      </c>
      <c r="AF129" s="33">
        <f t="shared" si="19"/>
        <v>0</v>
      </c>
      <c r="AG129" s="33">
        <f>IF(AD129&gt;0,(AK128*AD129)/AC129,0)</f>
        <v>0</v>
      </c>
      <c r="AH129" s="33"/>
      <c r="AI129" s="33"/>
      <c r="AJ129" s="33"/>
      <c r="AK129" s="34">
        <f>AK128+AF129+AG129-AI129</f>
        <v>1.1303362005345678</v>
      </c>
      <c r="AL129" s="21">
        <f>AC129*AK129</f>
        <v>115.74642693473976</v>
      </c>
      <c r="AM129" s="46">
        <v>112.95</v>
      </c>
      <c r="AN129" s="35">
        <f>IF(MONTH(A129)&gt;MONTH(A128),B129*0.1,0)</f>
        <v>0</v>
      </c>
      <c r="AO129" s="36">
        <f t="shared" si="21"/>
        <v>0</v>
      </c>
      <c r="AP129" s="23"/>
      <c r="AQ129" s="23"/>
      <c r="AR129" s="23"/>
      <c r="AS129" s="24">
        <f t="shared" si="20"/>
        <v>0.95304783361325141</v>
      </c>
      <c r="AT129" s="23">
        <f>AM129*AS129</f>
        <v>107.64675280661675</v>
      </c>
      <c r="AU129" s="25">
        <f>L129+T129+AB129+AL129+AT129</f>
        <v>980.60739803295235</v>
      </c>
      <c r="AV129" s="26">
        <f t="shared" si="13"/>
        <v>0</v>
      </c>
    </row>
    <row r="130" spans="1:48" x14ac:dyDescent="0.25">
      <c r="A130" s="41">
        <v>40415</v>
      </c>
      <c r="B130" s="11">
        <v>26.56</v>
      </c>
      <c r="C130" s="42">
        <v>49.48</v>
      </c>
      <c r="D130" s="42"/>
      <c r="E130" s="16">
        <f t="shared" si="14"/>
        <v>0</v>
      </c>
      <c r="F130" s="27">
        <f t="shared" si="15"/>
        <v>0</v>
      </c>
      <c r="G130" s="27">
        <f t="shared" si="22"/>
        <v>0</v>
      </c>
      <c r="H130" s="27"/>
      <c r="I130" s="27"/>
      <c r="J130" s="27"/>
      <c r="K130" s="15">
        <f t="shared" si="23"/>
        <v>5.5928087058215459</v>
      </c>
      <c r="L130" s="16">
        <f t="shared" si="12"/>
        <v>276.73217476405006</v>
      </c>
      <c r="M130" s="43">
        <v>4.8818000000000001</v>
      </c>
      <c r="N130" s="28">
        <f t="shared" si="16"/>
        <v>0</v>
      </c>
      <c r="O130" s="29">
        <f t="shared" si="17"/>
        <v>0</v>
      </c>
      <c r="P130" s="17"/>
      <c r="Q130" s="17"/>
      <c r="R130" s="17"/>
      <c r="S130" s="18">
        <f>S129+O130+Q130</f>
        <v>58.564999408822537</v>
      </c>
      <c r="T130" s="17">
        <f>M130*S130</f>
        <v>285.90261411398984</v>
      </c>
      <c r="U130" s="44">
        <v>3.73</v>
      </c>
      <c r="V130" s="30">
        <f>IF(MONTH(A130)&gt;MONTH(A129),B130*0.2,0)</f>
        <v>0</v>
      </c>
      <c r="W130" s="31">
        <f t="shared" si="18"/>
        <v>0</v>
      </c>
      <c r="X130" s="19"/>
      <c r="Y130" s="19"/>
      <c r="Z130" s="19"/>
      <c r="AA130" s="20">
        <f>AA129+W130+Y130</f>
        <v>50.754903877107807</v>
      </c>
      <c r="AB130" s="19">
        <f>U130*AA130</f>
        <v>189.31579146161212</v>
      </c>
      <c r="AC130" s="45">
        <v>101.23</v>
      </c>
      <c r="AD130" s="45"/>
      <c r="AE130" s="32">
        <f>IF(MONTH(A130)&gt;MONTH(A129),B130*0.1,0)</f>
        <v>0</v>
      </c>
      <c r="AF130" s="33">
        <f t="shared" si="19"/>
        <v>0</v>
      </c>
      <c r="AG130" s="33">
        <f>IF(AD130&gt;0,(AK129*AD130)/AC130,0)</f>
        <v>0</v>
      </c>
      <c r="AH130" s="33"/>
      <c r="AI130" s="33"/>
      <c r="AJ130" s="33"/>
      <c r="AK130" s="34">
        <f>AK129+AF130+AG130-AI130</f>
        <v>1.1303362005345678</v>
      </c>
      <c r="AL130" s="21">
        <f>AC130*AK130</f>
        <v>114.42393358011431</v>
      </c>
      <c r="AM130" s="46">
        <v>111.65</v>
      </c>
      <c r="AN130" s="35">
        <f>IF(MONTH(A130)&gt;MONTH(A129),B130*0.1,0)</f>
        <v>0</v>
      </c>
      <c r="AO130" s="36">
        <f t="shared" si="21"/>
        <v>0</v>
      </c>
      <c r="AP130" s="23"/>
      <c r="AQ130" s="23"/>
      <c r="AR130" s="23"/>
      <c r="AS130" s="24">
        <f t="shared" si="20"/>
        <v>0.95304783361325141</v>
      </c>
      <c r="AT130" s="23">
        <f>AM130*AS130</f>
        <v>106.40779062291952</v>
      </c>
      <c r="AU130" s="25">
        <f>L130+T130+AB130+AL130+AT130</f>
        <v>972.78230454268578</v>
      </c>
      <c r="AV130" s="26">
        <f t="shared" si="13"/>
        <v>0</v>
      </c>
    </row>
    <row r="131" spans="1:48" x14ac:dyDescent="0.25">
      <c r="A131" s="41">
        <v>40416</v>
      </c>
      <c r="B131" s="11">
        <v>26.56</v>
      </c>
      <c r="C131" s="42">
        <v>49.39</v>
      </c>
      <c r="D131" s="42"/>
      <c r="E131" s="16">
        <f t="shared" si="14"/>
        <v>0</v>
      </c>
      <c r="F131" s="27">
        <f t="shared" si="15"/>
        <v>0</v>
      </c>
      <c r="G131" s="27">
        <f t="shared" si="22"/>
        <v>0</v>
      </c>
      <c r="H131" s="27"/>
      <c r="I131" s="27"/>
      <c r="J131" s="27"/>
      <c r="K131" s="15">
        <f t="shared" si="23"/>
        <v>5.5928087058215459</v>
      </c>
      <c r="L131" s="16">
        <f t="shared" ref="L131:L194" si="24">C131*K131</f>
        <v>276.22882198052616</v>
      </c>
      <c r="M131" s="43">
        <v>4.9120999999999997</v>
      </c>
      <c r="N131" s="28">
        <f t="shared" si="16"/>
        <v>0</v>
      </c>
      <c r="O131" s="29">
        <f t="shared" si="17"/>
        <v>0</v>
      </c>
      <c r="P131" s="17"/>
      <c r="Q131" s="17"/>
      <c r="R131" s="17"/>
      <c r="S131" s="18">
        <f>S130+O131+Q131</f>
        <v>58.564999408822537</v>
      </c>
      <c r="T131" s="17">
        <f>M131*S131</f>
        <v>287.67713359607717</v>
      </c>
      <c r="U131" s="44">
        <v>3.73</v>
      </c>
      <c r="V131" s="30">
        <f>IF(MONTH(A131)&gt;MONTH(A130),B131*0.2,0)</f>
        <v>0</v>
      </c>
      <c r="W131" s="31">
        <f t="shared" si="18"/>
        <v>0</v>
      </c>
      <c r="X131" s="19"/>
      <c r="Y131" s="19"/>
      <c r="Z131" s="19"/>
      <c r="AA131" s="20">
        <f>AA130+W131+Y131</f>
        <v>50.754903877107807</v>
      </c>
      <c r="AB131" s="19">
        <f>U131*AA131</f>
        <v>189.31579146161212</v>
      </c>
      <c r="AC131" s="45">
        <v>101.02</v>
      </c>
      <c r="AD131" s="45"/>
      <c r="AE131" s="32">
        <f>IF(MONTH(A131)&gt;MONTH(A130),B131*0.1,0)</f>
        <v>0</v>
      </c>
      <c r="AF131" s="33">
        <f t="shared" si="19"/>
        <v>0</v>
      </c>
      <c r="AG131" s="33">
        <f>IF(AD131&gt;0,(AK130*AD131)/AC131,0)</f>
        <v>0</v>
      </c>
      <c r="AH131" s="33"/>
      <c r="AI131" s="33"/>
      <c r="AJ131" s="33"/>
      <c r="AK131" s="34">
        <f>AK130+AF131+AG131-AI131</f>
        <v>1.1303362005345678</v>
      </c>
      <c r="AL131" s="21">
        <f>AC131*AK131</f>
        <v>114.18656297800204</v>
      </c>
      <c r="AM131" s="46">
        <v>112.86</v>
      </c>
      <c r="AN131" s="35">
        <f>IF(MONTH(A131)&gt;MONTH(A130),B131*0.1,0)</f>
        <v>0</v>
      </c>
      <c r="AO131" s="36">
        <f t="shared" si="21"/>
        <v>0</v>
      </c>
      <c r="AP131" s="23"/>
      <c r="AQ131" s="23"/>
      <c r="AR131" s="23"/>
      <c r="AS131" s="24">
        <f t="shared" si="20"/>
        <v>0.95304783361325141</v>
      </c>
      <c r="AT131" s="23">
        <f>AM131*AS131</f>
        <v>107.56097850159155</v>
      </c>
      <c r="AU131" s="25">
        <f>L131+T131+AB131+AL131+AT131</f>
        <v>974.96928851780899</v>
      </c>
      <c r="AV131" s="26">
        <f t="shared" ref="AV131:AV194" si="25">AR131+AJ131+Z131+R131+J131</f>
        <v>0</v>
      </c>
    </row>
    <row r="132" spans="1:48" x14ac:dyDescent="0.25">
      <c r="A132" s="41">
        <v>40417</v>
      </c>
      <c r="B132" s="11">
        <v>26.56</v>
      </c>
      <c r="C132" s="42">
        <v>49.18</v>
      </c>
      <c r="D132" s="42"/>
      <c r="E132" s="16">
        <f t="shared" ref="E132:E195" si="26">IF(MONTH(A132)&gt;MONTH(A131),B132*0.3,0)</f>
        <v>0</v>
      </c>
      <c r="F132" s="27">
        <f t="shared" ref="F132:F195" si="27">IF(E132&gt;0,E132/C132,0)</f>
        <v>0</v>
      </c>
      <c r="G132" s="27">
        <f t="shared" si="22"/>
        <v>0</v>
      </c>
      <c r="H132" s="27"/>
      <c r="I132" s="27"/>
      <c r="J132" s="27"/>
      <c r="K132" s="15">
        <f t="shared" si="23"/>
        <v>5.5928087058215459</v>
      </c>
      <c r="L132" s="16">
        <f t="shared" si="24"/>
        <v>275.05433215230363</v>
      </c>
      <c r="M132" s="43">
        <v>4.9537000000000004</v>
      </c>
      <c r="N132" s="28">
        <f t="shared" ref="N132:N195" si="28">IF(MONTH(A132)&gt;MONTH(A131),B132*0.3,0)</f>
        <v>0</v>
      </c>
      <c r="O132" s="29">
        <f t="shared" ref="O132:O195" si="29">IF(N132&gt;0,N132/M132,0)</f>
        <v>0</v>
      </c>
      <c r="P132" s="17"/>
      <c r="Q132" s="17"/>
      <c r="R132" s="17"/>
      <c r="S132" s="18">
        <f>S131+O132+Q132</f>
        <v>58.564999408822537</v>
      </c>
      <c r="T132" s="17">
        <f>M132*S132</f>
        <v>290.11343757148421</v>
      </c>
      <c r="U132" s="44">
        <v>3.75</v>
      </c>
      <c r="V132" s="30">
        <f>IF(MONTH(A132)&gt;MONTH(A131),B132*0.2,0)</f>
        <v>0</v>
      </c>
      <c r="W132" s="31">
        <f t="shared" ref="W132:W195" si="30">IF(V132&gt;0,V132/U132,0)</f>
        <v>0</v>
      </c>
      <c r="X132" s="19"/>
      <c r="Y132" s="19"/>
      <c r="Z132" s="19"/>
      <c r="AA132" s="20">
        <f>AA131+W132+Y132</f>
        <v>50.754903877107807</v>
      </c>
      <c r="AB132" s="19">
        <f>U132*AA132</f>
        <v>190.33088953915427</v>
      </c>
      <c r="AC132" s="45">
        <v>100.52</v>
      </c>
      <c r="AD132" s="45"/>
      <c r="AE132" s="32">
        <f>IF(MONTH(A132)&gt;MONTH(A131),B132*0.1,0)</f>
        <v>0</v>
      </c>
      <c r="AF132" s="33">
        <f t="shared" ref="AF132:AF195" si="31">IF(AE132&gt;0,AE132/AC132,0)</f>
        <v>0</v>
      </c>
      <c r="AG132" s="33">
        <f>IF(AD132&gt;0,(AK131*AD132)/AC132,0)</f>
        <v>0</v>
      </c>
      <c r="AH132" s="33"/>
      <c r="AI132" s="33"/>
      <c r="AJ132" s="33"/>
      <c r="AK132" s="34">
        <f>AK131+AF132+AG132-AI132</f>
        <v>1.1303362005345678</v>
      </c>
      <c r="AL132" s="21">
        <f>AC132*AK132</f>
        <v>113.62139487773476</v>
      </c>
      <c r="AM132" s="46">
        <v>114.11</v>
      </c>
      <c r="AN132" s="35">
        <f>IF(MONTH(A132)&gt;MONTH(A131),B132*0.1,0)</f>
        <v>0</v>
      </c>
      <c r="AO132" s="36">
        <f t="shared" si="21"/>
        <v>0</v>
      </c>
      <c r="AP132" s="23"/>
      <c r="AQ132" s="23"/>
      <c r="AR132" s="23"/>
      <c r="AS132" s="24">
        <f t="shared" ref="AS132:AS195" si="32">AS131+AO132-AQ132</f>
        <v>0.95304783361325141</v>
      </c>
      <c r="AT132" s="23">
        <f>AM132*AS132</f>
        <v>108.75228829360812</v>
      </c>
      <c r="AU132" s="25">
        <f>L132+T132+AB132+AL132+AT132</f>
        <v>977.87234243428486</v>
      </c>
      <c r="AV132" s="26">
        <f t="shared" si="25"/>
        <v>0</v>
      </c>
    </row>
    <row r="133" spans="1:48" x14ac:dyDescent="0.25">
      <c r="A133" s="41">
        <v>40420</v>
      </c>
      <c r="B133" s="11">
        <v>26.56</v>
      </c>
      <c r="C133" s="42">
        <v>49.67</v>
      </c>
      <c r="D133" s="42"/>
      <c r="E133" s="16">
        <f t="shared" si="26"/>
        <v>0</v>
      </c>
      <c r="F133" s="27">
        <f t="shared" si="27"/>
        <v>0</v>
      </c>
      <c r="G133" s="27">
        <f t="shared" si="22"/>
        <v>0</v>
      </c>
      <c r="H133" s="27"/>
      <c r="I133" s="27"/>
      <c r="J133" s="27"/>
      <c r="K133" s="15">
        <f t="shared" si="23"/>
        <v>5.5928087058215459</v>
      </c>
      <c r="L133" s="16">
        <f t="shared" si="24"/>
        <v>277.79480841815621</v>
      </c>
      <c r="M133" s="43">
        <v>4.9474999999999998</v>
      </c>
      <c r="N133" s="28">
        <f t="shared" si="28"/>
        <v>0</v>
      </c>
      <c r="O133" s="29">
        <f t="shared" si="29"/>
        <v>0</v>
      </c>
      <c r="P133" s="17"/>
      <c r="Q133" s="17"/>
      <c r="R133" s="17"/>
      <c r="S133" s="18">
        <f>S132+O133+Q133</f>
        <v>58.564999408822537</v>
      </c>
      <c r="T133" s="17">
        <f>M133*S133</f>
        <v>289.75033457514951</v>
      </c>
      <c r="U133" s="44">
        <v>3.75</v>
      </c>
      <c r="V133" s="30">
        <f>IF(MONTH(A133)&gt;MONTH(A132),B133*0.2,0)</f>
        <v>0</v>
      </c>
      <c r="W133" s="31">
        <f t="shared" si="30"/>
        <v>0</v>
      </c>
      <c r="X133" s="19"/>
      <c r="Y133" s="19"/>
      <c r="Z133" s="19"/>
      <c r="AA133" s="20">
        <f>AA132+W133+Y133</f>
        <v>50.754903877107807</v>
      </c>
      <c r="AB133" s="19">
        <f>U133*AA133</f>
        <v>190.33088953915427</v>
      </c>
      <c r="AC133" s="45">
        <v>101.08</v>
      </c>
      <c r="AD133" s="45"/>
      <c r="AE133" s="32">
        <f>IF(MONTH(A133)&gt;MONTH(A132),B133*0.1,0)</f>
        <v>0</v>
      </c>
      <c r="AF133" s="33">
        <f t="shared" si="31"/>
        <v>0</v>
      </c>
      <c r="AG133" s="33">
        <f>IF(AD133&gt;0,(AK132*AD133)/AC133,0)</f>
        <v>0</v>
      </c>
      <c r="AH133" s="33"/>
      <c r="AI133" s="33"/>
      <c r="AJ133" s="33"/>
      <c r="AK133" s="34">
        <f>AK132+AF133+AG133-AI133</f>
        <v>1.1303362005345678</v>
      </c>
      <c r="AL133" s="21">
        <f>AC133*AK133</f>
        <v>114.25438315003412</v>
      </c>
      <c r="AM133" s="46">
        <v>114.34</v>
      </c>
      <c r="AN133" s="35">
        <f>IF(MONTH(A133)&gt;MONTH(A132),B133*0.1,0)</f>
        <v>0</v>
      </c>
      <c r="AO133" s="36">
        <f t="shared" ref="AO133:AO196" si="33">IF(AN133&gt;0,AN133/AM133,0)</f>
        <v>0</v>
      </c>
      <c r="AP133" s="23"/>
      <c r="AQ133" s="23"/>
      <c r="AR133" s="23"/>
      <c r="AS133" s="24">
        <f t="shared" si="32"/>
        <v>0.95304783361325141</v>
      </c>
      <c r="AT133" s="23">
        <f>AM133*AS133</f>
        <v>108.97148929533917</v>
      </c>
      <c r="AU133" s="25">
        <f>L133+T133+AB133+AL133+AT133</f>
        <v>981.10190497783321</v>
      </c>
      <c r="AV133" s="26">
        <f t="shared" si="25"/>
        <v>0</v>
      </c>
    </row>
    <row r="134" spans="1:48" x14ac:dyDescent="0.25">
      <c r="A134" s="41">
        <v>40421</v>
      </c>
      <c r="B134" s="11">
        <v>26.56</v>
      </c>
      <c r="C134" s="42">
        <v>49.32</v>
      </c>
      <c r="D134" s="42"/>
      <c r="E134" s="16">
        <f t="shared" si="26"/>
        <v>0</v>
      </c>
      <c r="F134" s="27">
        <f t="shared" si="27"/>
        <v>0</v>
      </c>
      <c r="G134" s="27">
        <f t="shared" si="22"/>
        <v>0</v>
      </c>
      <c r="H134" s="27"/>
      <c r="I134" s="27"/>
      <c r="J134" s="27"/>
      <c r="K134" s="15">
        <f t="shared" si="23"/>
        <v>5.5928087058215459</v>
      </c>
      <c r="L134" s="16">
        <f t="shared" si="24"/>
        <v>275.83732537111865</v>
      </c>
      <c r="M134" s="43">
        <v>4.9574999999999996</v>
      </c>
      <c r="N134" s="28">
        <f t="shared" si="28"/>
        <v>0</v>
      </c>
      <c r="O134" s="29">
        <f t="shared" si="29"/>
        <v>0</v>
      </c>
      <c r="P134" s="17"/>
      <c r="Q134" s="17"/>
      <c r="R134" s="17"/>
      <c r="S134" s="18">
        <f>S133+O134+Q134</f>
        <v>58.564999408822537</v>
      </c>
      <c r="T134" s="17">
        <f>M134*S134</f>
        <v>290.33598456923772</v>
      </c>
      <c r="U134" s="44">
        <v>3.73</v>
      </c>
      <c r="V134" s="30">
        <f>IF(MONTH(A134)&gt;MONTH(A133),B134*0.2,0)</f>
        <v>0</v>
      </c>
      <c r="W134" s="31">
        <f t="shared" si="30"/>
        <v>0</v>
      </c>
      <c r="X134" s="19"/>
      <c r="Y134" s="19"/>
      <c r="Z134" s="19"/>
      <c r="AA134" s="20">
        <f>AA133+W134+Y134</f>
        <v>50.754903877107807</v>
      </c>
      <c r="AB134" s="19">
        <f>U134*AA134</f>
        <v>189.31579146161212</v>
      </c>
      <c r="AC134" s="45">
        <v>100.16</v>
      </c>
      <c r="AD134" s="45"/>
      <c r="AE134" s="32">
        <f>IF(MONTH(A134)&gt;MONTH(A133),B134*0.1,0)</f>
        <v>0</v>
      </c>
      <c r="AF134" s="33">
        <f t="shared" si="31"/>
        <v>0</v>
      </c>
      <c r="AG134" s="33">
        <f>IF(AD134&gt;0,(AK133*AD134)/AC134,0)</f>
        <v>0</v>
      </c>
      <c r="AH134" s="33"/>
      <c r="AI134" s="33"/>
      <c r="AJ134" s="33"/>
      <c r="AK134" s="34">
        <f>AK133+AF134+AG134-AI134</f>
        <v>1.1303362005345678</v>
      </c>
      <c r="AL134" s="21">
        <f>AC134*AK134</f>
        <v>113.21447384554232</v>
      </c>
      <c r="AM134" s="46">
        <v>114.56</v>
      </c>
      <c r="AN134" s="35">
        <f>IF(MONTH(A134)&gt;MONTH(A133),B134*0.1,0)</f>
        <v>0</v>
      </c>
      <c r="AO134" s="36">
        <f t="shared" si="33"/>
        <v>0</v>
      </c>
      <c r="AP134" s="23"/>
      <c r="AQ134" s="23"/>
      <c r="AR134" s="23"/>
      <c r="AS134" s="24">
        <f t="shared" si="32"/>
        <v>0.95304783361325141</v>
      </c>
      <c r="AT134" s="23">
        <f>AM134*AS134</f>
        <v>109.18115981873409</v>
      </c>
      <c r="AU134" s="25">
        <f>L134+T134+AB134+AL134+AT134</f>
        <v>977.88473506624484</v>
      </c>
      <c r="AV134" s="26">
        <f t="shared" si="25"/>
        <v>0</v>
      </c>
    </row>
    <row r="135" spans="1:48" x14ac:dyDescent="0.25">
      <c r="A135" s="41">
        <v>40422</v>
      </c>
      <c r="B135" s="47">
        <v>28.94</v>
      </c>
      <c r="C135" s="42">
        <v>49.9</v>
      </c>
      <c r="D135" s="42"/>
      <c r="E135" s="16">
        <f t="shared" si="26"/>
        <v>8.6820000000000004</v>
      </c>
      <c r="F135" s="27">
        <f t="shared" si="27"/>
        <v>0.17398797595190382</v>
      </c>
      <c r="G135" s="27">
        <f t="shared" si="22"/>
        <v>0</v>
      </c>
      <c r="H135" s="27"/>
      <c r="I135" s="27"/>
      <c r="J135" s="27"/>
      <c r="K135" s="15">
        <f t="shared" si="23"/>
        <v>5.7667966817734495</v>
      </c>
      <c r="L135" s="16">
        <f t="shared" si="24"/>
        <v>287.76315442049514</v>
      </c>
      <c r="M135" s="43">
        <v>5.1006</v>
      </c>
      <c r="N135" s="28">
        <f t="shared" si="28"/>
        <v>8.6820000000000004</v>
      </c>
      <c r="O135" s="29">
        <f t="shared" si="29"/>
        <v>1.7021526879190685</v>
      </c>
      <c r="P135" s="17"/>
      <c r="Q135" s="17"/>
      <c r="R135" s="17"/>
      <c r="S135" s="18">
        <f>S134+O135+Q135</f>
        <v>60.267152096741604</v>
      </c>
      <c r="T135" s="17">
        <f>M135*S135</f>
        <v>307.39863598464024</v>
      </c>
      <c r="U135" s="44">
        <v>3.79</v>
      </c>
      <c r="V135" s="30">
        <f>IF(MONTH(A135)&gt;MONTH(A134),B135*0.2,0)</f>
        <v>5.7880000000000003</v>
      </c>
      <c r="W135" s="31">
        <f t="shared" si="30"/>
        <v>1.5271767810026387</v>
      </c>
      <c r="X135" s="19"/>
      <c r="Y135" s="19"/>
      <c r="Z135" s="19"/>
      <c r="AA135" s="20">
        <f>AA134+W135+Y135</f>
        <v>52.282080658110445</v>
      </c>
      <c r="AB135" s="19">
        <f>U135*AA135</f>
        <v>198.14908569423858</v>
      </c>
      <c r="AC135" s="45">
        <v>100.99</v>
      </c>
      <c r="AD135" s="45"/>
      <c r="AE135" s="32">
        <f>IF(MONTH(A135)&gt;MONTH(A134),B135*0.1,0)</f>
        <v>2.8940000000000001</v>
      </c>
      <c r="AF135" s="33">
        <f t="shared" si="31"/>
        <v>2.8656302604218243E-2</v>
      </c>
      <c r="AG135" s="33">
        <f>IF(AD135&gt;0,(AK134*AD135)/AC135,0)</f>
        <v>0</v>
      </c>
      <c r="AH135" s="33"/>
      <c r="AI135" s="33"/>
      <c r="AJ135" s="33"/>
      <c r="AK135" s="34">
        <f>AK134+AF135+AG135-AI135</f>
        <v>1.158992503138786</v>
      </c>
      <c r="AL135" s="21">
        <f>AC135*AK135</f>
        <v>117.04665289198599</v>
      </c>
      <c r="AM135" s="46">
        <v>117.43</v>
      </c>
      <c r="AN135" s="35">
        <f>IF(MONTH(A135)&gt;MONTH(A134),B135*0.1,0)</f>
        <v>2.8940000000000001</v>
      </c>
      <c r="AO135" s="36">
        <f t="shared" si="33"/>
        <v>2.4644469045388744E-2</v>
      </c>
      <c r="AP135" s="23"/>
      <c r="AQ135" s="23"/>
      <c r="AR135" s="23"/>
      <c r="AS135" s="24">
        <f t="shared" si="32"/>
        <v>0.97769230265864016</v>
      </c>
      <c r="AT135" s="23">
        <f>AM135*AS135</f>
        <v>114.81040710120412</v>
      </c>
      <c r="AU135" s="25">
        <f>L135+T135+AB135+AL135+AT135</f>
        <v>1025.1679360925641</v>
      </c>
      <c r="AV135" s="26">
        <f t="shared" si="25"/>
        <v>0</v>
      </c>
    </row>
    <row r="136" spans="1:48" x14ac:dyDescent="0.25">
      <c r="A136" s="41">
        <v>40423</v>
      </c>
      <c r="B136" s="47">
        <v>28.94</v>
      </c>
      <c r="C136" s="42">
        <v>50.25</v>
      </c>
      <c r="D136" s="42"/>
      <c r="E136" s="16">
        <f t="shared" si="26"/>
        <v>0</v>
      </c>
      <c r="F136" s="27">
        <f t="shared" si="27"/>
        <v>0</v>
      </c>
      <c r="G136" s="27">
        <f t="shared" si="22"/>
        <v>0</v>
      </c>
      <c r="H136" s="27"/>
      <c r="I136" s="27"/>
      <c r="J136" s="27"/>
      <c r="K136" s="15">
        <f t="shared" si="23"/>
        <v>5.7667966817734495</v>
      </c>
      <c r="L136" s="16">
        <f t="shared" si="24"/>
        <v>289.78153325911586</v>
      </c>
      <c r="M136" s="43">
        <v>5.1063999999999998</v>
      </c>
      <c r="N136" s="28">
        <f t="shared" si="28"/>
        <v>0</v>
      </c>
      <c r="O136" s="29">
        <f t="shared" si="29"/>
        <v>0</v>
      </c>
      <c r="P136" s="17"/>
      <c r="Q136" s="17"/>
      <c r="R136" s="17"/>
      <c r="S136" s="18">
        <f>S135+O136+Q136</f>
        <v>60.267152096741604</v>
      </c>
      <c r="T136" s="17">
        <f>M136*S136</f>
        <v>307.74818546680132</v>
      </c>
      <c r="U136" s="44">
        <v>3.81</v>
      </c>
      <c r="V136" s="30">
        <f>IF(MONTH(A136)&gt;MONTH(A135),B136*0.2,0)</f>
        <v>0</v>
      </c>
      <c r="W136" s="31">
        <f t="shared" si="30"/>
        <v>0</v>
      </c>
      <c r="X136" s="19"/>
      <c r="Y136" s="19"/>
      <c r="Z136" s="19"/>
      <c r="AA136" s="20">
        <f>AA135+W136+Y136</f>
        <v>52.282080658110445</v>
      </c>
      <c r="AB136" s="19">
        <f>U136*AA136</f>
        <v>199.1947273074008</v>
      </c>
      <c r="AC136" s="45">
        <v>101.23</v>
      </c>
      <c r="AD136" s="45"/>
      <c r="AE136" s="32">
        <f>IF(MONTH(A136)&gt;MONTH(A135),B136*0.1,0)</f>
        <v>0</v>
      </c>
      <c r="AF136" s="33">
        <f t="shared" si="31"/>
        <v>0</v>
      </c>
      <c r="AG136" s="33">
        <f>IF(AD136&gt;0,(AK135*AD136)/AC136,0)</f>
        <v>0</v>
      </c>
      <c r="AH136" s="33"/>
      <c r="AI136" s="33"/>
      <c r="AJ136" s="33"/>
      <c r="AK136" s="34">
        <f>AK135+AF136+AG136-AI136</f>
        <v>1.158992503138786</v>
      </c>
      <c r="AL136" s="21">
        <f>AC136*AK136</f>
        <v>117.32481109273931</v>
      </c>
      <c r="AM136" s="46">
        <v>117.9</v>
      </c>
      <c r="AN136" s="35">
        <f>IF(MONTH(A136)&gt;MONTH(A135),B136*0.1,0)</f>
        <v>0</v>
      </c>
      <c r="AO136" s="36">
        <f t="shared" si="33"/>
        <v>0</v>
      </c>
      <c r="AP136" s="23"/>
      <c r="AQ136" s="23"/>
      <c r="AR136" s="23"/>
      <c r="AS136" s="24">
        <f t="shared" si="32"/>
        <v>0.97769230265864016</v>
      </c>
      <c r="AT136" s="23">
        <f>AM136*AS136</f>
        <v>115.26992248345368</v>
      </c>
      <c r="AU136" s="25">
        <f>L136+T136+AB136+AL136+AT136</f>
        <v>1029.3191796095109</v>
      </c>
      <c r="AV136" s="26">
        <f t="shared" si="25"/>
        <v>0</v>
      </c>
    </row>
    <row r="137" spans="1:48" x14ac:dyDescent="0.25">
      <c r="A137" s="41">
        <v>40424</v>
      </c>
      <c r="B137" s="47">
        <v>28.94</v>
      </c>
      <c r="C137" s="42">
        <v>50.51</v>
      </c>
      <c r="D137" s="42"/>
      <c r="E137" s="16">
        <f t="shared" si="26"/>
        <v>0</v>
      </c>
      <c r="F137" s="27">
        <f t="shared" si="27"/>
        <v>0</v>
      </c>
      <c r="G137" s="27">
        <f t="shared" si="22"/>
        <v>0</v>
      </c>
      <c r="H137" s="27"/>
      <c r="I137" s="27"/>
      <c r="J137" s="27"/>
      <c r="K137" s="15">
        <f t="shared" si="23"/>
        <v>5.7667966817734495</v>
      </c>
      <c r="L137" s="16">
        <f t="shared" si="24"/>
        <v>291.28090039637692</v>
      </c>
      <c r="M137" s="43">
        <v>5.1402999999999999</v>
      </c>
      <c r="N137" s="28">
        <f t="shared" si="28"/>
        <v>0</v>
      </c>
      <c r="O137" s="29">
        <f t="shared" si="29"/>
        <v>0</v>
      </c>
      <c r="P137" s="17"/>
      <c r="Q137" s="17"/>
      <c r="R137" s="17"/>
      <c r="S137" s="18">
        <f>S136+O137+Q137</f>
        <v>60.267152096741604</v>
      </c>
      <c r="T137" s="17">
        <f>M137*S137</f>
        <v>309.79124192288089</v>
      </c>
      <c r="U137" s="44">
        <v>3.85</v>
      </c>
      <c r="V137" s="30">
        <f>IF(MONTH(A137)&gt;MONTH(A136),B137*0.2,0)</f>
        <v>0</v>
      </c>
      <c r="W137" s="31">
        <f t="shared" si="30"/>
        <v>0</v>
      </c>
      <c r="X137" s="19"/>
      <c r="Y137" s="19"/>
      <c r="Z137" s="19"/>
      <c r="AA137" s="20">
        <f>AA136+W137+Y137</f>
        <v>52.282080658110445</v>
      </c>
      <c r="AB137" s="19">
        <f>U137*AA137</f>
        <v>201.2860105337252</v>
      </c>
      <c r="AC137" s="45">
        <v>101.61</v>
      </c>
      <c r="AD137" s="45"/>
      <c r="AE137" s="32">
        <f>IF(MONTH(A137)&gt;MONTH(A136),B137*0.1,0)</f>
        <v>0</v>
      </c>
      <c r="AF137" s="33">
        <f t="shared" si="31"/>
        <v>0</v>
      </c>
      <c r="AG137" s="33">
        <f>IF(AD137&gt;0,(AK136*AD137)/AC137,0)</f>
        <v>0</v>
      </c>
      <c r="AH137" s="33"/>
      <c r="AI137" s="33"/>
      <c r="AJ137" s="33"/>
      <c r="AK137" s="34">
        <f>AK136+AF137+AG137-AI137</f>
        <v>1.158992503138786</v>
      </c>
      <c r="AL137" s="21">
        <f>AC137*AK137</f>
        <v>117.76522824393204</v>
      </c>
      <c r="AM137" s="46">
        <v>119.13</v>
      </c>
      <c r="AN137" s="35">
        <f>IF(MONTH(A137)&gt;MONTH(A136),B137*0.1,0)</f>
        <v>0</v>
      </c>
      <c r="AO137" s="36">
        <f t="shared" si="33"/>
        <v>0</v>
      </c>
      <c r="AP137" s="23"/>
      <c r="AQ137" s="23"/>
      <c r="AR137" s="23"/>
      <c r="AS137" s="24">
        <f t="shared" si="32"/>
        <v>0.97769230265864016</v>
      </c>
      <c r="AT137" s="23">
        <f>AM137*AS137</f>
        <v>116.47248401572379</v>
      </c>
      <c r="AU137" s="25">
        <f>L137+T137+AB137+AL137+AT137</f>
        <v>1036.5958651126389</v>
      </c>
      <c r="AV137" s="26">
        <f t="shared" si="25"/>
        <v>0</v>
      </c>
    </row>
    <row r="138" spans="1:48" x14ac:dyDescent="0.25">
      <c r="A138" s="41">
        <v>40427</v>
      </c>
      <c r="B138" s="47">
        <v>28.94</v>
      </c>
      <c r="C138" s="42">
        <v>50.83</v>
      </c>
      <c r="D138" s="42"/>
      <c r="E138" s="16">
        <f t="shared" si="26"/>
        <v>0</v>
      </c>
      <c r="F138" s="27">
        <f t="shared" si="27"/>
        <v>0</v>
      </c>
      <c r="G138" s="27">
        <f t="shared" si="22"/>
        <v>0</v>
      </c>
      <c r="H138" s="27"/>
      <c r="I138" s="27"/>
      <c r="J138" s="27"/>
      <c r="K138" s="15">
        <f t="shared" si="23"/>
        <v>5.7667966817734495</v>
      </c>
      <c r="L138" s="16">
        <f t="shared" si="24"/>
        <v>293.1262753345444</v>
      </c>
      <c r="M138" s="43">
        <v>5.1573000000000002</v>
      </c>
      <c r="N138" s="28">
        <f t="shared" si="28"/>
        <v>0</v>
      </c>
      <c r="O138" s="29">
        <f t="shared" si="29"/>
        <v>0</v>
      </c>
      <c r="P138" s="17"/>
      <c r="Q138" s="17"/>
      <c r="R138" s="17"/>
      <c r="S138" s="18">
        <f>S137+O138+Q138</f>
        <v>60.267152096741604</v>
      </c>
      <c r="T138" s="17">
        <f>M138*S138</f>
        <v>310.8157835085255</v>
      </c>
      <c r="U138" s="44">
        <v>3.86</v>
      </c>
      <c r="V138" s="30">
        <f>IF(MONTH(A138)&gt;MONTH(A137),B138*0.2,0)</f>
        <v>0</v>
      </c>
      <c r="W138" s="31">
        <f t="shared" si="30"/>
        <v>0</v>
      </c>
      <c r="X138" s="19"/>
      <c r="Y138" s="19"/>
      <c r="Z138" s="19"/>
      <c r="AA138" s="20">
        <f>AA137+W138+Y138</f>
        <v>52.282080658110445</v>
      </c>
      <c r="AB138" s="19">
        <f>U138*AA138</f>
        <v>201.80883134030631</v>
      </c>
      <c r="AC138" s="45">
        <v>102.65</v>
      </c>
      <c r="AD138" s="45"/>
      <c r="AE138" s="32">
        <f>IF(MONTH(A138)&gt;MONTH(A137),B138*0.1,0)</f>
        <v>0</v>
      </c>
      <c r="AF138" s="33">
        <f t="shared" si="31"/>
        <v>0</v>
      </c>
      <c r="AG138" s="33">
        <f>IF(AD138&gt;0,(AK137*AD138)/AC138,0)</f>
        <v>0</v>
      </c>
      <c r="AH138" s="33"/>
      <c r="AI138" s="33"/>
      <c r="AJ138" s="33"/>
      <c r="AK138" s="34">
        <f>AK137+AF138+AG138-AI138</f>
        <v>1.158992503138786</v>
      </c>
      <c r="AL138" s="21">
        <f>AC138*AK138</f>
        <v>118.97058044719638</v>
      </c>
      <c r="AM138" s="46">
        <v>119.4</v>
      </c>
      <c r="AN138" s="35">
        <f>IF(MONTH(A138)&gt;MONTH(A137),B138*0.1,0)</f>
        <v>0</v>
      </c>
      <c r="AO138" s="36">
        <f t="shared" si="33"/>
        <v>0</v>
      </c>
      <c r="AP138" s="23"/>
      <c r="AQ138" s="23"/>
      <c r="AR138" s="23"/>
      <c r="AS138" s="24">
        <f t="shared" si="32"/>
        <v>0.97769230265864016</v>
      </c>
      <c r="AT138" s="23">
        <f>AM138*AS138</f>
        <v>116.73646093744163</v>
      </c>
      <c r="AU138" s="25">
        <f>L138+T138+AB138+AL138+AT138</f>
        <v>1041.4579315680144</v>
      </c>
      <c r="AV138" s="26">
        <f t="shared" si="25"/>
        <v>0</v>
      </c>
    </row>
    <row r="139" spans="1:48" x14ac:dyDescent="0.25">
      <c r="A139" s="41">
        <v>40428</v>
      </c>
      <c r="B139" s="47">
        <v>28.94</v>
      </c>
      <c r="C139" s="42">
        <v>50.76</v>
      </c>
      <c r="D139" s="42"/>
      <c r="E139" s="16">
        <f t="shared" si="26"/>
        <v>0</v>
      </c>
      <c r="F139" s="27">
        <f t="shared" si="27"/>
        <v>0</v>
      </c>
      <c r="G139" s="27">
        <f t="shared" si="22"/>
        <v>0</v>
      </c>
      <c r="H139" s="27"/>
      <c r="I139" s="27"/>
      <c r="J139" s="27"/>
      <c r="K139" s="15">
        <f t="shared" si="23"/>
        <v>5.7667966817734495</v>
      </c>
      <c r="L139" s="16">
        <f t="shared" si="24"/>
        <v>292.72259956682029</v>
      </c>
      <c r="M139" s="43">
        <v>5.1356000000000002</v>
      </c>
      <c r="N139" s="28">
        <f t="shared" si="28"/>
        <v>0</v>
      </c>
      <c r="O139" s="29">
        <f t="shared" si="29"/>
        <v>0</v>
      </c>
      <c r="P139" s="17"/>
      <c r="Q139" s="17"/>
      <c r="R139" s="17"/>
      <c r="S139" s="18">
        <f>S138+O139+Q139</f>
        <v>60.267152096741604</v>
      </c>
      <c r="T139" s="17">
        <f>M139*S139</f>
        <v>309.5079863080262</v>
      </c>
      <c r="U139" s="44">
        <v>3.87</v>
      </c>
      <c r="V139" s="30">
        <f>IF(MONTH(A139)&gt;MONTH(A138),B139*0.2,0)</f>
        <v>0</v>
      </c>
      <c r="W139" s="31">
        <f t="shared" si="30"/>
        <v>0</v>
      </c>
      <c r="X139" s="19"/>
      <c r="Y139" s="19"/>
      <c r="Z139" s="19"/>
      <c r="AA139" s="20">
        <f>AA138+W139+Y139</f>
        <v>52.282080658110445</v>
      </c>
      <c r="AB139" s="19">
        <f>U139*AA139</f>
        <v>202.33165214688742</v>
      </c>
      <c r="AC139" s="45">
        <v>103.33</v>
      </c>
      <c r="AD139" s="45"/>
      <c r="AE139" s="32">
        <f>IF(MONTH(A139)&gt;MONTH(A138),B139*0.1,0)</f>
        <v>0</v>
      </c>
      <c r="AF139" s="33">
        <f t="shared" si="31"/>
        <v>0</v>
      </c>
      <c r="AG139" s="33">
        <f>IF(AD139&gt;0,(AK138*AD139)/AC139,0)</f>
        <v>0</v>
      </c>
      <c r="AH139" s="33"/>
      <c r="AI139" s="33"/>
      <c r="AJ139" s="33"/>
      <c r="AK139" s="34">
        <f>AK138+AF139+AG139-AI139</f>
        <v>1.158992503138786</v>
      </c>
      <c r="AL139" s="21">
        <f>AC139*AK139</f>
        <v>119.75869534933075</v>
      </c>
      <c r="AM139" s="46">
        <v>118.64</v>
      </c>
      <c r="AN139" s="35">
        <f>IF(MONTH(A139)&gt;MONTH(A138),B139*0.1,0)</f>
        <v>0</v>
      </c>
      <c r="AO139" s="36">
        <f t="shared" si="33"/>
        <v>0</v>
      </c>
      <c r="AP139" s="23"/>
      <c r="AQ139" s="23"/>
      <c r="AR139" s="23"/>
      <c r="AS139" s="24">
        <f t="shared" si="32"/>
        <v>0.97769230265864016</v>
      </c>
      <c r="AT139" s="23">
        <f>AM139*AS139</f>
        <v>115.99341478742107</v>
      </c>
      <c r="AU139" s="25">
        <f>L139+T139+AB139+AL139+AT139</f>
        <v>1040.3143481584857</v>
      </c>
      <c r="AV139" s="26">
        <f t="shared" si="25"/>
        <v>0</v>
      </c>
    </row>
    <row r="140" spans="1:48" x14ac:dyDescent="0.25">
      <c r="A140" s="41">
        <v>40429</v>
      </c>
      <c r="B140" s="47">
        <v>28.94</v>
      </c>
      <c r="C140" s="42">
        <v>50.89</v>
      </c>
      <c r="D140" s="42"/>
      <c r="E140" s="16">
        <f t="shared" si="26"/>
        <v>0</v>
      </c>
      <c r="F140" s="27">
        <f t="shared" si="27"/>
        <v>0</v>
      </c>
      <c r="G140" s="27">
        <f t="shared" si="22"/>
        <v>0</v>
      </c>
      <c r="H140" s="27"/>
      <c r="I140" s="27"/>
      <c r="J140" s="27"/>
      <c r="K140" s="15">
        <f t="shared" si="23"/>
        <v>5.7667966817734495</v>
      </c>
      <c r="L140" s="16">
        <f t="shared" si="24"/>
        <v>293.47228313545082</v>
      </c>
      <c r="M140" s="43">
        <v>5.1786000000000003</v>
      </c>
      <c r="N140" s="28">
        <f t="shared" si="28"/>
        <v>0</v>
      </c>
      <c r="O140" s="29">
        <f t="shared" si="29"/>
        <v>0</v>
      </c>
      <c r="P140" s="17"/>
      <c r="Q140" s="17"/>
      <c r="R140" s="17"/>
      <c r="S140" s="18">
        <f>S139+O140+Q140</f>
        <v>60.267152096741604</v>
      </c>
      <c r="T140" s="17">
        <f>M140*S140</f>
        <v>312.09947384818611</v>
      </c>
      <c r="U140" s="44">
        <v>3.88</v>
      </c>
      <c r="V140" s="30">
        <f>IF(MONTH(A140)&gt;MONTH(A139),B140*0.2,0)</f>
        <v>0</v>
      </c>
      <c r="W140" s="31">
        <f t="shared" si="30"/>
        <v>0</v>
      </c>
      <c r="X140" s="19"/>
      <c r="Y140" s="19"/>
      <c r="Z140" s="19"/>
      <c r="AA140" s="20">
        <f>AA139+W140+Y140</f>
        <v>52.282080658110445</v>
      </c>
      <c r="AB140" s="19">
        <f>U140*AA140</f>
        <v>202.85447295346853</v>
      </c>
      <c r="AC140" s="45">
        <v>103.43</v>
      </c>
      <c r="AD140" s="45"/>
      <c r="AE140" s="32">
        <f>IF(MONTH(A140)&gt;MONTH(A139),B140*0.1,0)</f>
        <v>0</v>
      </c>
      <c r="AF140" s="33">
        <f t="shared" si="31"/>
        <v>0</v>
      </c>
      <c r="AG140" s="33">
        <f>IF(AD140&gt;0,(AK139*AD140)/AC140,0)</f>
        <v>0</v>
      </c>
      <c r="AH140" s="33"/>
      <c r="AI140" s="33"/>
      <c r="AJ140" s="33"/>
      <c r="AK140" s="34">
        <f>AK139+AF140+AG140-AI140</f>
        <v>1.158992503138786</v>
      </c>
      <c r="AL140" s="21">
        <f>AC140*AK140</f>
        <v>119.87459459964464</v>
      </c>
      <c r="AM140" s="46">
        <v>120.17</v>
      </c>
      <c r="AN140" s="35">
        <f>IF(MONTH(A140)&gt;MONTH(A139),B140*0.1,0)</f>
        <v>0</v>
      </c>
      <c r="AO140" s="36">
        <f t="shared" si="33"/>
        <v>0</v>
      </c>
      <c r="AP140" s="23"/>
      <c r="AQ140" s="23"/>
      <c r="AR140" s="23"/>
      <c r="AS140" s="24">
        <f t="shared" si="32"/>
        <v>0.97769230265864016</v>
      </c>
      <c r="AT140" s="23">
        <f>AM140*AS140</f>
        <v>117.48928401048879</v>
      </c>
      <c r="AU140" s="25">
        <f>L140+T140+AB140+AL140+AT140</f>
        <v>1045.790108547239</v>
      </c>
      <c r="AV140" s="26">
        <f t="shared" si="25"/>
        <v>0</v>
      </c>
    </row>
    <row r="141" spans="1:48" x14ac:dyDescent="0.25">
      <c r="A141" s="41">
        <v>40430</v>
      </c>
      <c r="B141" s="47">
        <v>28.94</v>
      </c>
      <c r="C141" s="42">
        <v>51.3</v>
      </c>
      <c r="D141" s="42"/>
      <c r="E141" s="16">
        <f t="shared" si="26"/>
        <v>0</v>
      </c>
      <c r="F141" s="27">
        <f t="shared" si="27"/>
        <v>0</v>
      </c>
      <c r="G141" s="27">
        <f t="shared" si="22"/>
        <v>0</v>
      </c>
      <c r="H141" s="27"/>
      <c r="I141" s="27"/>
      <c r="J141" s="27"/>
      <c r="K141" s="15">
        <f t="shared" si="23"/>
        <v>5.7667966817734495</v>
      </c>
      <c r="L141" s="16">
        <f t="shared" si="24"/>
        <v>295.83666977497796</v>
      </c>
      <c r="M141" s="43">
        <v>5.2264999999999997</v>
      </c>
      <c r="N141" s="28">
        <f t="shared" si="28"/>
        <v>0</v>
      </c>
      <c r="O141" s="29">
        <f t="shared" si="29"/>
        <v>0</v>
      </c>
      <c r="P141" s="17"/>
      <c r="Q141" s="17"/>
      <c r="R141" s="17"/>
      <c r="S141" s="18">
        <f>S140+O141+Q141</f>
        <v>60.267152096741604</v>
      </c>
      <c r="T141" s="17">
        <f>M141*S141</f>
        <v>314.98627043361995</v>
      </c>
      <c r="U141" s="44">
        <v>3.91</v>
      </c>
      <c r="V141" s="30">
        <f>IF(MONTH(A141)&gt;MONTH(A140),B141*0.2,0)</f>
        <v>0</v>
      </c>
      <c r="W141" s="31">
        <f t="shared" si="30"/>
        <v>0</v>
      </c>
      <c r="X141" s="19"/>
      <c r="Y141" s="19"/>
      <c r="Z141" s="19"/>
      <c r="AA141" s="20">
        <f>AA140+W141+Y141</f>
        <v>52.282080658110445</v>
      </c>
      <c r="AB141" s="19">
        <f>U141*AA141</f>
        <v>204.42293537321186</v>
      </c>
      <c r="AC141" s="45">
        <v>104.19</v>
      </c>
      <c r="AD141" s="45"/>
      <c r="AE141" s="32">
        <f>IF(MONTH(A141)&gt;MONTH(A140),B141*0.1,0)</f>
        <v>0</v>
      </c>
      <c r="AF141" s="33">
        <f t="shared" si="31"/>
        <v>0</v>
      </c>
      <c r="AG141" s="33">
        <f>IF(AD141&gt;0,(AK140*AD141)/AC141,0)</f>
        <v>0</v>
      </c>
      <c r="AH141" s="33"/>
      <c r="AI141" s="33"/>
      <c r="AJ141" s="33"/>
      <c r="AK141" s="34">
        <f>AK140+AF141+AG141-AI141</f>
        <v>1.158992503138786</v>
      </c>
      <c r="AL141" s="21">
        <f>AC141*AK141</f>
        <v>120.7554289020301</v>
      </c>
      <c r="AM141" s="46">
        <v>121.32</v>
      </c>
      <c r="AN141" s="35">
        <f>IF(MONTH(A141)&gt;MONTH(A140),B141*0.1,0)</f>
        <v>0</v>
      </c>
      <c r="AO141" s="36">
        <f t="shared" si="33"/>
        <v>0</v>
      </c>
      <c r="AP141" s="23"/>
      <c r="AQ141" s="23"/>
      <c r="AR141" s="23"/>
      <c r="AS141" s="24">
        <f t="shared" si="32"/>
        <v>0.97769230265864016</v>
      </c>
      <c r="AT141" s="23">
        <f>AM141*AS141</f>
        <v>118.61363015854621</v>
      </c>
      <c r="AU141" s="25">
        <f>L141+T141+AB141+AL141+AT141</f>
        <v>1054.6149346423861</v>
      </c>
      <c r="AV141" s="26">
        <f t="shared" si="25"/>
        <v>0</v>
      </c>
    </row>
    <row r="142" spans="1:48" x14ac:dyDescent="0.25">
      <c r="A142" s="41">
        <v>40431</v>
      </c>
      <c r="B142" s="47">
        <v>28.94</v>
      </c>
      <c r="C142" s="42">
        <v>51.3</v>
      </c>
      <c r="D142" s="42"/>
      <c r="E142" s="16">
        <f t="shared" si="26"/>
        <v>0</v>
      </c>
      <c r="F142" s="27">
        <f t="shared" si="27"/>
        <v>0</v>
      </c>
      <c r="G142" s="27">
        <f t="shared" si="22"/>
        <v>0</v>
      </c>
      <c r="H142" s="27"/>
      <c r="I142" s="27"/>
      <c r="J142" s="27"/>
      <c r="K142" s="15">
        <f t="shared" si="23"/>
        <v>5.7667966817734495</v>
      </c>
      <c r="L142" s="16">
        <f t="shared" si="24"/>
        <v>295.83666977497796</v>
      </c>
      <c r="M142" s="43">
        <v>5.2279</v>
      </c>
      <c r="N142" s="28">
        <f t="shared" si="28"/>
        <v>0</v>
      </c>
      <c r="O142" s="29">
        <f t="shared" si="29"/>
        <v>0</v>
      </c>
      <c r="P142" s="17"/>
      <c r="Q142" s="17"/>
      <c r="R142" s="17"/>
      <c r="S142" s="18">
        <f>S141+O142+Q142</f>
        <v>60.267152096741604</v>
      </c>
      <c r="T142" s="17">
        <f>M142*S142</f>
        <v>315.07064444655543</v>
      </c>
      <c r="U142" s="44">
        <v>3.91</v>
      </c>
      <c r="V142" s="30">
        <f>IF(MONTH(A142)&gt;MONTH(A141),B142*0.2,0)</f>
        <v>0</v>
      </c>
      <c r="W142" s="31">
        <f t="shared" si="30"/>
        <v>0</v>
      </c>
      <c r="X142" s="19"/>
      <c r="Y142" s="19"/>
      <c r="Z142" s="19"/>
      <c r="AA142" s="20">
        <f>AA141+W142+Y142</f>
        <v>52.282080658110445</v>
      </c>
      <c r="AB142" s="19">
        <f>U142*AA142</f>
        <v>204.42293537321186</v>
      </c>
      <c r="AC142" s="45">
        <v>104.57</v>
      </c>
      <c r="AD142" s="45"/>
      <c r="AE142" s="32">
        <f>IF(MONTH(A142)&gt;MONTH(A141),B142*0.1,0)</f>
        <v>0</v>
      </c>
      <c r="AF142" s="33">
        <f t="shared" si="31"/>
        <v>0</v>
      </c>
      <c r="AG142" s="33">
        <f>IF(AD142&gt;0,(AK141*AD142)/AC142,0)</f>
        <v>0</v>
      </c>
      <c r="AH142" s="33"/>
      <c r="AI142" s="33"/>
      <c r="AJ142" s="33"/>
      <c r="AK142" s="34">
        <f>AK141+AF142+AG142-AI142</f>
        <v>1.158992503138786</v>
      </c>
      <c r="AL142" s="21">
        <f>AC142*AK142</f>
        <v>121.19584605322284</v>
      </c>
      <c r="AM142" s="46">
        <v>121.91</v>
      </c>
      <c r="AN142" s="35">
        <f>IF(MONTH(A142)&gt;MONTH(A141),B142*0.1,0)</f>
        <v>0</v>
      </c>
      <c r="AO142" s="36">
        <f t="shared" si="33"/>
        <v>0</v>
      </c>
      <c r="AP142" s="23"/>
      <c r="AQ142" s="23"/>
      <c r="AR142" s="23"/>
      <c r="AS142" s="24">
        <f t="shared" si="32"/>
        <v>0.97769230265864016</v>
      </c>
      <c r="AT142" s="23">
        <f>AM142*AS142</f>
        <v>119.19046861711482</v>
      </c>
      <c r="AU142" s="25">
        <f>L142+T142+AB142+AL142+AT142</f>
        <v>1055.716564265083</v>
      </c>
      <c r="AV142" s="26">
        <f t="shared" si="25"/>
        <v>0</v>
      </c>
    </row>
    <row r="143" spans="1:48" x14ac:dyDescent="0.25">
      <c r="A143" s="41">
        <v>40434</v>
      </c>
      <c r="B143" s="47">
        <v>28.94</v>
      </c>
      <c r="C143" s="42">
        <v>51.68</v>
      </c>
      <c r="D143" s="42"/>
      <c r="E143" s="16">
        <f t="shared" si="26"/>
        <v>0</v>
      </c>
      <c r="F143" s="27">
        <f t="shared" si="27"/>
        <v>0</v>
      </c>
      <c r="G143" s="27">
        <f t="shared" si="22"/>
        <v>0</v>
      </c>
      <c r="H143" s="27"/>
      <c r="I143" s="27"/>
      <c r="J143" s="27"/>
      <c r="K143" s="15">
        <f t="shared" si="23"/>
        <v>5.7667966817734495</v>
      </c>
      <c r="L143" s="16">
        <f t="shared" si="24"/>
        <v>298.02805251405186</v>
      </c>
      <c r="M143" s="43">
        <v>5.2653999999999996</v>
      </c>
      <c r="N143" s="28">
        <f t="shared" si="28"/>
        <v>0</v>
      </c>
      <c r="O143" s="29">
        <f t="shared" si="29"/>
        <v>0</v>
      </c>
      <c r="P143" s="17"/>
      <c r="Q143" s="17"/>
      <c r="R143" s="17"/>
      <c r="S143" s="18">
        <f>S142+O143+Q143</f>
        <v>60.267152096741604</v>
      </c>
      <c r="T143" s="17">
        <f>M143*S143</f>
        <v>317.33066265018323</v>
      </c>
      <c r="U143" s="44">
        <v>3.92</v>
      </c>
      <c r="V143" s="30">
        <f>IF(MONTH(A143)&gt;MONTH(A142),B143*0.2,0)</f>
        <v>0</v>
      </c>
      <c r="W143" s="31">
        <f t="shared" si="30"/>
        <v>0</v>
      </c>
      <c r="X143" s="19"/>
      <c r="Y143" s="19"/>
      <c r="Z143" s="19"/>
      <c r="AA143" s="20">
        <f>AA142+W143+Y143</f>
        <v>52.282080658110445</v>
      </c>
      <c r="AB143" s="19">
        <f>U143*AA143</f>
        <v>204.94575617979294</v>
      </c>
      <c r="AC143" s="45">
        <v>105.32</v>
      </c>
      <c r="AD143" s="45"/>
      <c r="AE143" s="32">
        <f>IF(MONTH(A143)&gt;MONTH(A142),B143*0.1,0)</f>
        <v>0</v>
      </c>
      <c r="AF143" s="33">
        <f t="shared" si="31"/>
        <v>0</v>
      </c>
      <c r="AG143" s="33">
        <f>IF(AD143&gt;0,(AK142*AD143)/AC143,0)</f>
        <v>0</v>
      </c>
      <c r="AH143" s="33"/>
      <c r="AI143" s="33"/>
      <c r="AJ143" s="33"/>
      <c r="AK143" s="34">
        <f>AK142+AF143+AG143-AI143</f>
        <v>1.158992503138786</v>
      </c>
      <c r="AL143" s="21">
        <f>AC143*AK143</f>
        <v>122.06509043057693</v>
      </c>
      <c r="AM143" s="46">
        <v>123.14</v>
      </c>
      <c r="AN143" s="35">
        <f>IF(MONTH(A143)&gt;MONTH(A142),B143*0.1,0)</f>
        <v>0</v>
      </c>
      <c r="AO143" s="36">
        <f t="shared" si="33"/>
        <v>0</v>
      </c>
      <c r="AP143" s="23"/>
      <c r="AQ143" s="23"/>
      <c r="AR143" s="23"/>
      <c r="AS143" s="24">
        <f t="shared" si="32"/>
        <v>0.97769230265864016</v>
      </c>
      <c r="AT143" s="23">
        <f>AM143*AS143</f>
        <v>120.39303014938496</v>
      </c>
      <c r="AU143" s="25">
        <f>L143+T143+AB143+AL143+AT143</f>
        <v>1062.7625919239899</v>
      </c>
      <c r="AV143" s="26">
        <f t="shared" si="25"/>
        <v>0</v>
      </c>
    </row>
    <row r="144" spans="1:48" x14ac:dyDescent="0.25">
      <c r="A144" s="41">
        <v>40435</v>
      </c>
      <c r="B144" s="47">
        <v>28.94</v>
      </c>
      <c r="C144" s="42">
        <v>51.44</v>
      </c>
      <c r="D144" s="42"/>
      <c r="E144" s="16">
        <f t="shared" si="26"/>
        <v>0</v>
      </c>
      <c r="F144" s="27">
        <f t="shared" si="27"/>
        <v>0</v>
      </c>
      <c r="G144" s="27">
        <f t="shared" si="22"/>
        <v>0</v>
      </c>
      <c r="H144" s="27"/>
      <c r="I144" s="27"/>
      <c r="J144" s="27"/>
      <c r="K144" s="15">
        <f t="shared" si="23"/>
        <v>5.7667966817734495</v>
      </c>
      <c r="L144" s="16">
        <f t="shared" si="24"/>
        <v>296.64402131042624</v>
      </c>
      <c r="M144" s="43">
        <v>5.2797000000000001</v>
      </c>
      <c r="N144" s="28">
        <f t="shared" si="28"/>
        <v>0</v>
      </c>
      <c r="O144" s="29">
        <f t="shared" si="29"/>
        <v>0</v>
      </c>
      <c r="P144" s="17"/>
      <c r="Q144" s="17"/>
      <c r="R144" s="17"/>
      <c r="S144" s="18">
        <f>S143+O144+Q144</f>
        <v>60.267152096741604</v>
      </c>
      <c r="T144" s="17">
        <f>M144*S144</f>
        <v>318.19248292516664</v>
      </c>
      <c r="U144" s="44">
        <v>3.91</v>
      </c>
      <c r="V144" s="30">
        <f>IF(MONTH(A144)&gt;MONTH(A143),B144*0.2,0)</f>
        <v>0</v>
      </c>
      <c r="W144" s="31">
        <f t="shared" si="30"/>
        <v>0</v>
      </c>
      <c r="X144" s="19"/>
      <c r="Y144" s="19"/>
      <c r="Z144" s="19"/>
      <c r="AA144" s="20">
        <f>AA143+W144+Y144</f>
        <v>52.282080658110445</v>
      </c>
      <c r="AB144" s="19">
        <f>U144*AA144</f>
        <v>204.42293537321186</v>
      </c>
      <c r="AC144" s="45">
        <v>104.76</v>
      </c>
      <c r="AD144" s="45"/>
      <c r="AE144" s="32">
        <f>IF(MONTH(A144)&gt;MONTH(A143),B144*0.1,0)</f>
        <v>0</v>
      </c>
      <c r="AF144" s="33">
        <f t="shared" si="31"/>
        <v>0</v>
      </c>
      <c r="AG144" s="33">
        <f>IF(AD144&gt;0,(AK143*AD144)/AC144,0)</f>
        <v>0</v>
      </c>
      <c r="AH144" s="33"/>
      <c r="AI144" s="33"/>
      <c r="AJ144" s="33"/>
      <c r="AK144" s="34">
        <f>AK143+AF144+AG144-AI144</f>
        <v>1.158992503138786</v>
      </c>
      <c r="AL144" s="21">
        <f>AC144*AK144</f>
        <v>121.41605462881923</v>
      </c>
      <c r="AM144" s="46">
        <v>122.72</v>
      </c>
      <c r="AN144" s="35">
        <f>IF(MONTH(A144)&gt;MONTH(A143),B144*0.1,0)</f>
        <v>0</v>
      </c>
      <c r="AO144" s="36">
        <f t="shared" si="33"/>
        <v>0</v>
      </c>
      <c r="AP144" s="23"/>
      <c r="AQ144" s="23"/>
      <c r="AR144" s="23"/>
      <c r="AS144" s="24">
        <f t="shared" si="32"/>
        <v>0.97769230265864016</v>
      </c>
      <c r="AT144" s="23">
        <f>AM144*AS144</f>
        <v>119.98239938226831</v>
      </c>
      <c r="AU144" s="25">
        <f>L144+T144+AB144+AL144+AT144</f>
        <v>1060.6578936198923</v>
      </c>
      <c r="AV144" s="26">
        <f t="shared" si="25"/>
        <v>0</v>
      </c>
    </row>
    <row r="145" spans="1:48" x14ac:dyDescent="0.25">
      <c r="A145" s="41">
        <v>40436</v>
      </c>
      <c r="B145" s="47">
        <v>28.94</v>
      </c>
      <c r="C145" s="42">
        <v>51.36</v>
      </c>
      <c r="D145" s="42"/>
      <c r="E145" s="16">
        <f t="shared" si="26"/>
        <v>0</v>
      </c>
      <c r="F145" s="27">
        <f t="shared" si="27"/>
        <v>0</v>
      </c>
      <c r="G145" s="27">
        <f t="shared" si="22"/>
        <v>0</v>
      </c>
      <c r="H145" s="27"/>
      <c r="I145" s="27"/>
      <c r="J145" s="27"/>
      <c r="K145" s="15">
        <f t="shared" si="23"/>
        <v>5.7667966817734495</v>
      </c>
      <c r="L145" s="16">
        <f t="shared" si="24"/>
        <v>296.18267757588438</v>
      </c>
      <c r="M145" s="43">
        <v>5.2468000000000004</v>
      </c>
      <c r="N145" s="28">
        <f t="shared" si="28"/>
        <v>0</v>
      </c>
      <c r="O145" s="29">
        <f t="shared" si="29"/>
        <v>0</v>
      </c>
      <c r="P145" s="17"/>
      <c r="Q145" s="17"/>
      <c r="R145" s="17"/>
      <c r="S145" s="18">
        <f>S144+O145+Q145</f>
        <v>60.267152096741604</v>
      </c>
      <c r="T145" s="17">
        <f>M145*S145</f>
        <v>316.20969362118387</v>
      </c>
      <c r="U145" s="44">
        <v>3.88</v>
      </c>
      <c r="V145" s="30">
        <f>IF(MONTH(A145)&gt;MONTH(A144),B145*0.2,0)</f>
        <v>0</v>
      </c>
      <c r="W145" s="31">
        <f t="shared" si="30"/>
        <v>0</v>
      </c>
      <c r="X145" s="19"/>
      <c r="Y145" s="19"/>
      <c r="Z145" s="19"/>
      <c r="AA145" s="20">
        <f>AA144+W145+Y145</f>
        <v>52.282080658110445</v>
      </c>
      <c r="AB145" s="19">
        <f>U145*AA145</f>
        <v>202.85447295346853</v>
      </c>
      <c r="AC145" s="45">
        <v>104.35</v>
      </c>
      <c r="AD145" s="45"/>
      <c r="AE145" s="32">
        <f>IF(MONTH(A145)&gt;MONTH(A144),B145*0.1,0)</f>
        <v>0</v>
      </c>
      <c r="AF145" s="33">
        <f t="shared" si="31"/>
        <v>0</v>
      </c>
      <c r="AG145" s="33">
        <f>IF(AD145&gt;0,(AK144*AD145)/AC145,0)</f>
        <v>0</v>
      </c>
      <c r="AH145" s="33"/>
      <c r="AI145" s="33"/>
      <c r="AJ145" s="33"/>
      <c r="AK145" s="34">
        <f>AK144+AF145+AG145-AI145</f>
        <v>1.158992503138786</v>
      </c>
      <c r="AL145" s="21">
        <f>AC145*AK145</f>
        <v>120.94086770253232</v>
      </c>
      <c r="AM145" s="46">
        <v>122.58</v>
      </c>
      <c r="AN145" s="35">
        <f>IF(MONTH(A145)&gt;MONTH(A144),B145*0.1,0)</f>
        <v>0</v>
      </c>
      <c r="AO145" s="36">
        <f t="shared" si="33"/>
        <v>0</v>
      </c>
      <c r="AP145" s="23"/>
      <c r="AQ145" s="23"/>
      <c r="AR145" s="23"/>
      <c r="AS145" s="24">
        <f t="shared" si="32"/>
        <v>0.97769230265864016</v>
      </c>
      <c r="AT145" s="23">
        <f>AM145*AS145</f>
        <v>119.8455224598961</v>
      </c>
      <c r="AU145" s="25">
        <f>L145+T145+AB145+AL145+AT145</f>
        <v>1056.0332343129653</v>
      </c>
      <c r="AV145" s="26">
        <f t="shared" si="25"/>
        <v>0</v>
      </c>
    </row>
    <row r="146" spans="1:48" x14ac:dyDescent="0.25">
      <c r="A146" s="41">
        <v>40437</v>
      </c>
      <c r="B146" s="47">
        <v>28.94</v>
      </c>
      <c r="C146" s="42">
        <v>51.36</v>
      </c>
      <c r="D146" s="42"/>
      <c r="E146" s="16">
        <f t="shared" si="26"/>
        <v>0</v>
      </c>
      <c r="F146" s="27">
        <f t="shared" si="27"/>
        <v>0</v>
      </c>
      <c r="G146" s="27">
        <f t="shared" si="22"/>
        <v>0</v>
      </c>
      <c r="H146" s="27"/>
      <c r="I146" s="27"/>
      <c r="J146" s="27"/>
      <c r="K146" s="15">
        <f t="shared" si="23"/>
        <v>5.7667966817734495</v>
      </c>
      <c r="L146" s="16">
        <f t="shared" si="24"/>
        <v>296.18267757588438</v>
      </c>
      <c r="M146" s="43">
        <v>5.2087000000000003</v>
      </c>
      <c r="N146" s="28">
        <f t="shared" si="28"/>
        <v>0</v>
      </c>
      <c r="O146" s="29">
        <f t="shared" si="29"/>
        <v>0</v>
      </c>
      <c r="P146" s="17"/>
      <c r="Q146" s="17"/>
      <c r="R146" s="17"/>
      <c r="S146" s="18">
        <f>S145+O146+Q146</f>
        <v>60.267152096741604</v>
      </c>
      <c r="T146" s="17">
        <f>M146*S146</f>
        <v>313.91351512629802</v>
      </c>
      <c r="U146" s="44">
        <v>3.86</v>
      </c>
      <c r="V146" s="30">
        <f>IF(MONTH(A146)&gt;MONTH(A145),B146*0.2,0)</f>
        <v>0</v>
      </c>
      <c r="W146" s="31">
        <f t="shared" si="30"/>
        <v>0</v>
      </c>
      <c r="X146" s="19"/>
      <c r="Y146" s="19"/>
      <c r="Z146" s="19"/>
      <c r="AA146" s="20">
        <f>AA145+W146+Y146</f>
        <v>52.282080658110445</v>
      </c>
      <c r="AB146" s="19">
        <f>U146*AA146</f>
        <v>201.80883134030631</v>
      </c>
      <c r="AC146" s="45">
        <v>104.04</v>
      </c>
      <c r="AD146" s="45"/>
      <c r="AE146" s="32">
        <f>IF(MONTH(A146)&gt;MONTH(A145),B146*0.1,0)</f>
        <v>0</v>
      </c>
      <c r="AF146" s="33">
        <f t="shared" si="31"/>
        <v>0</v>
      </c>
      <c r="AG146" s="33">
        <f>IF(AD146&gt;0,(AK145*AD146)/AC146,0)</f>
        <v>0</v>
      </c>
      <c r="AH146" s="33"/>
      <c r="AI146" s="33"/>
      <c r="AJ146" s="33"/>
      <c r="AK146" s="34">
        <f>AK145+AF146+AG146-AI146</f>
        <v>1.158992503138786</v>
      </c>
      <c r="AL146" s="21">
        <f>AC146*AK146</f>
        <v>120.58158002655931</v>
      </c>
      <c r="AM146" s="46">
        <v>121.67</v>
      </c>
      <c r="AN146" s="35">
        <f>IF(MONTH(A146)&gt;MONTH(A145),B146*0.1,0)</f>
        <v>0</v>
      </c>
      <c r="AO146" s="36">
        <f t="shared" si="33"/>
        <v>0</v>
      </c>
      <c r="AP146" s="23"/>
      <c r="AQ146" s="23"/>
      <c r="AR146" s="23"/>
      <c r="AS146" s="24">
        <f t="shared" si="32"/>
        <v>0.97769230265864016</v>
      </c>
      <c r="AT146" s="23">
        <f>AM146*AS146</f>
        <v>118.95582246447675</v>
      </c>
      <c r="AU146" s="25">
        <f>L146+T146+AB146+AL146+AT146</f>
        <v>1051.4424265335249</v>
      </c>
      <c r="AV146" s="26">
        <f t="shared" si="25"/>
        <v>0</v>
      </c>
    </row>
    <row r="147" spans="1:48" x14ac:dyDescent="0.25">
      <c r="A147" s="41">
        <v>40438</v>
      </c>
      <c r="B147" s="47">
        <v>28.94</v>
      </c>
      <c r="C147" s="42">
        <v>51.46</v>
      </c>
      <c r="D147" s="42"/>
      <c r="E147" s="16">
        <f t="shared" si="26"/>
        <v>0</v>
      </c>
      <c r="F147" s="27">
        <f t="shared" si="27"/>
        <v>0</v>
      </c>
      <c r="G147" s="27">
        <f t="shared" si="22"/>
        <v>0</v>
      </c>
      <c r="H147" s="27"/>
      <c r="I147" s="27"/>
      <c r="J147" s="27"/>
      <c r="K147" s="15">
        <f t="shared" si="23"/>
        <v>5.7667966817734495</v>
      </c>
      <c r="L147" s="16">
        <f t="shared" si="24"/>
        <v>296.75935724406173</v>
      </c>
      <c r="M147" s="43">
        <v>5.1954000000000002</v>
      </c>
      <c r="N147" s="28">
        <f t="shared" si="28"/>
        <v>0</v>
      </c>
      <c r="O147" s="29">
        <f t="shared" si="29"/>
        <v>0</v>
      </c>
      <c r="P147" s="17"/>
      <c r="Q147" s="17"/>
      <c r="R147" s="17"/>
      <c r="S147" s="18">
        <f>S146+O147+Q147</f>
        <v>60.267152096741604</v>
      </c>
      <c r="T147" s="17">
        <f>M147*S147</f>
        <v>313.11196200341135</v>
      </c>
      <c r="U147" s="44">
        <v>3.89</v>
      </c>
      <c r="V147" s="30">
        <f>IF(MONTH(A147)&gt;MONTH(A146),B147*0.2,0)</f>
        <v>0</v>
      </c>
      <c r="W147" s="31">
        <f t="shared" si="30"/>
        <v>0</v>
      </c>
      <c r="X147" s="19"/>
      <c r="Y147" s="19"/>
      <c r="Z147" s="19"/>
      <c r="AA147" s="20">
        <f>AA146+W147+Y147</f>
        <v>52.282080658110445</v>
      </c>
      <c r="AB147" s="19">
        <f>U147*AA147</f>
        <v>203.37729376004964</v>
      </c>
      <c r="AC147" s="45">
        <v>103.97</v>
      </c>
      <c r="AD147" s="45"/>
      <c r="AE147" s="32">
        <f>IF(MONTH(A147)&gt;MONTH(A146),B147*0.1,0)</f>
        <v>0</v>
      </c>
      <c r="AF147" s="33">
        <f t="shared" si="31"/>
        <v>0</v>
      </c>
      <c r="AG147" s="33">
        <f>IF(AD147&gt;0,(AK146*AD147)/AC147,0)</f>
        <v>0</v>
      </c>
      <c r="AH147" s="33"/>
      <c r="AI147" s="33"/>
      <c r="AJ147" s="33"/>
      <c r="AK147" s="34">
        <f>AK146+AF147+AG147-AI147</f>
        <v>1.158992503138786</v>
      </c>
      <c r="AL147" s="21">
        <f>AC147*AK147</f>
        <v>120.50045055133958</v>
      </c>
      <c r="AM147" s="46">
        <v>122.17</v>
      </c>
      <c r="AN147" s="35">
        <f>IF(MONTH(A147)&gt;MONTH(A146),B147*0.1,0)</f>
        <v>0</v>
      </c>
      <c r="AO147" s="36">
        <f t="shared" si="33"/>
        <v>0</v>
      </c>
      <c r="AP147" s="23"/>
      <c r="AQ147" s="23"/>
      <c r="AR147" s="23"/>
      <c r="AS147" s="24">
        <f t="shared" si="32"/>
        <v>0.97769230265864016</v>
      </c>
      <c r="AT147" s="23">
        <f>AM147*AS147</f>
        <v>119.44466861580607</v>
      </c>
      <c r="AU147" s="25">
        <f>L147+T147+AB147+AL147+AT147</f>
        <v>1053.1937321746684</v>
      </c>
      <c r="AV147" s="26">
        <f t="shared" si="25"/>
        <v>0</v>
      </c>
    </row>
    <row r="148" spans="1:48" x14ac:dyDescent="0.25">
      <c r="A148" s="41">
        <v>40441</v>
      </c>
      <c r="B148" s="47">
        <v>28.94</v>
      </c>
      <c r="C148" s="42">
        <v>51.4</v>
      </c>
      <c r="D148" s="42"/>
      <c r="E148" s="16">
        <f t="shared" si="26"/>
        <v>0</v>
      </c>
      <c r="F148" s="27">
        <f t="shared" si="27"/>
        <v>0</v>
      </c>
      <c r="G148" s="27">
        <f t="shared" si="22"/>
        <v>0</v>
      </c>
      <c r="H148" s="27"/>
      <c r="I148" s="27"/>
      <c r="J148" s="27"/>
      <c r="K148" s="15">
        <f t="shared" si="23"/>
        <v>5.7667966817734495</v>
      </c>
      <c r="L148" s="16">
        <f t="shared" si="24"/>
        <v>296.41334944315531</v>
      </c>
      <c r="M148" s="43">
        <v>5.2727000000000004</v>
      </c>
      <c r="N148" s="28">
        <f t="shared" si="28"/>
        <v>0</v>
      </c>
      <c r="O148" s="29">
        <f t="shared" si="29"/>
        <v>0</v>
      </c>
      <c r="P148" s="17"/>
      <c r="Q148" s="17"/>
      <c r="R148" s="17"/>
      <c r="S148" s="18">
        <f>S147+O148+Q148</f>
        <v>60.267152096741604</v>
      </c>
      <c r="T148" s="17">
        <f>M148*S148</f>
        <v>317.77061286048951</v>
      </c>
      <c r="U148" s="44">
        <v>3.92</v>
      </c>
      <c r="V148" s="30">
        <f>IF(MONTH(A148)&gt;MONTH(A147),B148*0.2,0)</f>
        <v>0</v>
      </c>
      <c r="W148" s="31">
        <f t="shared" si="30"/>
        <v>0</v>
      </c>
      <c r="X148" s="19"/>
      <c r="Y148" s="19"/>
      <c r="Z148" s="19"/>
      <c r="AA148" s="20">
        <f>AA147+W148+Y148</f>
        <v>52.282080658110445</v>
      </c>
      <c r="AB148" s="19">
        <f>U148*AA148</f>
        <v>204.94575617979294</v>
      </c>
      <c r="AC148" s="45">
        <v>104.78</v>
      </c>
      <c r="AD148" s="45"/>
      <c r="AE148" s="32">
        <f>IF(MONTH(A148)&gt;MONTH(A147),B148*0.1,0)</f>
        <v>0</v>
      </c>
      <c r="AF148" s="33">
        <f t="shared" si="31"/>
        <v>0</v>
      </c>
      <c r="AG148" s="33">
        <f>IF(AD148&gt;0,(AK147*AD148)/AC148,0)</f>
        <v>0</v>
      </c>
      <c r="AH148" s="33"/>
      <c r="AI148" s="33"/>
      <c r="AJ148" s="33"/>
      <c r="AK148" s="34">
        <f>AK147+AF148+AG148-AI148</f>
        <v>1.158992503138786</v>
      </c>
      <c r="AL148" s="21">
        <f>AC148*AK148</f>
        <v>121.439234478882</v>
      </c>
      <c r="AM148" s="46">
        <v>123.36</v>
      </c>
      <c r="AN148" s="35">
        <f>IF(MONTH(A148)&gt;MONTH(A147),B148*0.1,0)</f>
        <v>0</v>
      </c>
      <c r="AO148" s="36">
        <f t="shared" si="33"/>
        <v>0</v>
      </c>
      <c r="AP148" s="23"/>
      <c r="AQ148" s="23"/>
      <c r="AR148" s="23"/>
      <c r="AS148" s="24">
        <f t="shared" si="32"/>
        <v>0.97769230265864016</v>
      </c>
      <c r="AT148" s="23">
        <f>AM148*AS148</f>
        <v>120.60812245596985</v>
      </c>
      <c r="AU148" s="25">
        <f>L148+T148+AB148+AL148+AT148</f>
        <v>1061.1770754182896</v>
      </c>
      <c r="AV148" s="26">
        <f t="shared" si="25"/>
        <v>0</v>
      </c>
    </row>
    <row r="149" spans="1:48" x14ac:dyDescent="0.25">
      <c r="A149" s="41">
        <v>40442</v>
      </c>
      <c r="B149" s="47">
        <v>28.94</v>
      </c>
      <c r="C149" s="42">
        <v>51.8</v>
      </c>
      <c r="D149" s="42"/>
      <c r="E149" s="16">
        <f t="shared" si="26"/>
        <v>0</v>
      </c>
      <c r="F149" s="27">
        <f t="shared" si="27"/>
        <v>0</v>
      </c>
      <c r="G149" s="27">
        <f t="shared" si="22"/>
        <v>0</v>
      </c>
      <c r="H149" s="27"/>
      <c r="I149" s="27"/>
      <c r="J149" s="27"/>
      <c r="K149" s="15">
        <f t="shared" si="23"/>
        <v>5.7667966817734495</v>
      </c>
      <c r="L149" s="16">
        <f t="shared" si="24"/>
        <v>298.72006811586465</v>
      </c>
      <c r="M149" s="43">
        <v>5.2601000000000004</v>
      </c>
      <c r="N149" s="28">
        <f t="shared" si="28"/>
        <v>0</v>
      </c>
      <c r="O149" s="29">
        <f t="shared" si="29"/>
        <v>0</v>
      </c>
      <c r="P149" s="17"/>
      <c r="Q149" s="17"/>
      <c r="R149" s="17"/>
      <c r="S149" s="18">
        <f>S148+O149+Q149</f>
        <v>60.267152096741604</v>
      </c>
      <c r="T149" s="17">
        <f>M149*S149</f>
        <v>317.01124674407055</v>
      </c>
      <c r="U149" s="44">
        <v>3.91</v>
      </c>
      <c r="V149" s="30">
        <f>IF(MONTH(A149)&gt;MONTH(A148),B149*0.2,0)</f>
        <v>0</v>
      </c>
      <c r="W149" s="31">
        <f t="shared" si="30"/>
        <v>0</v>
      </c>
      <c r="X149" s="19"/>
      <c r="Y149" s="19"/>
      <c r="Z149" s="19"/>
      <c r="AA149" s="20">
        <f>AA148+W149+Y149</f>
        <v>52.282080658110445</v>
      </c>
      <c r="AB149" s="19">
        <f>U149*AA149</f>
        <v>204.42293537321186</v>
      </c>
      <c r="AC149" s="45">
        <v>105.32</v>
      </c>
      <c r="AD149" s="45"/>
      <c r="AE149" s="32">
        <f>IF(MONTH(A149)&gt;MONTH(A148),B149*0.1,0)</f>
        <v>0</v>
      </c>
      <c r="AF149" s="33">
        <f t="shared" si="31"/>
        <v>0</v>
      </c>
      <c r="AG149" s="33">
        <f>IF(AD149&gt;0,(AK148*AD149)/AC149,0)</f>
        <v>0</v>
      </c>
      <c r="AH149" s="33"/>
      <c r="AI149" s="33"/>
      <c r="AJ149" s="33"/>
      <c r="AK149" s="34">
        <f>AK148+AF149+AG149-AI149</f>
        <v>1.158992503138786</v>
      </c>
      <c r="AL149" s="21">
        <f>AC149*AK149</f>
        <v>122.06509043057693</v>
      </c>
      <c r="AM149" s="46">
        <v>123.32</v>
      </c>
      <c r="AN149" s="35">
        <f>IF(MONTH(A149)&gt;MONTH(A148),B149*0.1,0)</f>
        <v>0</v>
      </c>
      <c r="AO149" s="36">
        <f t="shared" si="33"/>
        <v>0</v>
      </c>
      <c r="AP149" s="23"/>
      <c r="AQ149" s="23"/>
      <c r="AR149" s="23"/>
      <c r="AS149" s="24">
        <f t="shared" si="32"/>
        <v>0.97769230265864016</v>
      </c>
      <c r="AT149" s="23">
        <f>AM149*AS149</f>
        <v>120.56901476386349</v>
      </c>
      <c r="AU149" s="25">
        <f>L149+T149+AB149+AL149+AT149</f>
        <v>1062.7883554275875</v>
      </c>
      <c r="AV149" s="26">
        <f t="shared" si="25"/>
        <v>0</v>
      </c>
    </row>
    <row r="150" spans="1:48" x14ac:dyDescent="0.25">
      <c r="A150" s="41">
        <v>40443</v>
      </c>
      <c r="B150" s="47">
        <v>28.94</v>
      </c>
      <c r="C150" s="42">
        <v>51.19</v>
      </c>
      <c r="D150" s="42"/>
      <c r="E150" s="16">
        <f t="shared" si="26"/>
        <v>0</v>
      </c>
      <c r="F150" s="27">
        <f t="shared" si="27"/>
        <v>0</v>
      </c>
      <c r="G150" s="27">
        <f t="shared" si="22"/>
        <v>0</v>
      </c>
      <c r="H150" s="27"/>
      <c r="I150" s="27"/>
      <c r="J150" s="27"/>
      <c r="K150" s="15">
        <f t="shared" si="23"/>
        <v>5.7667966817734495</v>
      </c>
      <c r="L150" s="16">
        <f t="shared" si="24"/>
        <v>295.20232213998287</v>
      </c>
      <c r="M150" s="43">
        <v>5.1933999999999996</v>
      </c>
      <c r="N150" s="28">
        <f t="shared" si="28"/>
        <v>0</v>
      </c>
      <c r="O150" s="29">
        <f t="shared" si="29"/>
        <v>0</v>
      </c>
      <c r="P150" s="17"/>
      <c r="Q150" s="17"/>
      <c r="R150" s="17"/>
      <c r="S150" s="18">
        <f>S149+O150+Q150</f>
        <v>60.267152096741604</v>
      </c>
      <c r="T150" s="17">
        <f>M150*S150</f>
        <v>312.99142769921781</v>
      </c>
      <c r="U150" s="44">
        <v>3.81</v>
      </c>
      <c r="V150" s="30">
        <f>IF(MONTH(A150)&gt;MONTH(A149),B150*0.2,0)</f>
        <v>0</v>
      </c>
      <c r="W150" s="31">
        <f t="shared" si="30"/>
        <v>0</v>
      </c>
      <c r="X150" s="19"/>
      <c r="Y150" s="19"/>
      <c r="Z150" s="19"/>
      <c r="AA150" s="20">
        <f>AA149+W150+Y150</f>
        <v>52.282080658110445</v>
      </c>
      <c r="AB150" s="19">
        <f>U150*AA150</f>
        <v>199.1947273074008</v>
      </c>
      <c r="AC150" s="45">
        <v>103.9</v>
      </c>
      <c r="AD150" s="45"/>
      <c r="AE150" s="32">
        <f>IF(MONTH(A150)&gt;MONTH(A149),B150*0.1,0)</f>
        <v>0</v>
      </c>
      <c r="AF150" s="33">
        <f t="shared" si="31"/>
        <v>0</v>
      </c>
      <c r="AG150" s="33">
        <f>IF(AD150&gt;0,(AK149*AD150)/AC150,0)</f>
        <v>0</v>
      </c>
      <c r="AH150" s="33"/>
      <c r="AI150" s="33"/>
      <c r="AJ150" s="33"/>
      <c r="AK150" s="34">
        <f>AK149+AF150+AG150-AI150</f>
        <v>1.158992503138786</v>
      </c>
      <c r="AL150" s="21">
        <f>AC150*AK150</f>
        <v>120.41932107611987</v>
      </c>
      <c r="AM150" s="46">
        <v>121.56</v>
      </c>
      <c r="AN150" s="35">
        <f>IF(MONTH(A150)&gt;MONTH(A149),B150*0.1,0)</f>
        <v>0</v>
      </c>
      <c r="AO150" s="36">
        <f t="shared" si="33"/>
        <v>0</v>
      </c>
      <c r="AP150" s="23"/>
      <c r="AQ150" s="23"/>
      <c r="AR150" s="23"/>
      <c r="AS150" s="24">
        <f t="shared" si="32"/>
        <v>0.97769230265864016</v>
      </c>
      <c r="AT150" s="23">
        <f>AM150*AS150</f>
        <v>118.84827631118429</v>
      </c>
      <c r="AU150" s="25">
        <f>L150+T150+AB150+AL150+AT150</f>
        <v>1046.6560745339057</v>
      </c>
      <c r="AV150" s="26">
        <f t="shared" si="25"/>
        <v>0</v>
      </c>
    </row>
    <row r="151" spans="1:48" x14ac:dyDescent="0.25">
      <c r="A151" s="41">
        <v>40444</v>
      </c>
      <c r="B151" s="47">
        <v>28.94</v>
      </c>
      <c r="C151" s="42">
        <v>50.66</v>
      </c>
      <c r="D151" s="42"/>
      <c r="E151" s="16">
        <f t="shared" si="26"/>
        <v>0</v>
      </c>
      <c r="F151" s="27">
        <f t="shared" si="27"/>
        <v>0</v>
      </c>
      <c r="G151" s="27">
        <f t="shared" si="22"/>
        <v>0</v>
      </c>
      <c r="H151" s="27"/>
      <c r="I151" s="27"/>
      <c r="J151" s="27"/>
      <c r="K151" s="15">
        <f t="shared" si="23"/>
        <v>5.7667966817734495</v>
      </c>
      <c r="L151" s="16">
        <f t="shared" si="24"/>
        <v>292.14591989864294</v>
      </c>
      <c r="M151" s="43">
        <v>5.1737000000000002</v>
      </c>
      <c r="N151" s="28">
        <f t="shared" si="28"/>
        <v>0</v>
      </c>
      <c r="O151" s="29">
        <f t="shared" si="29"/>
        <v>0</v>
      </c>
      <c r="P151" s="17"/>
      <c r="Q151" s="17"/>
      <c r="R151" s="17"/>
      <c r="S151" s="18">
        <f>S150+O151+Q151</f>
        <v>60.267152096741604</v>
      </c>
      <c r="T151" s="17">
        <f>M151*S151</f>
        <v>311.80416480291206</v>
      </c>
      <c r="U151" s="44">
        <v>3.84</v>
      </c>
      <c r="V151" s="30">
        <f>IF(MONTH(A151)&gt;MONTH(A150),B151*0.2,0)</f>
        <v>0</v>
      </c>
      <c r="W151" s="31">
        <f t="shared" si="30"/>
        <v>0</v>
      </c>
      <c r="X151" s="19"/>
      <c r="Y151" s="19"/>
      <c r="Z151" s="19"/>
      <c r="AA151" s="20">
        <f>AA150+W151+Y151</f>
        <v>52.282080658110445</v>
      </c>
      <c r="AB151" s="19">
        <f>U151*AA151</f>
        <v>200.76318972714409</v>
      </c>
      <c r="AC151" s="45">
        <v>103.41</v>
      </c>
      <c r="AD151" s="45"/>
      <c r="AE151" s="32">
        <f>IF(MONTH(A151)&gt;MONTH(A150),B151*0.1,0)</f>
        <v>0</v>
      </c>
      <c r="AF151" s="33">
        <f t="shared" si="31"/>
        <v>0</v>
      </c>
      <c r="AG151" s="33">
        <f>IF(AD151&gt;0,(AK150*AD151)/AC151,0)</f>
        <v>0</v>
      </c>
      <c r="AH151" s="33"/>
      <c r="AI151" s="33"/>
      <c r="AJ151" s="33"/>
      <c r="AK151" s="34">
        <f>AK150+AF151+AG151-AI151</f>
        <v>1.158992503138786</v>
      </c>
      <c r="AL151" s="21">
        <f>AC151*AK151</f>
        <v>119.85141474958185</v>
      </c>
      <c r="AM151" s="46">
        <v>121.57</v>
      </c>
      <c r="AN151" s="35">
        <f>IF(MONTH(A151)&gt;MONTH(A150),B151*0.1,0)</f>
        <v>0</v>
      </c>
      <c r="AO151" s="36">
        <f t="shared" si="33"/>
        <v>0</v>
      </c>
      <c r="AP151" s="23"/>
      <c r="AQ151" s="23"/>
      <c r="AR151" s="23"/>
      <c r="AS151" s="24">
        <f t="shared" si="32"/>
        <v>0.97769230265864016</v>
      </c>
      <c r="AT151" s="23">
        <f>AM151*AS151</f>
        <v>118.85805323421087</v>
      </c>
      <c r="AU151" s="25">
        <f>L151+T151+AB151+AL151+AT151</f>
        <v>1043.4227424124917</v>
      </c>
      <c r="AV151" s="26">
        <f t="shared" si="25"/>
        <v>0</v>
      </c>
    </row>
    <row r="152" spans="1:48" x14ac:dyDescent="0.25">
      <c r="A152" s="41">
        <v>40445</v>
      </c>
      <c r="B152" s="47">
        <v>28.94</v>
      </c>
      <c r="C152" s="42">
        <v>50.99</v>
      </c>
      <c r="D152" s="42"/>
      <c r="E152" s="16">
        <f t="shared" si="26"/>
        <v>0</v>
      </c>
      <c r="F152" s="27">
        <f t="shared" si="27"/>
        <v>0</v>
      </c>
      <c r="G152" s="27">
        <f t="shared" si="22"/>
        <v>0</v>
      </c>
      <c r="H152" s="27"/>
      <c r="I152" s="27"/>
      <c r="J152" s="27"/>
      <c r="K152" s="15">
        <f t="shared" si="23"/>
        <v>5.7667966817734495</v>
      </c>
      <c r="L152" s="16">
        <f t="shared" si="24"/>
        <v>294.04896280362823</v>
      </c>
      <c r="M152" s="43">
        <v>5.2468000000000004</v>
      </c>
      <c r="N152" s="28">
        <f t="shared" si="28"/>
        <v>0</v>
      </c>
      <c r="O152" s="29">
        <f t="shared" si="29"/>
        <v>0</v>
      </c>
      <c r="P152" s="17"/>
      <c r="Q152" s="17"/>
      <c r="R152" s="17"/>
      <c r="S152" s="18">
        <f>S151+O152+Q152</f>
        <v>60.267152096741604</v>
      </c>
      <c r="T152" s="17">
        <f>M152*S152</f>
        <v>316.20969362118387</v>
      </c>
      <c r="U152" s="44">
        <v>3.84</v>
      </c>
      <c r="V152" s="30">
        <f>IF(MONTH(A152)&gt;MONTH(A151),B152*0.2,0)</f>
        <v>0</v>
      </c>
      <c r="W152" s="31">
        <f t="shared" si="30"/>
        <v>0</v>
      </c>
      <c r="X152" s="19"/>
      <c r="Y152" s="19"/>
      <c r="Z152" s="19"/>
      <c r="AA152" s="20">
        <f>AA151+W152+Y152</f>
        <v>52.282080658110445</v>
      </c>
      <c r="AB152" s="19">
        <f>U152*AA152</f>
        <v>200.76318972714409</v>
      </c>
      <c r="AC152" s="45">
        <v>104.05</v>
      </c>
      <c r="AD152" s="45"/>
      <c r="AE152" s="32">
        <f>IF(MONTH(A152)&gt;MONTH(A151),B152*0.1,0)</f>
        <v>0</v>
      </c>
      <c r="AF152" s="33">
        <f t="shared" si="31"/>
        <v>0</v>
      </c>
      <c r="AG152" s="33">
        <f>IF(AD152&gt;0,(AK151*AD152)/AC152,0)</f>
        <v>0</v>
      </c>
      <c r="AH152" s="33"/>
      <c r="AI152" s="33"/>
      <c r="AJ152" s="33"/>
      <c r="AK152" s="34">
        <f>AK151+AF152+AG152-AI152</f>
        <v>1.158992503138786</v>
      </c>
      <c r="AL152" s="21">
        <f>AC152*AK152</f>
        <v>120.59316995159068</v>
      </c>
      <c r="AM152" s="46">
        <v>122.8</v>
      </c>
      <c r="AN152" s="35">
        <f>IF(MONTH(A152)&gt;MONTH(A151),B152*0.1,0)</f>
        <v>0</v>
      </c>
      <c r="AO152" s="36">
        <f t="shared" si="33"/>
        <v>0</v>
      </c>
      <c r="AP152" s="23"/>
      <c r="AQ152" s="23"/>
      <c r="AR152" s="23"/>
      <c r="AS152" s="24">
        <f t="shared" si="32"/>
        <v>0.97769230265864016</v>
      </c>
      <c r="AT152" s="23">
        <f>AM152*AS152</f>
        <v>120.06061476648101</v>
      </c>
      <c r="AU152" s="25">
        <f>L152+T152+AB152+AL152+AT152</f>
        <v>1051.6756308700278</v>
      </c>
      <c r="AV152" s="26">
        <f t="shared" si="25"/>
        <v>0</v>
      </c>
    </row>
    <row r="153" spans="1:48" x14ac:dyDescent="0.25">
      <c r="A153" s="41">
        <v>40448</v>
      </c>
      <c r="B153" s="47">
        <v>28.94</v>
      </c>
      <c r="C153" s="42">
        <v>51.31</v>
      </c>
      <c r="D153" s="42"/>
      <c r="E153" s="16">
        <f t="shared" si="26"/>
        <v>0</v>
      </c>
      <c r="F153" s="27">
        <f t="shared" si="27"/>
        <v>0</v>
      </c>
      <c r="G153" s="27">
        <f t="shared" si="22"/>
        <v>0</v>
      </c>
      <c r="H153" s="27"/>
      <c r="I153" s="27"/>
      <c r="J153" s="27"/>
      <c r="K153" s="15">
        <f t="shared" si="23"/>
        <v>5.7667966817734495</v>
      </c>
      <c r="L153" s="16">
        <f t="shared" si="24"/>
        <v>295.89433774179571</v>
      </c>
      <c r="M153" s="43">
        <v>5.2239000000000004</v>
      </c>
      <c r="N153" s="28">
        <f t="shared" si="28"/>
        <v>0</v>
      </c>
      <c r="O153" s="29">
        <f t="shared" si="29"/>
        <v>0</v>
      </c>
      <c r="P153" s="17"/>
      <c r="Q153" s="17"/>
      <c r="R153" s="17"/>
      <c r="S153" s="18">
        <f>S152+O153+Q153</f>
        <v>60.267152096741604</v>
      </c>
      <c r="T153" s="17">
        <f>M153*S153</f>
        <v>314.82957583816847</v>
      </c>
      <c r="U153" s="44">
        <v>3.84</v>
      </c>
      <c r="V153" s="30">
        <f>IF(MONTH(A153)&gt;MONTH(A152),B153*0.2,0)</f>
        <v>0</v>
      </c>
      <c r="W153" s="31">
        <f t="shared" si="30"/>
        <v>0</v>
      </c>
      <c r="X153" s="19"/>
      <c r="Y153" s="19"/>
      <c r="Z153" s="19"/>
      <c r="AA153" s="20">
        <f>AA152+W153+Y153</f>
        <v>52.282080658110445</v>
      </c>
      <c r="AB153" s="19">
        <f>U153*AA153</f>
        <v>200.76318972714409</v>
      </c>
      <c r="AC153" s="45">
        <v>104.44</v>
      </c>
      <c r="AD153" s="45"/>
      <c r="AE153" s="32">
        <f>IF(MONTH(A153)&gt;MONTH(A152),B153*0.1,0)</f>
        <v>0</v>
      </c>
      <c r="AF153" s="33">
        <f t="shared" si="31"/>
        <v>0</v>
      </c>
      <c r="AG153" s="33">
        <f>IF(AD153&gt;0,(AK152*AD153)/AC153,0)</f>
        <v>0</v>
      </c>
      <c r="AH153" s="33"/>
      <c r="AI153" s="33"/>
      <c r="AJ153" s="33"/>
      <c r="AK153" s="34">
        <f>AK152+AF153+AG153-AI153</f>
        <v>1.158992503138786</v>
      </c>
      <c r="AL153" s="21">
        <f>AC153*AK153</f>
        <v>121.0451770278148</v>
      </c>
      <c r="AM153" s="46">
        <v>123.43</v>
      </c>
      <c r="AN153" s="35">
        <f>IF(MONTH(A153)&gt;MONTH(A152),B153*0.1,0)</f>
        <v>0</v>
      </c>
      <c r="AO153" s="36">
        <f t="shared" si="33"/>
        <v>0</v>
      </c>
      <c r="AP153" s="23"/>
      <c r="AQ153" s="23"/>
      <c r="AR153" s="23"/>
      <c r="AS153" s="24">
        <f t="shared" si="32"/>
        <v>0.97769230265864016</v>
      </c>
      <c r="AT153" s="23">
        <f>AM153*AS153</f>
        <v>120.67656091715597</v>
      </c>
      <c r="AU153" s="25">
        <f>L153+T153+AB153+AL153+AT153</f>
        <v>1053.2088412520791</v>
      </c>
      <c r="AV153" s="26">
        <f t="shared" si="25"/>
        <v>0</v>
      </c>
    </row>
    <row r="154" spans="1:48" x14ac:dyDescent="0.25">
      <c r="A154" s="41">
        <v>40449</v>
      </c>
      <c r="B154" s="47">
        <v>28.94</v>
      </c>
      <c r="C154" s="42">
        <v>51.17</v>
      </c>
      <c r="D154" s="42"/>
      <c r="E154" s="16">
        <f t="shared" si="26"/>
        <v>0</v>
      </c>
      <c r="F154" s="27">
        <f t="shared" si="27"/>
        <v>0</v>
      </c>
      <c r="G154" s="27">
        <f t="shared" si="22"/>
        <v>0</v>
      </c>
      <c r="H154" s="27"/>
      <c r="I154" s="27"/>
      <c r="J154" s="27"/>
      <c r="K154" s="15">
        <f t="shared" si="23"/>
        <v>5.7667966817734495</v>
      </c>
      <c r="L154" s="16">
        <f t="shared" si="24"/>
        <v>295.08698620634743</v>
      </c>
      <c r="M154" s="43">
        <v>5.2259000000000002</v>
      </c>
      <c r="N154" s="28">
        <f t="shared" si="28"/>
        <v>0</v>
      </c>
      <c r="O154" s="29">
        <f t="shared" si="29"/>
        <v>0</v>
      </c>
      <c r="P154" s="17"/>
      <c r="Q154" s="17"/>
      <c r="R154" s="17"/>
      <c r="S154" s="18">
        <f>S153+O154+Q154</f>
        <v>60.267152096741604</v>
      </c>
      <c r="T154" s="17">
        <f>M154*S154</f>
        <v>314.95011014236195</v>
      </c>
      <c r="U154" s="44">
        <v>3.82</v>
      </c>
      <c r="V154" s="30">
        <f>IF(MONTH(A154)&gt;MONTH(A153),B154*0.2,0)</f>
        <v>0</v>
      </c>
      <c r="W154" s="31">
        <f t="shared" si="30"/>
        <v>0</v>
      </c>
      <c r="X154" s="19"/>
      <c r="Y154" s="19"/>
      <c r="Z154" s="19"/>
      <c r="AA154" s="20">
        <f>AA153+W154+Y154</f>
        <v>52.282080658110445</v>
      </c>
      <c r="AB154" s="19">
        <f>U154*AA154</f>
        <v>199.71754811398188</v>
      </c>
      <c r="AC154" s="45">
        <v>104.45</v>
      </c>
      <c r="AD154" s="45"/>
      <c r="AE154" s="32">
        <f>IF(MONTH(A154)&gt;MONTH(A153),B154*0.1,0)</f>
        <v>0</v>
      </c>
      <c r="AF154" s="33">
        <f t="shared" si="31"/>
        <v>0</v>
      </c>
      <c r="AG154" s="33">
        <f>IF(AD154&gt;0,(AK153*AD154)/AC154,0)</f>
        <v>0</v>
      </c>
      <c r="AH154" s="33"/>
      <c r="AI154" s="33"/>
      <c r="AJ154" s="33"/>
      <c r="AK154" s="34">
        <f>AK153+AF154+AG154-AI154</f>
        <v>1.158992503138786</v>
      </c>
      <c r="AL154" s="21">
        <f>AC154*AK154</f>
        <v>121.0567669528462</v>
      </c>
      <c r="AM154" s="46">
        <v>123.12</v>
      </c>
      <c r="AN154" s="35">
        <f>IF(MONTH(A154)&gt;MONTH(A153),B154*0.1,0)</f>
        <v>0</v>
      </c>
      <c r="AO154" s="36">
        <f t="shared" si="33"/>
        <v>0</v>
      </c>
      <c r="AP154" s="23"/>
      <c r="AQ154" s="23"/>
      <c r="AR154" s="23"/>
      <c r="AS154" s="24">
        <f t="shared" si="32"/>
        <v>0.97769230265864016</v>
      </c>
      <c r="AT154" s="23">
        <f>AM154*AS154</f>
        <v>120.37347630333178</v>
      </c>
      <c r="AU154" s="25">
        <f>L154+T154+AB154+AL154+AT154</f>
        <v>1051.184887718869</v>
      </c>
      <c r="AV154" s="26">
        <f t="shared" si="25"/>
        <v>0</v>
      </c>
    </row>
    <row r="155" spans="1:48" x14ac:dyDescent="0.25">
      <c r="A155" s="41">
        <v>40450</v>
      </c>
      <c r="B155" s="47">
        <v>28.94</v>
      </c>
      <c r="C155" s="42">
        <v>50.92</v>
      </c>
      <c r="D155" s="42"/>
      <c r="E155" s="16">
        <f t="shared" si="26"/>
        <v>0</v>
      </c>
      <c r="F155" s="27">
        <f t="shared" si="27"/>
        <v>0</v>
      </c>
      <c r="G155" s="27">
        <f t="shared" ref="G155:G218" si="34">IF(D155&gt;0,(K154*D155)/C155,0)</f>
        <v>0</v>
      </c>
      <c r="H155" s="27"/>
      <c r="I155" s="27"/>
      <c r="J155" s="27"/>
      <c r="K155" s="15">
        <f t="shared" ref="K155:K218" si="35">K154+F155+G155+I155</f>
        <v>5.7667966817734495</v>
      </c>
      <c r="L155" s="16">
        <f t="shared" si="24"/>
        <v>293.64528703590406</v>
      </c>
      <c r="M155" s="43">
        <v>5.2065000000000001</v>
      </c>
      <c r="N155" s="28">
        <f t="shared" si="28"/>
        <v>0</v>
      </c>
      <c r="O155" s="29">
        <f t="shared" si="29"/>
        <v>0</v>
      </c>
      <c r="P155" s="17"/>
      <c r="Q155" s="17"/>
      <c r="R155" s="17"/>
      <c r="S155" s="18">
        <f>S154+O155+Q155</f>
        <v>60.267152096741604</v>
      </c>
      <c r="T155" s="17">
        <f>M155*S155</f>
        <v>313.78092739168517</v>
      </c>
      <c r="U155" s="44">
        <v>3.83</v>
      </c>
      <c r="V155" s="30">
        <f>IF(MONTH(A155)&gt;MONTH(A154),B155*0.2,0)</f>
        <v>0</v>
      </c>
      <c r="W155" s="31">
        <f t="shared" si="30"/>
        <v>0</v>
      </c>
      <c r="X155" s="19"/>
      <c r="Y155" s="19"/>
      <c r="Z155" s="19"/>
      <c r="AA155" s="20">
        <f>AA154+W155+Y155</f>
        <v>52.282080658110445</v>
      </c>
      <c r="AB155" s="19">
        <f>U155*AA155</f>
        <v>200.24036892056301</v>
      </c>
      <c r="AC155" s="45">
        <v>104</v>
      </c>
      <c r="AD155" s="45"/>
      <c r="AE155" s="32">
        <f>IF(MONTH(A155)&gt;MONTH(A154),B155*0.1,0)</f>
        <v>0</v>
      </c>
      <c r="AF155" s="33">
        <f t="shared" si="31"/>
        <v>0</v>
      </c>
      <c r="AG155" s="33">
        <f>IF(AD155&gt;0,(AK154*AD155)/AC155,0)</f>
        <v>0</v>
      </c>
      <c r="AH155" s="33"/>
      <c r="AI155" s="33"/>
      <c r="AJ155" s="33"/>
      <c r="AK155" s="34">
        <f>AK154+AF155+AG155-AI155</f>
        <v>1.158992503138786</v>
      </c>
      <c r="AL155" s="21">
        <f>AC155*AK155</f>
        <v>120.53522032643374</v>
      </c>
      <c r="AM155" s="46">
        <v>123.43</v>
      </c>
      <c r="AN155" s="35">
        <f>IF(MONTH(A155)&gt;MONTH(A154),B155*0.1,0)</f>
        <v>0</v>
      </c>
      <c r="AO155" s="36">
        <f t="shared" si="33"/>
        <v>0</v>
      </c>
      <c r="AP155" s="23"/>
      <c r="AQ155" s="23"/>
      <c r="AR155" s="23"/>
      <c r="AS155" s="24">
        <f t="shared" si="32"/>
        <v>0.97769230265864016</v>
      </c>
      <c r="AT155" s="23">
        <f>AM155*AS155</f>
        <v>120.67656091715597</v>
      </c>
      <c r="AU155" s="25">
        <f>L155+T155+AB155+AL155+AT155</f>
        <v>1048.878364591742</v>
      </c>
      <c r="AV155" s="26">
        <f t="shared" si="25"/>
        <v>0</v>
      </c>
    </row>
    <row r="156" spans="1:48" x14ac:dyDescent="0.25">
      <c r="A156" s="41">
        <v>40451</v>
      </c>
      <c r="B156" s="47">
        <v>28.94</v>
      </c>
      <c r="C156" s="42">
        <v>50.87</v>
      </c>
      <c r="D156" s="42"/>
      <c r="E156" s="16">
        <f t="shared" si="26"/>
        <v>0</v>
      </c>
      <c r="F156" s="27">
        <f t="shared" si="27"/>
        <v>0</v>
      </c>
      <c r="G156" s="27">
        <f t="shared" si="34"/>
        <v>0</v>
      </c>
      <c r="H156" s="27"/>
      <c r="I156" s="27"/>
      <c r="J156" s="27"/>
      <c r="K156" s="15">
        <f t="shared" si="35"/>
        <v>5.7667966817734495</v>
      </c>
      <c r="L156" s="16">
        <f t="shared" si="24"/>
        <v>293.35694720181539</v>
      </c>
      <c r="M156" s="43">
        <v>5.1924000000000001</v>
      </c>
      <c r="N156" s="28">
        <f t="shared" si="28"/>
        <v>0</v>
      </c>
      <c r="O156" s="29">
        <f t="shared" si="29"/>
        <v>0</v>
      </c>
      <c r="P156" s="17"/>
      <c r="Q156" s="17"/>
      <c r="R156" s="17"/>
      <c r="S156" s="18">
        <f>S155+O156+Q156</f>
        <v>60.267152096741604</v>
      </c>
      <c r="T156" s="17">
        <f>M156*S156</f>
        <v>312.93116054712112</v>
      </c>
      <c r="U156" s="44">
        <v>3.79</v>
      </c>
      <c r="V156" s="30">
        <f>IF(MONTH(A156)&gt;MONTH(A155),B156*0.2,0)</f>
        <v>0</v>
      </c>
      <c r="W156" s="31">
        <f t="shared" si="30"/>
        <v>0</v>
      </c>
      <c r="X156" s="19"/>
      <c r="Y156" s="19"/>
      <c r="Z156" s="19"/>
      <c r="AA156" s="20">
        <f>AA155+W156+Y156</f>
        <v>52.282080658110445</v>
      </c>
      <c r="AB156" s="19">
        <f>U156*AA156</f>
        <v>198.14908569423858</v>
      </c>
      <c r="AC156" s="45">
        <v>103.84</v>
      </c>
      <c r="AD156" s="45"/>
      <c r="AE156" s="32">
        <f>IF(MONTH(A156)&gt;MONTH(A155),B156*0.1,0)</f>
        <v>0</v>
      </c>
      <c r="AF156" s="33">
        <f t="shared" si="31"/>
        <v>0</v>
      </c>
      <c r="AG156" s="33">
        <f>IF(AD156&gt;0,(AK155*AD156)/AC156,0)</f>
        <v>0</v>
      </c>
      <c r="AH156" s="33"/>
      <c r="AI156" s="33"/>
      <c r="AJ156" s="33"/>
      <c r="AK156" s="34">
        <f>AK155+AF156+AG156-AI156</f>
        <v>1.158992503138786</v>
      </c>
      <c r="AL156" s="21">
        <f>AC156*AK156</f>
        <v>120.34978152593155</v>
      </c>
      <c r="AM156" s="46">
        <v>122.88</v>
      </c>
      <c r="AN156" s="35">
        <f>IF(MONTH(A156)&gt;MONTH(A155),B156*0.1,0)</f>
        <v>0</v>
      </c>
      <c r="AO156" s="36">
        <f t="shared" si="33"/>
        <v>0</v>
      </c>
      <c r="AP156" s="23"/>
      <c r="AQ156" s="23"/>
      <c r="AR156" s="23"/>
      <c r="AS156" s="24">
        <f t="shared" si="32"/>
        <v>0.97769230265864016</v>
      </c>
      <c r="AT156" s="23">
        <f>AM156*AS156</f>
        <v>120.13883015069369</v>
      </c>
      <c r="AU156" s="25">
        <f>L156+T156+AB156+AL156+AT156</f>
        <v>1044.9258051198003</v>
      </c>
      <c r="AV156" s="26">
        <f t="shared" si="25"/>
        <v>0</v>
      </c>
    </row>
    <row r="157" spans="1:48" x14ac:dyDescent="0.25">
      <c r="A157" s="41">
        <v>40452</v>
      </c>
      <c r="B157" s="47">
        <v>28.94</v>
      </c>
      <c r="C157" s="42">
        <v>50.86</v>
      </c>
      <c r="D157" s="42"/>
      <c r="E157" s="16">
        <f t="shared" si="26"/>
        <v>8.6820000000000004</v>
      </c>
      <c r="F157" s="27">
        <f t="shared" si="27"/>
        <v>0.17070389303971689</v>
      </c>
      <c r="G157" s="27">
        <f t="shared" si="34"/>
        <v>0</v>
      </c>
      <c r="H157" s="27"/>
      <c r="I157" s="27"/>
      <c r="J157" s="27"/>
      <c r="K157" s="15">
        <f t="shared" si="35"/>
        <v>5.937500574813166</v>
      </c>
      <c r="L157" s="16">
        <f t="shared" si="24"/>
        <v>301.9812792349976</v>
      </c>
      <c r="M157" s="43">
        <v>5.1601999999999997</v>
      </c>
      <c r="N157" s="28">
        <f t="shared" si="28"/>
        <v>8.6820000000000004</v>
      </c>
      <c r="O157" s="29">
        <f t="shared" si="29"/>
        <v>1.6824929266307509</v>
      </c>
      <c r="P157" s="17"/>
      <c r="Q157" s="17"/>
      <c r="R157" s="17"/>
      <c r="S157" s="18">
        <f>S156+O157+Q157</f>
        <v>61.949645023372355</v>
      </c>
      <c r="T157" s="17">
        <f>M157*S157</f>
        <v>319.67255824960603</v>
      </c>
      <c r="U157" s="44">
        <v>3.77</v>
      </c>
      <c r="V157" s="30">
        <f>IF(MONTH(A157)&gt;MONTH(A156),B157*0.2,0)</f>
        <v>5.7880000000000003</v>
      </c>
      <c r="W157" s="31">
        <f t="shared" si="30"/>
        <v>1.5352785145888594</v>
      </c>
      <c r="X157" s="19"/>
      <c r="Y157" s="19"/>
      <c r="Z157" s="19"/>
      <c r="AA157" s="20">
        <f>AA156+W157+Y157</f>
        <v>53.817359172699305</v>
      </c>
      <c r="AB157" s="19">
        <f>U157*AA157</f>
        <v>202.89144408107637</v>
      </c>
      <c r="AC157" s="45">
        <v>103.8</v>
      </c>
      <c r="AD157" s="45"/>
      <c r="AE157" s="32">
        <f>IF(MONTH(A157)&gt;MONTH(A156),B157*0.1,0)</f>
        <v>2.8940000000000001</v>
      </c>
      <c r="AF157" s="33">
        <f t="shared" si="31"/>
        <v>2.788053949903661E-2</v>
      </c>
      <c r="AG157" s="33">
        <f>IF(AD157&gt;0,(AK156*AD157)/AC157,0)</f>
        <v>0</v>
      </c>
      <c r="AH157" s="33"/>
      <c r="AI157" s="33"/>
      <c r="AJ157" s="33"/>
      <c r="AK157" s="34">
        <f>AK156+AF157+AG157-AI157</f>
        <v>1.1868730426378227</v>
      </c>
      <c r="AL157" s="21">
        <f>AC157*AK157</f>
        <v>123.19742182580599</v>
      </c>
      <c r="AM157" s="46">
        <v>122.86</v>
      </c>
      <c r="AN157" s="35">
        <f>IF(MONTH(A157)&gt;MONTH(A156),B157*0.1,0)</f>
        <v>2.8940000000000001</v>
      </c>
      <c r="AO157" s="36">
        <f t="shared" si="33"/>
        <v>2.3555266156601012E-2</v>
      </c>
      <c r="AP157" s="23"/>
      <c r="AQ157" s="23"/>
      <c r="AR157" s="23"/>
      <c r="AS157" s="24">
        <f t="shared" si="32"/>
        <v>1.0012475688152411</v>
      </c>
      <c r="AT157" s="23">
        <f>AM157*AS157</f>
        <v>123.01327630464053</v>
      </c>
      <c r="AU157" s="25">
        <f>L157+T157+AB157+AL157+AT157</f>
        <v>1070.7559796961266</v>
      </c>
      <c r="AV157" s="26">
        <f t="shared" si="25"/>
        <v>0</v>
      </c>
    </row>
    <row r="158" spans="1:48" x14ac:dyDescent="0.25">
      <c r="A158" s="41">
        <v>40455</v>
      </c>
      <c r="B158" s="47">
        <v>28.94</v>
      </c>
      <c r="C158" s="42">
        <v>50.53</v>
      </c>
      <c r="D158" s="42"/>
      <c r="E158" s="16">
        <f t="shared" si="26"/>
        <v>0</v>
      </c>
      <c r="F158" s="27">
        <f t="shared" si="27"/>
        <v>0</v>
      </c>
      <c r="G158" s="27">
        <f t="shared" si="34"/>
        <v>0</v>
      </c>
      <c r="H158" s="27"/>
      <c r="I158" s="27"/>
      <c r="J158" s="27"/>
      <c r="K158" s="15">
        <f t="shared" si="35"/>
        <v>5.937500574813166</v>
      </c>
      <c r="L158" s="16">
        <f t="shared" si="24"/>
        <v>300.02190404530927</v>
      </c>
      <c r="M158" s="43">
        <v>5.1185999999999998</v>
      </c>
      <c r="N158" s="28">
        <f t="shared" si="28"/>
        <v>0</v>
      </c>
      <c r="O158" s="29">
        <f t="shared" si="29"/>
        <v>0</v>
      </c>
      <c r="P158" s="17"/>
      <c r="Q158" s="17"/>
      <c r="R158" s="17"/>
      <c r="S158" s="18">
        <f>S157+O158+Q158</f>
        <v>61.949645023372355</v>
      </c>
      <c r="T158" s="17">
        <f>M158*S158</f>
        <v>317.09545301663371</v>
      </c>
      <c r="U158" s="44">
        <v>3.76</v>
      </c>
      <c r="V158" s="30">
        <f>IF(MONTH(A158)&gt;MONTH(A157),B158*0.2,0)</f>
        <v>0</v>
      </c>
      <c r="W158" s="31">
        <f t="shared" si="30"/>
        <v>0</v>
      </c>
      <c r="X158" s="19"/>
      <c r="Y158" s="19"/>
      <c r="Z158" s="19"/>
      <c r="AA158" s="20">
        <f>AA157+W158+Y158</f>
        <v>53.817359172699305</v>
      </c>
      <c r="AB158" s="19">
        <f>U158*AA158</f>
        <v>202.35327048934937</v>
      </c>
      <c r="AC158" s="45">
        <v>104.29</v>
      </c>
      <c r="AD158" s="45"/>
      <c r="AE158" s="32">
        <f>IF(MONTH(A158)&gt;MONTH(A157),B158*0.1,0)</f>
        <v>0</v>
      </c>
      <c r="AF158" s="33">
        <f t="shared" si="31"/>
        <v>0</v>
      </c>
      <c r="AG158" s="33">
        <f>IF(AD158&gt;0,(AK157*AD158)/AC158,0)</f>
        <v>0</v>
      </c>
      <c r="AH158" s="33"/>
      <c r="AI158" s="33"/>
      <c r="AJ158" s="33"/>
      <c r="AK158" s="34">
        <f>AK157+AF158+AG158-AI158</f>
        <v>1.1868730426378227</v>
      </c>
      <c r="AL158" s="21">
        <f>AC158*AK158</f>
        <v>123.77898961669854</v>
      </c>
      <c r="AM158" s="46">
        <v>122.61</v>
      </c>
      <c r="AN158" s="35">
        <f>IF(MONTH(A158)&gt;MONTH(A157),B158*0.1,0)</f>
        <v>0</v>
      </c>
      <c r="AO158" s="36">
        <f t="shared" si="33"/>
        <v>0</v>
      </c>
      <c r="AP158" s="23"/>
      <c r="AQ158" s="23"/>
      <c r="AR158" s="23"/>
      <c r="AS158" s="24">
        <f t="shared" si="32"/>
        <v>1.0012475688152411</v>
      </c>
      <c r="AT158" s="23">
        <f>AM158*AS158</f>
        <v>122.76296441243672</v>
      </c>
      <c r="AU158" s="25">
        <f>L158+T158+AB158+AL158+AT158</f>
        <v>1066.0125815804276</v>
      </c>
      <c r="AV158" s="26">
        <f t="shared" si="25"/>
        <v>0</v>
      </c>
    </row>
    <row r="159" spans="1:48" x14ac:dyDescent="0.25">
      <c r="A159" s="41">
        <v>40456</v>
      </c>
      <c r="B159" s="47">
        <v>28.94</v>
      </c>
      <c r="C159" s="42">
        <v>50.52</v>
      </c>
      <c r="D159" s="42"/>
      <c r="E159" s="16">
        <f t="shared" si="26"/>
        <v>0</v>
      </c>
      <c r="F159" s="27">
        <f t="shared" si="27"/>
        <v>0</v>
      </c>
      <c r="G159" s="27">
        <f t="shared" si="34"/>
        <v>0</v>
      </c>
      <c r="H159" s="27"/>
      <c r="I159" s="27"/>
      <c r="J159" s="27"/>
      <c r="K159" s="15">
        <f t="shared" si="35"/>
        <v>5.937500574813166</v>
      </c>
      <c r="L159" s="16">
        <f t="shared" si="24"/>
        <v>299.96252903956116</v>
      </c>
      <c r="M159" s="43">
        <v>5.1929999999999996</v>
      </c>
      <c r="N159" s="28">
        <f t="shared" si="28"/>
        <v>0</v>
      </c>
      <c r="O159" s="29">
        <f t="shared" si="29"/>
        <v>0</v>
      </c>
      <c r="P159" s="17"/>
      <c r="Q159" s="17"/>
      <c r="R159" s="17"/>
      <c r="S159" s="18">
        <f>S158+O159+Q159</f>
        <v>61.949645023372355</v>
      </c>
      <c r="T159" s="17">
        <f>M159*S159</f>
        <v>321.7045066063726</v>
      </c>
      <c r="U159" s="44">
        <v>3.79</v>
      </c>
      <c r="V159" s="30">
        <f>IF(MONTH(A159)&gt;MONTH(A158),B159*0.2,0)</f>
        <v>0</v>
      </c>
      <c r="W159" s="31">
        <f t="shared" si="30"/>
        <v>0</v>
      </c>
      <c r="X159" s="19"/>
      <c r="Y159" s="19"/>
      <c r="Z159" s="19"/>
      <c r="AA159" s="20">
        <f>AA158+W159+Y159</f>
        <v>53.817359172699305</v>
      </c>
      <c r="AB159" s="19">
        <f>U159*AA159</f>
        <v>203.96779126453038</v>
      </c>
      <c r="AC159" s="45">
        <v>104.19</v>
      </c>
      <c r="AD159" s="45"/>
      <c r="AE159" s="32">
        <f>IF(MONTH(A159)&gt;MONTH(A158),B159*0.1,0)</f>
        <v>0</v>
      </c>
      <c r="AF159" s="33">
        <f t="shared" si="31"/>
        <v>0</v>
      </c>
      <c r="AG159" s="33">
        <f>IF(AD159&gt;0,(AK158*AD159)/AC159,0)</f>
        <v>0</v>
      </c>
      <c r="AH159" s="33"/>
      <c r="AI159" s="33"/>
      <c r="AJ159" s="33"/>
      <c r="AK159" s="34">
        <f>AK158+AF159+AG159-AI159</f>
        <v>1.1868730426378227</v>
      </c>
      <c r="AL159" s="21">
        <f>AC159*AK159</f>
        <v>123.66030231243474</v>
      </c>
      <c r="AM159" s="46">
        <v>123.53</v>
      </c>
      <c r="AN159" s="35">
        <f>IF(MONTH(A159)&gt;MONTH(A158),B159*0.1,0)</f>
        <v>0</v>
      </c>
      <c r="AO159" s="36">
        <f t="shared" si="33"/>
        <v>0</v>
      </c>
      <c r="AP159" s="23"/>
      <c r="AQ159" s="23"/>
      <c r="AR159" s="23"/>
      <c r="AS159" s="24">
        <f t="shared" si="32"/>
        <v>1.0012475688152411</v>
      </c>
      <c r="AT159" s="23">
        <f>AM159*AS159</f>
        <v>123.68411217574673</v>
      </c>
      <c r="AU159" s="25">
        <f>L159+T159+AB159+AL159+AT159</f>
        <v>1072.9792413986456</v>
      </c>
      <c r="AV159" s="26">
        <f t="shared" si="25"/>
        <v>0</v>
      </c>
    </row>
    <row r="160" spans="1:48" x14ac:dyDescent="0.25">
      <c r="A160" s="41">
        <v>40457</v>
      </c>
      <c r="B160" s="47">
        <v>28.94</v>
      </c>
      <c r="C160" s="42">
        <v>51.33</v>
      </c>
      <c r="D160" s="42"/>
      <c r="E160" s="16">
        <f t="shared" si="26"/>
        <v>0</v>
      </c>
      <c r="F160" s="27">
        <f t="shared" si="27"/>
        <v>0</v>
      </c>
      <c r="G160" s="27">
        <f t="shared" si="34"/>
        <v>0</v>
      </c>
      <c r="H160" s="27"/>
      <c r="I160" s="27"/>
      <c r="J160" s="27"/>
      <c r="K160" s="15">
        <f t="shared" si="35"/>
        <v>5.937500574813166</v>
      </c>
      <c r="L160" s="16">
        <f t="shared" si="24"/>
        <v>304.7719045051598</v>
      </c>
      <c r="M160" s="43">
        <v>5.2172999999999998</v>
      </c>
      <c r="N160" s="28">
        <f t="shared" si="28"/>
        <v>0</v>
      </c>
      <c r="O160" s="29">
        <f t="shared" si="29"/>
        <v>0</v>
      </c>
      <c r="P160" s="17"/>
      <c r="Q160" s="17"/>
      <c r="R160" s="17"/>
      <c r="S160" s="18">
        <f>S159+O160+Q160</f>
        <v>61.949645023372355</v>
      </c>
      <c r="T160" s="17">
        <f>M160*S160</f>
        <v>323.20988298044057</v>
      </c>
      <c r="U160" s="44">
        <v>3.79</v>
      </c>
      <c r="V160" s="30">
        <f>IF(MONTH(A160)&gt;MONTH(A159),B160*0.2,0)</f>
        <v>0</v>
      </c>
      <c r="W160" s="31">
        <f t="shared" si="30"/>
        <v>0</v>
      </c>
      <c r="X160" s="19"/>
      <c r="Y160" s="19"/>
      <c r="Z160" s="19"/>
      <c r="AA160" s="20">
        <f>AA159+W160+Y160</f>
        <v>53.817359172699305</v>
      </c>
      <c r="AB160" s="19">
        <f>U160*AA160</f>
        <v>203.96779126453038</v>
      </c>
      <c r="AC160" s="45">
        <v>105.29</v>
      </c>
      <c r="AD160" s="45"/>
      <c r="AE160" s="32">
        <f>IF(MONTH(A160)&gt;MONTH(A159),B160*0.1,0)</f>
        <v>0</v>
      </c>
      <c r="AF160" s="33">
        <f t="shared" si="31"/>
        <v>0</v>
      </c>
      <c r="AG160" s="33">
        <f>IF(AD160&gt;0,(AK159*AD160)/AC160,0)</f>
        <v>0</v>
      </c>
      <c r="AH160" s="33"/>
      <c r="AI160" s="33"/>
      <c r="AJ160" s="33"/>
      <c r="AK160" s="34">
        <f>AK159+AF160+AG160-AI160</f>
        <v>1.1868730426378227</v>
      </c>
      <c r="AL160" s="21">
        <f>AC160*AK160</f>
        <v>124.96586265933635</v>
      </c>
      <c r="AM160" s="46">
        <v>124.5</v>
      </c>
      <c r="AN160" s="35">
        <f>IF(MONTH(A160)&gt;MONTH(A159),B160*0.1,0)</f>
        <v>0</v>
      </c>
      <c r="AO160" s="36">
        <f t="shared" si="33"/>
        <v>0</v>
      </c>
      <c r="AP160" s="23"/>
      <c r="AQ160" s="23"/>
      <c r="AR160" s="23"/>
      <c r="AS160" s="24">
        <f t="shared" si="32"/>
        <v>1.0012475688152411</v>
      </c>
      <c r="AT160" s="23">
        <f>AM160*AS160</f>
        <v>124.65532231749752</v>
      </c>
      <c r="AU160" s="25">
        <f>L160+T160+AB160+AL160+AT160</f>
        <v>1081.5707637269647</v>
      </c>
      <c r="AV160" s="26">
        <f t="shared" si="25"/>
        <v>0</v>
      </c>
    </row>
    <row r="161" spans="1:48" x14ac:dyDescent="0.25">
      <c r="A161" s="41">
        <v>40458</v>
      </c>
      <c r="B161" s="47">
        <v>28.94</v>
      </c>
      <c r="C161" s="42">
        <v>51.12</v>
      </c>
      <c r="D161" s="42"/>
      <c r="E161" s="16">
        <f t="shared" si="26"/>
        <v>0</v>
      </c>
      <c r="F161" s="27">
        <f t="shared" si="27"/>
        <v>0</v>
      </c>
      <c r="G161" s="27">
        <f t="shared" si="34"/>
        <v>0</v>
      </c>
      <c r="H161" s="27"/>
      <c r="I161" s="27"/>
      <c r="J161" s="27"/>
      <c r="K161" s="15">
        <f t="shared" si="35"/>
        <v>5.937500574813166</v>
      </c>
      <c r="L161" s="16">
        <f t="shared" si="24"/>
        <v>303.52502938444906</v>
      </c>
      <c r="M161" s="43">
        <v>5.2217000000000002</v>
      </c>
      <c r="N161" s="28">
        <f t="shared" si="28"/>
        <v>0</v>
      </c>
      <c r="O161" s="29">
        <f t="shared" si="29"/>
        <v>0</v>
      </c>
      <c r="P161" s="17"/>
      <c r="Q161" s="17"/>
      <c r="R161" s="17"/>
      <c r="S161" s="18">
        <f>S160+O161+Q161</f>
        <v>61.949645023372355</v>
      </c>
      <c r="T161" s="17">
        <f>M161*S161</f>
        <v>323.48246141854344</v>
      </c>
      <c r="U161" s="44">
        <v>3.76</v>
      </c>
      <c r="V161" s="30">
        <f>IF(MONTH(A161)&gt;MONTH(A160),B161*0.2,0)</f>
        <v>0</v>
      </c>
      <c r="W161" s="31">
        <f t="shared" si="30"/>
        <v>0</v>
      </c>
      <c r="X161" s="19"/>
      <c r="Y161" s="19"/>
      <c r="Z161" s="19"/>
      <c r="AA161" s="20">
        <f>AA160+W161+Y161</f>
        <v>53.817359172699305</v>
      </c>
      <c r="AB161" s="19">
        <f>U161*AA161</f>
        <v>202.35327048934937</v>
      </c>
      <c r="AC161" s="45">
        <v>104.17</v>
      </c>
      <c r="AD161" s="45"/>
      <c r="AE161" s="32">
        <f>IF(MONTH(A161)&gt;MONTH(A160),B161*0.1,0)</f>
        <v>0</v>
      </c>
      <c r="AF161" s="33">
        <f t="shared" si="31"/>
        <v>0</v>
      </c>
      <c r="AG161" s="33">
        <f>IF(AD161&gt;0,(AK160*AD161)/AC161,0)</f>
        <v>0</v>
      </c>
      <c r="AH161" s="33"/>
      <c r="AI161" s="33"/>
      <c r="AJ161" s="33"/>
      <c r="AK161" s="34">
        <f>AK160+AF161+AG161-AI161</f>
        <v>1.1868730426378227</v>
      </c>
      <c r="AL161" s="21">
        <f>AC161*AK161</f>
        <v>123.63656485158199</v>
      </c>
      <c r="AM161" s="46">
        <v>124.38</v>
      </c>
      <c r="AN161" s="35">
        <f>IF(MONTH(A161)&gt;MONTH(A160),B161*0.1,0)</f>
        <v>0</v>
      </c>
      <c r="AO161" s="36">
        <f t="shared" si="33"/>
        <v>0</v>
      </c>
      <c r="AP161" s="23"/>
      <c r="AQ161" s="23"/>
      <c r="AR161" s="23"/>
      <c r="AS161" s="24">
        <f t="shared" si="32"/>
        <v>1.0012475688152411</v>
      </c>
      <c r="AT161" s="23">
        <f>AM161*AS161</f>
        <v>124.53517260923968</v>
      </c>
      <c r="AU161" s="25">
        <f>L161+T161+AB161+AL161+AT161</f>
        <v>1077.5324987531635</v>
      </c>
      <c r="AV161" s="26">
        <f t="shared" si="25"/>
        <v>0</v>
      </c>
    </row>
    <row r="162" spans="1:48" x14ac:dyDescent="0.25">
      <c r="A162" s="41">
        <v>40459</v>
      </c>
      <c r="B162" s="47">
        <v>28.94</v>
      </c>
      <c r="C162" s="42">
        <v>50.84</v>
      </c>
      <c r="D162" s="42"/>
      <c r="E162" s="16">
        <f t="shared" si="26"/>
        <v>0</v>
      </c>
      <c r="F162" s="27">
        <f t="shared" si="27"/>
        <v>0</v>
      </c>
      <c r="G162" s="27">
        <f t="shared" si="34"/>
        <v>0</v>
      </c>
      <c r="H162" s="27"/>
      <c r="I162" s="27"/>
      <c r="J162" s="27"/>
      <c r="K162" s="15">
        <f t="shared" si="35"/>
        <v>5.937500574813166</v>
      </c>
      <c r="L162" s="16">
        <f t="shared" si="24"/>
        <v>301.86252922350138</v>
      </c>
      <c r="M162" s="43">
        <v>5.2195999999999998</v>
      </c>
      <c r="N162" s="28">
        <f t="shared" si="28"/>
        <v>0</v>
      </c>
      <c r="O162" s="29">
        <f t="shared" si="29"/>
        <v>0</v>
      </c>
      <c r="P162" s="17"/>
      <c r="Q162" s="17"/>
      <c r="R162" s="17"/>
      <c r="S162" s="18">
        <f>S161+O162+Q162</f>
        <v>61.949645023372355</v>
      </c>
      <c r="T162" s="17">
        <f>M162*S162</f>
        <v>323.35236716399436</v>
      </c>
      <c r="U162" s="44">
        <v>3.79</v>
      </c>
      <c r="V162" s="30">
        <f>IF(MONTH(A162)&gt;MONTH(A161),B162*0.2,0)</f>
        <v>0</v>
      </c>
      <c r="W162" s="31">
        <f t="shared" si="30"/>
        <v>0</v>
      </c>
      <c r="X162" s="19"/>
      <c r="Y162" s="19"/>
      <c r="Z162" s="19"/>
      <c r="AA162" s="20">
        <f>AA161+W162+Y162</f>
        <v>53.817359172699305</v>
      </c>
      <c r="AB162" s="19">
        <f>U162*AA162</f>
        <v>203.96779126453038</v>
      </c>
      <c r="AC162" s="45">
        <v>103.86</v>
      </c>
      <c r="AD162" s="45"/>
      <c r="AE162" s="32">
        <f>IF(MONTH(A162)&gt;MONTH(A161),B162*0.1,0)</f>
        <v>0</v>
      </c>
      <c r="AF162" s="33">
        <f t="shared" si="31"/>
        <v>0</v>
      </c>
      <c r="AG162" s="33">
        <f>IF(AD162&gt;0,(AK161*AD162)/AC162,0)</f>
        <v>0</v>
      </c>
      <c r="AH162" s="33"/>
      <c r="AI162" s="33"/>
      <c r="AJ162" s="33"/>
      <c r="AK162" s="34">
        <f>AK161+AF162+AG162-AI162</f>
        <v>1.1868730426378227</v>
      </c>
      <c r="AL162" s="21">
        <f>AC162*AK162</f>
        <v>123.26863420836426</v>
      </c>
      <c r="AM162" s="46">
        <v>124.54</v>
      </c>
      <c r="AN162" s="35">
        <f>IF(MONTH(A162)&gt;MONTH(A161),B162*0.1,0)</f>
        <v>0</v>
      </c>
      <c r="AO162" s="36">
        <f t="shared" si="33"/>
        <v>0</v>
      </c>
      <c r="AP162" s="23"/>
      <c r="AQ162" s="23"/>
      <c r="AR162" s="23"/>
      <c r="AS162" s="24">
        <f t="shared" si="32"/>
        <v>1.0012475688152411</v>
      </c>
      <c r="AT162" s="23">
        <f>AM162*AS162</f>
        <v>124.69537222025014</v>
      </c>
      <c r="AU162" s="25">
        <f>L162+T162+AB162+AL162+AT162</f>
        <v>1077.1466940806404</v>
      </c>
      <c r="AV162" s="26">
        <f t="shared" si="25"/>
        <v>0</v>
      </c>
    </row>
    <row r="163" spans="1:48" x14ac:dyDescent="0.25">
      <c r="A163" s="41">
        <v>40462</v>
      </c>
      <c r="B163" s="47">
        <v>28.94</v>
      </c>
      <c r="C163" s="42">
        <v>51.34</v>
      </c>
      <c r="D163" s="42"/>
      <c r="E163" s="16">
        <f t="shared" si="26"/>
        <v>0</v>
      </c>
      <c r="F163" s="27">
        <f t="shared" si="27"/>
        <v>0</v>
      </c>
      <c r="G163" s="27">
        <f t="shared" si="34"/>
        <v>0</v>
      </c>
      <c r="H163" s="27"/>
      <c r="I163" s="27"/>
      <c r="J163" s="27"/>
      <c r="K163" s="15">
        <f t="shared" si="35"/>
        <v>5.937500574813166</v>
      </c>
      <c r="L163" s="16">
        <f t="shared" si="24"/>
        <v>304.83127951090796</v>
      </c>
      <c r="M163" s="43">
        <v>5.2366999999999999</v>
      </c>
      <c r="N163" s="28">
        <f t="shared" si="28"/>
        <v>0</v>
      </c>
      <c r="O163" s="29">
        <f t="shared" si="29"/>
        <v>0</v>
      </c>
      <c r="P163" s="17"/>
      <c r="Q163" s="17"/>
      <c r="R163" s="17"/>
      <c r="S163" s="18">
        <f>S162+O163+Q163</f>
        <v>61.949645023372355</v>
      </c>
      <c r="T163" s="17">
        <f>M163*S163</f>
        <v>324.411706093894</v>
      </c>
      <c r="U163" s="44">
        <v>3.81</v>
      </c>
      <c r="V163" s="30">
        <f>IF(MONTH(A163)&gt;MONTH(A162),B163*0.2,0)</f>
        <v>0</v>
      </c>
      <c r="W163" s="31">
        <f t="shared" si="30"/>
        <v>0</v>
      </c>
      <c r="X163" s="19"/>
      <c r="Y163" s="19"/>
      <c r="Z163" s="19"/>
      <c r="AA163" s="20">
        <f>AA162+W163+Y163</f>
        <v>53.817359172699305</v>
      </c>
      <c r="AB163" s="19">
        <f>U163*AA163</f>
        <v>205.04413844798435</v>
      </c>
      <c r="AC163" s="45">
        <v>104.43</v>
      </c>
      <c r="AD163" s="45"/>
      <c r="AE163" s="32">
        <f>IF(MONTH(A163)&gt;MONTH(A162),B163*0.1,0)</f>
        <v>0</v>
      </c>
      <c r="AF163" s="33">
        <f t="shared" si="31"/>
        <v>0</v>
      </c>
      <c r="AG163" s="33">
        <f>IF(AD163&gt;0,(AK162*AD163)/AC163,0)</f>
        <v>0</v>
      </c>
      <c r="AH163" s="33"/>
      <c r="AI163" s="33"/>
      <c r="AJ163" s="33"/>
      <c r="AK163" s="34">
        <f>AK162+AF163+AG163-AI163</f>
        <v>1.1868730426378227</v>
      </c>
      <c r="AL163" s="21">
        <f>AC163*AK163</f>
        <v>123.94515184266783</v>
      </c>
      <c r="AM163" s="46">
        <v>125.62</v>
      </c>
      <c r="AN163" s="35">
        <f>IF(MONTH(A163)&gt;MONTH(A162),B163*0.1,0)</f>
        <v>0</v>
      </c>
      <c r="AO163" s="36">
        <f t="shared" si="33"/>
        <v>0</v>
      </c>
      <c r="AP163" s="23"/>
      <c r="AQ163" s="23"/>
      <c r="AR163" s="23"/>
      <c r="AS163" s="24">
        <f t="shared" si="32"/>
        <v>1.0012475688152411</v>
      </c>
      <c r="AT163" s="23">
        <f>AM163*AS163</f>
        <v>125.77671959457059</v>
      </c>
      <c r="AU163" s="25">
        <f>L163+T163+AB163+AL163+AT163</f>
        <v>1084.0089954900247</v>
      </c>
      <c r="AV163" s="26">
        <f t="shared" si="25"/>
        <v>0</v>
      </c>
    </row>
    <row r="164" spans="1:48" x14ac:dyDescent="0.25">
      <c r="A164" s="41">
        <v>40463</v>
      </c>
      <c r="B164" s="47">
        <v>28.94</v>
      </c>
      <c r="C164" s="42">
        <v>51.16</v>
      </c>
      <c r="D164" s="42"/>
      <c r="E164" s="16">
        <f t="shared" si="26"/>
        <v>0</v>
      </c>
      <c r="F164" s="27">
        <f t="shared" si="27"/>
        <v>0</v>
      </c>
      <c r="G164" s="27">
        <f t="shared" si="34"/>
        <v>0</v>
      </c>
      <c r="H164" s="27"/>
      <c r="I164" s="27"/>
      <c r="J164" s="27"/>
      <c r="K164" s="15">
        <f t="shared" si="35"/>
        <v>5.937500574813166</v>
      </c>
      <c r="L164" s="16">
        <f t="shared" si="24"/>
        <v>303.76252940744155</v>
      </c>
      <c r="M164" s="43">
        <v>5.2416999999999998</v>
      </c>
      <c r="N164" s="28">
        <f t="shared" si="28"/>
        <v>0</v>
      </c>
      <c r="O164" s="29">
        <f t="shared" si="29"/>
        <v>0</v>
      </c>
      <c r="P164" s="17"/>
      <c r="Q164" s="17"/>
      <c r="R164" s="17"/>
      <c r="S164" s="18">
        <f>S163+O164+Q164</f>
        <v>61.949645023372355</v>
      </c>
      <c r="T164" s="17">
        <f>M164*S164</f>
        <v>324.72145431901089</v>
      </c>
      <c r="U164" s="44">
        <v>3.81</v>
      </c>
      <c r="V164" s="30">
        <f>IF(MONTH(A164)&gt;MONTH(A163),B164*0.2,0)</f>
        <v>0</v>
      </c>
      <c r="W164" s="31">
        <f t="shared" si="30"/>
        <v>0</v>
      </c>
      <c r="X164" s="19"/>
      <c r="Y164" s="19"/>
      <c r="Z164" s="19"/>
      <c r="AA164" s="20">
        <f>AA163+W164+Y164</f>
        <v>53.817359172699305</v>
      </c>
      <c r="AB164" s="19">
        <f>U164*AA164</f>
        <v>205.04413844798435</v>
      </c>
      <c r="AC164" s="45">
        <v>103.88</v>
      </c>
      <c r="AD164" s="45"/>
      <c r="AE164" s="32">
        <f>IF(MONTH(A164)&gt;MONTH(A163),B164*0.1,0)</f>
        <v>0</v>
      </c>
      <c r="AF164" s="33">
        <f t="shared" si="31"/>
        <v>0</v>
      </c>
      <c r="AG164" s="33">
        <f>IF(AD164&gt;0,(AK163*AD164)/AC164,0)</f>
        <v>0</v>
      </c>
      <c r="AH164" s="33"/>
      <c r="AI164" s="33"/>
      <c r="AJ164" s="33"/>
      <c r="AK164" s="34">
        <f>AK163+AF164+AG164-AI164</f>
        <v>1.1868730426378227</v>
      </c>
      <c r="AL164" s="21">
        <f>AC164*AK164</f>
        <v>123.29237166921702</v>
      </c>
      <c r="AM164" s="46">
        <v>125.62</v>
      </c>
      <c r="AN164" s="35">
        <f>IF(MONTH(A164)&gt;MONTH(A163),B164*0.1,0)</f>
        <v>0</v>
      </c>
      <c r="AO164" s="36">
        <f t="shared" si="33"/>
        <v>0</v>
      </c>
      <c r="AP164" s="23"/>
      <c r="AQ164" s="23"/>
      <c r="AR164" s="23"/>
      <c r="AS164" s="24">
        <f t="shared" si="32"/>
        <v>1.0012475688152411</v>
      </c>
      <c r="AT164" s="23">
        <f>AM164*AS164</f>
        <v>125.77671959457059</v>
      </c>
      <c r="AU164" s="25">
        <f>L164+T164+AB164+AL164+AT164</f>
        <v>1082.5972134382243</v>
      </c>
      <c r="AV164" s="26">
        <f t="shared" si="25"/>
        <v>0</v>
      </c>
    </row>
    <row r="165" spans="1:48" x14ac:dyDescent="0.25">
      <c r="A165" s="41">
        <v>40464</v>
      </c>
      <c r="B165" s="47">
        <v>28.94</v>
      </c>
      <c r="C165" s="42">
        <v>51.71</v>
      </c>
      <c r="D165" s="42"/>
      <c r="E165" s="16">
        <f t="shared" si="26"/>
        <v>0</v>
      </c>
      <c r="F165" s="27">
        <f t="shared" si="27"/>
        <v>0</v>
      </c>
      <c r="G165" s="27">
        <f t="shared" si="34"/>
        <v>0</v>
      </c>
      <c r="H165" s="27"/>
      <c r="I165" s="27"/>
      <c r="J165" s="27"/>
      <c r="K165" s="15">
        <f t="shared" si="35"/>
        <v>5.937500574813166</v>
      </c>
      <c r="L165" s="16">
        <f t="shared" si="24"/>
        <v>307.02815472358884</v>
      </c>
      <c r="M165" s="43">
        <v>5.32</v>
      </c>
      <c r="N165" s="28">
        <f t="shared" si="28"/>
        <v>0</v>
      </c>
      <c r="O165" s="29">
        <f t="shared" si="29"/>
        <v>0</v>
      </c>
      <c r="P165" s="17"/>
      <c r="Q165" s="17"/>
      <c r="R165" s="17"/>
      <c r="S165" s="18">
        <f>S164+O165+Q165</f>
        <v>61.949645023372355</v>
      </c>
      <c r="T165" s="17">
        <f>M165*S165</f>
        <v>329.57211152434093</v>
      </c>
      <c r="U165" s="44">
        <v>3.84</v>
      </c>
      <c r="V165" s="30">
        <f>IF(MONTH(A165)&gt;MONTH(A164),B165*0.2,0)</f>
        <v>0</v>
      </c>
      <c r="W165" s="31">
        <f t="shared" si="30"/>
        <v>0</v>
      </c>
      <c r="X165" s="19"/>
      <c r="Y165" s="19"/>
      <c r="Z165" s="19"/>
      <c r="AA165" s="20">
        <f>AA164+W165+Y165</f>
        <v>53.817359172699305</v>
      </c>
      <c r="AB165" s="19">
        <f>U165*AA165</f>
        <v>206.65865922316533</v>
      </c>
      <c r="AC165" s="45">
        <v>104.36</v>
      </c>
      <c r="AD165" s="45"/>
      <c r="AE165" s="32">
        <f>IF(MONTH(A165)&gt;MONTH(A164),B165*0.1,0)</f>
        <v>0</v>
      </c>
      <c r="AF165" s="33">
        <f t="shared" si="31"/>
        <v>0</v>
      </c>
      <c r="AG165" s="33">
        <f>IF(AD165&gt;0,(AK164*AD165)/AC165,0)</f>
        <v>0</v>
      </c>
      <c r="AH165" s="33"/>
      <c r="AI165" s="33"/>
      <c r="AJ165" s="33"/>
      <c r="AK165" s="34">
        <f>AK164+AF165+AG165-AI165</f>
        <v>1.1868730426378227</v>
      </c>
      <c r="AL165" s="21">
        <f>AC165*AK165</f>
        <v>123.86207072968317</v>
      </c>
      <c r="AM165" s="46">
        <v>127.61</v>
      </c>
      <c r="AN165" s="35">
        <f>IF(MONTH(A165)&gt;MONTH(A164),B165*0.1,0)</f>
        <v>0</v>
      </c>
      <c r="AO165" s="36">
        <f t="shared" si="33"/>
        <v>0</v>
      </c>
      <c r="AP165" s="23"/>
      <c r="AQ165" s="23"/>
      <c r="AR165" s="23"/>
      <c r="AS165" s="24">
        <f t="shared" si="32"/>
        <v>1.0012475688152411</v>
      </c>
      <c r="AT165" s="23">
        <f>AM165*AS165</f>
        <v>127.76920225651293</v>
      </c>
      <c r="AU165" s="25">
        <f>L165+T165+AB165+AL165+AT165</f>
        <v>1094.8901984572913</v>
      </c>
      <c r="AV165" s="26">
        <f t="shared" si="25"/>
        <v>0</v>
      </c>
    </row>
    <row r="166" spans="1:48" x14ac:dyDescent="0.25">
      <c r="A166" s="41">
        <v>40465</v>
      </c>
      <c r="B166" s="47">
        <v>28.94</v>
      </c>
      <c r="C166" s="42">
        <v>51.92</v>
      </c>
      <c r="D166" s="42"/>
      <c r="E166" s="16">
        <f t="shared" si="26"/>
        <v>0</v>
      </c>
      <c r="F166" s="27">
        <f t="shared" si="27"/>
        <v>0</v>
      </c>
      <c r="G166" s="27">
        <f t="shared" si="34"/>
        <v>0</v>
      </c>
      <c r="H166" s="27"/>
      <c r="I166" s="27"/>
      <c r="J166" s="27"/>
      <c r="K166" s="15">
        <f t="shared" si="35"/>
        <v>5.937500574813166</v>
      </c>
      <c r="L166" s="16">
        <f t="shared" si="24"/>
        <v>308.27502984429958</v>
      </c>
      <c r="M166" s="43">
        <v>5.3082000000000003</v>
      </c>
      <c r="N166" s="28">
        <f t="shared" si="28"/>
        <v>0</v>
      </c>
      <c r="O166" s="29">
        <f t="shared" si="29"/>
        <v>0</v>
      </c>
      <c r="P166" s="17"/>
      <c r="Q166" s="17"/>
      <c r="R166" s="17"/>
      <c r="S166" s="18">
        <f>S165+O166+Q166</f>
        <v>61.949645023372355</v>
      </c>
      <c r="T166" s="17">
        <f>M166*S166</f>
        <v>328.84110571306513</v>
      </c>
      <c r="U166" s="44">
        <v>3.79</v>
      </c>
      <c r="V166" s="30">
        <f>IF(MONTH(A166)&gt;MONTH(A165),B166*0.2,0)</f>
        <v>0</v>
      </c>
      <c r="W166" s="31">
        <f t="shared" si="30"/>
        <v>0</v>
      </c>
      <c r="X166" s="19"/>
      <c r="Y166" s="19"/>
      <c r="Z166" s="19"/>
      <c r="AA166" s="20">
        <f>AA165+W166+Y166</f>
        <v>53.817359172699305</v>
      </c>
      <c r="AB166" s="19">
        <f>U166*AA166</f>
        <v>203.96779126453038</v>
      </c>
      <c r="AC166" s="45">
        <v>105.28</v>
      </c>
      <c r="AD166" s="45"/>
      <c r="AE166" s="32">
        <f>IF(MONTH(A166)&gt;MONTH(A165),B166*0.1,0)</f>
        <v>0</v>
      </c>
      <c r="AF166" s="33">
        <f t="shared" si="31"/>
        <v>0</v>
      </c>
      <c r="AG166" s="33">
        <f>IF(AD166&gt;0,(AK165*AD166)/AC166,0)</f>
        <v>0</v>
      </c>
      <c r="AH166" s="33"/>
      <c r="AI166" s="33"/>
      <c r="AJ166" s="33"/>
      <c r="AK166" s="34">
        <f>AK165+AF166+AG166-AI166</f>
        <v>1.1868730426378227</v>
      </c>
      <c r="AL166" s="21">
        <f>AC166*AK166</f>
        <v>124.95399392890997</v>
      </c>
      <c r="AM166" s="46">
        <v>127.42</v>
      </c>
      <c r="AN166" s="35">
        <f>IF(MONTH(A166)&gt;MONTH(A165),B166*0.1,0)</f>
        <v>0</v>
      </c>
      <c r="AO166" s="36">
        <f t="shared" si="33"/>
        <v>0</v>
      </c>
      <c r="AP166" s="23"/>
      <c r="AQ166" s="23"/>
      <c r="AR166" s="23"/>
      <c r="AS166" s="24">
        <f t="shared" si="32"/>
        <v>1.0012475688152411</v>
      </c>
      <c r="AT166" s="23">
        <f>AM166*AS166</f>
        <v>127.57896521843803</v>
      </c>
      <c r="AU166" s="25">
        <f>L166+T166+AB166+AL166+AT166</f>
        <v>1093.6168859692432</v>
      </c>
      <c r="AV166" s="26">
        <f t="shared" si="25"/>
        <v>0</v>
      </c>
    </row>
    <row r="167" spans="1:48" x14ac:dyDescent="0.25">
      <c r="A167" s="41">
        <v>40466</v>
      </c>
      <c r="B167" s="47">
        <v>28.94</v>
      </c>
      <c r="C167" s="42">
        <v>51.7</v>
      </c>
      <c r="D167" s="42"/>
      <c r="E167" s="16">
        <f t="shared" si="26"/>
        <v>0</v>
      </c>
      <c r="F167" s="27">
        <f t="shared" si="27"/>
        <v>0</v>
      </c>
      <c r="G167" s="27">
        <f t="shared" si="34"/>
        <v>0</v>
      </c>
      <c r="H167" s="27"/>
      <c r="I167" s="27"/>
      <c r="J167" s="27"/>
      <c r="K167" s="15">
        <f t="shared" si="35"/>
        <v>5.937500574813166</v>
      </c>
      <c r="L167" s="16">
        <f t="shared" si="24"/>
        <v>306.96877971784068</v>
      </c>
      <c r="M167" s="43">
        <v>5.3085000000000004</v>
      </c>
      <c r="N167" s="28">
        <f t="shared" si="28"/>
        <v>0</v>
      </c>
      <c r="O167" s="29">
        <f t="shared" si="29"/>
        <v>0</v>
      </c>
      <c r="P167" s="17"/>
      <c r="Q167" s="17"/>
      <c r="R167" s="17"/>
      <c r="S167" s="18">
        <f>S166+O167+Q167</f>
        <v>61.949645023372355</v>
      </c>
      <c r="T167" s="17">
        <f>M167*S167</f>
        <v>328.8596906065722</v>
      </c>
      <c r="U167" s="44">
        <v>3.81</v>
      </c>
      <c r="V167" s="30">
        <f>IF(MONTH(A167)&gt;MONTH(A166),B167*0.2,0)</f>
        <v>0</v>
      </c>
      <c r="W167" s="31">
        <f t="shared" si="30"/>
        <v>0</v>
      </c>
      <c r="X167" s="19"/>
      <c r="Y167" s="19"/>
      <c r="Z167" s="19"/>
      <c r="AA167" s="20">
        <f>AA166+W167+Y167</f>
        <v>53.817359172699305</v>
      </c>
      <c r="AB167" s="19">
        <f>U167*AA167</f>
        <v>205.04413844798435</v>
      </c>
      <c r="AC167" s="45">
        <v>104.82</v>
      </c>
      <c r="AD167" s="45"/>
      <c r="AE167" s="32">
        <f>IF(MONTH(A167)&gt;MONTH(A166),B167*0.1,0)</f>
        <v>0</v>
      </c>
      <c r="AF167" s="33">
        <f t="shared" si="31"/>
        <v>0</v>
      </c>
      <c r="AG167" s="33">
        <f>IF(AD167&gt;0,(AK166*AD167)/AC167,0)</f>
        <v>0</v>
      </c>
      <c r="AH167" s="33"/>
      <c r="AI167" s="33"/>
      <c r="AJ167" s="33"/>
      <c r="AK167" s="34">
        <f>AK166+AF167+AG167-AI167</f>
        <v>1.1868730426378227</v>
      </c>
      <c r="AL167" s="21">
        <f>AC167*AK167</f>
        <v>124.40803232929656</v>
      </c>
      <c r="AM167" s="46">
        <v>127.64</v>
      </c>
      <c r="AN167" s="35">
        <f>IF(MONTH(A167)&gt;MONTH(A166),B167*0.1,0)</f>
        <v>0</v>
      </c>
      <c r="AO167" s="36">
        <f t="shared" si="33"/>
        <v>0</v>
      </c>
      <c r="AP167" s="23"/>
      <c r="AQ167" s="23"/>
      <c r="AR167" s="23"/>
      <c r="AS167" s="24">
        <f t="shared" si="32"/>
        <v>1.0012475688152411</v>
      </c>
      <c r="AT167" s="23">
        <f>AM167*AS167</f>
        <v>127.79923968357738</v>
      </c>
      <c r="AU167" s="25">
        <f>L167+T167+AB167+AL167+AT167</f>
        <v>1093.0798807852711</v>
      </c>
      <c r="AV167" s="26">
        <f t="shared" si="25"/>
        <v>0</v>
      </c>
    </row>
    <row r="168" spans="1:48" x14ac:dyDescent="0.25">
      <c r="A168" s="41">
        <v>40469</v>
      </c>
      <c r="B168" s="47">
        <v>28.94</v>
      </c>
      <c r="C168" s="42">
        <v>52.06</v>
      </c>
      <c r="D168" s="42"/>
      <c r="E168" s="16">
        <f t="shared" si="26"/>
        <v>0</v>
      </c>
      <c r="F168" s="27">
        <f t="shared" si="27"/>
        <v>0</v>
      </c>
      <c r="G168" s="27">
        <f t="shared" si="34"/>
        <v>0</v>
      </c>
      <c r="H168" s="27"/>
      <c r="I168" s="27"/>
      <c r="J168" s="27"/>
      <c r="K168" s="15">
        <f t="shared" si="35"/>
        <v>5.937500574813166</v>
      </c>
      <c r="L168" s="16">
        <f t="shared" si="24"/>
        <v>309.10627992477345</v>
      </c>
      <c r="M168" s="43">
        <v>5.3183999999999996</v>
      </c>
      <c r="N168" s="28">
        <f t="shared" si="28"/>
        <v>0</v>
      </c>
      <c r="O168" s="29">
        <f t="shared" si="29"/>
        <v>0</v>
      </c>
      <c r="P168" s="17"/>
      <c r="Q168" s="17"/>
      <c r="R168" s="17"/>
      <c r="S168" s="18">
        <f>S167+O168+Q168</f>
        <v>61.949645023372355</v>
      </c>
      <c r="T168" s="17">
        <f>M168*S168</f>
        <v>329.47299209230351</v>
      </c>
      <c r="U168" s="44">
        <v>3.83</v>
      </c>
      <c r="V168" s="30">
        <f>IF(MONTH(A168)&gt;MONTH(A167),B168*0.2,0)</f>
        <v>0</v>
      </c>
      <c r="W168" s="31">
        <f t="shared" si="30"/>
        <v>0</v>
      </c>
      <c r="X168" s="19"/>
      <c r="Y168" s="19"/>
      <c r="Z168" s="19"/>
      <c r="AA168" s="20">
        <f>AA167+W168+Y168</f>
        <v>53.817359172699305</v>
      </c>
      <c r="AB168" s="19">
        <f>U168*AA168</f>
        <v>206.12048563143836</v>
      </c>
      <c r="AC168" s="45">
        <v>105.36</v>
      </c>
      <c r="AD168" s="45"/>
      <c r="AE168" s="32">
        <f>IF(MONTH(A168)&gt;MONTH(A167),B168*0.1,0)</f>
        <v>0</v>
      </c>
      <c r="AF168" s="33">
        <f t="shared" si="31"/>
        <v>0</v>
      </c>
      <c r="AG168" s="33">
        <f>IF(AD168&gt;0,(AK167*AD168)/AC168,0)</f>
        <v>0</v>
      </c>
      <c r="AH168" s="33"/>
      <c r="AI168" s="33"/>
      <c r="AJ168" s="33"/>
      <c r="AK168" s="34">
        <f>AK167+AF168+AG168-AI168</f>
        <v>1.1868730426378227</v>
      </c>
      <c r="AL168" s="21">
        <f>AC168*AK168</f>
        <v>125.048943772321</v>
      </c>
      <c r="AM168" s="46">
        <v>127.66</v>
      </c>
      <c r="AN168" s="35">
        <f>IF(MONTH(A168)&gt;MONTH(A167),B168*0.1,0)</f>
        <v>0</v>
      </c>
      <c r="AO168" s="36">
        <f t="shared" si="33"/>
        <v>0</v>
      </c>
      <c r="AP168" s="23"/>
      <c r="AQ168" s="23"/>
      <c r="AR168" s="23"/>
      <c r="AS168" s="24">
        <f t="shared" si="32"/>
        <v>1.0012475688152411</v>
      </c>
      <c r="AT168" s="23">
        <f>AM168*AS168</f>
        <v>127.81926463495368</v>
      </c>
      <c r="AU168" s="25">
        <f>L168+T168+AB168+AL168+AT168</f>
        <v>1097.5679660557898</v>
      </c>
      <c r="AV168" s="26">
        <f t="shared" si="25"/>
        <v>0</v>
      </c>
    </row>
    <row r="169" spans="1:48" x14ac:dyDescent="0.25">
      <c r="A169" s="41">
        <v>40470</v>
      </c>
      <c r="B169" s="47">
        <v>28.94</v>
      </c>
      <c r="C169" s="42">
        <v>52.33</v>
      </c>
      <c r="D169" s="42"/>
      <c r="E169" s="16">
        <f t="shared" si="26"/>
        <v>0</v>
      </c>
      <c r="F169" s="27">
        <f t="shared" si="27"/>
        <v>0</v>
      </c>
      <c r="G169" s="27">
        <f t="shared" si="34"/>
        <v>0</v>
      </c>
      <c r="H169" s="27"/>
      <c r="I169" s="27"/>
      <c r="J169" s="27"/>
      <c r="K169" s="15">
        <f t="shared" si="35"/>
        <v>5.937500574813166</v>
      </c>
      <c r="L169" s="16">
        <f t="shared" si="24"/>
        <v>310.70940507997295</v>
      </c>
      <c r="M169" s="43">
        <v>5.2754000000000003</v>
      </c>
      <c r="N169" s="28">
        <f t="shared" si="28"/>
        <v>0</v>
      </c>
      <c r="O169" s="29">
        <f t="shared" si="29"/>
        <v>0</v>
      </c>
      <c r="P169" s="17"/>
      <c r="Q169" s="17"/>
      <c r="R169" s="17"/>
      <c r="S169" s="18">
        <f>S168+O169+Q169</f>
        <v>61.949645023372355</v>
      </c>
      <c r="T169" s="17">
        <f>M169*S169</f>
        <v>326.80915735629856</v>
      </c>
      <c r="U169" s="44">
        <v>3.86</v>
      </c>
      <c r="V169" s="30">
        <f>IF(MONTH(A169)&gt;MONTH(A168),B169*0.2,0)</f>
        <v>0</v>
      </c>
      <c r="W169" s="31">
        <f t="shared" si="30"/>
        <v>0</v>
      </c>
      <c r="X169" s="19"/>
      <c r="Y169" s="19"/>
      <c r="Z169" s="19"/>
      <c r="AA169" s="20">
        <f>AA168+W169+Y169</f>
        <v>53.817359172699305</v>
      </c>
      <c r="AB169" s="19">
        <f>U169*AA169</f>
        <v>207.73500640661931</v>
      </c>
      <c r="AC169" s="45">
        <v>105.3</v>
      </c>
      <c r="AD169" s="45"/>
      <c r="AE169" s="32">
        <f>IF(MONTH(A169)&gt;MONTH(A168),B169*0.1,0)</f>
        <v>0</v>
      </c>
      <c r="AF169" s="33">
        <f t="shared" si="31"/>
        <v>0</v>
      </c>
      <c r="AG169" s="33">
        <f>IF(AD169&gt;0,(AK168*AD169)/AC169,0)</f>
        <v>0</v>
      </c>
      <c r="AH169" s="33"/>
      <c r="AI169" s="33"/>
      <c r="AJ169" s="33"/>
      <c r="AK169" s="34">
        <f>AK168+AF169+AG169-AI169</f>
        <v>1.1868730426378227</v>
      </c>
      <c r="AL169" s="21">
        <f>AC169*AK169</f>
        <v>124.97773138976272</v>
      </c>
      <c r="AM169" s="46">
        <v>126.65</v>
      </c>
      <c r="AN169" s="35">
        <f>IF(MONTH(A169)&gt;MONTH(A168),B169*0.1,0)</f>
        <v>0</v>
      </c>
      <c r="AO169" s="36">
        <f t="shared" si="33"/>
        <v>0</v>
      </c>
      <c r="AP169" s="23"/>
      <c r="AQ169" s="23"/>
      <c r="AR169" s="23"/>
      <c r="AS169" s="24">
        <f t="shared" si="32"/>
        <v>1.0012475688152411</v>
      </c>
      <c r="AT169" s="23">
        <f>AM169*AS169</f>
        <v>126.8080045904503</v>
      </c>
      <c r="AU169" s="25">
        <f>L169+T169+AB169+AL169+AT169</f>
        <v>1097.0393048231037</v>
      </c>
      <c r="AV169" s="26">
        <f t="shared" si="25"/>
        <v>0</v>
      </c>
    </row>
    <row r="170" spans="1:48" x14ac:dyDescent="0.25">
      <c r="A170" s="41">
        <v>40471</v>
      </c>
      <c r="B170" s="47">
        <v>28.94</v>
      </c>
      <c r="C170" s="42">
        <v>51.94</v>
      </c>
      <c r="D170" s="42"/>
      <c r="E170" s="16">
        <f t="shared" si="26"/>
        <v>0</v>
      </c>
      <c r="F170" s="27">
        <f t="shared" si="27"/>
        <v>0</v>
      </c>
      <c r="G170" s="27">
        <f t="shared" si="34"/>
        <v>0</v>
      </c>
      <c r="H170" s="27"/>
      <c r="I170" s="27"/>
      <c r="J170" s="27"/>
      <c r="K170" s="15">
        <f t="shared" si="35"/>
        <v>5.937500574813166</v>
      </c>
      <c r="L170" s="16">
        <f t="shared" si="24"/>
        <v>308.3937798557958</v>
      </c>
      <c r="M170" s="43">
        <v>5.3026999999999997</v>
      </c>
      <c r="N170" s="28">
        <f t="shared" si="28"/>
        <v>0</v>
      </c>
      <c r="O170" s="29">
        <f t="shared" si="29"/>
        <v>0</v>
      </c>
      <c r="P170" s="17"/>
      <c r="Q170" s="17"/>
      <c r="R170" s="17"/>
      <c r="S170" s="18">
        <f>S169+O170+Q170</f>
        <v>61.949645023372355</v>
      </c>
      <c r="T170" s="17">
        <f>M170*S170</f>
        <v>328.50038266543658</v>
      </c>
      <c r="U170" s="44">
        <v>3.83</v>
      </c>
      <c r="V170" s="30">
        <f>IF(MONTH(A170)&gt;MONTH(A169),B170*0.2,0)</f>
        <v>0</v>
      </c>
      <c r="W170" s="31">
        <f t="shared" si="30"/>
        <v>0</v>
      </c>
      <c r="X170" s="19"/>
      <c r="Y170" s="19"/>
      <c r="Z170" s="19"/>
      <c r="AA170" s="20">
        <f>AA169+W170+Y170</f>
        <v>53.817359172699305</v>
      </c>
      <c r="AB170" s="19">
        <f>U170*AA170</f>
        <v>206.12048563143836</v>
      </c>
      <c r="AC170" s="45">
        <v>105.33</v>
      </c>
      <c r="AD170" s="45"/>
      <c r="AE170" s="32">
        <f>IF(MONTH(A170)&gt;MONTH(A169),B170*0.1,0)</f>
        <v>0</v>
      </c>
      <c r="AF170" s="33">
        <f t="shared" si="31"/>
        <v>0</v>
      </c>
      <c r="AG170" s="33">
        <f>IF(AD170&gt;0,(AK169*AD170)/AC170,0)</f>
        <v>0</v>
      </c>
      <c r="AH170" s="33"/>
      <c r="AI170" s="33"/>
      <c r="AJ170" s="33"/>
      <c r="AK170" s="34">
        <f>AK169+AF170+AG170-AI170</f>
        <v>1.1868730426378227</v>
      </c>
      <c r="AL170" s="21">
        <f>AC170*AK170</f>
        <v>125.01333758104187</v>
      </c>
      <c r="AM170" s="46">
        <v>127</v>
      </c>
      <c r="AN170" s="35">
        <f>IF(MONTH(A170)&gt;MONTH(A169),B170*0.1,0)</f>
        <v>0</v>
      </c>
      <c r="AO170" s="36">
        <f t="shared" si="33"/>
        <v>0</v>
      </c>
      <c r="AP170" s="23"/>
      <c r="AQ170" s="23"/>
      <c r="AR170" s="23"/>
      <c r="AS170" s="24">
        <f t="shared" si="32"/>
        <v>1.0012475688152411</v>
      </c>
      <c r="AT170" s="23">
        <f>AM170*AS170</f>
        <v>127.15844123953562</v>
      </c>
      <c r="AU170" s="25">
        <f>L170+T170+AB170+AL170+AT170</f>
        <v>1095.1864269732482</v>
      </c>
      <c r="AV170" s="26">
        <f t="shared" si="25"/>
        <v>0</v>
      </c>
    </row>
    <row r="171" spans="1:48" x14ac:dyDescent="0.25">
      <c r="A171" s="41">
        <v>40472</v>
      </c>
      <c r="B171" s="47">
        <v>28.94</v>
      </c>
      <c r="C171" s="42">
        <v>52.18</v>
      </c>
      <c r="D171" s="42"/>
      <c r="E171" s="16">
        <f t="shared" si="26"/>
        <v>0</v>
      </c>
      <c r="F171" s="27">
        <f t="shared" si="27"/>
        <v>0</v>
      </c>
      <c r="G171" s="27">
        <f t="shared" si="34"/>
        <v>0</v>
      </c>
      <c r="H171" s="27"/>
      <c r="I171" s="27"/>
      <c r="J171" s="27"/>
      <c r="K171" s="15">
        <f t="shared" si="35"/>
        <v>5.937500574813166</v>
      </c>
      <c r="L171" s="16">
        <f t="shared" si="24"/>
        <v>309.81877999375098</v>
      </c>
      <c r="M171" s="43">
        <v>5.3583999999999996</v>
      </c>
      <c r="N171" s="28">
        <f t="shared" si="28"/>
        <v>0</v>
      </c>
      <c r="O171" s="29">
        <f t="shared" si="29"/>
        <v>0</v>
      </c>
      <c r="P171" s="17"/>
      <c r="Q171" s="17"/>
      <c r="R171" s="17"/>
      <c r="S171" s="18">
        <f>S170+O171+Q171</f>
        <v>61.949645023372355</v>
      </c>
      <c r="T171" s="17">
        <f>M171*S171</f>
        <v>331.95097789323842</v>
      </c>
      <c r="U171" s="44">
        <v>3.83</v>
      </c>
      <c r="V171" s="30">
        <f>IF(MONTH(A171)&gt;MONTH(A170),B171*0.2,0)</f>
        <v>0</v>
      </c>
      <c r="W171" s="31">
        <f t="shared" si="30"/>
        <v>0</v>
      </c>
      <c r="X171" s="19"/>
      <c r="Y171" s="19"/>
      <c r="Z171" s="19"/>
      <c r="AA171" s="20">
        <f>AA170+W171+Y171</f>
        <v>53.817359172699305</v>
      </c>
      <c r="AB171" s="19">
        <f>U171*AA171</f>
        <v>206.12048563143836</v>
      </c>
      <c r="AC171" s="45">
        <v>104.51</v>
      </c>
      <c r="AD171" s="45"/>
      <c r="AE171" s="32">
        <f>IF(MONTH(A171)&gt;MONTH(A170),B171*0.1,0)</f>
        <v>0</v>
      </c>
      <c r="AF171" s="33">
        <f t="shared" si="31"/>
        <v>0</v>
      </c>
      <c r="AG171" s="33">
        <f>IF(AD171&gt;0,(AK170*AD171)/AC171,0)</f>
        <v>0</v>
      </c>
      <c r="AH171" s="33"/>
      <c r="AI171" s="33"/>
      <c r="AJ171" s="33"/>
      <c r="AK171" s="34">
        <f>AK170+AF171+AG171-AI171</f>
        <v>1.1868730426378227</v>
      </c>
      <c r="AL171" s="21">
        <f>AC171*AK171</f>
        <v>124.04010168607886</v>
      </c>
      <c r="AM171" s="46">
        <v>128.08000000000001</v>
      </c>
      <c r="AN171" s="35">
        <f>IF(MONTH(A171)&gt;MONTH(A170),B171*0.1,0)</f>
        <v>0</v>
      </c>
      <c r="AO171" s="36">
        <f t="shared" si="33"/>
        <v>0</v>
      </c>
      <c r="AP171" s="23"/>
      <c r="AQ171" s="23"/>
      <c r="AR171" s="23"/>
      <c r="AS171" s="24">
        <f t="shared" si="32"/>
        <v>1.0012475688152411</v>
      </c>
      <c r="AT171" s="23">
        <f>AM171*AS171</f>
        <v>128.23978861385609</v>
      </c>
      <c r="AU171" s="25">
        <f>L171+T171+AB171+AL171+AT171</f>
        <v>1100.1701338183627</v>
      </c>
      <c r="AV171" s="26">
        <f t="shared" si="25"/>
        <v>0</v>
      </c>
    </row>
    <row r="172" spans="1:48" x14ac:dyDescent="0.25">
      <c r="A172" s="41">
        <v>40473</v>
      </c>
      <c r="B172" s="47">
        <v>28.94</v>
      </c>
      <c r="C172" s="42">
        <v>52.13</v>
      </c>
      <c r="D172" s="42"/>
      <c r="E172" s="16">
        <f t="shared" si="26"/>
        <v>0</v>
      </c>
      <c r="F172" s="27">
        <f t="shared" si="27"/>
        <v>0</v>
      </c>
      <c r="G172" s="27">
        <f t="shared" si="34"/>
        <v>0</v>
      </c>
      <c r="H172" s="27"/>
      <c r="I172" s="27"/>
      <c r="J172" s="27"/>
      <c r="K172" s="15">
        <f t="shared" si="35"/>
        <v>5.937500574813166</v>
      </c>
      <c r="L172" s="16">
        <f t="shared" si="24"/>
        <v>309.52190496501038</v>
      </c>
      <c r="M172" s="43">
        <v>5.3419999999999996</v>
      </c>
      <c r="N172" s="28">
        <f t="shared" si="28"/>
        <v>0</v>
      </c>
      <c r="O172" s="29">
        <f t="shared" si="29"/>
        <v>0</v>
      </c>
      <c r="P172" s="17"/>
      <c r="Q172" s="17"/>
      <c r="R172" s="17"/>
      <c r="S172" s="18">
        <f>S171+O172+Q172</f>
        <v>61.949645023372355</v>
      </c>
      <c r="T172" s="17">
        <f>M172*S172</f>
        <v>330.9350037148551</v>
      </c>
      <c r="U172" s="44">
        <v>3.84</v>
      </c>
      <c r="V172" s="30">
        <f>IF(MONTH(A172)&gt;MONTH(A171),B172*0.2,0)</f>
        <v>0</v>
      </c>
      <c r="W172" s="31">
        <f t="shared" si="30"/>
        <v>0</v>
      </c>
      <c r="X172" s="19"/>
      <c r="Y172" s="19"/>
      <c r="Z172" s="19"/>
      <c r="AA172" s="20">
        <f>AA171+W172+Y172</f>
        <v>53.817359172699305</v>
      </c>
      <c r="AB172" s="19">
        <f>U172*AA172</f>
        <v>206.65865922316533</v>
      </c>
      <c r="AC172" s="45">
        <v>104.88</v>
      </c>
      <c r="AD172" s="45"/>
      <c r="AE172" s="32">
        <f>IF(MONTH(A172)&gt;MONTH(A171),B172*0.1,0)</f>
        <v>0</v>
      </c>
      <c r="AF172" s="33">
        <f t="shared" si="31"/>
        <v>0</v>
      </c>
      <c r="AG172" s="33">
        <f>IF(AD172&gt;0,(AK171*AD172)/AC172,0)</f>
        <v>0</v>
      </c>
      <c r="AH172" s="33"/>
      <c r="AI172" s="33"/>
      <c r="AJ172" s="33"/>
      <c r="AK172" s="34">
        <f>AK171+AF172+AG172-AI172</f>
        <v>1.1868730426378227</v>
      </c>
      <c r="AL172" s="21">
        <f>AC172*AK172</f>
        <v>124.47924471185483</v>
      </c>
      <c r="AM172" s="46">
        <v>128.18</v>
      </c>
      <c r="AN172" s="35">
        <f>IF(MONTH(A172)&gt;MONTH(A171),B172*0.1,0)</f>
        <v>0</v>
      </c>
      <c r="AO172" s="36">
        <f t="shared" si="33"/>
        <v>0</v>
      </c>
      <c r="AP172" s="23"/>
      <c r="AQ172" s="23"/>
      <c r="AR172" s="23"/>
      <c r="AS172" s="24">
        <f t="shared" si="32"/>
        <v>1.0012475688152411</v>
      </c>
      <c r="AT172" s="23">
        <f>AM172*AS172</f>
        <v>128.33991337073761</v>
      </c>
      <c r="AU172" s="25">
        <f>L172+T172+AB172+AL172+AT172</f>
        <v>1099.9347259856231</v>
      </c>
      <c r="AV172" s="26">
        <f t="shared" si="25"/>
        <v>0</v>
      </c>
    </row>
    <row r="173" spans="1:48" x14ac:dyDescent="0.25">
      <c r="A173" s="41">
        <v>40476</v>
      </c>
      <c r="B173" s="47">
        <v>28.94</v>
      </c>
      <c r="C173" s="42">
        <v>52.27</v>
      </c>
      <c r="D173" s="42"/>
      <c r="E173" s="16">
        <f t="shared" si="26"/>
        <v>0</v>
      </c>
      <c r="F173" s="27">
        <f t="shared" si="27"/>
        <v>0</v>
      </c>
      <c r="G173" s="27">
        <f t="shared" si="34"/>
        <v>0</v>
      </c>
      <c r="H173" s="27"/>
      <c r="I173" s="27"/>
      <c r="J173" s="27"/>
      <c r="K173" s="15">
        <f t="shared" si="35"/>
        <v>5.937500574813166</v>
      </c>
      <c r="L173" s="16">
        <f t="shared" si="24"/>
        <v>310.35315504548419</v>
      </c>
      <c r="M173" s="43">
        <v>5.3661000000000003</v>
      </c>
      <c r="N173" s="28">
        <f t="shared" si="28"/>
        <v>0</v>
      </c>
      <c r="O173" s="29">
        <f t="shared" si="29"/>
        <v>0</v>
      </c>
      <c r="P173" s="17"/>
      <c r="Q173" s="17"/>
      <c r="R173" s="17"/>
      <c r="S173" s="18">
        <f>S172+O173+Q173</f>
        <v>61.949645023372355</v>
      </c>
      <c r="T173" s="17">
        <f>M173*S173</f>
        <v>332.42799015991841</v>
      </c>
      <c r="U173" s="44">
        <v>3.86</v>
      </c>
      <c r="V173" s="30">
        <f>IF(MONTH(A173)&gt;MONTH(A172),B173*0.2,0)</f>
        <v>0</v>
      </c>
      <c r="W173" s="31">
        <f t="shared" si="30"/>
        <v>0</v>
      </c>
      <c r="X173" s="19"/>
      <c r="Y173" s="19"/>
      <c r="Z173" s="19"/>
      <c r="AA173" s="20">
        <f>AA172+W173+Y173</f>
        <v>53.817359172699305</v>
      </c>
      <c r="AB173" s="19">
        <f>U173*AA173</f>
        <v>207.73500640661931</v>
      </c>
      <c r="AC173" s="45">
        <v>105.25</v>
      </c>
      <c r="AD173" s="45"/>
      <c r="AE173" s="32">
        <f>IF(MONTH(A173)&gt;MONTH(A172),B173*0.1,0)</f>
        <v>0</v>
      </c>
      <c r="AF173" s="33">
        <f t="shared" si="31"/>
        <v>0</v>
      </c>
      <c r="AG173" s="33">
        <f>IF(AD173&gt;0,(AK172*AD173)/AC173,0)</f>
        <v>0</v>
      </c>
      <c r="AH173" s="33"/>
      <c r="AI173" s="33"/>
      <c r="AJ173" s="33"/>
      <c r="AK173" s="34">
        <f>AK172+AF173+AG173-AI173</f>
        <v>1.1868730426378227</v>
      </c>
      <c r="AL173" s="21">
        <f>AC173*AK173</f>
        <v>124.91838773763084</v>
      </c>
      <c r="AM173" s="46">
        <v>128.18</v>
      </c>
      <c r="AN173" s="35">
        <f>IF(MONTH(A173)&gt;MONTH(A172),B173*0.1,0)</f>
        <v>0</v>
      </c>
      <c r="AO173" s="36">
        <f t="shared" si="33"/>
        <v>0</v>
      </c>
      <c r="AP173" s="23"/>
      <c r="AQ173" s="23"/>
      <c r="AR173" s="23"/>
      <c r="AS173" s="24">
        <f t="shared" si="32"/>
        <v>1.0012475688152411</v>
      </c>
      <c r="AT173" s="23">
        <f>AM173*AS173</f>
        <v>128.33991337073761</v>
      </c>
      <c r="AU173" s="25">
        <f>L173+T173+AB173+AL173+AT173</f>
        <v>1103.7744527203904</v>
      </c>
      <c r="AV173" s="26">
        <f t="shared" si="25"/>
        <v>0</v>
      </c>
    </row>
    <row r="174" spans="1:48" x14ac:dyDescent="0.25">
      <c r="A174" s="41">
        <v>40477</v>
      </c>
      <c r="B174" s="47">
        <v>28.94</v>
      </c>
      <c r="C174" s="42">
        <v>52.14</v>
      </c>
      <c r="D174" s="42"/>
      <c r="E174" s="16">
        <f t="shared" si="26"/>
        <v>0</v>
      </c>
      <c r="F174" s="27">
        <f t="shared" si="27"/>
        <v>0</v>
      </c>
      <c r="G174" s="27">
        <f t="shared" si="34"/>
        <v>0</v>
      </c>
      <c r="H174" s="27"/>
      <c r="I174" s="27"/>
      <c r="J174" s="27"/>
      <c r="K174" s="15">
        <f t="shared" si="35"/>
        <v>5.937500574813166</v>
      </c>
      <c r="L174" s="16">
        <f t="shared" si="24"/>
        <v>309.58127997075849</v>
      </c>
      <c r="M174" s="43">
        <v>5.3254999999999999</v>
      </c>
      <c r="N174" s="28">
        <f t="shared" si="28"/>
        <v>0</v>
      </c>
      <c r="O174" s="29">
        <f t="shared" si="29"/>
        <v>0</v>
      </c>
      <c r="P174" s="17"/>
      <c r="Q174" s="17"/>
      <c r="R174" s="17"/>
      <c r="S174" s="18">
        <f>S173+O174+Q174</f>
        <v>61.949645023372355</v>
      </c>
      <c r="T174" s="17">
        <f>M174*S174</f>
        <v>329.91283457196948</v>
      </c>
      <c r="U174" s="44">
        <v>3.88</v>
      </c>
      <c r="V174" s="30">
        <f>IF(MONTH(A174)&gt;MONTH(A173),B174*0.2,0)</f>
        <v>0</v>
      </c>
      <c r="W174" s="31">
        <f t="shared" si="30"/>
        <v>0</v>
      </c>
      <c r="X174" s="19"/>
      <c r="Y174" s="19"/>
      <c r="Z174" s="19"/>
      <c r="AA174" s="20">
        <f>AA173+W174+Y174</f>
        <v>53.817359172699305</v>
      </c>
      <c r="AB174" s="19">
        <f>U174*AA174</f>
        <v>208.81135359007331</v>
      </c>
      <c r="AC174" s="45">
        <v>105.45</v>
      </c>
      <c r="AD174" s="45"/>
      <c r="AE174" s="32">
        <f>IF(MONTH(A174)&gt;MONTH(A173),B174*0.1,0)</f>
        <v>0</v>
      </c>
      <c r="AF174" s="33">
        <f t="shared" si="31"/>
        <v>0</v>
      </c>
      <c r="AG174" s="33">
        <f>IF(AD174&gt;0,(AK173*AD174)/AC174,0)</f>
        <v>0</v>
      </c>
      <c r="AH174" s="33"/>
      <c r="AI174" s="33"/>
      <c r="AJ174" s="33"/>
      <c r="AK174" s="34">
        <f>AK173+AF174+AG174-AI174</f>
        <v>1.1868730426378227</v>
      </c>
      <c r="AL174" s="21">
        <f>AC174*AK174</f>
        <v>125.1557623461584</v>
      </c>
      <c r="AM174" s="46">
        <v>128.44999999999999</v>
      </c>
      <c r="AN174" s="35">
        <f>IF(MONTH(A174)&gt;MONTH(A173),B174*0.1,0)</f>
        <v>0</v>
      </c>
      <c r="AO174" s="36">
        <f t="shared" si="33"/>
        <v>0</v>
      </c>
      <c r="AP174" s="23"/>
      <c r="AQ174" s="23"/>
      <c r="AR174" s="23"/>
      <c r="AS174" s="24">
        <f t="shared" si="32"/>
        <v>1.0012475688152411</v>
      </c>
      <c r="AT174" s="23">
        <f>AM174*AS174</f>
        <v>128.61025021431772</v>
      </c>
      <c r="AU174" s="25">
        <f>L174+T174+AB174+AL174+AT174</f>
        <v>1102.0714806932774</v>
      </c>
      <c r="AV174" s="26">
        <f t="shared" si="25"/>
        <v>0</v>
      </c>
    </row>
    <row r="175" spans="1:48" x14ac:dyDescent="0.25">
      <c r="A175" s="41">
        <v>40478</v>
      </c>
      <c r="B175" s="47">
        <v>28.94</v>
      </c>
      <c r="C175" s="42">
        <v>52.2</v>
      </c>
      <c r="D175" s="42"/>
      <c r="E175" s="16">
        <f t="shared" si="26"/>
        <v>0</v>
      </c>
      <c r="F175" s="27">
        <f t="shared" si="27"/>
        <v>0</v>
      </c>
      <c r="G175" s="27">
        <f t="shared" si="34"/>
        <v>0</v>
      </c>
      <c r="H175" s="27"/>
      <c r="I175" s="27"/>
      <c r="J175" s="27"/>
      <c r="K175" s="15">
        <f t="shared" si="35"/>
        <v>5.937500574813166</v>
      </c>
      <c r="L175" s="16">
        <f t="shared" si="24"/>
        <v>309.93753000524725</v>
      </c>
      <c r="M175" s="43">
        <v>5.2949999999999999</v>
      </c>
      <c r="N175" s="28">
        <f t="shared" si="28"/>
        <v>0</v>
      </c>
      <c r="O175" s="29">
        <f t="shared" si="29"/>
        <v>0</v>
      </c>
      <c r="P175" s="17"/>
      <c r="Q175" s="17"/>
      <c r="R175" s="17"/>
      <c r="S175" s="18">
        <f>S174+O175+Q175</f>
        <v>61.949645023372355</v>
      </c>
      <c r="T175" s="17">
        <f>M175*S175</f>
        <v>328.02337039875664</v>
      </c>
      <c r="U175" s="44">
        <v>3.86</v>
      </c>
      <c r="V175" s="30">
        <f>IF(MONTH(A175)&gt;MONTH(A174),B175*0.2,0)</f>
        <v>0</v>
      </c>
      <c r="W175" s="31">
        <f t="shared" si="30"/>
        <v>0</v>
      </c>
      <c r="X175" s="19"/>
      <c r="Y175" s="19"/>
      <c r="Z175" s="19"/>
      <c r="AA175" s="20">
        <f>AA174+W175+Y175</f>
        <v>53.817359172699305</v>
      </c>
      <c r="AB175" s="19">
        <f>U175*AA175</f>
        <v>207.73500640661931</v>
      </c>
      <c r="AC175" s="45">
        <v>104.5</v>
      </c>
      <c r="AD175" s="45"/>
      <c r="AE175" s="32">
        <f>IF(MONTH(A175)&gt;MONTH(A174),B175*0.1,0)</f>
        <v>0</v>
      </c>
      <c r="AF175" s="33">
        <f t="shared" si="31"/>
        <v>0</v>
      </c>
      <c r="AG175" s="33">
        <f>IF(AD175&gt;0,(AK174*AD175)/AC175,0)</f>
        <v>0</v>
      </c>
      <c r="AH175" s="33"/>
      <c r="AI175" s="33"/>
      <c r="AJ175" s="33"/>
      <c r="AK175" s="34">
        <f>AK174+AF175+AG175-AI175</f>
        <v>1.1868730426378227</v>
      </c>
      <c r="AL175" s="21">
        <f>AC175*AK175</f>
        <v>124.02823295565247</v>
      </c>
      <c r="AM175" s="46">
        <v>127.5</v>
      </c>
      <c r="AN175" s="35">
        <f>IF(MONTH(A175)&gt;MONTH(A174),B175*0.1,0)</f>
        <v>0</v>
      </c>
      <c r="AO175" s="36">
        <f t="shared" si="33"/>
        <v>0</v>
      </c>
      <c r="AP175" s="23"/>
      <c r="AQ175" s="23"/>
      <c r="AR175" s="23"/>
      <c r="AS175" s="24">
        <f t="shared" si="32"/>
        <v>1.0012475688152411</v>
      </c>
      <c r="AT175" s="23">
        <f>AM175*AS175</f>
        <v>127.65906502394324</v>
      </c>
      <c r="AU175" s="25">
        <f>L175+T175+AB175+AL175+AT175</f>
        <v>1097.383204790219</v>
      </c>
      <c r="AV175" s="26">
        <f t="shared" si="25"/>
        <v>0</v>
      </c>
    </row>
    <row r="176" spans="1:48" x14ac:dyDescent="0.25">
      <c r="A176" s="41">
        <v>40479</v>
      </c>
      <c r="B176" s="47">
        <v>28.94</v>
      </c>
      <c r="C176" s="42">
        <v>52.27</v>
      </c>
      <c r="D176" s="42"/>
      <c r="E176" s="16">
        <f t="shared" si="26"/>
        <v>0</v>
      </c>
      <c r="F176" s="27">
        <f t="shared" si="27"/>
        <v>0</v>
      </c>
      <c r="G176" s="27">
        <f t="shared" si="34"/>
        <v>0</v>
      </c>
      <c r="H176" s="27"/>
      <c r="I176" s="27"/>
      <c r="J176" s="27"/>
      <c r="K176" s="15">
        <f t="shared" si="35"/>
        <v>5.937500574813166</v>
      </c>
      <c r="L176" s="16">
        <f t="shared" si="24"/>
        <v>310.35315504548419</v>
      </c>
      <c r="M176" s="43">
        <v>5.3041</v>
      </c>
      <c r="N176" s="28">
        <f t="shared" si="28"/>
        <v>0</v>
      </c>
      <c r="O176" s="29">
        <f t="shared" si="29"/>
        <v>0</v>
      </c>
      <c r="P176" s="17"/>
      <c r="Q176" s="17"/>
      <c r="R176" s="17"/>
      <c r="S176" s="18">
        <f>S175+O176+Q176</f>
        <v>61.949645023372355</v>
      </c>
      <c r="T176" s="17">
        <f>M176*S176</f>
        <v>328.58711216846933</v>
      </c>
      <c r="U176" s="44">
        <v>3.85</v>
      </c>
      <c r="V176" s="30">
        <f>IF(MONTH(A176)&gt;MONTH(A175),B176*0.2,0)</f>
        <v>0</v>
      </c>
      <c r="W176" s="31">
        <f t="shared" si="30"/>
        <v>0</v>
      </c>
      <c r="X176" s="19"/>
      <c r="Y176" s="19"/>
      <c r="Z176" s="19"/>
      <c r="AA176" s="20">
        <f>AA175+W176+Y176</f>
        <v>53.817359172699305</v>
      </c>
      <c r="AB176" s="19">
        <f>U176*AA176</f>
        <v>207.19683281489233</v>
      </c>
      <c r="AC176" s="45">
        <v>104.96</v>
      </c>
      <c r="AD176" s="45"/>
      <c r="AE176" s="32">
        <f>IF(MONTH(A176)&gt;MONTH(A175),B176*0.1,0)</f>
        <v>0</v>
      </c>
      <c r="AF176" s="33">
        <f t="shared" si="31"/>
        <v>0</v>
      </c>
      <c r="AG176" s="33">
        <f>IF(AD176&gt;0,(AK175*AD176)/AC176,0)</f>
        <v>0</v>
      </c>
      <c r="AH176" s="33"/>
      <c r="AI176" s="33"/>
      <c r="AJ176" s="33"/>
      <c r="AK176" s="34">
        <f>AK175+AF176+AG176-AI176</f>
        <v>1.1868730426378227</v>
      </c>
      <c r="AL176" s="21">
        <f>AC176*AK176</f>
        <v>124.57419455526586</v>
      </c>
      <c r="AM176" s="46">
        <v>127.57</v>
      </c>
      <c r="AN176" s="35">
        <f>IF(MONTH(A176)&gt;MONTH(A175),B176*0.1,0)</f>
        <v>0</v>
      </c>
      <c r="AO176" s="36">
        <f t="shared" si="33"/>
        <v>0</v>
      </c>
      <c r="AP176" s="23"/>
      <c r="AQ176" s="23"/>
      <c r="AR176" s="23"/>
      <c r="AS176" s="24">
        <f t="shared" si="32"/>
        <v>1.0012475688152411</v>
      </c>
      <c r="AT176" s="23">
        <f>AM176*AS176</f>
        <v>127.7291523537603</v>
      </c>
      <c r="AU176" s="25">
        <f>L176+T176+AB176+AL176+AT176</f>
        <v>1098.4404469378721</v>
      </c>
      <c r="AV176" s="26">
        <f t="shared" si="25"/>
        <v>0</v>
      </c>
    </row>
    <row r="177" spans="1:48" x14ac:dyDescent="0.25">
      <c r="A177" s="41">
        <v>40480</v>
      </c>
      <c r="B177" s="47">
        <v>28.94</v>
      </c>
      <c r="C177" s="42">
        <v>51.97</v>
      </c>
      <c r="D177" s="42"/>
      <c r="E177" s="16">
        <f t="shared" si="26"/>
        <v>0</v>
      </c>
      <c r="F177" s="27">
        <f t="shared" si="27"/>
        <v>0</v>
      </c>
      <c r="G177" s="27">
        <f t="shared" si="34"/>
        <v>0</v>
      </c>
      <c r="H177" s="27"/>
      <c r="I177" s="27"/>
      <c r="J177" s="27"/>
      <c r="K177" s="15">
        <f t="shared" si="35"/>
        <v>5.937500574813166</v>
      </c>
      <c r="L177" s="16">
        <f t="shared" si="24"/>
        <v>308.57190487304024</v>
      </c>
      <c r="M177" s="43">
        <v>5.3064</v>
      </c>
      <c r="N177" s="28">
        <f t="shared" si="28"/>
        <v>0</v>
      </c>
      <c r="O177" s="29">
        <f t="shared" si="29"/>
        <v>0</v>
      </c>
      <c r="P177" s="17"/>
      <c r="Q177" s="17"/>
      <c r="R177" s="17"/>
      <c r="S177" s="18">
        <f>S176+O177+Q177</f>
        <v>61.949645023372355</v>
      </c>
      <c r="T177" s="17">
        <f>M177*S177</f>
        <v>328.72959635202307</v>
      </c>
      <c r="U177" s="44">
        <v>3.86</v>
      </c>
      <c r="V177" s="30">
        <f>IF(MONTH(A177)&gt;MONTH(A176),B177*0.2,0)</f>
        <v>0</v>
      </c>
      <c r="W177" s="31">
        <f t="shared" si="30"/>
        <v>0</v>
      </c>
      <c r="X177" s="19"/>
      <c r="Y177" s="19"/>
      <c r="Z177" s="19"/>
      <c r="AA177" s="20">
        <f>AA176+W177+Y177</f>
        <v>53.817359172699305</v>
      </c>
      <c r="AB177" s="19">
        <f>U177*AA177</f>
        <v>207.73500640661931</v>
      </c>
      <c r="AC177" s="45">
        <v>104.77</v>
      </c>
      <c r="AD177" s="45"/>
      <c r="AE177" s="32">
        <f>IF(MONTH(A177)&gt;MONTH(A176),B177*0.1,0)</f>
        <v>0</v>
      </c>
      <c r="AF177" s="33">
        <f t="shared" si="31"/>
        <v>0</v>
      </c>
      <c r="AG177" s="33">
        <f>IF(AD177&gt;0,(AK176*AD177)/AC177,0)</f>
        <v>0</v>
      </c>
      <c r="AH177" s="33"/>
      <c r="AI177" s="33"/>
      <c r="AJ177" s="33"/>
      <c r="AK177" s="34">
        <f>AK176+AF177+AG177-AI177</f>
        <v>1.1868730426378227</v>
      </c>
      <c r="AL177" s="21">
        <f>AC177*AK177</f>
        <v>124.34868867716467</v>
      </c>
      <c r="AM177" s="46">
        <v>128.04</v>
      </c>
      <c r="AN177" s="35">
        <f>IF(MONTH(A177)&gt;MONTH(A176),B177*0.1,0)</f>
        <v>0</v>
      </c>
      <c r="AO177" s="36">
        <f t="shared" si="33"/>
        <v>0</v>
      </c>
      <c r="AP177" s="23"/>
      <c r="AQ177" s="23"/>
      <c r="AR177" s="23"/>
      <c r="AS177" s="24">
        <f t="shared" si="32"/>
        <v>1.0012475688152411</v>
      </c>
      <c r="AT177" s="23">
        <f>AM177*AS177</f>
        <v>128.19973871110346</v>
      </c>
      <c r="AU177" s="25">
        <f>L177+T177+AB177+AL177+AT177</f>
        <v>1097.5849350199505</v>
      </c>
      <c r="AV177" s="26">
        <f t="shared" si="25"/>
        <v>0</v>
      </c>
    </row>
    <row r="178" spans="1:48" x14ac:dyDescent="0.25">
      <c r="A178" s="41">
        <v>40483</v>
      </c>
      <c r="B178" s="47">
        <v>28.94</v>
      </c>
      <c r="C178" s="42">
        <v>52.25</v>
      </c>
      <c r="D178" s="42"/>
      <c r="E178" s="16">
        <f t="shared" si="26"/>
        <v>8.6820000000000004</v>
      </c>
      <c r="F178" s="27">
        <f t="shared" si="27"/>
        <v>0.16616267942583732</v>
      </c>
      <c r="G178" s="27">
        <f t="shared" si="34"/>
        <v>0</v>
      </c>
      <c r="H178" s="27"/>
      <c r="I178" s="27"/>
      <c r="J178" s="27"/>
      <c r="K178" s="15">
        <f t="shared" si="35"/>
        <v>6.1036632542390032</v>
      </c>
      <c r="L178" s="16">
        <f t="shared" si="24"/>
        <v>318.91640503398793</v>
      </c>
      <c r="M178" s="43">
        <v>5.3030999999999997</v>
      </c>
      <c r="N178" s="28">
        <f t="shared" si="28"/>
        <v>8.6820000000000004</v>
      </c>
      <c r="O178" s="29">
        <f t="shared" si="29"/>
        <v>1.6371556259546305</v>
      </c>
      <c r="P178" s="17"/>
      <c r="Q178" s="17"/>
      <c r="R178" s="17"/>
      <c r="S178" s="18">
        <f>S177+O178+Q178</f>
        <v>63.586800649326989</v>
      </c>
      <c r="T178" s="17">
        <f>M178*S178</f>
        <v>337.20716252344596</v>
      </c>
      <c r="U178" s="44">
        <v>3.86</v>
      </c>
      <c r="V178" s="30">
        <f>IF(MONTH(A178)&gt;MONTH(A177),B178*0.2,0)</f>
        <v>5.7880000000000003</v>
      </c>
      <c r="W178" s="31">
        <f t="shared" si="30"/>
        <v>1.4994818652849742</v>
      </c>
      <c r="X178" s="19"/>
      <c r="Y178" s="19"/>
      <c r="Z178" s="19"/>
      <c r="AA178" s="20">
        <f>AA177+W178+Y178</f>
        <v>55.316841037984283</v>
      </c>
      <c r="AB178" s="19">
        <f>U178*AA178</f>
        <v>213.52300640661932</v>
      </c>
      <c r="AC178" s="45">
        <v>105.63</v>
      </c>
      <c r="AD178" s="45"/>
      <c r="AE178" s="32">
        <f>IF(MONTH(A178)&gt;MONTH(A177),B178*0.1,0)</f>
        <v>2.8940000000000001</v>
      </c>
      <c r="AF178" s="33">
        <f t="shared" si="31"/>
        <v>2.7397519644040521E-2</v>
      </c>
      <c r="AG178" s="33">
        <f>IF(AD178&gt;0,(AK177*AD178)/AC178,0)</f>
        <v>0</v>
      </c>
      <c r="AH178" s="33"/>
      <c r="AI178" s="33"/>
      <c r="AJ178" s="33"/>
      <c r="AK178" s="34">
        <f>AK177+AF178+AG178-AI178</f>
        <v>1.2142705622818633</v>
      </c>
      <c r="AL178" s="21">
        <f>AC178*AK178</f>
        <v>128.26339949383322</v>
      </c>
      <c r="AM178" s="46">
        <v>128.47</v>
      </c>
      <c r="AN178" s="35">
        <f>IF(MONTH(A178)&gt;MONTH(A177),B178*0.1,0)</f>
        <v>2.8940000000000001</v>
      </c>
      <c r="AO178" s="36">
        <f t="shared" si="33"/>
        <v>2.2526659920604035E-2</v>
      </c>
      <c r="AP178" s="23"/>
      <c r="AQ178" s="23"/>
      <c r="AR178" s="23"/>
      <c r="AS178" s="24">
        <f t="shared" si="32"/>
        <v>1.0237742287358451</v>
      </c>
      <c r="AT178" s="23">
        <f>AM178*AS178</f>
        <v>131.52427516569401</v>
      </c>
      <c r="AU178" s="25">
        <f>L178+T178+AB178+AL178+AT178</f>
        <v>1129.4342486235805</v>
      </c>
      <c r="AV178" s="26">
        <f t="shared" si="25"/>
        <v>0</v>
      </c>
    </row>
    <row r="179" spans="1:48" x14ac:dyDescent="0.25">
      <c r="A179" s="41">
        <v>40484</v>
      </c>
      <c r="B179" s="47">
        <v>28.94</v>
      </c>
      <c r="C179" s="42">
        <v>52.6</v>
      </c>
      <c r="D179" s="42"/>
      <c r="E179" s="16">
        <f t="shared" si="26"/>
        <v>0</v>
      </c>
      <c r="F179" s="27">
        <f t="shared" si="27"/>
        <v>0</v>
      </c>
      <c r="G179" s="27">
        <f t="shared" si="34"/>
        <v>0</v>
      </c>
      <c r="H179" s="27"/>
      <c r="I179" s="27"/>
      <c r="J179" s="27"/>
      <c r="K179" s="15">
        <f t="shared" si="35"/>
        <v>6.1036632542390032</v>
      </c>
      <c r="L179" s="16">
        <f t="shared" si="24"/>
        <v>321.05268717297156</v>
      </c>
      <c r="M179" s="43">
        <v>5.3434999999999997</v>
      </c>
      <c r="N179" s="28">
        <f t="shared" si="28"/>
        <v>0</v>
      </c>
      <c r="O179" s="29">
        <f t="shared" si="29"/>
        <v>0</v>
      </c>
      <c r="P179" s="17"/>
      <c r="Q179" s="17"/>
      <c r="R179" s="17"/>
      <c r="S179" s="18">
        <f>S178+O179+Q179</f>
        <v>63.586800649326989</v>
      </c>
      <c r="T179" s="17">
        <f>M179*S179</f>
        <v>339.77606926967877</v>
      </c>
      <c r="U179" s="44">
        <v>3.86</v>
      </c>
      <c r="V179" s="30">
        <f>IF(MONTH(A179)&gt;MONTH(A178),B179*0.2,0)</f>
        <v>0</v>
      </c>
      <c r="W179" s="31">
        <f t="shared" si="30"/>
        <v>0</v>
      </c>
      <c r="X179" s="19"/>
      <c r="Y179" s="19"/>
      <c r="Z179" s="19"/>
      <c r="AA179" s="20">
        <f>AA178+W179+Y179</f>
        <v>55.316841037984283</v>
      </c>
      <c r="AB179" s="19">
        <f>U179*AA179</f>
        <v>213.52300640661932</v>
      </c>
      <c r="AC179" s="45">
        <v>105.88</v>
      </c>
      <c r="AD179" s="45"/>
      <c r="AE179" s="32">
        <f>IF(MONTH(A179)&gt;MONTH(A178),B179*0.1,0)</f>
        <v>0</v>
      </c>
      <c r="AF179" s="33">
        <f t="shared" si="31"/>
        <v>0</v>
      </c>
      <c r="AG179" s="33">
        <f>IF(AD179&gt;0,(AK178*AD179)/AC179,0)</f>
        <v>0</v>
      </c>
      <c r="AH179" s="33"/>
      <c r="AI179" s="33"/>
      <c r="AJ179" s="33"/>
      <c r="AK179" s="34">
        <f>AK178+AF179+AG179-AI179</f>
        <v>1.2142705622818633</v>
      </c>
      <c r="AL179" s="21">
        <f>AC179*AK179</f>
        <v>128.56696713440368</v>
      </c>
      <c r="AM179" s="46">
        <v>128.49</v>
      </c>
      <c r="AN179" s="35">
        <f>IF(MONTH(A179)&gt;MONTH(A178),B179*0.1,0)</f>
        <v>0</v>
      </c>
      <c r="AO179" s="36">
        <f t="shared" si="33"/>
        <v>0</v>
      </c>
      <c r="AP179" s="23"/>
      <c r="AQ179" s="23"/>
      <c r="AR179" s="23"/>
      <c r="AS179" s="24">
        <f t="shared" si="32"/>
        <v>1.0237742287358451</v>
      </c>
      <c r="AT179" s="23">
        <f>AM179*AS179</f>
        <v>131.54475065026875</v>
      </c>
      <c r="AU179" s="25">
        <f>L179+T179+AB179+AL179+AT179</f>
        <v>1134.463480633942</v>
      </c>
      <c r="AV179" s="26">
        <f t="shared" si="25"/>
        <v>0</v>
      </c>
    </row>
    <row r="180" spans="1:48" x14ac:dyDescent="0.25">
      <c r="A180" s="41">
        <v>40485</v>
      </c>
      <c r="B180" s="47">
        <v>28.94</v>
      </c>
      <c r="C180" s="42">
        <v>52.71</v>
      </c>
      <c r="D180" s="42"/>
      <c r="E180" s="16">
        <f t="shared" si="26"/>
        <v>0</v>
      </c>
      <c r="F180" s="27">
        <f t="shared" si="27"/>
        <v>0</v>
      </c>
      <c r="G180" s="27">
        <f t="shared" si="34"/>
        <v>0</v>
      </c>
      <c r="H180" s="27"/>
      <c r="I180" s="27"/>
      <c r="J180" s="27"/>
      <c r="K180" s="15">
        <f t="shared" si="35"/>
        <v>6.1036632542390032</v>
      </c>
      <c r="L180" s="16">
        <f t="shared" si="24"/>
        <v>321.72409013093784</v>
      </c>
      <c r="M180" s="43">
        <v>5.306</v>
      </c>
      <c r="N180" s="28">
        <f t="shared" si="28"/>
        <v>0</v>
      </c>
      <c r="O180" s="29">
        <f t="shared" si="29"/>
        <v>0</v>
      </c>
      <c r="P180" s="17"/>
      <c r="Q180" s="17"/>
      <c r="R180" s="17"/>
      <c r="S180" s="18">
        <f>S179+O180+Q180</f>
        <v>63.586800649326989</v>
      </c>
      <c r="T180" s="17">
        <f>M180*S180</f>
        <v>337.39156424532899</v>
      </c>
      <c r="U180" s="44">
        <v>3.85</v>
      </c>
      <c r="V180" s="30">
        <f>IF(MONTH(A180)&gt;MONTH(A179),B180*0.2,0)</f>
        <v>0</v>
      </c>
      <c r="W180" s="31">
        <f t="shared" si="30"/>
        <v>0</v>
      </c>
      <c r="X180" s="19"/>
      <c r="Y180" s="19"/>
      <c r="Z180" s="19"/>
      <c r="AA180" s="20">
        <f>AA179+W180+Y180</f>
        <v>55.316841037984283</v>
      </c>
      <c r="AB180" s="19">
        <f>U180*AA180</f>
        <v>212.96983799623951</v>
      </c>
      <c r="AC180" s="45">
        <v>106.39</v>
      </c>
      <c r="AD180" s="45"/>
      <c r="AE180" s="32">
        <f>IF(MONTH(A180)&gt;MONTH(A179),B180*0.1,0)</f>
        <v>0</v>
      </c>
      <c r="AF180" s="33">
        <f t="shared" si="31"/>
        <v>0</v>
      </c>
      <c r="AG180" s="33">
        <f>IF(AD180&gt;0,(AK179*AD180)/AC180,0)</f>
        <v>0</v>
      </c>
      <c r="AH180" s="33"/>
      <c r="AI180" s="33"/>
      <c r="AJ180" s="33"/>
      <c r="AK180" s="34">
        <f>AK179+AF180+AG180-AI180</f>
        <v>1.2142705622818633</v>
      </c>
      <c r="AL180" s="21">
        <f>AC180*AK180</f>
        <v>129.18624512116745</v>
      </c>
      <c r="AM180" s="46">
        <v>128.27000000000001</v>
      </c>
      <c r="AN180" s="35">
        <f>IF(MONTH(A180)&gt;MONTH(A179),B180*0.1,0)</f>
        <v>0</v>
      </c>
      <c r="AO180" s="36">
        <f t="shared" si="33"/>
        <v>0</v>
      </c>
      <c r="AP180" s="23"/>
      <c r="AQ180" s="23"/>
      <c r="AR180" s="23"/>
      <c r="AS180" s="24">
        <f t="shared" si="32"/>
        <v>1.0237742287358451</v>
      </c>
      <c r="AT180" s="23">
        <f>AM180*AS180</f>
        <v>131.31952031994686</v>
      </c>
      <c r="AU180" s="25">
        <f>L180+T180+AB180+AL180+AT180</f>
        <v>1132.5912578136206</v>
      </c>
      <c r="AV180" s="26">
        <f t="shared" si="25"/>
        <v>0</v>
      </c>
    </row>
    <row r="181" spans="1:48" x14ac:dyDescent="0.25">
      <c r="A181" s="41">
        <v>40486</v>
      </c>
      <c r="B181" s="47">
        <v>28.94</v>
      </c>
      <c r="C181" s="42">
        <v>52.94</v>
      </c>
      <c r="D181" s="42"/>
      <c r="E181" s="16">
        <f t="shared" si="26"/>
        <v>0</v>
      </c>
      <c r="F181" s="27">
        <f t="shared" si="27"/>
        <v>0</v>
      </c>
      <c r="G181" s="27">
        <f t="shared" si="34"/>
        <v>0</v>
      </c>
      <c r="H181" s="27"/>
      <c r="I181" s="27"/>
      <c r="J181" s="27"/>
      <c r="K181" s="15">
        <f t="shared" si="35"/>
        <v>6.1036632542390032</v>
      </c>
      <c r="L181" s="16">
        <f t="shared" si="24"/>
        <v>323.12793267941282</v>
      </c>
      <c r="M181" s="43">
        <v>5.3830999999999998</v>
      </c>
      <c r="N181" s="28">
        <f t="shared" si="28"/>
        <v>0</v>
      </c>
      <c r="O181" s="29">
        <f t="shared" si="29"/>
        <v>0</v>
      </c>
      <c r="P181" s="17"/>
      <c r="Q181" s="17"/>
      <c r="R181" s="17"/>
      <c r="S181" s="18">
        <f>S180+O181+Q181</f>
        <v>63.586800649326989</v>
      </c>
      <c r="T181" s="17">
        <f>M181*S181</f>
        <v>342.29410657539211</v>
      </c>
      <c r="U181" s="44">
        <v>3.9</v>
      </c>
      <c r="V181" s="30">
        <f>IF(MONTH(A181)&gt;MONTH(A180),B181*0.2,0)</f>
        <v>0</v>
      </c>
      <c r="W181" s="31">
        <f t="shared" si="30"/>
        <v>0</v>
      </c>
      <c r="X181" s="19"/>
      <c r="Y181" s="19"/>
      <c r="Z181" s="19"/>
      <c r="AA181" s="20">
        <f>AA180+W181+Y181</f>
        <v>55.316841037984283</v>
      </c>
      <c r="AB181" s="19">
        <f>U181*AA181</f>
        <v>215.7356800481387</v>
      </c>
      <c r="AC181" s="45">
        <v>106.35</v>
      </c>
      <c r="AD181" s="45"/>
      <c r="AE181" s="32">
        <f>IF(MONTH(A181)&gt;MONTH(A180),B181*0.1,0)</f>
        <v>0</v>
      </c>
      <c r="AF181" s="33">
        <f t="shared" si="31"/>
        <v>0</v>
      </c>
      <c r="AG181" s="33">
        <f>IF(AD181&gt;0,(AK180*AD181)/AC181,0)</f>
        <v>0</v>
      </c>
      <c r="AH181" s="33"/>
      <c r="AI181" s="33"/>
      <c r="AJ181" s="33"/>
      <c r="AK181" s="34">
        <f>AK180+AF181+AG181-AI181</f>
        <v>1.2142705622818633</v>
      </c>
      <c r="AL181" s="21">
        <f>AC181*AK181</f>
        <v>129.13767429867616</v>
      </c>
      <c r="AM181" s="46">
        <v>130.07</v>
      </c>
      <c r="AN181" s="35">
        <f>IF(MONTH(A181)&gt;MONTH(A180),B181*0.1,0)</f>
        <v>0</v>
      </c>
      <c r="AO181" s="36">
        <f t="shared" si="33"/>
        <v>0</v>
      </c>
      <c r="AP181" s="23"/>
      <c r="AQ181" s="23"/>
      <c r="AR181" s="23"/>
      <c r="AS181" s="24">
        <f t="shared" si="32"/>
        <v>1.0237742287358451</v>
      </c>
      <c r="AT181" s="23">
        <f>AM181*AS181</f>
        <v>133.16231393167138</v>
      </c>
      <c r="AU181" s="25">
        <f>L181+T181+AB181+AL181+AT181</f>
        <v>1143.4577075332911</v>
      </c>
      <c r="AV181" s="26">
        <f t="shared" si="25"/>
        <v>0</v>
      </c>
    </row>
    <row r="182" spans="1:48" x14ac:dyDescent="0.25">
      <c r="A182" s="41">
        <v>40487</v>
      </c>
      <c r="B182" s="47">
        <v>28.94</v>
      </c>
      <c r="C182" s="42">
        <v>53.52</v>
      </c>
      <c r="D182" s="42"/>
      <c r="E182" s="16">
        <f t="shared" si="26"/>
        <v>0</v>
      </c>
      <c r="F182" s="27">
        <f t="shared" si="27"/>
        <v>0</v>
      </c>
      <c r="G182" s="27">
        <f t="shared" si="34"/>
        <v>0</v>
      </c>
      <c r="H182" s="27"/>
      <c r="I182" s="27"/>
      <c r="J182" s="27"/>
      <c r="K182" s="15">
        <f t="shared" si="35"/>
        <v>6.1036632542390032</v>
      </c>
      <c r="L182" s="16">
        <f t="shared" si="24"/>
        <v>326.66805736687149</v>
      </c>
      <c r="M182" s="43">
        <v>5.3898000000000001</v>
      </c>
      <c r="N182" s="28">
        <f t="shared" si="28"/>
        <v>0</v>
      </c>
      <c r="O182" s="29">
        <f t="shared" si="29"/>
        <v>0</v>
      </c>
      <c r="P182" s="17"/>
      <c r="Q182" s="17"/>
      <c r="R182" s="17"/>
      <c r="S182" s="18">
        <f>S181+O182+Q182</f>
        <v>63.586800649326989</v>
      </c>
      <c r="T182" s="17">
        <f>M182*S182</f>
        <v>342.72013813974263</v>
      </c>
      <c r="U182" s="44">
        <v>3.96</v>
      </c>
      <c r="V182" s="30">
        <f>IF(MONTH(A182)&gt;MONTH(A181),B182*0.2,0)</f>
        <v>0</v>
      </c>
      <c r="W182" s="31">
        <f t="shared" si="30"/>
        <v>0</v>
      </c>
      <c r="X182" s="19"/>
      <c r="Y182" s="19"/>
      <c r="Z182" s="19"/>
      <c r="AA182" s="20">
        <f>AA181+W182+Y182</f>
        <v>55.316841037984283</v>
      </c>
      <c r="AB182" s="19">
        <f>U182*AA182</f>
        <v>219.05469051041777</v>
      </c>
      <c r="AC182" s="45">
        <v>107.82</v>
      </c>
      <c r="AD182" s="45"/>
      <c r="AE182" s="32">
        <f>IF(MONTH(A182)&gt;MONTH(A181),B182*0.1,0)</f>
        <v>0</v>
      </c>
      <c r="AF182" s="33">
        <f t="shared" si="31"/>
        <v>0</v>
      </c>
      <c r="AG182" s="33">
        <f>IF(AD182&gt;0,(AK181*AD182)/AC182,0)</f>
        <v>0</v>
      </c>
      <c r="AH182" s="33"/>
      <c r="AI182" s="33"/>
      <c r="AJ182" s="33"/>
      <c r="AK182" s="34">
        <f>AK181+AF182+AG182-AI182</f>
        <v>1.2142705622818633</v>
      </c>
      <c r="AL182" s="21">
        <f>AC182*AK182</f>
        <v>130.92265202523049</v>
      </c>
      <c r="AM182" s="46">
        <v>131</v>
      </c>
      <c r="AN182" s="35">
        <f>IF(MONTH(A182)&gt;MONTH(A181),B182*0.1,0)</f>
        <v>0</v>
      </c>
      <c r="AO182" s="36">
        <f t="shared" si="33"/>
        <v>0</v>
      </c>
      <c r="AP182" s="23"/>
      <c r="AQ182" s="23"/>
      <c r="AR182" s="23"/>
      <c r="AS182" s="24">
        <f t="shared" si="32"/>
        <v>1.0237742287358451</v>
      </c>
      <c r="AT182" s="23">
        <f>AM182*AS182</f>
        <v>134.11442396439571</v>
      </c>
      <c r="AU182" s="25">
        <f>L182+T182+AB182+AL182+AT182</f>
        <v>1153.4799620066581</v>
      </c>
      <c r="AV182" s="26">
        <f t="shared" si="25"/>
        <v>0</v>
      </c>
    </row>
    <row r="183" spans="1:48" x14ac:dyDescent="0.25">
      <c r="A183" s="41">
        <v>40490</v>
      </c>
      <c r="B183" s="47">
        <v>28.94</v>
      </c>
      <c r="C183" s="42">
        <v>54.02</v>
      </c>
      <c r="D183" s="42"/>
      <c r="E183" s="16">
        <f t="shared" si="26"/>
        <v>0</v>
      </c>
      <c r="F183" s="27">
        <f t="shared" si="27"/>
        <v>0</v>
      </c>
      <c r="G183" s="27">
        <f t="shared" si="34"/>
        <v>0</v>
      </c>
      <c r="H183" s="27"/>
      <c r="I183" s="27"/>
      <c r="J183" s="27"/>
      <c r="K183" s="15">
        <f t="shared" si="35"/>
        <v>6.1036632542390032</v>
      </c>
      <c r="L183" s="16">
        <f t="shared" si="24"/>
        <v>329.71988899399099</v>
      </c>
      <c r="M183" s="43">
        <v>5.3914</v>
      </c>
      <c r="N183" s="28">
        <f t="shared" si="28"/>
        <v>0</v>
      </c>
      <c r="O183" s="29">
        <f t="shared" si="29"/>
        <v>0</v>
      </c>
      <c r="P183" s="17"/>
      <c r="Q183" s="17"/>
      <c r="R183" s="17"/>
      <c r="S183" s="18">
        <f>S182+O183+Q183</f>
        <v>63.586800649326989</v>
      </c>
      <c r="T183" s="17">
        <f>M183*S183</f>
        <v>342.82187702078153</v>
      </c>
      <c r="U183" s="44">
        <v>4</v>
      </c>
      <c r="V183" s="30">
        <f>IF(MONTH(A183)&gt;MONTH(A182),B183*0.2,0)</f>
        <v>0</v>
      </c>
      <c r="W183" s="31">
        <f t="shared" si="30"/>
        <v>0</v>
      </c>
      <c r="X183" s="19"/>
      <c r="Y183" s="19"/>
      <c r="Z183" s="19"/>
      <c r="AA183" s="20">
        <f>AA182+W183+Y183</f>
        <v>55.316841037984283</v>
      </c>
      <c r="AB183" s="19">
        <f>U183*AA183</f>
        <v>221.26736415193713</v>
      </c>
      <c r="AC183" s="45">
        <v>110.28</v>
      </c>
      <c r="AD183" s="45"/>
      <c r="AE183" s="32">
        <f>IF(MONTH(A183)&gt;MONTH(A182),B183*0.1,0)</f>
        <v>0</v>
      </c>
      <c r="AF183" s="33">
        <f t="shared" si="31"/>
        <v>0</v>
      </c>
      <c r="AG183" s="33">
        <f>IF(AD183&gt;0,(AK182*AD183)/AC183,0)</f>
        <v>0</v>
      </c>
      <c r="AH183" s="33"/>
      <c r="AI183" s="33"/>
      <c r="AJ183" s="33"/>
      <c r="AK183" s="34">
        <f>AK182+AF183+AG183-AI183</f>
        <v>1.2142705622818633</v>
      </c>
      <c r="AL183" s="21">
        <f>AC183*AK183</f>
        <v>133.90975760844387</v>
      </c>
      <c r="AM183" s="46">
        <v>130.86000000000001</v>
      </c>
      <c r="AN183" s="35">
        <f>IF(MONTH(A183)&gt;MONTH(A182),B183*0.1,0)</f>
        <v>0</v>
      </c>
      <c r="AO183" s="36">
        <f t="shared" si="33"/>
        <v>0</v>
      </c>
      <c r="AP183" s="23"/>
      <c r="AQ183" s="23"/>
      <c r="AR183" s="23"/>
      <c r="AS183" s="24">
        <f t="shared" si="32"/>
        <v>1.0237742287358451</v>
      </c>
      <c r="AT183" s="23">
        <f>AM183*AS183</f>
        <v>133.97109557237272</v>
      </c>
      <c r="AU183" s="25">
        <f>L183+T183+AB183+AL183+AT183</f>
        <v>1161.6899833475261</v>
      </c>
      <c r="AV183" s="26">
        <f t="shared" si="25"/>
        <v>0</v>
      </c>
    </row>
    <row r="184" spans="1:48" x14ac:dyDescent="0.25">
      <c r="A184" s="41">
        <v>40491</v>
      </c>
      <c r="B184" s="47">
        <v>28.94</v>
      </c>
      <c r="C184" s="42">
        <v>54.53</v>
      </c>
      <c r="D184" s="42"/>
      <c r="E184" s="16">
        <f t="shared" si="26"/>
        <v>0</v>
      </c>
      <c r="F184" s="27">
        <f t="shared" si="27"/>
        <v>0</v>
      </c>
      <c r="G184" s="27">
        <f t="shared" si="34"/>
        <v>0</v>
      </c>
      <c r="H184" s="27"/>
      <c r="I184" s="27"/>
      <c r="J184" s="27"/>
      <c r="K184" s="15">
        <f t="shared" si="35"/>
        <v>6.1036632542390032</v>
      </c>
      <c r="L184" s="16">
        <f t="shared" si="24"/>
        <v>332.83275725365286</v>
      </c>
      <c r="M184" s="43">
        <v>5.4259000000000004</v>
      </c>
      <c r="N184" s="28">
        <f t="shared" si="28"/>
        <v>0</v>
      </c>
      <c r="O184" s="29">
        <f t="shared" si="29"/>
        <v>0</v>
      </c>
      <c r="P184" s="17"/>
      <c r="Q184" s="17"/>
      <c r="R184" s="17"/>
      <c r="S184" s="18">
        <f>S183+O184+Q184</f>
        <v>63.586800649326989</v>
      </c>
      <c r="T184" s="17">
        <f>M184*S184</f>
        <v>345.01562164318335</v>
      </c>
      <c r="U184" s="44">
        <v>3.99</v>
      </c>
      <c r="V184" s="30">
        <f>IF(MONTH(A184)&gt;MONTH(A183),B184*0.2,0)</f>
        <v>0</v>
      </c>
      <c r="W184" s="31">
        <f t="shared" si="30"/>
        <v>0</v>
      </c>
      <c r="X184" s="19"/>
      <c r="Y184" s="19"/>
      <c r="Z184" s="19"/>
      <c r="AA184" s="20">
        <f>AA183+W184+Y184</f>
        <v>55.316841037984283</v>
      </c>
      <c r="AB184" s="19">
        <f>U184*AA184</f>
        <v>220.71419574155729</v>
      </c>
      <c r="AC184" s="45">
        <v>110.9</v>
      </c>
      <c r="AD184" s="45"/>
      <c r="AE184" s="32">
        <f>IF(MONTH(A184)&gt;MONTH(A183),B184*0.1,0)</f>
        <v>0</v>
      </c>
      <c r="AF184" s="33">
        <f t="shared" si="31"/>
        <v>0</v>
      </c>
      <c r="AG184" s="33">
        <f>IF(AD184&gt;0,(AK183*AD184)/AC184,0)</f>
        <v>0</v>
      </c>
      <c r="AH184" s="33"/>
      <c r="AI184" s="33"/>
      <c r="AJ184" s="33"/>
      <c r="AK184" s="34">
        <f>AK183+AF184+AG184-AI184</f>
        <v>1.2142705622818633</v>
      </c>
      <c r="AL184" s="21">
        <f>AC184*AK184</f>
        <v>134.66260535705865</v>
      </c>
      <c r="AM184" s="46">
        <v>131.96</v>
      </c>
      <c r="AN184" s="35">
        <f>IF(MONTH(A184)&gt;MONTH(A183),B184*0.1,0)</f>
        <v>0</v>
      </c>
      <c r="AO184" s="36">
        <f t="shared" si="33"/>
        <v>0</v>
      </c>
      <c r="AP184" s="23"/>
      <c r="AQ184" s="23"/>
      <c r="AR184" s="23"/>
      <c r="AS184" s="24">
        <f t="shared" si="32"/>
        <v>1.0237742287358451</v>
      </c>
      <c r="AT184" s="23">
        <f>AM184*AS184</f>
        <v>135.09724722398212</v>
      </c>
      <c r="AU184" s="25">
        <f>L184+T184+AB184+AL184+AT184</f>
        <v>1168.3224272194343</v>
      </c>
      <c r="AV184" s="26">
        <f t="shared" si="25"/>
        <v>0</v>
      </c>
    </row>
    <row r="185" spans="1:48" x14ac:dyDescent="0.25">
      <c r="A185" s="41">
        <v>40492</v>
      </c>
      <c r="B185" s="47">
        <v>28.94</v>
      </c>
      <c r="C185" s="42">
        <v>54.31</v>
      </c>
      <c r="D185" s="42"/>
      <c r="E185" s="16">
        <f t="shared" si="26"/>
        <v>0</v>
      </c>
      <c r="F185" s="27">
        <f t="shared" si="27"/>
        <v>0</v>
      </c>
      <c r="G185" s="27">
        <f t="shared" si="34"/>
        <v>0</v>
      </c>
      <c r="H185" s="27"/>
      <c r="I185" s="27"/>
      <c r="J185" s="27"/>
      <c r="K185" s="15">
        <f t="shared" si="35"/>
        <v>6.1036632542390032</v>
      </c>
      <c r="L185" s="16">
        <f t="shared" si="24"/>
        <v>331.4899513377203</v>
      </c>
      <c r="M185" s="43">
        <v>5.3735999999999997</v>
      </c>
      <c r="N185" s="28">
        <f t="shared" si="28"/>
        <v>0</v>
      </c>
      <c r="O185" s="29">
        <f t="shared" si="29"/>
        <v>0</v>
      </c>
      <c r="P185" s="17"/>
      <c r="Q185" s="17"/>
      <c r="R185" s="17"/>
      <c r="S185" s="18">
        <f>S184+O185+Q185</f>
        <v>63.586800649326989</v>
      </c>
      <c r="T185" s="17">
        <f>M185*S185</f>
        <v>341.69003196922347</v>
      </c>
      <c r="U185" s="44">
        <v>4.03</v>
      </c>
      <c r="V185" s="30">
        <f>IF(MONTH(A185)&gt;MONTH(A184),B185*0.2,0)</f>
        <v>0</v>
      </c>
      <c r="W185" s="31">
        <f t="shared" si="30"/>
        <v>0</v>
      </c>
      <c r="X185" s="19"/>
      <c r="Y185" s="19"/>
      <c r="Z185" s="19"/>
      <c r="AA185" s="20">
        <f>AA184+W185+Y185</f>
        <v>55.316841037984283</v>
      </c>
      <c r="AB185" s="19">
        <f>U185*AA185</f>
        <v>222.92686938307668</v>
      </c>
      <c r="AC185" s="45">
        <v>110.7</v>
      </c>
      <c r="AD185" s="45"/>
      <c r="AE185" s="32">
        <f>IF(MONTH(A185)&gt;MONTH(A184),B185*0.1,0)</f>
        <v>0</v>
      </c>
      <c r="AF185" s="33">
        <f t="shared" si="31"/>
        <v>0</v>
      </c>
      <c r="AG185" s="33">
        <f>IF(AD185&gt;0,(AK184*AD185)/AC185,0)</f>
        <v>0</v>
      </c>
      <c r="AH185" s="33"/>
      <c r="AI185" s="33"/>
      <c r="AJ185" s="33"/>
      <c r="AK185" s="34">
        <f>AK184+AF185+AG185-AI185</f>
        <v>1.2142705622818633</v>
      </c>
      <c r="AL185" s="21">
        <f>AC185*AK185</f>
        <v>134.41975124460225</v>
      </c>
      <c r="AM185" s="46">
        <v>130.97999999999999</v>
      </c>
      <c r="AN185" s="35">
        <f>IF(MONTH(A185)&gt;MONTH(A184),B185*0.1,0)</f>
        <v>0</v>
      </c>
      <c r="AO185" s="36">
        <f t="shared" si="33"/>
        <v>0</v>
      </c>
      <c r="AP185" s="23"/>
      <c r="AQ185" s="23"/>
      <c r="AR185" s="23"/>
      <c r="AS185" s="24">
        <f t="shared" si="32"/>
        <v>1.0237742287358451</v>
      </c>
      <c r="AT185" s="23">
        <f>AM185*AS185</f>
        <v>134.09394847982099</v>
      </c>
      <c r="AU185" s="25">
        <f>L185+T185+AB185+AL185+AT185</f>
        <v>1164.6205524144436</v>
      </c>
      <c r="AV185" s="26">
        <f t="shared" si="25"/>
        <v>0</v>
      </c>
    </row>
    <row r="186" spans="1:48" x14ac:dyDescent="0.25">
      <c r="A186" s="41">
        <v>40493</v>
      </c>
      <c r="B186" s="47">
        <v>28.94</v>
      </c>
      <c r="C186" s="42">
        <v>54.56</v>
      </c>
      <c r="D186" s="42"/>
      <c r="E186" s="16">
        <f t="shared" si="26"/>
        <v>0</v>
      </c>
      <c r="F186" s="27">
        <f t="shared" si="27"/>
        <v>0</v>
      </c>
      <c r="G186" s="27">
        <f t="shared" si="34"/>
        <v>0</v>
      </c>
      <c r="H186" s="27"/>
      <c r="I186" s="27"/>
      <c r="J186" s="27"/>
      <c r="K186" s="15">
        <f t="shared" si="35"/>
        <v>6.1036632542390032</v>
      </c>
      <c r="L186" s="16">
        <f t="shared" si="24"/>
        <v>333.01586715128002</v>
      </c>
      <c r="M186" s="43">
        <v>5.3554000000000004</v>
      </c>
      <c r="N186" s="28">
        <f t="shared" si="28"/>
        <v>0</v>
      </c>
      <c r="O186" s="29">
        <f t="shared" si="29"/>
        <v>0</v>
      </c>
      <c r="P186" s="17"/>
      <c r="Q186" s="17"/>
      <c r="R186" s="17"/>
      <c r="S186" s="18">
        <f>S185+O186+Q186</f>
        <v>63.586800649326989</v>
      </c>
      <c r="T186" s="17">
        <f>M186*S186</f>
        <v>340.53275219740578</v>
      </c>
      <c r="U186" s="44">
        <v>4.03</v>
      </c>
      <c r="V186" s="30">
        <f>IF(MONTH(A186)&gt;MONTH(A185),B186*0.2,0)</f>
        <v>0</v>
      </c>
      <c r="W186" s="31">
        <f t="shared" si="30"/>
        <v>0</v>
      </c>
      <c r="X186" s="19"/>
      <c r="Y186" s="19"/>
      <c r="Z186" s="19"/>
      <c r="AA186" s="20">
        <f>AA185+W186+Y186</f>
        <v>55.316841037984283</v>
      </c>
      <c r="AB186" s="19">
        <f>U186*AA186</f>
        <v>222.92686938307668</v>
      </c>
      <c r="AC186" s="45">
        <v>110.95</v>
      </c>
      <c r="AD186" s="45"/>
      <c r="AE186" s="32">
        <f>IF(MONTH(A186)&gt;MONTH(A185),B186*0.1,0)</f>
        <v>0</v>
      </c>
      <c r="AF186" s="33">
        <f t="shared" si="31"/>
        <v>0</v>
      </c>
      <c r="AG186" s="33">
        <f>IF(AD186&gt;0,(AK185*AD186)/AC186,0)</f>
        <v>0</v>
      </c>
      <c r="AH186" s="33"/>
      <c r="AI186" s="33"/>
      <c r="AJ186" s="33"/>
      <c r="AK186" s="34">
        <f>AK185+AF186+AG186-AI186</f>
        <v>1.2142705622818633</v>
      </c>
      <c r="AL186" s="21">
        <f>AC186*AK186</f>
        <v>134.72331888517274</v>
      </c>
      <c r="AM186" s="46">
        <v>130.21</v>
      </c>
      <c r="AN186" s="35">
        <f>IF(MONTH(A186)&gt;MONTH(A185),B186*0.1,0)</f>
        <v>0</v>
      </c>
      <c r="AO186" s="36">
        <f t="shared" si="33"/>
        <v>0</v>
      </c>
      <c r="AP186" s="23"/>
      <c r="AQ186" s="23"/>
      <c r="AR186" s="23"/>
      <c r="AS186" s="24">
        <f t="shared" si="32"/>
        <v>1.0237742287358451</v>
      </c>
      <c r="AT186" s="23">
        <f>AM186*AS186</f>
        <v>133.3056423236944</v>
      </c>
      <c r="AU186" s="25">
        <f>L186+T186+AB186+AL186+AT186</f>
        <v>1164.5044499406297</v>
      </c>
      <c r="AV186" s="26">
        <f t="shared" si="25"/>
        <v>0</v>
      </c>
    </row>
    <row r="187" spans="1:48" x14ac:dyDescent="0.25">
      <c r="A187" s="41">
        <v>40494</v>
      </c>
      <c r="B187" s="47">
        <v>28.94</v>
      </c>
      <c r="C187" s="42">
        <v>54.17</v>
      </c>
      <c r="D187" s="42"/>
      <c r="E187" s="16">
        <f t="shared" si="26"/>
        <v>0</v>
      </c>
      <c r="F187" s="27">
        <f t="shared" si="27"/>
        <v>0</v>
      </c>
      <c r="G187" s="27">
        <f t="shared" si="34"/>
        <v>0</v>
      </c>
      <c r="H187" s="27"/>
      <c r="I187" s="27"/>
      <c r="J187" s="27"/>
      <c r="K187" s="15">
        <f t="shared" si="35"/>
        <v>6.1036632542390032</v>
      </c>
      <c r="L187" s="16">
        <f t="shared" si="24"/>
        <v>330.6354384821268</v>
      </c>
      <c r="M187" s="43">
        <v>5.3322000000000003</v>
      </c>
      <c r="N187" s="28">
        <f t="shared" si="28"/>
        <v>0</v>
      </c>
      <c r="O187" s="29">
        <f t="shared" si="29"/>
        <v>0</v>
      </c>
      <c r="P187" s="17"/>
      <c r="Q187" s="17"/>
      <c r="R187" s="17"/>
      <c r="S187" s="18">
        <f>S186+O187+Q187</f>
        <v>63.586800649326989</v>
      </c>
      <c r="T187" s="17">
        <f>M187*S187</f>
        <v>339.05753842234139</v>
      </c>
      <c r="U187" s="44">
        <v>3.99</v>
      </c>
      <c r="V187" s="30">
        <f>IF(MONTH(A187)&gt;MONTH(A186),B187*0.2,0)</f>
        <v>0</v>
      </c>
      <c r="W187" s="31">
        <f t="shared" si="30"/>
        <v>0</v>
      </c>
      <c r="X187" s="19"/>
      <c r="Y187" s="19"/>
      <c r="Z187" s="19"/>
      <c r="AA187" s="20">
        <f>AA186+W187+Y187</f>
        <v>55.316841037984283</v>
      </c>
      <c r="AB187" s="19">
        <f>U187*AA187</f>
        <v>220.71419574155729</v>
      </c>
      <c r="AC187" s="45">
        <v>109.38</v>
      </c>
      <c r="AD187" s="45"/>
      <c r="AE187" s="32">
        <f>IF(MONTH(A187)&gt;MONTH(A186),B187*0.1,0)</f>
        <v>0</v>
      </c>
      <c r="AF187" s="33">
        <f t="shared" si="31"/>
        <v>0</v>
      </c>
      <c r="AG187" s="33">
        <f>IF(AD187&gt;0,(AK186*AD187)/AC187,0)</f>
        <v>0</v>
      </c>
      <c r="AH187" s="33"/>
      <c r="AI187" s="33"/>
      <c r="AJ187" s="33"/>
      <c r="AK187" s="34">
        <f>AK186+AF187+AG187-AI187</f>
        <v>1.2142705622818633</v>
      </c>
      <c r="AL187" s="21">
        <f>AC187*AK187</f>
        <v>132.8169141023902</v>
      </c>
      <c r="AM187" s="46">
        <v>129.28</v>
      </c>
      <c r="AN187" s="35">
        <f>IF(MONTH(A187)&gt;MONTH(A186),B187*0.1,0)</f>
        <v>0</v>
      </c>
      <c r="AO187" s="36">
        <f t="shared" si="33"/>
        <v>0</v>
      </c>
      <c r="AP187" s="23"/>
      <c r="AQ187" s="23"/>
      <c r="AR187" s="23"/>
      <c r="AS187" s="24">
        <f t="shared" si="32"/>
        <v>1.0237742287358451</v>
      </c>
      <c r="AT187" s="23">
        <f>AM187*AS187</f>
        <v>132.35353229097007</v>
      </c>
      <c r="AU187" s="25">
        <f>L187+T187+AB187+AL187+AT187</f>
        <v>1155.5776190393858</v>
      </c>
      <c r="AV187" s="26">
        <f t="shared" si="25"/>
        <v>0</v>
      </c>
    </row>
    <row r="188" spans="1:48" x14ac:dyDescent="0.25">
      <c r="A188" s="41">
        <v>40497</v>
      </c>
      <c r="B188" s="47">
        <v>28.94</v>
      </c>
      <c r="C188" s="42">
        <v>53.88</v>
      </c>
      <c r="D188" s="42"/>
      <c r="E188" s="16">
        <f t="shared" si="26"/>
        <v>0</v>
      </c>
      <c r="F188" s="27">
        <f t="shared" si="27"/>
        <v>0</v>
      </c>
      <c r="G188" s="27">
        <f t="shared" si="34"/>
        <v>0</v>
      </c>
      <c r="H188" s="27"/>
      <c r="I188" s="27"/>
      <c r="J188" s="27"/>
      <c r="K188" s="15">
        <f t="shared" si="35"/>
        <v>6.1036632542390032</v>
      </c>
      <c r="L188" s="16">
        <f t="shared" si="24"/>
        <v>328.86537613839749</v>
      </c>
      <c r="M188" s="43">
        <v>5.3771000000000004</v>
      </c>
      <c r="N188" s="28">
        <f t="shared" si="28"/>
        <v>0</v>
      </c>
      <c r="O188" s="29">
        <f t="shared" si="29"/>
        <v>0</v>
      </c>
      <c r="P188" s="17"/>
      <c r="Q188" s="17"/>
      <c r="R188" s="17"/>
      <c r="S188" s="18">
        <f>S187+O188+Q188</f>
        <v>63.586800649326989</v>
      </c>
      <c r="T188" s="17">
        <f>M188*S188</f>
        <v>341.9125857714962</v>
      </c>
      <c r="U188" s="44">
        <v>4.05</v>
      </c>
      <c r="V188" s="30">
        <f>IF(MONTH(A188)&gt;MONTH(A187),B188*0.2,0)</f>
        <v>0</v>
      </c>
      <c r="W188" s="31">
        <f t="shared" si="30"/>
        <v>0</v>
      </c>
      <c r="X188" s="19"/>
      <c r="Y188" s="19"/>
      <c r="Z188" s="19"/>
      <c r="AA188" s="20">
        <f>AA187+W188+Y188</f>
        <v>55.316841037984283</v>
      </c>
      <c r="AB188" s="19">
        <f>U188*AA188</f>
        <v>224.03320620383633</v>
      </c>
      <c r="AC188" s="45">
        <v>108.58</v>
      </c>
      <c r="AD188" s="45"/>
      <c r="AE188" s="32">
        <f>IF(MONTH(A188)&gt;MONTH(A187),B188*0.1,0)</f>
        <v>0</v>
      </c>
      <c r="AF188" s="33">
        <f t="shared" si="31"/>
        <v>0</v>
      </c>
      <c r="AG188" s="33">
        <f>IF(AD188&gt;0,(AK187*AD188)/AC188,0)</f>
        <v>0</v>
      </c>
      <c r="AH188" s="33"/>
      <c r="AI188" s="33"/>
      <c r="AJ188" s="33"/>
      <c r="AK188" s="34">
        <f>AK187+AF188+AG188-AI188</f>
        <v>1.2142705622818633</v>
      </c>
      <c r="AL188" s="21">
        <f>AC188*AK188</f>
        <v>131.84549765256472</v>
      </c>
      <c r="AM188" s="46">
        <v>130.69999999999999</v>
      </c>
      <c r="AN188" s="35">
        <f>IF(MONTH(A188)&gt;MONTH(A187),B188*0.1,0)</f>
        <v>0</v>
      </c>
      <c r="AO188" s="36">
        <f t="shared" si="33"/>
        <v>0</v>
      </c>
      <c r="AP188" s="23"/>
      <c r="AQ188" s="23"/>
      <c r="AR188" s="23"/>
      <c r="AS188" s="24">
        <f t="shared" si="32"/>
        <v>1.0237742287358451</v>
      </c>
      <c r="AT188" s="23">
        <f>AM188*AS188</f>
        <v>133.80729169577495</v>
      </c>
      <c r="AU188" s="25">
        <f>L188+T188+AB188+AL188+AT188</f>
        <v>1160.4639574620696</v>
      </c>
      <c r="AV188" s="26">
        <f t="shared" si="25"/>
        <v>0</v>
      </c>
    </row>
    <row r="189" spans="1:48" x14ac:dyDescent="0.25">
      <c r="A189" s="41">
        <v>40498</v>
      </c>
      <c r="B189" s="47">
        <v>28.94</v>
      </c>
      <c r="C189" s="42">
        <v>53.67</v>
      </c>
      <c r="D189" s="42"/>
      <c r="E189" s="16">
        <f t="shared" si="26"/>
        <v>0</v>
      </c>
      <c r="F189" s="27">
        <f t="shared" si="27"/>
        <v>0</v>
      </c>
      <c r="G189" s="27">
        <f t="shared" si="34"/>
        <v>0</v>
      </c>
      <c r="H189" s="27"/>
      <c r="I189" s="27"/>
      <c r="J189" s="27"/>
      <c r="K189" s="15">
        <f t="shared" si="35"/>
        <v>6.1036632542390032</v>
      </c>
      <c r="L189" s="16">
        <f t="shared" si="24"/>
        <v>327.5836068550073</v>
      </c>
      <c r="M189" s="43">
        <v>5.2801999999999998</v>
      </c>
      <c r="N189" s="28">
        <f t="shared" si="28"/>
        <v>0</v>
      </c>
      <c r="O189" s="29">
        <f t="shared" si="29"/>
        <v>0</v>
      </c>
      <c r="P189" s="17"/>
      <c r="Q189" s="17"/>
      <c r="R189" s="17"/>
      <c r="S189" s="18">
        <f>S188+O189+Q189</f>
        <v>63.586800649326989</v>
      </c>
      <c r="T189" s="17">
        <f>M189*S189</f>
        <v>335.75102478857633</v>
      </c>
      <c r="U189" s="44">
        <v>3.96</v>
      </c>
      <c r="V189" s="30">
        <f>IF(MONTH(A189)&gt;MONTH(A188),B189*0.2,0)</f>
        <v>0</v>
      </c>
      <c r="W189" s="31">
        <f t="shared" si="30"/>
        <v>0</v>
      </c>
      <c r="X189" s="19"/>
      <c r="Y189" s="19"/>
      <c r="Z189" s="19"/>
      <c r="AA189" s="20">
        <f>AA188+W189+Y189</f>
        <v>55.316841037984283</v>
      </c>
      <c r="AB189" s="19">
        <f>U189*AA189</f>
        <v>219.05469051041777</v>
      </c>
      <c r="AC189" s="45">
        <v>108.25</v>
      </c>
      <c r="AD189" s="45"/>
      <c r="AE189" s="32">
        <f>IF(MONTH(A189)&gt;MONTH(A188),B189*0.1,0)</f>
        <v>0</v>
      </c>
      <c r="AF189" s="33">
        <f t="shared" si="31"/>
        <v>0</v>
      </c>
      <c r="AG189" s="33">
        <f>IF(AD189&gt;0,(AK188*AD189)/AC189,0)</f>
        <v>0</v>
      </c>
      <c r="AH189" s="33"/>
      <c r="AI189" s="33"/>
      <c r="AJ189" s="33"/>
      <c r="AK189" s="34">
        <f>AK188+AF189+AG189-AI189</f>
        <v>1.2142705622818633</v>
      </c>
      <c r="AL189" s="21">
        <f>AC189*AK189</f>
        <v>131.44478836701171</v>
      </c>
      <c r="AM189" s="46">
        <v>127.35</v>
      </c>
      <c r="AN189" s="35">
        <f>IF(MONTH(A189)&gt;MONTH(A188),B189*0.1,0)</f>
        <v>0</v>
      </c>
      <c r="AO189" s="36">
        <f t="shared" si="33"/>
        <v>0</v>
      </c>
      <c r="AP189" s="23"/>
      <c r="AQ189" s="23"/>
      <c r="AR189" s="23"/>
      <c r="AS189" s="24">
        <f t="shared" si="32"/>
        <v>1.0237742287358451</v>
      </c>
      <c r="AT189" s="23">
        <f>AM189*AS189</f>
        <v>130.37764802950986</v>
      </c>
      <c r="AU189" s="25">
        <f>L189+T189+AB189+AL189+AT189</f>
        <v>1144.211758550523</v>
      </c>
      <c r="AV189" s="26">
        <f t="shared" si="25"/>
        <v>0</v>
      </c>
    </row>
    <row r="190" spans="1:48" x14ac:dyDescent="0.25">
      <c r="A190" s="41">
        <v>40499</v>
      </c>
      <c r="B190" s="47">
        <v>28.94</v>
      </c>
      <c r="C190" s="42">
        <v>53.41</v>
      </c>
      <c r="D190" s="42"/>
      <c r="E190" s="16">
        <f t="shared" si="26"/>
        <v>0</v>
      </c>
      <c r="F190" s="27">
        <f t="shared" si="27"/>
        <v>0</v>
      </c>
      <c r="G190" s="27">
        <f t="shared" si="34"/>
        <v>0</v>
      </c>
      <c r="H190" s="27"/>
      <c r="I190" s="27"/>
      <c r="J190" s="27"/>
      <c r="K190" s="15">
        <f t="shared" si="35"/>
        <v>6.1036632542390032</v>
      </c>
      <c r="L190" s="16">
        <f t="shared" si="24"/>
        <v>325.99665440890516</v>
      </c>
      <c r="M190" s="43">
        <v>5.3068</v>
      </c>
      <c r="N190" s="28">
        <f t="shared" si="28"/>
        <v>0</v>
      </c>
      <c r="O190" s="29">
        <f t="shared" si="29"/>
        <v>0</v>
      </c>
      <c r="P190" s="17"/>
      <c r="Q190" s="17"/>
      <c r="R190" s="17"/>
      <c r="S190" s="18">
        <f>S189+O190+Q190</f>
        <v>63.586800649326989</v>
      </c>
      <c r="T190" s="17">
        <f>M190*S190</f>
        <v>337.44243368584847</v>
      </c>
      <c r="U190" s="44">
        <v>3.98</v>
      </c>
      <c r="V190" s="30">
        <f>IF(MONTH(A190)&gt;MONTH(A189),B190*0.2,0)</f>
        <v>0</v>
      </c>
      <c r="W190" s="31">
        <f t="shared" si="30"/>
        <v>0</v>
      </c>
      <c r="X190" s="19"/>
      <c r="Y190" s="19"/>
      <c r="Z190" s="19"/>
      <c r="AA190" s="20">
        <f>AA189+W190+Y190</f>
        <v>55.316841037984283</v>
      </c>
      <c r="AB190" s="19">
        <f>U190*AA190</f>
        <v>220.16102733117745</v>
      </c>
      <c r="AC190" s="45">
        <v>107.43</v>
      </c>
      <c r="AD190" s="45"/>
      <c r="AE190" s="32">
        <f>IF(MONTH(A190)&gt;MONTH(A189),B190*0.1,0)</f>
        <v>0</v>
      </c>
      <c r="AF190" s="33">
        <f t="shared" si="31"/>
        <v>0</v>
      </c>
      <c r="AG190" s="33">
        <f>IF(AD190&gt;0,(AK189*AD190)/AC190,0)</f>
        <v>0</v>
      </c>
      <c r="AH190" s="33"/>
      <c r="AI190" s="33"/>
      <c r="AJ190" s="33"/>
      <c r="AK190" s="34">
        <f>AK189+AF190+AG190-AI190</f>
        <v>1.2142705622818633</v>
      </c>
      <c r="AL190" s="21">
        <f>AC190*AK190</f>
        <v>130.44908650594058</v>
      </c>
      <c r="AM190" s="46">
        <v>127.83</v>
      </c>
      <c r="AN190" s="35">
        <f>IF(MONTH(A190)&gt;MONTH(A189),B190*0.1,0)</f>
        <v>0</v>
      </c>
      <c r="AO190" s="36">
        <f t="shared" si="33"/>
        <v>0</v>
      </c>
      <c r="AP190" s="23"/>
      <c r="AQ190" s="23"/>
      <c r="AR190" s="23"/>
      <c r="AS190" s="24">
        <f t="shared" si="32"/>
        <v>1.0237742287358451</v>
      </c>
      <c r="AT190" s="23">
        <f>AM190*AS190</f>
        <v>130.86905965930308</v>
      </c>
      <c r="AU190" s="25">
        <f>L190+T190+AB190+AL190+AT190</f>
        <v>1144.9182615911748</v>
      </c>
      <c r="AV190" s="26">
        <f t="shared" si="25"/>
        <v>0</v>
      </c>
    </row>
    <row r="191" spans="1:48" x14ac:dyDescent="0.25">
      <c r="A191" s="41">
        <v>40500</v>
      </c>
      <c r="B191" s="47">
        <v>28.94</v>
      </c>
      <c r="C191" s="42">
        <v>53.69</v>
      </c>
      <c r="D191" s="42"/>
      <c r="E191" s="16">
        <f t="shared" si="26"/>
        <v>0</v>
      </c>
      <c r="F191" s="27">
        <f t="shared" si="27"/>
        <v>0</v>
      </c>
      <c r="G191" s="27">
        <f t="shared" si="34"/>
        <v>0</v>
      </c>
      <c r="H191" s="27"/>
      <c r="I191" s="27"/>
      <c r="J191" s="27"/>
      <c r="K191" s="15">
        <f t="shared" si="35"/>
        <v>6.1036632542390032</v>
      </c>
      <c r="L191" s="16">
        <f t="shared" si="24"/>
        <v>327.7056801200921</v>
      </c>
      <c r="M191" s="43">
        <v>5.3855000000000004</v>
      </c>
      <c r="N191" s="28">
        <f t="shared" si="28"/>
        <v>0</v>
      </c>
      <c r="O191" s="29">
        <f t="shared" si="29"/>
        <v>0</v>
      </c>
      <c r="P191" s="17"/>
      <c r="Q191" s="17"/>
      <c r="R191" s="17"/>
      <c r="S191" s="18">
        <f>S190+O191+Q191</f>
        <v>63.586800649326989</v>
      </c>
      <c r="T191" s="17">
        <f>M191*S191</f>
        <v>342.44671489695054</v>
      </c>
      <c r="U191" s="44">
        <v>4.0199999999999996</v>
      </c>
      <c r="V191" s="30">
        <f>IF(MONTH(A191)&gt;MONTH(A190),B191*0.2,0)</f>
        <v>0</v>
      </c>
      <c r="W191" s="31">
        <f t="shared" si="30"/>
        <v>0</v>
      </c>
      <c r="X191" s="19"/>
      <c r="Y191" s="19"/>
      <c r="Z191" s="19"/>
      <c r="AA191" s="20">
        <f>AA190+W191+Y191</f>
        <v>55.316841037984283</v>
      </c>
      <c r="AB191" s="19">
        <f>U191*AA191</f>
        <v>222.37370097269678</v>
      </c>
      <c r="AC191" s="45">
        <v>108.48</v>
      </c>
      <c r="AD191" s="45"/>
      <c r="AE191" s="32">
        <f>IF(MONTH(A191)&gt;MONTH(A190),B191*0.1,0)</f>
        <v>0</v>
      </c>
      <c r="AF191" s="33">
        <f t="shared" si="31"/>
        <v>0</v>
      </c>
      <c r="AG191" s="33">
        <f>IF(AD191&gt;0,(AK190*AD191)/AC191,0)</f>
        <v>0</v>
      </c>
      <c r="AH191" s="33"/>
      <c r="AI191" s="33"/>
      <c r="AJ191" s="33"/>
      <c r="AK191" s="34">
        <f>AK190+AF191+AG191-AI191</f>
        <v>1.2142705622818633</v>
      </c>
      <c r="AL191" s="21">
        <f>AC191*AK191</f>
        <v>131.72407059633653</v>
      </c>
      <c r="AM191" s="46">
        <v>129.51</v>
      </c>
      <c r="AN191" s="35">
        <f>IF(MONTH(A191)&gt;MONTH(A190),B191*0.1,0)</f>
        <v>0</v>
      </c>
      <c r="AO191" s="36">
        <f t="shared" si="33"/>
        <v>0</v>
      </c>
      <c r="AP191" s="23"/>
      <c r="AQ191" s="23"/>
      <c r="AR191" s="23"/>
      <c r="AS191" s="24">
        <f t="shared" si="32"/>
        <v>1.0237742287358451</v>
      </c>
      <c r="AT191" s="23">
        <f>AM191*AS191</f>
        <v>132.58900036357929</v>
      </c>
      <c r="AU191" s="25">
        <f>L191+T191+AB191+AL191+AT191</f>
        <v>1156.8391669496552</v>
      </c>
      <c r="AV191" s="26">
        <f t="shared" si="25"/>
        <v>0</v>
      </c>
    </row>
    <row r="192" spans="1:48" x14ac:dyDescent="0.25">
      <c r="A192" s="41">
        <v>40501</v>
      </c>
      <c r="B192" s="47">
        <v>28.94</v>
      </c>
      <c r="C192" s="42">
        <v>53.61</v>
      </c>
      <c r="D192" s="42"/>
      <c r="E192" s="16">
        <f t="shared" si="26"/>
        <v>0</v>
      </c>
      <c r="F192" s="27">
        <f t="shared" si="27"/>
        <v>0</v>
      </c>
      <c r="G192" s="27">
        <f t="shared" si="34"/>
        <v>0</v>
      </c>
      <c r="H192" s="27"/>
      <c r="I192" s="27"/>
      <c r="J192" s="27"/>
      <c r="K192" s="15">
        <f t="shared" si="35"/>
        <v>6.1036632542390032</v>
      </c>
      <c r="L192" s="16">
        <f t="shared" si="24"/>
        <v>327.21738705975298</v>
      </c>
      <c r="M192" s="43">
        <v>5.3787000000000003</v>
      </c>
      <c r="N192" s="28">
        <f t="shared" si="28"/>
        <v>0</v>
      </c>
      <c r="O192" s="29">
        <f t="shared" si="29"/>
        <v>0</v>
      </c>
      <c r="P192" s="17"/>
      <c r="Q192" s="17"/>
      <c r="R192" s="17"/>
      <c r="S192" s="18">
        <f>S191+O192+Q192</f>
        <v>63.586800649326989</v>
      </c>
      <c r="T192" s="17">
        <f>M192*S192</f>
        <v>342.01432465253509</v>
      </c>
      <c r="U192" s="44">
        <v>3.99</v>
      </c>
      <c r="V192" s="30">
        <f>IF(MONTH(A192)&gt;MONTH(A191),B192*0.2,0)</f>
        <v>0</v>
      </c>
      <c r="W192" s="31">
        <f t="shared" si="30"/>
        <v>0</v>
      </c>
      <c r="X192" s="19"/>
      <c r="Y192" s="19"/>
      <c r="Z192" s="19"/>
      <c r="AA192" s="20">
        <f>AA191+W192+Y192</f>
        <v>55.316841037984283</v>
      </c>
      <c r="AB192" s="19">
        <f>U192*AA192</f>
        <v>220.71419574155729</v>
      </c>
      <c r="AC192" s="45">
        <v>108.02</v>
      </c>
      <c r="AD192" s="45"/>
      <c r="AE192" s="32">
        <f>IF(MONTH(A192)&gt;MONTH(A191),B192*0.1,0)</f>
        <v>0</v>
      </c>
      <c r="AF192" s="33">
        <f t="shared" si="31"/>
        <v>0</v>
      </c>
      <c r="AG192" s="33">
        <f>IF(AD192&gt;0,(AK191*AD192)/AC192,0)</f>
        <v>0</v>
      </c>
      <c r="AH192" s="33"/>
      <c r="AI192" s="33"/>
      <c r="AJ192" s="33"/>
      <c r="AK192" s="34">
        <f>AK191+AF192+AG192-AI192</f>
        <v>1.2142705622818633</v>
      </c>
      <c r="AL192" s="21">
        <f>AC192*AK192</f>
        <v>131.16550613768686</v>
      </c>
      <c r="AM192" s="46">
        <v>129.22999999999999</v>
      </c>
      <c r="AN192" s="35">
        <f>IF(MONTH(A192)&gt;MONTH(A191),B192*0.1,0)</f>
        <v>0</v>
      </c>
      <c r="AO192" s="36">
        <f t="shared" si="33"/>
        <v>0</v>
      </c>
      <c r="AP192" s="23"/>
      <c r="AQ192" s="23"/>
      <c r="AR192" s="23"/>
      <c r="AS192" s="24">
        <f t="shared" si="32"/>
        <v>1.0237742287358451</v>
      </c>
      <c r="AT192" s="23">
        <f>AM192*AS192</f>
        <v>132.30234357953324</v>
      </c>
      <c r="AU192" s="25">
        <f>L192+T192+AB192+AL192+AT192</f>
        <v>1153.4137571710655</v>
      </c>
      <c r="AV192" s="26">
        <f t="shared" si="25"/>
        <v>0</v>
      </c>
    </row>
    <row r="193" spans="1:48" x14ac:dyDescent="0.25">
      <c r="A193" s="41">
        <v>40504</v>
      </c>
      <c r="B193" s="47">
        <v>28.94</v>
      </c>
      <c r="C193" s="42">
        <v>53.8</v>
      </c>
      <c r="D193" s="42"/>
      <c r="E193" s="16">
        <f t="shared" si="26"/>
        <v>0</v>
      </c>
      <c r="F193" s="27">
        <f t="shared" si="27"/>
        <v>0</v>
      </c>
      <c r="G193" s="27">
        <f t="shared" si="34"/>
        <v>0</v>
      </c>
      <c r="H193" s="27"/>
      <c r="I193" s="27"/>
      <c r="J193" s="27"/>
      <c r="K193" s="15">
        <f t="shared" si="35"/>
        <v>6.1036632542390032</v>
      </c>
      <c r="L193" s="16">
        <f t="shared" si="24"/>
        <v>328.37708307805838</v>
      </c>
      <c r="M193" s="43">
        <v>5.3552999999999997</v>
      </c>
      <c r="N193" s="28">
        <f t="shared" si="28"/>
        <v>0</v>
      </c>
      <c r="O193" s="29">
        <f t="shared" si="29"/>
        <v>0</v>
      </c>
      <c r="P193" s="17"/>
      <c r="Q193" s="17"/>
      <c r="R193" s="17"/>
      <c r="S193" s="18">
        <f>S192+O193+Q193</f>
        <v>63.586800649326989</v>
      </c>
      <c r="T193" s="17">
        <f>M193*S193</f>
        <v>340.52639351734081</v>
      </c>
      <c r="U193" s="44">
        <v>4.01</v>
      </c>
      <c r="V193" s="30">
        <f>IF(MONTH(A193)&gt;MONTH(A192),B193*0.2,0)</f>
        <v>0</v>
      </c>
      <c r="W193" s="31">
        <f t="shared" si="30"/>
        <v>0</v>
      </c>
      <c r="X193" s="19"/>
      <c r="Y193" s="19"/>
      <c r="Z193" s="19"/>
      <c r="AA193" s="20">
        <f>AA192+W193+Y193</f>
        <v>55.316841037984283</v>
      </c>
      <c r="AB193" s="19">
        <f>U193*AA193</f>
        <v>221.82053256231697</v>
      </c>
      <c r="AC193" s="45">
        <v>108.09</v>
      </c>
      <c r="AD193" s="45"/>
      <c r="AE193" s="32">
        <f>IF(MONTH(A193)&gt;MONTH(A192),B193*0.1,0)</f>
        <v>0</v>
      </c>
      <c r="AF193" s="33">
        <f t="shared" si="31"/>
        <v>0</v>
      </c>
      <c r="AG193" s="33">
        <f>IF(AD193&gt;0,(AK192*AD193)/AC193,0)</f>
        <v>0</v>
      </c>
      <c r="AH193" s="33"/>
      <c r="AI193" s="33"/>
      <c r="AJ193" s="33"/>
      <c r="AK193" s="34">
        <f>AK192+AF193+AG193-AI193</f>
        <v>1.2142705622818633</v>
      </c>
      <c r="AL193" s="21">
        <f>AC193*AK193</f>
        <v>131.2505050770466</v>
      </c>
      <c r="AM193" s="46">
        <v>129.38</v>
      </c>
      <c r="AN193" s="35">
        <f>IF(MONTH(A193)&gt;MONTH(A192),B193*0.1,0)</f>
        <v>0</v>
      </c>
      <c r="AO193" s="36">
        <f t="shared" si="33"/>
        <v>0</v>
      </c>
      <c r="AP193" s="23"/>
      <c r="AQ193" s="23"/>
      <c r="AR193" s="23"/>
      <c r="AS193" s="24">
        <f t="shared" si="32"/>
        <v>1.0237742287358451</v>
      </c>
      <c r="AT193" s="23">
        <f>AM193*AS193</f>
        <v>132.45590971384362</v>
      </c>
      <c r="AU193" s="25">
        <f>L193+T193+AB193+AL193+AT193</f>
        <v>1154.4304239486064</v>
      </c>
      <c r="AV193" s="26">
        <f t="shared" si="25"/>
        <v>0</v>
      </c>
    </row>
    <row r="194" spans="1:48" x14ac:dyDescent="0.25">
      <c r="A194" s="41">
        <v>40505</v>
      </c>
      <c r="B194" s="47">
        <v>28.94</v>
      </c>
      <c r="C194" s="42">
        <v>53.49</v>
      </c>
      <c r="D194" s="42"/>
      <c r="E194" s="16">
        <f t="shared" si="26"/>
        <v>0</v>
      </c>
      <c r="F194" s="27">
        <f t="shared" si="27"/>
        <v>0</v>
      </c>
      <c r="G194" s="27">
        <f t="shared" si="34"/>
        <v>0</v>
      </c>
      <c r="H194" s="27"/>
      <c r="I194" s="27"/>
      <c r="J194" s="27"/>
      <c r="K194" s="15">
        <f t="shared" si="35"/>
        <v>6.1036632542390032</v>
      </c>
      <c r="L194" s="16">
        <f t="shared" si="24"/>
        <v>326.48494746924428</v>
      </c>
      <c r="M194" s="43">
        <v>5.2706999999999997</v>
      </c>
      <c r="N194" s="28">
        <f t="shared" si="28"/>
        <v>0</v>
      </c>
      <c r="O194" s="29">
        <f t="shared" si="29"/>
        <v>0</v>
      </c>
      <c r="P194" s="17"/>
      <c r="Q194" s="17"/>
      <c r="R194" s="17"/>
      <c r="S194" s="18">
        <f>S193+O194+Q194</f>
        <v>63.586800649326989</v>
      </c>
      <c r="T194" s="17">
        <f>M194*S194</f>
        <v>335.14695018240775</v>
      </c>
      <c r="U194" s="44">
        <v>4.01</v>
      </c>
      <c r="V194" s="30">
        <f>IF(MONTH(A194)&gt;MONTH(A193),B194*0.2,0)</f>
        <v>0</v>
      </c>
      <c r="W194" s="31">
        <f t="shared" si="30"/>
        <v>0</v>
      </c>
      <c r="X194" s="19"/>
      <c r="Y194" s="19"/>
      <c r="Z194" s="19"/>
      <c r="AA194" s="20">
        <f>AA193+W194+Y194</f>
        <v>55.316841037984283</v>
      </c>
      <c r="AB194" s="19">
        <f>U194*AA194</f>
        <v>221.82053256231697</v>
      </c>
      <c r="AC194" s="45">
        <v>107.05</v>
      </c>
      <c r="AD194" s="45"/>
      <c r="AE194" s="32">
        <f>IF(MONTH(A194)&gt;MONTH(A193),B194*0.1,0)</f>
        <v>0</v>
      </c>
      <c r="AF194" s="33">
        <f t="shared" si="31"/>
        <v>0</v>
      </c>
      <c r="AG194" s="33">
        <f>IF(AD194&gt;0,(AK193*AD194)/AC194,0)</f>
        <v>0</v>
      </c>
      <c r="AH194" s="33"/>
      <c r="AI194" s="33"/>
      <c r="AJ194" s="33"/>
      <c r="AK194" s="34">
        <f>AK193+AF194+AG194-AI194</f>
        <v>1.2142705622818633</v>
      </c>
      <c r="AL194" s="21">
        <f>AC194*AK194</f>
        <v>129.98766369227346</v>
      </c>
      <c r="AM194" s="46">
        <v>127.51</v>
      </c>
      <c r="AN194" s="35">
        <f>IF(MONTH(A194)&gt;MONTH(A193),B194*0.1,0)</f>
        <v>0</v>
      </c>
      <c r="AO194" s="36">
        <f t="shared" si="33"/>
        <v>0</v>
      </c>
      <c r="AP194" s="23"/>
      <c r="AQ194" s="23"/>
      <c r="AR194" s="23"/>
      <c r="AS194" s="24">
        <f t="shared" si="32"/>
        <v>1.0237742287358451</v>
      </c>
      <c r="AT194" s="23">
        <f>AM194*AS194</f>
        <v>130.54145190610762</v>
      </c>
      <c r="AU194" s="25">
        <f>L194+T194+AB194+AL194+AT194</f>
        <v>1143.9815458123501</v>
      </c>
      <c r="AV194" s="26">
        <f t="shared" si="25"/>
        <v>0</v>
      </c>
    </row>
    <row r="195" spans="1:48" x14ac:dyDescent="0.25">
      <c r="A195" s="41">
        <v>40506</v>
      </c>
      <c r="B195" s="47">
        <v>28.94</v>
      </c>
      <c r="C195" s="42">
        <v>53.73</v>
      </c>
      <c r="D195" s="42"/>
      <c r="E195" s="16">
        <f t="shared" si="26"/>
        <v>0</v>
      </c>
      <c r="F195" s="27">
        <f t="shared" si="27"/>
        <v>0</v>
      </c>
      <c r="G195" s="27">
        <f t="shared" si="34"/>
        <v>0</v>
      </c>
      <c r="H195" s="27"/>
      <c r="I195" s="27"/>
      <c r="J195" s="27"/>
      <c r="K195" s="15">
        <f t="shared" si="35"/>
        <v>6.1036632542390032</v>
      </c>
      <c r="L195" s="16">
        <f t="shared" ref="L195:L258" si="36">C195*K195</f>
        <v>327.94982665026163</v>
      </c>
      <c r="M195" s="43">
        <v>5.3343999999999996</v>
      </c>
      <c r="N195" s="28">
        <f t="shared" si="28"/>
        <v>0</v>
      </c>
      <c r="O195" s="29">
        <f t="shared" si="29"/>
        <v>0</v>
      </c>
      <c r="P195" s="17"/>
      <c r="Q195" s="17"/>
      <c r="R195" s="17"/>
      <c r="S195" s="18">
        <f>S194+O195+Q195</f>
        <v>63.586800649326989</v>
      </c>
      <c r="T195" s="17">
        <f>M195*S195</f>
        <v>339.19742938376987</v>
      </c>
      <c r="U195" s="44">
        <v>4.08</v>
      </c>
      <c r="V195" s="30">
        <f>IF(MONTH(A195)&gt;MONTH(A194),B195*0.2,0)</f>
        <v>0</v>
      </c>
      <c r="W195" s="31">
        <f t="shared" si="30"/>
        <v>0</v>
      </c>
      <c r="X195" s="19"/>
      <c r="Y195" s="19"/>
      <c r="Z195" s="19"/>
      <c r="AA195" s="20">
        <f>AA194+W195+Y195</f>
        <v>55.316841037984283</v>
      </c>
      <c r="AB195" s="19">
        <f>U195*AA195</f>
        <v>225.69271143497588</v>
      </c>
      <c r="AC195" s="45">
        <v>108.81</v>
      </c>
      <c r="AD195" s="45"/>
      <c r="AE195" s="32">
        <f>IF(MONTH(A195)&gt;MONTH(A194),B195*0.1,0)</f>
        <v>0</v>
      </c>
      <c r="AF195" s="33">
        <f t="shared" si="31"/>
        <v>0</v>
      </c>
      <c r="AG195" s="33">
        <f>IF(AD195&gt;0,(AK194*AD195)/AC195,0)</f>
        <v>0</v>
      </c>
      <c r="AH195" s="33"/>
      <c r="AI195" s="33"/>
      <c r="AJ195" s="33"/>
      <c r="AK195" s="34">
        <f>AK194+AF195+AG195-AI195</f>
        <v>1.2142705622818633</v>
      </c>
      <c r="AL195" s="21">
        <f>AC195*AK195</f>
        <v>132.12477988188954</v>
      </c>
      <c r="AM195" s="46">
        <v>129.38999999999999</v>
      </c>
      <c r="AN195" s="35">
        <f>IF(MONTH(A195)&gt;MONTH(A194),B195*0.1,0)</f>
        <v>0</v>
      </c>
      <c r="AO195" s="36">
        <f t="shared" si="33"/>
        <v>0</v>
      </c>
      <c r="AP195" s="23"/>
      <c r="AQ195" s="23"/>
      <c r="AR195" s="23"/>
      <c r="AS195" s="24">
        <f t="shared" si="32"/>
        <v>1.0237742287358451</v>
      </c>
      <c r="AT195" s="23">
        <f>AM195*AS195</f>
        <v>132.46614745613098</v>
      </c>
      <c r="AU195" s="25">
        <f>L195+T195+AB195+AL195+AT195</f>
        <v>1157.4308948070279</v>
      </c>
      <c r="AV195" s="26">
        <f t="shared" ref="AV195:AV258" si="37">AR195+AJ195+Z195+R195+J195</f>
        <v>0</v>
      </c>
    </row>
    <row r="196" spans="1:48" x14ac:dyDescent="0.25">
      <c r="A196" s="41">
        <v>40507</v>
      </c>
      <c r="B196" s="47">
        <v>28.94</v>
      </c>
      <c r="C196" s="42">
        <v>54.32</v>
      </c>
      <c r="D196" s="42"/>
      <c r="E196" s="16">
        <f t="shared" ref="E196:E259" si="38">IF(MONTH(A196)&gt;MONTH(A195),B196*0.3,0)</f>
        <v>0</v>
      </c>
      <c r="F196" s="27">
        <f t="shared" ref="F196:F259" si="39">IF(E196&gt;0,E196/C196,0)</f>
        <v>0</v>
      </c>
      <c r="G196" s="27">
        <f t="shared" si="34"/>
        <v>0</v>
      </c>
      <c r="H196" s="27"/>
      <c r="I196" s="27"/>
      <c r="J196" s="27"/>
      <c r="K196" s="15">
        <f t="shared" si="35"/>
        <v>6.1036632542390032</v>
      </c>
      <c r="L196" s="16">
        <f t="shared" si="36"/>
        <v>331.55098797026267</v>
      </c>
      <c r="M196" s="43">
        <v>5.3650000000000002</v>
      </c>
      <c r="N196" s="28">
        <f t="shared" ref="N196:N259" si="40">IF(MONTH(A196)&gt;MONTH(A195),B196*0.3,0)</f>
        <v>0</v>
      </c>
      <c r="O196" s="29">
        <f t="shared" ref="O196:O259" si="41">IF(N196&gt;0,N196/M196,0)</f>
        <v>0</v>
      </c>
      <c r="P196" s="17"/>
      <c r="Q196" s="17"/>
      <c r="R196" s="17"/>
      <c r="S196" s="18">
        <f>S195+O196+Q196</f>
        <v>63.586800649326989</v>
      </c>
      <c r="T196" s="17">
        <f>M196*S196</f>
        <v>341.14318548363929</v>
      </c>
      <c r="U196" s="44">
        <v>4.0999999999999996</v>
      </c>
      <c r="V196" s="30">
        <f>IF(MONTH(A196)&gt;MONTH(A195),B196*0.2,0)</f>
        <v>0</v>
      </c>
      <c r="W196" s="31">
        <f t="shared" ref="W196:W259" si="42">IF(V196&gt;0,V196/U196,0)</f>
        <v>0</v>
      </c>
      <c r="X196" s="19"/>
      <c r="Y196" s="19"/>
      <c r="Z196" s="19"/>
      <c r="AA196" s="20">
        <f>AA195+W196+Y196</f>
        <v>55.316841037984283</v>
      </c>
      <c r="AB196" s="19">
        <f>U196*AA196</f>
        <v>226.79904825573553</v>
      </c>
      <c r="AC196" s="45">
        <v>109.8</v>
      </c>
      <c r="AD196" s="45"/>
      <c r="AE196" s="32">
        <f>IF(MONTH(A196)&gt;MONTH(A195),B196*0.1,0)</f>
        <v>0</v>
      </c>
      <c r="AF196" s="33">
        <f t="shared" ref="AF196:AF259" si="43">IF(AE196&gt;0,AE196/AC196,0)</f>
        <v>0</v>
      </c>
      <c r="AG196" s="33">
        <f>IF(AD196&gt;0,(AK195*AD196)/AC196,0)</f>
        <v>0</v>
      </c>
      <c r="AH196" s="33"/>
      <c r="AI196" s="33"/>
      <c r="AJ196" s="33"/>
      <c r="AK196" s="34">
        <f>AK195+AF196+AG196-AI196</f>
        <v>1.2142705622818633</v>
      </c>
      <c r="AL196" s="21">
        <f>AC196*AK196</f>
        <v>133.32690773854858</v>
      </c>
      <c r="AM196" s="46">
        <v>130.25</v>
      </c>
      <c r="AN196" s="35">
        <f>IF(MONTH(A196)&gt;MONTH(A195),B196*0.1,0)</f>
        <v>0</v>
      </c>
      <c r="AO196" s="36">
        <f t="shared" si="33"/>
        <v>0</v>
      </c>
      <c r="AP196" s="23"/>
      <c r="AQ196" s="23"/>
      <c r="AR196" s="23"/>
      <c r="AS196" s="24">
        <f t="shared" ref="AS196:AS259" si="44">AS195+AO196-AQ196</f>
        <v>1.0237742287358451</v>
      </c>
      <c r="AT196" s="23">
        <f>AM196*AS196</f>
        <v>133.34659329284383</v>
      </c>
      <c r="AU196" s="25">
        <f>L196+T196+AB196+AL196+AT196</f>
        <v>1166.1667227410298</v>
      </c>
      <c r="AV196" s="26">
        <f t="shared" si="37"/>
        <v>0</v>
      </c>
    </row>
    <row r="197" spans="1:48" x14ac:dyDescent="0.25">
      <c r="A197" s="41">
        <v>40508</v>
      </c>
      <c r="B197" s="47">
        <v>28.94</v>
      </c>
      <c r="C197" s="42">
        <v>53.96</v>
      </c>
      <c r="D197" s="42">
        <v>0.16</v>
      </c>
      <c r="E197" s="16">
        <f t="shared" si="38"/>
        <v>0</v>
      </c>
      <c r="F197" s="27">
        <f t="shared" si="39"/>
        <v>0</v>
      </c>
      <c r="G197" s="27">
        <f t="shared" si="34"/>
        <v>1.8098334334289114E-2</v>
      </c>
      <c r="H197" s="27"/>
      <c r="I197" s="27"/>
      <c r="J197" s="27"/>
      <c r="K197" s="15">
        <f t="shared" si="35"/>
        <v>6.1217615885732926</v>
      </c>
      <c r="L197" s="16">
        <f t="shared" si="36"/>
        <v>330.33025531941485</v>
      </c>
      <c r="M197" s="43">
        <v>5.3459000000000003</v>
      </c>
      <c r="N197" s="28">
        <f t="shared" si="40"/>
        <v>0</v>
      </c>
      <c r="O197" s="29">
        <f t="shared" si="41"/>
        <v>0</v>
      </c>
      <c r="P197" s="17"/>
      <c r="Q197" s="17"/>
      <c r="R197" s="17"/>
      <c r="S197" s="18">
        <f>S196+O197+Q197</f>
        <v>63.586800649326989</v>
      </c>
      <c r="T197" s="17">
        <f>M197*S197</f>
        <v>339.92867759123715</v>
      </c>
      <c r="U197" s="44">
        <v>4.12</v>
      </c>
      <c r="V197" s="30">
        <f>IF(MONTH(A197)&gt;MONTH(A196),B197*0.2,0)</f>
        <v>0</v>
      </c>
      <c r="W197" s="31">
        <f t="shared" si="42"/>
        <v>0</v>
      </c>
      <c r="X197" s="19"/>
      <c r="Y197" s="19"/>
      <c r="Z197" s="19"/>
      <c r="AA197" s="20">
        <f>AA196+W197+Y197</f>
        <v>55.316841037984283</v>
      </c>
      <c r="AB197" s="19">
        <f>U197*AA197</f>
        <v>227.90538507649524</v>
      </c>
      <c r="AC197" s="45">
        <v>108.69</v>
      </c>
      <c r="AD197" s="45"/>
      <c r="AE197" s="32">
        <f>IF(MONTH(A197)&gt;MONTH(A196),B197*0.1,0)</f>
        <v>0</v>
      </c>
      <c r="AF197" s="33">
        <f t="shared" si="43"/>
        <v>0</v>
      </c>
      <c r="AG197" s="33">
        <f>IF(AD197&gt;0,(AK196*AD197)/AC197,0)</f>
        <v>0</v>
      </c>
      <c r="AH197" s="33"/>
      <c r="AI197" s="33"/>
      <c r="AJ197" s="33"/>
      <c r="AK197" s="34">
        <f>AK196+AF197+AG197-AI197</f>
        <v>1.2142705622818633</v>
      </c>
      <c r="AL197" s="21">
        <f>AC197*AK197</f>
        <v>131.97906741441571</v>
      </c>
      <c r="AM197" s="46">
        <v>130.15</v>
      </c>
      <c r="AN197" s="35">
        <f>IF(MONTH(A197)&gt;MONTH(A196),B197*0.1,0)</f>
        <v>0</v>
      </c>
      <c r="AO197" s="36">
        <f t="shared" ref="AO197:AO260" si="45">IF(AN197&gt;0,AN197/AM197,0)</f>
        <v>0</v>
      </c>
      <c r="AP197" s="23"/>
      <c r="AQ197" s="23"/>
      <c r="AR197" s="23"/>
      <c r="AS197" s="24">
        <f t="shared" si="44"/>
        <v>1.0237742287358451</v>
      </c>
      <c r="AT197" s="23">
        <f>AM197*AS197</f>
        <v>133.24421586997025</v>
      </c>
      <c r="AU197" s="25">
        <f>L197+T197+AB197+AL197+AT197</f>
        <v>1163.3876012715332</v>
      </c>
      <c r="AV197" s="26">
        <f t="shared" si="37"/>
        <v>0</v>
      </c>
    </row>
    <row r="198" spans="1:48" x14ac:dyDescent="0.25">
      <c r="A198" s="41">
        <v>40511</v>
      </c>
      <c r="B198" s="47">
        <v>28.94</v>
      </c>
      <c r="C198" s="42">
        <v>53.99</v>
      </c>
      <c r="D198" s="42"/>
      <c r="E198" s="16">
        <f t="shared" si="38"/>
        <v>0</v>
      </c>
      <c r="F198" s="27">
        <f t="shared" si="39"/>
        <v>0</v>
      </c>
      <c r="G198" s="27">
        <f t="shared" si="34"/>
        <v>0</v>
      </c>
      <c r="H198" s="27"/>
      <c r="I198" s="27"/>
      <c r="J198" s="27"/>
      <c r="K198" s="15">
        <f t="shared" si="35"/>
        <v>6.1217615885732926</v>
      </c>
      <c r="L198" s="16">
        <f t="shared" si="36"/>
        <v>330.51390816707209</v>
      </c>
      <c r="M198" s="43">
        <v>5.2694999999999999</v>
      </c>
      <c r="N198" s="28">
        <f t="shared" si="40"/>
        <v>0</v>
      </c>
      <c r="O198" s="29">
        <f t="shared" si="41"/>
        <v>0</v>
      </c>
      <c r="P198" s="17"/>
      <c r="Q198" s="17"/>
      <c r="R198" s="17"/>
      <c r="S198" s="18">
        <f>S197+O198+Q198</f>
        <v>63.586800649326989</v>
      </c>
      <c r="T198" s="17">
        <f>M198*S198</f>
        <v>335.07064602162853</v>
      </c>
      <c r="U198" s="44">
        <v>4.0999999999999996</v>
      </c>
      <c r="V198" s="30">
        <f>IF(MONTH(A198)&gt;MONTH(A197),B198*0.2,0)</f>
        <v>0</v>
      </c>
      <c r="W198" s="31">
        <f t="shared" si="42"/>
        <v>0</v>
      </c>
      <c r="X198" s="19"/>
      <c r="Y198" s="19"/>
      <c r="Z198" s="19"/>
      <c r="AA198" s="20">
        <f>AA197+W198+Y198</f>
        <v>55.316841037984283</v>
      </c>
      <c r="AB198" s="19">
        <f>U198*AA198</f>
        <v>226.79904825573553</v>
      </c>
      <c r="AC198" s="45">
        <v>109.62</v>
      </c>
      <c r="AD198" s="45"/>
      <c r="AE198" s="32">
        <f>IF(MONTH(A198)&gt;MONTH(A197),B198*0.1,0)</f>
        <v>0</v>
      </c>
      <c r="AF198" s="33">
        <f t="shared" si="43"/>
        <v>0</v>
      </c>
      <c r="AG198" s="33">
        <f>IF(AD198&gt;0,(AK197*AD198)/AC198,0)</f>
        <v>0</v>
      </c>
      <c r="AH198" s="33"/>
      <c r="AI198" s="33"/>
      <c r="AJ198" s="33"/>
      <c r="AK198" s="34">
        <f>AK197+AF198+AG198-AI198</f>
        <v>1.2142705622818633</v>
      </c>
      <c r="AL198" s="21">
        <f>AC198*AK198</f>
        <v>133.10833903733786</v>
      </c>
      <c r="AM198" s="46">
        <v>128.34</v>
      </c>
      <c r="AN198" s="35">
        <f>IF(MONTH(A198)&gt;MONTH(A197),B198*0.1,0)</f>
        <v>0</v>
      </c>
      <c r="AO198" s="36">
        <f t="shared" si="45"/>
        <v>0</v>
      </c>
      <c r="AP198" s="23"/>
      <c r="AQ198" s="23"/>
      <c r="AR198" s="23"/>
      <c r="AS198" s="24">
        <f t="shared" si="44"/>
        <v>1.0237742287358451</v>
      </c>
      <c r="AT198" s="23">
        <f>AM198*AS198</f>
        <v>131.39118451595837</v>
      </c>
      <c r="AU198" s="25">
        <f>L198+T198+AB198+AL198+AT198</f>
        <v>1156.8831259977326</v>
      </c>
      <c r="AV198" s="26">
        <f t="shared" si="37"/>
        <v>0</v>
      </c>
    </row>
    <row r="199" spans="1:48" x14ac:dyDescent="0.25">
      <c r="A199" s="41">
        <v>40512</v>
      </c>
      <c r="B199" s="47">
        <v>28.94</v>
      </c>
      <c r="C199" s="42">
        <v>54.17</v>
      </c>
      <c r="D199" s="42"/>
      <c r="E199" s="16">
        <f t="shared" si="38"/>
        <v>0</v>
      </c>
      <c r="F199" s="27">
        <f t="shared" si="39"/>
        <v>0</v>
      </c>
      <c r="G199" s="27">
        <f t="shared" si="34"/>
        <v>0</v>
      </c>
      <c r="H199" s="27"/>
      <c r="I199" s="27"/>
      <c r="J199" s="27"/>
      <c r="K199" s="15">
        <f t="shared" si="35"/>
        <v>6.1217615885732926</v>
      </c>
      <c r="L199" s="16">
        <f t="shared" si="36"/>
        <v>331.61582525301526</v>
      </c>
      <c r="M199" s="43">
        <v>5.2590000000000003</v>
      </c>
      <c r="N199" s="28">
        <f t="shared" si="40"/>
        <v>0</v>
      </c>
      <c r="O199" s="29">
        <f t="shared" si="41"/>
        <v>0</v>
      </c>
      <c r="P199" s="17"/>
      <c r="Q199" s="17"/>
      <c r="R199" s="17"/>
      <c r="S199" s="18">
        <f>S198+O199+Q199</f>
        <v>63.586800649326989</v>
      </c>
      <c r="T199" s="17">
        <f>M199*S199</f>
        <v>334.40298461481063</v>
      </c>
      <c r="U199" s="44">
        <v>4.1500000000000004</v>
      </c>
      <c r="V199" s="30">
        <f>IF(MONTH(A199)&gt;MONTH(A198),B199*0.2,0)</f>
        <v>0</v>
      </c>
      <c r="W199" s="31">
        <f t="shared" si="42"/>
        <v>0</v>
      </c>
      <c r="X199" s="19"/>
      <c r="Y199" s="19"/>
      <c r="Z199" s="19"/>
      <c r="AA199" s="20">
        <f>AA198+W199+Y199</f>
        <v>55.316841037984283</v>
      </c>
      <c r="AB199" s="19">
        <f>U199*AA199</f>
        <v>229.56489030763478</v>
      </c>
      <c r="AC199" s="45">
        <v>110.4</v>
      </c>
      <c r="AD199" s="45"/>
      <c r="AE199" s="32">
        <f>IF(MONTH(A199)&gt;MONTH(A198),B199*0.1,0)</f>
        <v>0</v>
      </c>
      <c r="AF199" s="33">
        <f t="shared" si="43"/>
        <v>0</v>
      </c>
      <c r="AG199" s="33">
        <f>IF(AD199&gt;0,(AK198*AD199)/AC199,0)</f>
        <v>0</v>
      </c>
      <c r="AH199" s="33"/>
      <c r="AI199" s="33"/>
      <c r="AJ199" s="33"/>
      <c r="AK199" s="34">
        <f>AK198+AF199+AG199-AI199</f>
        <v>1.2142705622818633</v>
      </c>
      <c r="AL199" s="21">
        <f>AC199*AK199</f>
        <v>134.0554700759177</v>
      </c>
      <c r="AM199" s="46">
        <v>128.06</v>
      </c>
      <c r="AN199" s="35">
        <f>IF(MONTH(A199)&gt;MONTH(A198),B199*0.1,0)</f>
        <v>0</v>
      </c>
      <c r="AO199" s="36">
        <f t="shared" si="45"/>
        <v>0</v>
      </c>
      <c r="AP199" s="23"/>
      <c r="AQ199" s="23"/>
      <c r="AR199" s="23"/>
      <c r="AS199" s="24">
        <f t="shared" si="44"/>
        <v>1.0237742287358451</v>
      </c>
      <c r="AT199" s="23">
        <f>AM199*AS199</f>
        <v>131.10452773191233</v>
      </c>
      <c r="AU199" s="25">
        <f>L199+T199+AB199+AL199+AT199</f>
        <v>1160.7436979832908</v>
      </c>
      <c r="AV199" s="26">
        <f t="shared" si="37"/>
        <v>0</v>
      </c>
    </row>
    <row r="200" spans="1:48" x14ac:dyDescent="0.25">
      <c r="A200" s="41">
        <v>40513</v>
      </c>
      <c r="B200" s="47">
        <v>28.94</v>
      </c>
      <c r="C200" s="42">
        <v>54.43</v>
      </c>
      <c r="D200" s="42"/>
      <c r="E200" s="16">
        <f t="shared" si="38"/>
        <v>8.6820000000000004</v>
      </c>
      <c r="F200" s="27">
        <f t="shared" si="39"/>
        <v>0.15950762447179864</v>
      </c>
      <c r="G200" s="27">
        <f t="shared" si="34"/>
        <v>0</v>
      </c>
      <c r="H200" s="27"/>
      <c r="I200" s="27"/>
      <c r="J200" s="27"/>
      <c r="K200" s="15">
        <f t="shared" si="35"/>
        <v>6.2812692130450909</v>
      </c>
      <c r="L200" s="16">
        <f t="shared" si="36"/>
        <v>341.88948326604429</v>
      </c>
      <c r="M200" s="43">
        <v>5.3619000000000003</v>
      </c>
      <c r="N200" s="28">
        <f t="shared" si="40"/>
        <v>8.6820000000000004</v>
      </c>
      <c r="O200" s="29">
        <f t="shared" si="41"/>
        <v>1.6192021484921391</v>
      </c>
      <c r="P200" s="17"/>
      <c r="Q200" s="17"/>
      <c r="R200" s="17"/>
      <c r="S200" s="18">
        <f>S199+O200+Q200</f>
        <v>65.206002797819124</v>
      </c>
      <c r="T200" s="17">
        <f>M200*S200</f>
        <v>349.62806640162637</v>
      </c>
      <c r="U200" s="44">
        <v>4.2300000000000004</v>
      </c>
      <c r="V200" s="30">
        <f>IF(MONTH(A200)&gt;MONTH(A199),B200*0.2,0)</f>
        <v>5.7880000000000003</v>
      </c>
      <c r="W200" s="31">
        <f t="shared" si="42"/>
        <v>1.368321513002364</v>
      </c>
      <c r="X200" s="19"/>
      <c r="Y200" s="19"/>
      <c r="Z200" s="19"/>
      <c r="AA200" s="20">
        <f>AA199+W200+Y200</f>
        <v>56.685162550986647</v>
      </c>
      <c r="AB200" s="19">
        <f>U200*AA200</f>
        <v>239.77823759067354</v>
      </c>
      <c r="AC200" s="45">
        <v>111.52</v>
      </c>
      <c r="AD200" s="45"/>
      <c r="AE200" s="32">
        <f>IF(MONTH(A200)&gt;MONTH(A199),B200*0.1,0)</f>
        <v>2.8940000000000001</v>
      </c>
      <c r="AF200" s="33">
        <f t="shared" si="43"/>
        <v>2.5950502152080345E-2</v>
      </c>
      <c r="AG200" s="33">
        <f>IF(AD200&gt;0,(AK199*AD200)/AC200,0)</f>
        <v>0</v>
      </c>
      <c r="AH200" s="33"/>
      <c r="AI200" s="33"/>
      <c r="AJ200" s="33"/>
      <c r="AK200" s="34">
        <f>AK199+AF200+AG200-AI200</f>
        <v>1.2402210644339435</v>
      </c>
      <c r="AL200" s="21">
        <f>AC200*AK200</f>
        <v>138.30945310567338</v>
      </c>
      <c r="AM200" s="46">
        <v>130.83000000000001</v>
      </c>
      <c r="AN200" s="35">
        <f>IF(MONTH(A200)&gt;MONTH(A199),B200*0.1,0)</f>
        <v>2.8940000000000001</v>
      </c>
      <c r="AO200" s="36">
        <f t="shared" si="45"/>
        <v>2.2120308797676371E-2</v>
      </c>
      <c r="AP200" s="23"/>
      <c r="AQ200" s="23"/>
      <c r="AR200" s="23"/>
      <c r="AS200" s="24">
        <f t="shared" si="44"/>
        <v>1.0458945375335216</v>
      </c>
      <c r="AT200" s="23">
        <f>AM200*AS200</f>
        <v>136.83438234551065</v>
      </c>
      <c r="AU200" s="25">
        <f>L200+T200+AB200+AL200+AT200</f>
        <v>1206.4396227095283</v>
      </c>
      <c r="AV200" s="26">
        <f t="shared" si="37"/>
        <v>0</v>
      </c>
    </row>
    <row r="201" spans="1:48" x14ac:dyDescent="0.25">
      <c r="A201" s="41">
        <v>40514</v>
      </c>
      <c r="B201" s="47">
        <v>28.94</v>
      </c>
      <c r="C201" s="42">
        <v>55.13</v>
      </c>
      <c r="D201" s="42"/>
      <c r="E201" s="16">
        <f t="shared" si="38"/>
        <v>0</v>
      </c>
      <c r="F201" s="27">
        <f t="shared" si="39"/>
        <v>0</v>
      </c>
      <c r="G201" s="27">
        <f t="shared" si="34"/>
        <v>0</v>
      </c>
      <c r="H201" s="27"/>
      <c r="I201" s="27"/>
      <c r="J201" s="27"/>
      <c r="K201" s="15">
        <f t="shared" si="35"/>
        <v>6.2812692130450909</v>
      </c>
      <c r="L201" s="16">
        <f t="shared" si="36"/>
        <v>346.2863717151759</v>
      </c>
      <c r="M201" s="43">
        <v>5.4513999999999996</v>
      </c>
      <c r="N201" s="28">
        <f t="shared" si="40"/>
        <v>0</v>
      </c>
      <c r="O201" s="29">
        <f t="shared" si="41"/>
        <v>0</v>
      </c>
      <c r="P201" s="17"/>
      <c r="Q201" s="17"/>
      <c r="R201" s="17"/>
      <c r="S201" s="18">
        <f>S200+O201+Q201</f>
        <v>65.206002797819124</v>
      </c>
      <c r="T201" s="17">
        <f>M201*S201</f>
        <v>355.46400365203112</v>
      </c>
      <c r="U201" s="44">
        <v>4.25</v>
      </c>
      <c r="V201" s="30">
        <f>IF(MONTH(A201)&gt;MONTH(A200),B201*0.2,0)</f>
        <v>0</v>
      </c>
      <c r="W201" s="31">
        <f t="shared" si="42"/>
        <v>0</v>
      </c>
      <c r="X201" s="19"/>
      <c r="Y201" s="19"/>
      <c r="Z201" s="19"/>
      <c r="AA201" s="20">
        <f>AA200+W201+Y201</f>
        <v>56.685162550986647</v>
      </c>
      <c r="AB201" s="19">
        <f>U201*AA201</f>
        <v>240.91194084169325</v>
      </c>
      <c r="AC201" s="45">
        <v>112.07</v>
      </c>
      <c r="AD201" s="45"/>
      <c r="AE201" s="32">
        <f>IF(MONTH(A201)&gt;MONTH(A200),B201*0.1,0)</f>
        <v>0</v>
      </c>
      <c r="AF201" s="33">
        <f t="shared" si="43"/>
        <v>0</v>
      </c>
      <c r="AG201" s="33">
        <f>IF(AD201&gt;0,(AK200*AD201)/AC201,0)</f>
        <v>0</v>
      </c>
      <c r="AH201" s="33"/>
      <c r="AI201" s="33"/>
      <c r="AJ201" s="33"/>
      <c r="AK201" s="34">
        <f>AK200+AF201+AG201-AI201</f>
        <v>1.2402210644339435</v>
      </c>
      <c r="AL201" s="21">
        <f>AC201*AK201</f>
        <v>138.99157469111205</v>
      </c>
      <c r="AM201" s="46">
        <v>133.96</v>
      </c>
      <c r="AN201" s="35">
        <f>IF(MONTH(A201)&gt;MONTH(A200),B201*0.1,0)</f>
        <v>0</v>
      </c>
      <c r="AO201" s="36">
        <f t="shared" si="45"/>
        <v>0</v>
      </c>
      <c r="AP201" s="23"/>
      <c r="AQ201" s="23"/>
      <c r="AR201" s="23"/>
      <c r="AS201" s="24">
        <f t="shared" si="44"/>
        <v>1.0458945375335216</v>
      </c>
      <c r="AT201" s="23">
        <f>AM201*AS201</f>
        <v>140.10803224799056</v>
      </c>
      <c r="AU201" s="25">
        <f>L201+T201+AB201+AL201+AT201</f>
        <v>1221.7619231480028</v>
      </c>
      <c r="AV201" s="26">
        <f t="shared" si="37"/>
        <v>0</v>
      </c>
    </row>
    <row r="202" spans="1:48" x14ac:dyDescent="0.25">
      <c r="A202" s="41">
        <v>40515</v>
      </c>
      <c r="B202" s="47">
        <v>28.94</v>
      </c>
      <c r="C202" s="42">
        <v>55.29</v>
      </c>
      <c r="D202" s="42"/>
      <c r="E202" s="16">
        <f t="shared" si="38"/>
        <v>0</v>
      </c>
      <c r="F202" s="27">
        <f t="shared" si="39"/>
        <v>0</v>
      </c>
      <c r="G202" s="27">
        <f t="shared" si="34"/>
        <v>0</v>
      </c>
      <c r="H202" s="27"/>
      <c r="I202" s="27"/>
      <c r="J202" s="27"/>
      <c r="K202" s="15">
        <f t="shared" si="35"/>
        <v>6.2812692130450909</v>
      </c>
      <c r="L202" s="16">
        <f t="shared" si="36"/>
        <v>347.29137478926305</v>
      </c>
      <c r="M202" s="43">
        <v>5.4526000000000003</v>
      </c>
      <c r="N202" s="28">
        <f t="shared" si="40"/>
        <v>0</v>
      </c>
      <c r="O202" s="29">
        <f t="shared" si="41"/>
        <v>0</v>
      </c>
      <c r="P202" s="17"/>
      <c r="Q202" s="17"/>
      <c r="R202" s="17"/>
      <c r="S202" s="18">
        <f>S201+O202+Q202</f>
        <v>65.206002797819124</v>
      </c>
      <c r="T202" s="17">
        <f>M202*S202</f>
        <v>355.5422508553886</v>
      </c>
      <c r="U202" s="44">
        <v>4.18</v>
      </c>
      <c r="V202" s="30">
        <f>IF(MONTH(A202)&gt;MONTH(A201),B202*0.2,0)</f>
        <v>0</v>
      </c>
      <c r="W202" s="31">
        <f t="shared" si="42"/>
        <v>0</v>
      </c>
      <c r="X202" s="19"/>
      <c r="Y202" s="19"/>
      <c r="Z202" s="19"/>
      <c r="AA202" s="20">
        <f>AA201+W202+Y202</f>
        <v>56.685162550986647</v>
      </c>
      <c r="AB202" s="19">
        <f>U202*AA202</f>
        <v>236.94397946312418</v>
      </c>
      <c r="AC202" s="45">
        <v>111.8</v>
      </c>
      <c r="AD202" s="45"/>
      <c r="AE202" s="32">
        <f>IF(MONTH(A202)&gt;MONTH(A201),B202*0.1,0)</f>
        <v>0</v>
      </c>
      <c r="AF202" s="33">
        <f t="shared" si="43"/>
        <v>0</v>
      </c>
      <c r="AG202" s="33">
        <f>IF(AD202&gt;0,(AK201*AD202)/AC202,0)</f>
        <v>0</v>
      </c>
      <c r="AH202" s="33"/>
      <c r="AI202" s="33"/>
      <c r="AJ202" s="33"/>
      <c r="AK202" s="34">
        <f>AK201+AF202+AG202-AI202</f>
        <v>1.2402210644339435</v>
      </c>
      <c r="AL202" s="21">
        <f>AC202*AK202</f>
        <v>138.65671500371488</v>
      </c>
      <c r="AM202" s="46">
        <v>133.99</v>
      </c>
      <c r="AN202" s="35">
        <f>IF(MONTH(A202)&gt;MONTH(A201),B202*0.1,0)</f>
        <v>0</v>
      </c>
      <c r="AO202" s="36">
        <f t="shared" si="45"/>
        <v>0</v>
      </c>
      <c r="AP202" s="23"/>
      <c r="AQ202" s="23"/>
      <c r="AR202" s="23"/>
      <c r="AS202" s="24">
        <f t="shared" si="44"/>
        <v>1.0458945375335216</v>
      </c>
      <c r="AT202" s="23">
        <f>AM202*AS202</f>
        <v>140.13940908411658</v>
      </c>
      <c r="AU202" s="25">
        <f>L202+T202+AB202+AL202+AT202</f>
        <v>1218.5737291956073</v>
      </c>
      <c r="AV202" s="26">
        <f t="shared" si="37"/>
        <v>0</v>
      </c>
    </row>
    <row r="203" spans="1:48" x14ac:dyDescent="0.25">
      <c r="A203" s="41">
        <v>40518</v>
      </c>
      <c r="B203" s="47">
        <v>28.94</v>
      </c>
      <c r="C203" s="42">
        <v>55.03</v>
      </c>
      <c r="D203" s="42"/>
      <c r="E203" s="16">
        <f t="shared" si="38"/>
        <v>0</v>
      </c>
      <c r="F203" s="27">
        <f t="shared" si="39"/>
        <v>0</v>
      </c>
      <c r="G203" s="27">
        <f t="shared" si="34"/>
        <v>0</v>
      </c>
      <c r="H203" s="27"/>
      <c r="I203" s="27"/>
      <c r="J203" s="27"/>
      <c r="K203" s="15">
        <f t="shared" si="35"/>
        <v>6.2812692130450909</v>
      </c>
      <c r="L203" s="16">
        <f t="shared" si="36"/>
        <v>345.65824479387135</v>
      </c>
      <c r="M203" s="43">
        <v>5.4478</v>
      </c>
      <c r="N203" s="28">
        <f t="shared" si="40"/>
        <v>0</v>
      </c>
      <c r="O203" s="29">
        <f t="shared" si="41"/>
        <v>0</v>
      </c>
      <c r="P203" s="17"/>
      <c r="Q203" s="17"/>
      <c r="R203" s="17"/>
      <c r="S203" s="18">
        <f>S202+O203+Q203</f>
        <v>65.206002797819124</v>
      </c>
      <c r="T203" s="17">
        <f>M203*S203</f>
        <v>355.22926204195903</v>
      </c>
      <c r="U203" s="44">
        <v>4.22</v>
      </c>
      <c r="V203" s="30">
        <f>IF(MONTH(A203)&gt;MONTH(A202),B203*0.2,0)</f>
        <v>0</v>
      </c>
      <c r="W203" s="31">
        <f t="shared" si="42"/>
        <v>0</v>
      </c>
      <c r="X203" s="19"/>
      <c r="Y203" s="19"/>
      <c r="Z203" s="19"/>
      <c r="AA203" s="20">
        <f>AA202+W203+Y203</f>
        <v>56.685162550986647</v>
      </c>
      <c r="AB203" s="19">
        <f>U203*AA203</f>
        <v>239.21138596516363</v>
      </c>
      <c r="AC203" s="45">
        <v>111.57</v>
      </c>
      <c r="AD203" s="45"/>
      <c r="AE203" s="32">
        <f>IF(MONTH(A203)&gt;MONTH(A202),B203*0.1,0)</f>
        <v>0</v>
      </c>
      <c r="AF203" s="33">
        <f t="shared" si="43"/>
        <v>0</v>
      </c>
      <c r="AG203" s="33">
        <f>IF(AD203&gt;0,(AK202*AD203)/AC203,0)</f>
        <v>0</v>
      </c>
      <c r="AH203" s="33"/>
      <c r="AI203" s="33"/>
      <c r="AJ203" s="33"/>
      <c r="AK203" s="34">
        <f>AK202+AF203+AG203-AI203</f>
        <v>1.2402210644339435</v>
      </c>
      <c r="AL203" s="21">
        <f>AC203*AK203</f>
        <v>138.37146415889507</v>
      </c>
      <c r="AM203" s="46">
        <v>134.93</v>
      </c>
      <c r="AN203" s="35">
        <f>IF(MONTH(A203)&gt;MONTH(A202),B203*0.1,0)</f>
        <v>0</v>
      </c>
      <c r="AO203" s="36">
        <f t="shared" si="45"/>
        <v>0</v>
      </c>
      <c r="AP203" s="23"/>
      <c r="AQ203" s="23"/>
      <c r="AR203" s="23"/>
      <c r="AS203" s="24">
        <f t="shared" si="44"/>
        <v>1.0458945375335216</v>
      </c>
      <c r="AT203" s="23">
        <f>AM203*AS203</f>
        <v>141.12254994939806</v>
      </c>
      <c r="AU203" s="25">
        <f>L203+T203+AB203+AL203+AT203</f>
        <v>1219.5929069092872</v>
      </c>
      <c r="AV203" s="26">
        <f t="shared" si="37"/>
        <v>0</v>
      </c>
    </row>
    <row r="204" spans="1:48" x14ac:dyDescent="0.25">
      <c r="A204" s="41">
        <v>40519</v>
      </c>
      <c r="B204" s="47">
        <v>28.94</v>
      </c>
      <c r="C204" s="42">
        <v>55.68</v>
      </c>
      <c r="D204" s="42"/>
      <c r="E204" s="16">
        <f t="shared" si="38"/>
        <v>0</v>
      </c>
      <c r="F204" s="27">
        <f t="shared" si="39"/>
        <v>0</v>
      </c>
      <c r="G204" s="27">
        <f t="shared" si="34"/>
        <v>0</v>
      </c>
      <c r="H204" s="27"/>
      <c r="I204" s="27"/>
      <c r="J204" s="27"/>
      <c r="K204" s="15">
        <f t="shared" si="35"/>
        <v>6.2812692130450909</v>
      </c>
      <c r="L204" s="16">
        <f t="shared" si="36"/>
        <v>349.74106978235068</v>
      </c>
      <c r="M204" s="43">
        <v>5.4874000000000001</v>
      </c>
      <c r="N204" s="28">
        <f t="shared" si="40"/>
        <v>0</v>
      </c>
      <c r="O204" s="29">
        <f t="shared" si="41"/>
        <v>0</v>
      </c>
      <c r="P204" s="17"/>
      <c r="Q204" s="17"/>
      <c r="R204" s="17"/>
      <c r="S204" s="18">
        <f>S203+O204+Q204</f>
        <v>65.206002797819124</v>
      </c>
      <c r="T204" s="17">
        <f>M204*S204</f>
        <v>357.81141975275267</v>
      </c>
      <c r="U204" s="44">
        <v>4.22</v>
      </c>
      <c r="V204" s="30">
        <f>IF(MONTH(A204)&gt;MONTH(A203),B204*0.2,0)</f>
        <v>0</v>
      </c>
      <c r="W204" s="31">
        <f t="shared" si="42"/>
        <v>0</v>
      </c>
      <c r="X204" s="19"/>
      <c r="Y204" s="19"/>
      <c r="Z204" s="19"/>
      <c r="AA204" s="20">
        <f>AA203+W204+Y204</f>
        <v>56.685162550986647</v>
      </c>
      <c r="AB204" s="19">
        <f>U204*AA204</f>
        <v>239.21138596516363</v>
      </c>
      <c r="AC204" s="45">
        <v>112.03</v>
      </c>
      <c r="AD204" s="45"/>
      <c r="AE204" s="32">
        <f>IF(MONTH(A204)&gt;MONTH(A203),B204*0.1,0)</f>
        <v>0</v>
      </c>
      <c r="AF204" s="33">
        <f t="shared" si="43"/>
        <v>0</v>
      </c>
      <c r="AG204" s="33">
        <f>IF(AD204&gt;0,(AK203*AD204)/AC204,0)</f>
        <v>0</v>
      </c>
      <c r="AH204" s="33"/>
      <c r="AI204" s="33"/>
      <c r="AJ204" s="33"/>
      <c r="AK204" s="34">
        <f>AK203+AF204+AG204-AI204</f>
        <v>1.2402210644339435</v>
      </c>
      <c r="AL204" s="21">
        <f>AC204*AK204</f>
        <v>138.94196584853469</v>
      </c>
      <c r="AM204" s="46">
        <v>136.55000000000001</v>
      </c>
      <c r="AN204" s="35">
        <f>IF(MONTH(A204)&gt;MONTH(A203),B204*0.1,0)</f>
        <v>0</v>
      </c>
      <c r="AO204" s="36">
        <f t="shared" si="45"/>
        <v>0</v>
      </c>
      <c r="AP204" s="23"/>
      <c r="AQ204" s="23"/>
      <c r="AR204" s="23"/>
      <c r="AS204" s="24">
        <f t="shared" si="44"/>
        <v>1.0458945375335216</v>
      </c>
      <c r="AT204" s="23">
        <f>AM204*AS204</f>
        <v>142.81689910020239</v>
      </c>
      <c r="AU204" s="25">
        <f>L204+T204+AB204+AL204+AT204</f>
        <v>1228.522740449004</v>
      </c>
      <c r="AV204" s="26">
        <f t="shared" si="37"/>
        <v>0</v>
      </c>
    </row>
    <row r="205" spans="1:48" x14ac:dyDescent="0.25">
      <c r="A205" s="41">
        <v>40520</v>
      </c>
      <c r="B205" s="47">
        <v>28.94</v>
      </c>
      <c r="C205" s="42">
        <v>55.55</v>
      </c>
      <c r="D205" s="42"/>
      <c r="E205" s="16">
        <f t="shared" si="38"/>
        <v>0</v>
      </c>
      <c r="F205" s="27">
        <f t="shared" si="39"/>
        <v>0</v>
      </c>
      <c r="G205" s="27">
        <f t="shared" si="34"/>
        <v>0</v>
      </c>
      <c r="H205" s="27"/>
      <c r="I205" s="27"/>
      <c r="J205" s="27"/>
      <c r="K205" s="15">
        <f t="shared" si="35"/>
        <v>6.2812692130450909</v>
      </c>
      <c r="L205" s="16">
        <f t="shared" si="36"/>
        <v>348.9245047846548</v>
      </c>
      <c r="M205" s="43">
        <v>5.5000999999999998</v>
      </c>
      <c r="N205" s="28">
        <f t="shared" si="40"/>
        <v>0</v>
      </c>
      <c r="O205" s="29">
        <f t="shared" si="41"/>
        <v>0</v>
      </c>
      <c r="P205" s="17"/>
      <c r="Q205" s="17"/>
      <c r="R205" s="17"/>
      <c r="S205" s="18">
        <f>S204+O205+Q205</f>
        <v>65.206002797819124</v>
      </c>
      <c r="T205" s="17">
        <f>M205*S205</f>
        <v>358.63953598828493</v>
      </c>
      <c r="U205" s="44">
        <v>4.25</v>
      </c>
      <c r="V205" s="30">
        <f>IF(MONTH(A205)&gt;MONTH(A204),B205*0.2,0)</f>
        <v>0</v>
      </c>
      <c r="W205" s="31">
        <f t="shared" si="42"/>
        <v>0</v>
      </c>
      <c r="X205" s="19"/>
      <c r="Y205" s="19"/>
      <c r="Z205" s="19"/>
      <c r="AA205" s="20">
        <f>AA204+W205+Y205</f>
        <v>56.685162550986647</v>
      </c>
      <c r="AB205" s="19">
        <f>U205*AA205</f>
        <v>240.91194084169325</v>
      </c>
      <c r="AC205" s="45">
        <v>111.81</v>
      </c>
      <c r="AD205" s="45"/>
      <c r="AE205" s="32">
        <f>IF(MONTH(A205)&gt;MONTH(A204),B205*0.1,0)</f>
        <v>0</v>
      </c>
      <c r="AF205" s="33">
        <f t="shared" si="43"/>
        <v>0</v>
      </c>
      <c r="AG205" s="33">
        <f>IF(AD205&gt;0,(AK204*AD205)/AC205,0)</f>
        <v>0</v>
      </c>
      <c r="AH205" s="33"/>
      <c r="AI205" s="33"/>
      <c r="AJ205" s="33"/>
      <c r="AK205" s="34">
        <f>AK204+AF205+AG205-AI205</f>
        <v>1.2402210644339435</v>
      </c>
      <c r="AL205" s="21">
        <f>AC205*AK205</f>
        <v>138.66911721435923</v>
      </c>
      <c r="AM205" s="46">
        <v>136.71</v>
      </c>
      <c r="AN205" s="35">
        <f>IF(MONTH(A205)&gt;MONTH(A204),B205*0.1,0)</f>
        <v>0</v>
      </c>
      <c r="AO205" s="36">
        <f t="shared" si="45"/>
        <v>0</v>
      </c>
      <c r="AP205" s="23"/>
      <c r="AQ205" s="23"/>
      <c r="AR205" s="23"/>
      <c r="AS205" s="24">
        <f t="shared" si="44"/>
        <v>1.0458945375335216</v>
      </c>
      <c r="AT205" s="23">
        <f>AM205*AS205</f>
        <v>142.98424222620775</v>
      </c>
      <c r="AU205" s="25">
        <f>L205+T205+AB205+AL205+AT205</f>
        <v>1230.1293410551998</v>
      </c>
      <c r="AV205" s="26">
        <f t="shared" si="37"/>
        <v>0</v>
      </c>
    </row>
    <row r="206" spans="1:48" x14ac:dyDescent="0.25">
      <c r="A206" s="41">
        <v>40521</v>
      </c>
      <c r="B206" s="47">
        <v>28.94</v>
      </c>
      <c r="C206" s="42">
        <v>55.6</v>
      </c>
      <c r="D206" s="42"/>
      <c r="E206" s="16">
        <f t="shared" si="38"/>
        <v>0</v>
      </c>
      <c r="F206" s="27">
        <f t="shared" si="39"/>
        <v>0</v>
      </c>
      <c r="G206" s="27">
        <f t="shared" si="34"/>
        <v>0</v>
      </c>
      <c r="H206" s="27"/>
      <c r="I206" s="27"/>
      <c r="J206" s="27"/>
      <c r="K206" s="15">
        <f t="shared" si="35"/>
        <v>6.2812692130450909</v>
      </c>
      <c r="L206" s="16">
        <f t="shared" si="36"/>
        <v>349.23856824530708</v>
      </c>
      <c r="M206" s="43">
        <v>5.5075000000000003</v>
      </c>
      <c r="N206" s="28">
        <f t="shared" si="40"/>
        <v>0</v>
      </c>
      <c r="O206" s="29">
        <f t="shared" si="41"/>
        <v>0</v>
      </c>
      <c r="P206" s="17"/>
      <c r="Q206" s="17"/>
      <c r="R206" s="17"/>
      <c r="S206" s="18">
        <f>S205+O206+Q206</f>
        <v>65.206002797819124</v>
      </c>
      <c r="T206" s="17">
        <f>M206*S206</f>
        <v>359.12206040898883</v>
      </c>
      <c r="U206" s="44">
        <v>4.2699999999999996</v>
      </c>
      <c r="V206" s="30">
        <f>IF(MONTH(A206)&gt;MONTH(A205),B206*0.2,0)</f>
        <v>0</v>
      </c>
      <c r="W206" s="31">
        <f t="shared" si="42"/>
        <v>0</v>
      </c>
      <c r="X206" s="19"/>
      <c r="Y206" s="19"/>
      <c r="Z206" s="19"/>
      <c r="AA206" s="20">
        <f>AA205+W206+Y206</f>
        <v>56.685162550986647</v>
      </c>
      <c r="AB206" s="19">
        <f>U206*AA206</f>
        <v>242.04564409271296</v>
      </c>
      <c r="AC206" s="45">
        <v>111.77</v>
      </c>
      <c r="AD206" s="45"/>
      <c r="AE206" s="32">
        <f>IF(MONTH(A206)&gt;MONTH(A205),B206*0.1,0)</f>
        <v>0</v>
      </c>
      <c r="AF206" s="33">
        <f t="shared" si="43"/>
        <v>0</v>
      </c>
      <c r="AG206" s="33">
        <f>IF(AD206&gt;0,(AK205*AD206)/AC206,0)</f>
        <v>0</v>
      </c>
      <c r="AH206" s="33"/>
      <c r="AI206" s="33"/>
      <c r="AJ206" s="33"/>
      <c r="AK206" s="34">
        <f>AK205+AF206+AG206-AI206</f>
        <v>1.2402210644339435</v>
      </c>
      <c r="AL206" s="21">
        <f>AC206*AK206</f>
        <v>138.61950837178188</v>
      </c>
      <c r="AM206" s="46">
        <v>135.94</v>
      </c>
      <c r="AN206" s="35">
        <f>IF(MONTH(A206)&gt;MONTH(A205),B206*0.1,0)</f>
        <v>0</v>
      </c>
      <c r="AO206" s="36">
        <f t="shared" si="45"/>
        <v>0</v>
      </c>
      <c r="AP206" s="23"/>
      <c r="AQ206" s="23"/>
      <c r="AR206" s="23"/>
      <c r="AS206" s="24">
        <f t="shared" si="44"/>
        <v>1.0458945375335216</v>
      </c>
      <c r="AT206" s="23">
        <f>AM206*AS206</f>
        <v>142.17890343230692</v>
      </c>
      <c r="AU206" s="25">
        <f>L206+T206+AB206+AL206+AT206</f>
        <v>1231.2046845510977</v>
      </c>
      <c r="AV206" s="26">
        <f t="shared" si="37"/>
        <v>0</v>
      </c>
    </row>
    <row r="207" spans="1:48" x14ac:dyDescent="0.25">
      <c r="A207" s="41">
        <v>40522</v>
      </c>
      <c r="B207" s="47">
        <v>28.94</v>
      </c>
      <c r="C207" s="42">
        <v>55.79</v>
      </c>
      <c r="D207" s="42"/>
      <c r="E207" s="16">
        <f t="shared" si="38"/>
        <v>0</v>
      </c>
      <c r="F207" s="27">
        <f t="shared" si="39"/>
        <v>0</v>
      </c>
      <c r="G207" s="27">
        <f t="shared" si="34"/>
        <v>0</v>
      </c>
      <c r="H207" s="27"/>
      <c r="I207" s="27"/>
      <c r="J207" s="27"/>
      <c r="K207" s="15">
        <f t="shared" si="35"/>
        <v>6.2812692130450909</v>
      </c>
      <c r="L207" s="16">
        <f t="shared" si="36"/>
        <v>350.4320093957856</v>
      </c>
      <c r="M207" s="43">
        <v>5.5167000000000002</v>
      </c>
      <c r="N207" s="28">
        <f t="shared" si="40"/>
        <v>0</v>
      </c>
      <c r="O207" s="29">
        <f t="shared" si="41"/>
        <v>0</v>
      </c>
      <c r="P207" s="17"/>
      <c r="Q207" s="17"/>
      <c r="R207" s="17"/>
      <c r="S207" s="18">
        <f>S206+O207+Q207</f>
        <v>65.206002797819124</v>
      </c>
      <c r="T207" s="17">
        <f>M207*S207</f>
        <v>359.72195563472877</v>
      </c>
      <c r="U207" s="44">
        <v>4.28</v>
      </c>
      <c r="V207" s="30">
        <f>IF(MONTH(A207)&gt;MONTH(A206),B207*0.2,0)</f>
        <v>0</v>
      </c>
      <c r="W207" s="31">
        <f t="shared" si="42"/>
        <v>0</v>
      </c>
      <c r="X207" s="19"/>
      <c r="Y207" s="19"/>
      <c r="Z207" s="19"/>
      <c r="AA207" s="20">
        <f>AA206+W207+Y207</f>
        <v>56.685162550986647</v>
      </c>
      <c r="AB207" s="19">
        <f>U207*AA207</f>
        <v>242.61249571822287</v>
      </c>
      <c r="AC207" s="45">
        <v>111.82</v>
      </c>
      <c r="AD207" s="45"/>
      <c r="AE207" s="32">
        <f>IF(MONTH(A207)&gt;MONTH(A206),B207*0.1,0)</f>
        <v>0</v>
      </c>
      <c r="AF207" s="33">
        <f t="shared" si="43"/>
        <v>0</v>
      </c>
      <c r="AG207" s="33">
        <f>IF(AD207&gt;0,(AK206*AD207)/AC207,0)</f>
        <v>0</v>
      </c>
      <c r="AH207" s="33"/>
      <c r="AI207" s="33"/>
      <c r="AJ207" s="33"/>
      <c r="AK207" s="34">
        <f>AK206+AF207+AG207-AI207</f>
        <v>1.2402210644339435</v>
      </c>
      <c r="AL207" s="21">
        <f>AC207*AK207</f>
        <v>138.68151942500356</v>
      </c>
      <c r="AM207" s="46">
        <v>136.62</v>
      </c>
      <c r="AN207" s="35">
        <f>IF(MONTH(A207)&gt;MONTH(A206),B207*0.1,0)</f>
        <v>0</v>
      </c>
      <c r="AO207" s="36">
        <f t="shared" si="45"/>
        <v>0</v>
      </c>
      <c r="AP207" s="23"/>
      <c r="AQ207" s="23"/>
      <c r="AR207" s="23"/>
      <c r="AS207" s="24">
        <f t="shared" si="44"/>
        <v>1.0458945375335216</v>
      </c>
      <c r="AT207" s="23">
        <f>AM207*AS207</f>
        <v>142.89011171782971</v>
      </c>
      <c r="AU207" s="25">
        <f>L207+T207+AB207+AL207+AT207</f>
        <v>1234.3380918915705</v>
      </c>
      <c r="AV207" s="26">
        <f t="shared" si="37"/>
        <v>0</v>
      </c>
    </row>
    <row r="208" spans="1:48" x14ac:dyDescent="0.25">
      <c r="A208" s="41">
        <v>40525</v>
      </c>
      <c r="B208" s="47">
        <v>28.94</v>
      </c>
      <c r="C208" s="42">
        <v>56.16</v>
      </c>
      <c r="D208" s="42"/>
      <c r="E208" s="16">
        <f t="shared" si="38"/>
        <v>0</v>
      </c>
      <c r="F208" s="27">
        <f t="shared" si="39"/>
        <v>0</v>
      </c>
      <c r="G208" s="27">
        <f t="shared" si="34"/>
        <v>0</v>
      </c>
      <c r="H208" s="27"/>
      <c r="I208" s="27"/>
      <c r="J208" s="27"/>
      <c r="K208" s="15">
        <f t="shared" si="35"/>
        <v>6.2812692130450909</v>
      </c>
      <c r="L208" s="16">
        <f t="shared" si="36"/>
        <v>352.75607900461227</v>
      </c>
      <c r="M208" s="43">
        <v>5.5364000000000004</v>
      </c>
      <c r="N208" s="28">
        <f t="shared" si="40"/>
        <v>0</v>
      </c>
      <c r="O208" s="29">
        <f t="shared" si="41"/>
        <v>0</v>
      </c>
      <c r="P208" s="17"/>
      <c r="Q208" s="17"/>
      <c r="R208" s="17"/>
      <c r="S208" s="18">
        <f>S207+O208+Q208</f>
        <v>65.206002797819124</v>
      </c>
      <c r="T208" s="17">
        <f>M208*S208</f>
        <v>361.00651388984585</v>
      </c>
      <c r="U208" s="44">
        <v>4.25</v>
      </c>
      <c r="V208" s="30">
        <f>IF(MONTH(A208)&gt;MONTH(A207),B208*0.2,0)</f>
        <v>0</v>
      </c>
      <c r="W208" s="31">
        <f t="shared" si="42"/>
        <v>0</v>
      </c>
      <c r="X208" s="19"/>
      <c r="Y208" s="19"/>
      <c r="Z208" s="19"/>
      <c r="AA208" s="20">
        <f>AA207+W208+Y208</f>
        <v>56.685162550986647</v>
      </c>
      <c r="AB208" s="19">
        <f>U208*AA208</f>
        <v>240.91194084169325</v>
      </c>
      <c r="AC208" s="45">
        <v>112.22</v>
      </c>
      <c r="AD208" s="45"/>
      <c r="AE208" s="32">
        <f>IF(MONTH(A208)&gt;MONTH(A207),B208*0.1,0)</f>
        <v>0</v>
      </c>
      <c r="AF208" s="33">
        <f t="shared" si="43"/>
        <v>0</v>
      </c>
      <c r="AG208" s="33">
        <f>IF(AD208&gt;0,(AK207*AD208)/AC208,0)</f>
        <v>0</v>
      </c>
      <c r="AH208" s="33"/>
      <c r="AI208" s="33"/>
      <c r="AJ208" s="33"/>
      <c r="AK208" s="34">
        <f>AK207+AF208+AG208-AI208</f>
        <v>1.2402210644339435</v>
      </c>
      <c r="AL208" s="21">
        <f>AC208*AK208</f>
        <v>139.17760785077715</v>
      </c>
      <c r="AM208" s="46">
        <v>137.62</v>
      </c>
      <c r="AN208" s="35">
        <f>IF(MONTH(A208)&gt;MONTH(A207),B208*0.1,0)</f>
        <v>0</v>
      </c>
      <c r="AO208" s="36">
        <f t="shared" si="45"/>
        <v>0</v>
      </c>
      <c r="AP208" s="23"/>
      <c r="AQ208" s="23"/>
      <c r="AR208" s="23"/>
      <c r="AS208" s="24">
        <f t="shared" si="44"/>
        <v>1.0458945375335216</v>
      </c>
      <c r="AT208" s="23">
        <f>AM208*AS208</f>
        <v>143.93600625536325</v>
      </c>
      <c r="AU208" s="25">
        <f>L208+T208+AB208+AL208+AT208</f>
        <v>1237.7881478422917</v>
      </c>
      <c r="AV208" s="26">
        <f t="shared" si="37"/>
        <v>0</v>
      </c>
    </row>
    <row r="209" spans="1:48" x14ac:dyDescent="0.25">
      <c r="A209" s="41">
        <v>40526</v>
      </c>
      <c r="B209" s="47">
        <v>28.94</v>
      </c>
      <c r="C209" s="42">
        <v>55.7</v>
      </c>
      <c r="D209" s="42"/>
      <c r="E209" s="16">
        <f t="shared" si="38"/>
        <v>0</v>
      </c>
      <c r="F209" s="27">
        <f t="shared" si="39"/>
        <v>0</v>
      </c>
      <c r="G209" s="27">
        <f t="shared" si="34"/>
        <v>0</v>
      </c>
      <c r="H209" s="27"/>
      <c r="I209" s="27"/>
      <c r="J209" s="27"/>
      <c r="K209" s="15">
        <f t="shared" si="35"/>
        <v>6.2812692130450909</v>
      </c>
      <c r="L209" s="16">
        <f t="shared" si="36"/>
        <v>349.86669516661158</v>
      </c>
      <c r="M209" s="43">
        <v>5.5549999999999997</v>
      </c>
      <c r="N209" s="28">
        <f t="shared" si="40"/>
        <v>0</v>
      </c>
      <c r="O209" s="29">
        <f t="shared" si="41"/>
        <v>0</v>
      </c>
      <c r="P209" s="17"/>
      <c r="Q209" s="17"/>
      <c r="R209" s="17"/>
      <c r="S209" s="18">
        <f>S208+O209+Q209</f>
        <v>65.206002797819124</v>
      </c>
      <c r="T209" s="17">
        <f>M209*S209</f>
        <v>362.21934554188522</v>
      </c>
      <c r="U209" s="44">
        <v>4.26</v>
      </c>
      <c r="V209" s="30">
        <f>IF(MONTH(A209)&gt;MONTH(A208),B209*0.2,0)</f>
        <v>0</v>
      </c>
      <c r="W209" s="31">
        <f t="shared" si="42"/>
        <v>0</v>
      </c>
      <c r="X209" s="19"/>
      <c r="Y209" s="19"/>
      <c r="Z209" s="19"/>
      <c r="AA209" s="20">
        <f>AA208+W209+Y209</f>
        <v>56.685162550986647</v>
      </c>
      <c r="AB209" s="19">
        <f>U209*AA209</f>
        <v>241.47879246720311</v>
      </c>
      <c r="AC209" s="45">
        <v>111.27</v>
      </c>
      <c r="AD209" s="45"/>
      <c r="AE209" s="32">
        <f>IF(MONTH(A209)&gt;MONTH(A208),B209*0.1,0)</f>
        <v>0</v>
      </c>
      <c r="AF209" s="33">
        <f t="shared" si="43"/>
        <v>0</v>
      </c>
      <c r="AG209" s="33">
        <f>IF(AD209&gt;0,(AK208*AD209)/AC209,0)</f>
        <v>0</v>
      </c>
      <c r="AH209" s="33"/>
      <c r="AI209" s="33"/>
      <c r="AJ209" s="33"/>
      <c r="AK209" s="34">
        <f>AK208+AF209+AG209-AI209</f>
        <v>1.2402210644339435</v>
      </c>
      <c r="AL209" s="21">
        <f>AC209*AK209</f>
        <v>137.99939783956489</v>
      </c>
      <c r="AM209" s="46">
        <v>137.62</v>
      </c>
      <c r="AN209" s="35">
        <f>IF(MONTH(A209)&gt;MONTH(A208),B209*0.1,0)</f>
        <v>0</v>
      </c>
      <c r="AO209" s="36">
        <f t="shared" si="45"/>
        <v>0</v>
      </c>
      <c r="AP209" s="23"/>
      <c r="AQ209" s="23"/>
      <c r="AR209" s="23"/>
      <c r="AS209" s="24">
        <f t="shared" si="44"/>
        <v>1.0458945375335216</v>
      </c>
      <c r="AT209" s="23">
        <f>AM209*AS209</f>
        <v>143.93600625536325</v>
      </c>
      <c r="AU209" s="25">
        <f>L209+T209+AB209+AL209+AT209</f>
        <v>1235.5002372706281</v>
      </c>
      <c r="AV209" s="26">
        <f t="shared" si="37"/>
        <v>0</v>
      </c>
    </row>
    <row r="210" spans="1:48" x14ac:dyDescent="0.25">
      <c r="A210" s="41">
        <v>40527</v>
      </c>
      <c r="B210" s="47">
        <v>28.94</v>
      </c>
      <c r="C210" s="42">
        <v>55.82</v>
      </c>
      <c r="D210" s="42"/>
      <c r="E210" s="16">
        <f t="shared" si="38"/>
        <v>0</v>
      </c>
      <c r="F210" s="27">
        <f t="shared" si="39"/>
        <v>0</v>
      </c>
      <c r="G210" s="27">
        <f t="shared" si="34"/>
        <v>0</v>
      </c>
      <c r="H210" s="27"/>
      <c r="I210" s="27"/>
      <c r="J210" s="27"/>
      <c r="K210" s="15">
        <f t="shared" si="35"/>
        <v>6.2812692130450909</v>
      </c>
      <c r="L210" s="16">
        <f t="shared" si="36"/>
        <v>350.62044747217698</v>
      </c>
      <c r="M210" s="43">
        <v>5.5549999999999997</v>
      </c>
      <c r="N210" s="28">
        <f t="shared" si="40"/>
        <v>0</v>
      </c>
      <c r="O210" s="29">
        <f t="shared" si="41"/>
        <v>0</v>
      </c>
      <c r="P210" s="17"/>
      <c r="Q210" s="17"/>
      <c r="R210" s="17"/>
      <c r="S210" s="18">
        <f>S209+O210+Q210</f>
        <v>65.206002797819124</v>
      </c>
      <c r="T210" s="17">
        <f>M210*S210</f>
        <v>362.21934554188522</v>
      </c>
      <c r="U210" s="44">
        <v>4.28</v>
      </c>
      <c r="V210" s="30">
        <f>IF(MONTH(A210)&gt;MONTH(A209),B210*0.2,0)</f>
        <v>0</v>
      </c>
      <c r="W210" s="31">
        <f t="shared" si="42"/>
        <v>0</v>
      </c>
      <c r="X210" s="19"/>
      <c r="Y210" s="19"/>
      <c r="Z210" s="19"/>
      <c r="AA210" s="20">
        <f>AA209+W210+Y210</f>
        <v>56.685162550986647</v>
      </c>
      <c r="AB210" s="19">
        <f>U210*AA210</f>
        <v>242.61249571822287</v>
      </c>
      <c r="AC210" s="45">
        <v>110.45</v>
      </c>
      <c r="AD210" s="45"/>
      <c r="AE210" s="32">
        <f>IF(MONTH(A210)&gt;MONTH(A209),B210*0.1,0)</f>
        <v>0</v>
      </c>
      <c r="AF210" s="33">
        <f t="shared" si="43"/>
        <v>0</v>
      </c>
      <c r="AG210" s="33">
        <f>IF(AD210&gt;0,(AK209*AD210)/AC210,0)</f>
        <v>0</v>
      </c>
      <c r="AH210" s="33"/>
      <c r="AI210" s="33"/>
      <c r="AJ210" s="33"/>
      <c r="AK210" s="34">
        <f>AK209+AF210+AG210-AI210</f>
        <v>1.2402210644339435</v>
      </c>
      <c r="AL210" s="21">
        <f>AC210*AK210</f>
        <v>136.98241656672906</v>
      </c>
      <c r="AM210" s="46">
        <v>137.32</v>
      </c>
      <c r="AN210" s="35">
        <f>IF(MONTH(A210)&gt;MONTH(A209),B210*0.1,0)</f>
        <v>0</v>
      </c>
      <c r="AO210" s="36">
        <f t="shared" si="45"/>
        <v>0</v>
      </c>
      <c r="AP210" s="23"/>
      <c r="AQ210" s="23"/>
      <c r="AR210" s="23"/>
      <c r="AS210" s="24">
        <f t="shared" si="44"/>
        <v>1.0458945375335216</v>
      </c>
      <c r="AT210" s="23">
        <f>AM210*AS210</f>
        <v>143.62223789410316</v>
      </c>
      <c r="AU210" s="25">
        <f>L210+T210+AB210+AL210+AT210</f>
        <v>1236.0569431931174</v>
      </c>
      <c r="AV210" s="26">
        <f t="shared" si="37"/>
        <v>0</v>
      </c>
    </row>
    <row r="211" spans="1:48" x14ac:dyDescent="0.25">
      <c r="A211" s="41">
        <v>40528</v>
      </c>
      <c r="B211" s="47">
        <v>28.94</v>
      </c>
      <c r="C211" s="42">
        <v>55.97</v>
      </c>
      <c r="D211" s="42"/>
      <c r="E211" s="16">
        <f t="shared" si="38"/>
        <v>0</v>
      </c>
      <c r="F211" s="27">
        <f t="shared" si="39"/>
        <v>0</v>
      </c>
      <c r="G211" s="27">
        <f t="shared" si="34"/>
        <v>0</v>
      </c>
      <c r="H211" s="27"/>
      <c r="I211" s="27"/>
      <c r="J211" s="27"/>
      <c r="K211" s="15">
        <f t="shared" si="35"/>
        <v>6.2812692130450909</v>
      </c>
      <c r="L211" s="16">
        <f t="shared" si="36"/>
        <v>351.56263785413375</v>
      </c>
      <c r="M211" s="43">
        <v>5.5635000000000003</v>
      </c>
      <c r="N211" s="28">
        <f t="shared" si="40"/>
        <v>0</v>
      </c>
      <c r="O211" s="29">
        <f t="shared" si="41"/>
        <v>0</v>
      </c>
      <c r="P211" s="17"/>
      <c r="Q211" s="17"/>
      <c r="R211" s="17"/>
      <c r="S211" s="18">
        <f>S210+O211+Q211</f>
        <v>65.206002797819124</v>
      </c>
      <c r="T211" s="17">
        <f>M211*S211</f>
        <v>362.77359656566671</v>
      </c>
      <c r="U211" s="44">
        <v>4.32</v>
      </c>
      <c r="V211" s="30">
        <f>IF(MONTH(A211)&gt;MONTH(A210),B211*0.2,0)</f>
        <v>0</v>
      </c>
      <c r="W211" s="31">
        <f t="shared" si="42"/>
        <v>0</v>
      </c>
      <c r="X211" s="19"/>
      <c r="Y211" s="19"/>
      <c r="Z211" s="19"/>
      <c r="AA211" s="20">
        <f>AA210+W211+Y211</f>
        <v>56.685162550986647</v>
      </c>
      <c r="AB211" s="19">
        <f>U211*AA211</f>
        <v>244.87990222026232</v>
      </c>
      <c r="AC211" s="45">
        <v>110.55</v>
      </c>
      <c r="AD211" s="45"/>
      <c r="AE211" s="32">
        <f>IF(MONTH(A211)&gt;MONTH(A210),B211*0.1,0)</f>
        <v>0</v>
      </c>
      <c r="AF211" s="33">
        <f t="shared" si="43"/>
        <v>0</v>
      </c>
      <c r="AG211" s="33">
        <f>IF(AD211&gt;0,(AK210*AD211)/AC211,0)</f>
        <v>0</v>
      </c>
      <c r="AH211" s="33"/>
      <c r="AI211" s="33"/>
      <c r="AJ211" s="33"/>
      <c r="AK211" s="34">
        <f>AK210+AF211+AG211-AI211</f>
        <v>1.2402210644339435</v>
      </c>
      <c r="AL211" s="21">
        <f>AC211*AK211</f>
        <v>137.10643867317245</v>
      </c>
      <c r="AM211" s="46">
        <v>137.9</v>
      </c>
      <c r="AN211" s="35">
        <f>IF(MONTH(A211)&gt;MONTH(A210),B211*0.1,0)</f>
        <v>0</v>
      </c>
      <c r="AO211" s="36">
        <f t="shared" si="45"/>
        <v>0</v>
      </c>
      <c r="AP211" s="23"/>
      <c r="AQ211" s="23"/>
      <c r="AR211" s="23"/>
      <c r="AS211" s="24">
        <f t="shared" si="44"/>
        <v>1.0458945375335216</v>
      </c>
      <c r="AT211" s="23">
        <f>AM211*AS211</f>
        <v>144.22885672587262</v>
      </c>
      <c r="AU211" s="25">
        <f>L211+T211+AB211+AL211+AT211</f>
        <v>1240.551432039108</v>
      </c>
      <c r="AV211" s="26">
        <f t="shared" si="37"/>
        <v>0</v>
      </c>
    </row>
    <row r="212" spans="1:48" x14ac:dyDescent="0.25">
      <c r="A212" s="41">
        <v>40529</v>
      </c>
      <c r="B212" s="47">
        <v>28.94</v>
      </c>
      <c r="C212" s="42">
        <v>55.95</v>
      </c>
      <c r="D212" s="42"/>
      <c r="E212" s="16">
        <f t="shared" si="38"/>
        <v>0</v>
      </c>
      <c r="F212" s="27">
        <f t="shared" si="39"/>
        <v>0</v>
      </c>
      <c r="G212" s="27">
        <f t="shared" si="34"/>
        <v>0</v>
      </c>
      <c r="H212" s="27"/>
      <c r="I212" s="27"/>
      <c r="J212" s="27"/>
      <c r="K212" s="15">
        <f t="shared" si="35"/>
        <v>6.2812692130450909</v>
      </c>
      <c r="L212" s="16">
        <f t="shared" si="36"/>
        <v>351.43701246987285</v>
      </c>
      <c r="M212" s="43">
        <v>5.5534999999999997</v>
      </c>
      <c r="N212" s="28">
        <f t="shared" si="40"/>
        <v>0</v>
      </c>
      <c r="O212" s="29">
        <f t="shared" si="41"/>
        <v>0</v>
      </c>
      <c r="P212" s="17"/>
      <c r="Q212" s="17"/>
      <c r="R212" s="17"/>
      <c r="S212" s="18">
        <f>S211+O212+Q212</f>
        <v>65.206002797819124</v>
      </c>
      <c r="T212" s="17">
        <f>M212*S212</f>
        <v>362.12153653768848</v>
      </c>
      <c r="U212" s="44">
        <v>4.34</v>
      </c>
      <c r="V212" s="30">
        <f>IF(MONTH(A212)&gt;MONTH(A211),B212*0.2,0)</f>
        <v>0</v>
      </c>
      <c r="W212" s="31">
        <f t="shared" si="42"/>
        <v>0</v>
      </c>
      <c r="X212" s="19"/>
      <c r="Y212" s="19"/>
      <c r="Z212" s="19"/>
      <c r="AA212" s="20">
        <f>AA211+W212+Y212</f>
        <v>56.685162550986647</v>
      </c>
      <c r="AB212" s="19">
        <f>U212*AA212</f>
        <v>246.01360547128203</v>
      </c>
      <c r="AC212" s="45">
        <v>110.31</v>
      </c>
      <c r="AD212" s="45"/>
      <c r="AE212" s="32">
        <f>IF(MONTH(A212)&gt;MONTH(A211),B212*0.1,0)</f>
        <v>0</v>
      </c>
      <c r="AF212" s="33">
        <f t="shared" si="43"/>
        <v>0</v>
      </c>
      <c r="AG212" s="33">
        <f>IF(AD212&gt;0,(AK211*AD212)/AC212,0)</f>
        <v>0</v>
      </c>
      <c r="AH212" s="33"/>
      <c r="AI212" s="33"/>
      <c r="AJ212" s="33"/>
      <c r="AK212" s="34">
        <f>AK211+AF212+AG212-AI212</f>
        <v>1.2402210644339435</v>
      </c>
      <c r="AL212" s="21">
        <f>AC212*AK212</f>
        <v>136.80878561770831</v>
      </c>
      <c r="AM212" s="46">
        <v>138.47999999999999</v>
      </c>
      <c r="AN212" s="35">
        <f>IF(MONTH(A212)&gt;MONTH(A211),B212*0.1,0)</f>
        <v>0</v>
      </c>
      <c r="AO212" s="36">
        <f t="shared" si="45"/>
        <v>0</v>
      </c>
      <c r="AP212" s="23"/>
      <c r="AQ212" s="23"/>
      <c r="AR212" s="23"/>
      <c r="AS212" s="24">
        <f t="shared" si="44"/>
        <v>1.0458945375335216</v>
      </c>
      <c r="AT212" s="23">
        <f>AM212*AS212</f>
        <v>144.83547555764207</v>
      </c>
      <c r="AU212" s="25">
        <f>L212+T212+AB212+AL212+AT212</f>
        <v>1241.2164156541937</v>
      </c>
      <c r="AV212" s="26">
        <f t="shared" si="37"/>
        <v>0</v>
      </c>
    </row>
    <row r="213" spans="1:48" x14ac:dyDescent="0.25">
      <c r="A213" s="41">
        <v>40532</v>
      </c>
      <c r="B213" s="47">
        <v>28.94</v>
      </c>
      <c r="C213" s="42">
        <v>56.45</v>
      </c>
      <c r="D213" s="42"/>
      <c r="E213" s="16">
        <f t="shared" si="38"/>
        <v>0</v>
      </c>
      <c r="F213" s="27">
        <f t="shared" si="39"/>
        <v>0</v>
      </c>
      <c r="G213" s="27">
        <f t="shared" si="34"/>
        <v>0</v>
      </c>
      <c r="H213" s="27"/>
      <c r="I213" s="27"/>
      <c r="J213" s="27"/>
      <c r="K213" s="15">
        <f t="shared" si="35"/>
        <v>6.2812692130450909</v>
      </c>
      <c r="L213" s="16">
        <f t="shared" si="36"/>
        <v>354.57764707639541</v>
      </c>
      <c r="M213" s="43">
        <v>5.5774999999999997</v>
      </c>
      <c r="N213" s="28">
        <f t="shared" si="40"/>
        <v>0</v>
      </c>
      <c r="O213" s="29">
        <f t="shared" si="41"/>
        <v>0</v>
      </c>
      <c r="P213" s="17"/>
      <c r="Q213" s="17"/>
      <c r="R213" s="17"/>
      <c r="S213" s="18">
        <f>S212+O213+Q213</f>
        <v>65.206002797819124</v>
      </c>
      <c r="T213" s="17">
        <f>M213*S213</f>
        <v>363.68648060483616</v>
      </c>
      <c r="U213" s="44">
        <v>4.3499999999999996</v>
      </c>
      <c r="V213" s="30">
        <f>IF(MONTH(A213)&gt;MONTH(A212),B213*0.2,0)</f>
        <v>0</v>
      </c>
      <c r="W213" s="31">
        <f t="shared" si="42"/>
        <v>0</v>
      </c>
      <c r="X213" s="19"/>
      <c r="Y213" s="19"/>
      <c r="Z213" s="19"/>
      <c r="AA213" s="20">
        <f>AA212+W213+Y213</f>
        <v>56.685162550986647</v>
      </c>
      <c r="AB213" s="19">
        <f>U213*AA213</f>
        <v>246.58045709679189</v>
      </c>
      <c r="AC213" s="45">
        <v>111.17</v>
      </c>
      <c r="AD213" s="45"/>
      <c r="AE213" s="32">
        <f>IF(MONTH(A213)&gt;MONTH(A212),B213*0.1,0)</f>
        <v>0</v>
      </c>
      <c r="AF213" s="33">
        <f t="shared" si="43"/>
        <v>0</v>
      </c>
      <c r="AG213" s="33">
        <f>IF(AD213&gt;0,(AK212*AD213)/AC213,0)</f>
        <v>0</v>
      </c>
      <c r="AH213" s="33"/>
      <c r="AI213" s="33"/>
      <c r="AJ213" s="33"/>
      <c r="AK213" s="34">
        <f>AK212+AF213+AG213-AI213</f>
        <v>1.2402210644339435</v>
      </c>
      <c r="AL213" s="21">
        <f>AC213*AK213</f>
        <v>137.8753757331215</v>
      </c>
      <c r="AM213" s="46">
        <v>139.65</v>
      </c>
      <c r="AN213" s="35">
        <f>IF(MONTH(A213)&gt;MONTH(A212),B213*0.1,0)</f>
        <v>0</v>
      </c>
      <c r="AO213" s="36">
        <f t="shared" si="45"/>
        <v>0</v>
      </c>
      <c r="AP213" s="23"/>
      <c r="AQ213" s="23"/>
      <c r="AR213" s="23"/>
      <c r="AS213" s="24">
        <f t="shared" si="44"/>
        <v>1.0458945375335216</v>
      </c>
      <c r="AT213" s="23">
        <f>AM213*AS213</f>
        <v>146.05917216655629</v>
      </c>
      <c r="AU213" s="25">
        <f>L213+T213+AB213+AL213+AT213</f>
        <v>1248.7791326777012</v>
      </c>
      <c r="AV213" s="26">
        <f t="shared" si="37"/>
        <v>0</v>
      </c>
    </row>
    <row r="214" spans="1:48" x14ac:dyDescent="0.25">
      <c r="A214" s="41">
        <v>40533</v>
      </c>
      <c r="B214" s="47">
        <v>28.94</v>
      </c>
      <c r="C214" s="42">
        <v>56.7</v>
      </c>
      <c r="D214" s="42"/>
      <c r="E214" s="16">
        <f t="shared" si="38"/>
        <v>0</v>
      </c>
      <c r="F214" s="27">
        <f t="shared" si="39"/>
        <v>0</v>
      </c>
      <c r="G214" s="27">
        <f t="shared" si="34"/>
        <v>0</v>
      </c>
      <c r="H214" s="27"/>
      <c r="I214" s="27"/>
      <c r="J214" s="27"/>
      <c r="K214" s="15">
        <f t="shared" si="35"/>
        <v>6.2812692130450909</v>
      </c>
      <c r="L214" s="16">
        <f t="shared" si="36"/>
        <v>356.14796437965668</v>
      </c>
      <c r="M214" s="43">
        <v>5.6307</v>
      </c>
      <c r="N214" s="28">
        <f t="shared" si="40"/>
        <v>0</v>
      </c>
      <c r="O214" s="29">
        <f t="shared" si="41"/>
        <v>0</v>
      </c>
      <c r="P214" s="17"/>
      <c r="Q214" s="17"/>
      <c r="R214" s="17"/>
      <c r="S214" s="18">
        <f>S213+O214+Q214</f>
        <v>65.206002797819124</v>
      </c>
      <c r="T214" s="17">
        <f>M214*S214</f>
        <v>367.15543995368017</v>
      </c>
      <c r="U214" s="44">
        <v>4.37</v>
      </c>
      <c r="V214" s="30">
        <f>IF(MONTH(A214)&gt;MONTH(A213),B214*0.2,0)</f>
        <v>0</v>
      </c>
      <c r="W214" s="31">
        <f t="shared" si="42"/>
        <v>0</v>
      </c>
      <c r="X214" s="19"/>
      <c r="Y214" s="19"/>
      <c r="Z214" s="19"/>
      <c r="AA214" s="20">
        <f>AA213+W214+Y214</f>
        <v>56.685162550986647</v>
      </c>
      <c r="AB214" s="19">
        <f>U214*AA214</f>
        <v>247.71416034781166</v>
      </c>
      <c r="AC214" s="45">
        <v>112.63</v>
      </c>
      <c r="AD214" s="45"/>
      <c r="AE214" s="32">
        <f>IF(MONTH(A214)&gt;MONTH(A213),B214*0.1,0)</f>
        <v>0</v>
      </c>
      <c r="AF214" s="33">
        <f t="shared" si="43"/>
        <v>0</v>
      </c>
      <c r="AG214" s="33">
        <f>IF(AD214&gt;0,(AK213*AD214)/AC214,0)</f>
        <v>0</v>
      </c>
      <c r="AH214" s="33"/>
      <c r="AI214" s="33"/>
      <c r="AJ214" s="33"/>
      <c r="AK214" s="34">
        <f>AK213+AF214+AG214-AI214</f>
        <v>1.2402210644339435</v>
      </c>
      <c r="AL214" s="21">
        <f>AC214*AK214</f>
        <v>139.68609848719507</v>
      </c>
      <c r="AM214" s="46">
        <v>140.63999999999999</v>
      </c>
      <c r="AN214" s="35">
        <f>IF(MONTH(A214)&gt;MONTH(A213),B214*0.1,0)</f>
        <v>0</v>
      </c>
      <c r="AO214" s="36">
        <f t="shared" si="45"/>
        <v>0</v>
      </c>
      <c r="AP214" s="23"/>
      <c r="AQ214" s="23"/>
      <c r="AR214" s="23"/>
      <c r="AS214" s="24">
        <f t="shared" si="44"/>
        <v>1.0458945375335216</v>
      </c>
      <c r="AT214" s="23">
        <f>AM214*AS214</f>
        <v>147.09460775871446</v>
      </c>
      <c r="AU214" s="25">
        <f>L214+T214+AB214+AL214+AT214</f>
        <v>1257.7982709270582</v>
      </c>
      <c r="AV214" s="26">
        <f t="shared" si="37"/>
        <v>0</v>
      </c>
    </row>
    <row r="215" spans="1:48" x14ac:dyDescent="0.25">
      <c r="A215" s="41">
        <v>40534</v>
      </c>
      <c r="B215" s="47">
        <v>28.94</v>
      </c>
      <c r="C215" s="42">
        <v>56.96</v>
      </c>
      <c r="D215" s="42"/>
      <c r="E215" s="16">
        <f t="shared" si="38"/>
        <v>0</v>
      </c>
      <c r="F215" s="27">
        <f t="shared" si="39"/>
        <v>0</v>
      </c>
      <c r="G215" s="27">
        <f t="shared" si="34"/>
        <v>0</v>
      </c>
      <c r="H215" s="27"/>
      <c r="I215" s="27"/>
      <c r="J215" s="27"/>
      <c r="K215" s="15">
        <f t="shared" si="35"/>
        <v>6.2812692130450909</v>
      </c>
      <c r="L215" s="16">
        <f t="shared" si="36"/>
        <v>357.78109437504838</v>
      </c>
      <c r="M215" s="43">
        <v>5.6395</v>
      </c>
      <c r="N215" s="28">
        <f t="shared" si="40"/>
        <v>0</v>
      </c>
      <c r="O215" s="29">
        <f t="shared" si="41"/>
        <v>0</v>
      </c>
      <c r="P215" s="17"/>
      <c r="Q215" s="17"/>
      <c r="R215" s="17"/>
      <c r="S215" s="18">
        <f>S214+O215+Q215</f>
        <v>65.206002797819124</v>
      </c>
      <c r="T215" s="17">
        <f>M215*S215</f>
        <v>367.72925277830097</v>
      </c>
      <c r="U215" s="44">
        <v>4.4000000000000004</v>
      </c>
      <c r="V215" s="30">
        <f>IF(MONTH(A215)&gt;MONTH(A214),B215*0.2,0)</f>
        <v>0</v>
      </c>
      <c r="W215" s="31">
        <f t="shared" si="42"/>
        <v>0</v>
      </c>
      <c r="X215" s="19"/>
      <c r="Y215" s="19"/>
      <c r="Z215" s="19"/>
      <c r="AA215" s="20">
        <f>AA214+W215+Y215</f>
        <v>56.685162550986647</v>
      </c>
      <c r="AB215" s="19">
        <f>U215*AA215</f>
        <v>249.41471522434128</v>
      </c>
      <c r="AC215" s="45">
        <v>113.19</v>
      </c>
      <c r="AD215" s="45"/>
      <c r="AE215" s="32">
        <f>IF(MONTH(A215)&gt;MONTH(A214),B215*0.1,0)</f>
        <v>0</v>
      </c>
      <c r="AF215" s="33">
        <f t="shared" si="43"/>
        <v>0</v>
      </c>
      <c r="AG215" s="33">
        <f>IF(AD215&gt;0,(AK214*AD215)/AC215,0)</f>
        <v>0</v>
      </c>
      <c r="AH215" s="33"/>
      <c r="AI215" s="33"/>
      <c r="AJ215" s="33"/>
      <c r="AK215" s="34">
        <f>AK214+AF215+AG215-AI215</f>
        <v>1.2402210644339435</v>
      </c>
      <c r="AL215" s="21">
        <f>AC215*AK215</f>
        <v>140.38062228327806</v>
      </c>
      <c r="AM215" s="46">
        <v>141.06</v>
      </c>
      <c r="AN215" s="35">
        <f>IF(MONTH(A215)&gt;MONTH(A214),B215*0.1,0)</f>
        <v>0</v>
      </c>
      <c r="AO215" s="36">
        <f t="shared" si="45"/>
        <v>0</v>
      </c>
      <c r="AP215" s="23"/>
      <c r="AQ215" s="23"/>
      <c r="AR215" s="23"/>
      <c r="AS215" s="24">
        <f t="shared" si="44"/>
        <v>1.0458945375335216</v>
      </c>
      <c r="AT215" s="23">
        <f>AM215*AS215</f>
        <v>147.53388346447855</v>
      </c>
      <c r="AU215" s="25">
        <f>L215+T215+AB215+AL215+AT215</f>
        <v>1262.8395681254474</v>
      </c>
      <c r="AV215" s="26">
        <f t="shared" si="37"/>
        <v>0</v>
      </c>
    </row>
    <row r="216" spans="1:48" x14ac:dyDescent="0.25">
      <c r="A216" s="41">
        <v>40535</v>
      </c>
      <c r="B216" s="47">
        <v>28.94</v>
      </c>
      <c r="C216" s="42">
        <v>57.18</v>
      </c>
      <c r="D216" s="42"/>
      <c r="E216" s="16">
        <f t="shared" si="38"/>
        <v>0</v>
      </c>
      <c r="F216" s="27">
        <f t="shared" si="39"/>
        <v>0</v>
      </c>
      <c r="G216" s="27">
        <f t="shared" si="34"/>
        <v>0</v>
      </c>
      <c r="H216" s="27"/>
      <c r="I216" s="27"/>
      <c r="J216" s="27"/>
      <c r="K216" s="15">
        <f t="shared" si="35"/>
        <v>6.2812692130450909</v>
      </c>
      <c r="L216" s="16">
        <f t="shared" si="36"/>
        <v>359.16297360191828</v>
      </c>
      <c r="M216" s="43">
        <v>5.6363000000000003</v>
      </c>
      <c r="N216" s="28">
        <f t="shared" si="40"/>
        <v>0</v>
      </c>
      <c r="O216" s="29">
        <f t="shared" si="41"/>
        <v>0</v>
      </c>
      <c r="P216" s="17"/>
      <c r="Q216" s="17"/>
      <c r="R216" s="17"/>
      <c r="S216" s="18">
        <f>S215+O216+Q216</f>
        <v>65.206002797819124</v>
      </c>
      <c r="T216" s="17">
        <f>M216*S216</f>
        <v>367.52059356934797</v>
      </c>
      <c r="U216" s="44">
        <v>4.41</v>
      </c>
      <c r="V216" s="30">
        <f>IF(MONTH(A216)&gt;MONTH(A215),B216*0.2,0)</f>
        <v>0</v>
      </c>
      <c r="W216" s="31">
        <f t="shared" si="42"/>
        <v>0</v>
      </c>
      <c r="X216" s="19"/>
      <c r="Y216" s="19"/>
      <c r="Z216" s="19"/>
      <c r="AA216" s="20">
        <f>AA215+W216+Y216</f>
        <v>56.685162550986647</v>
      </c>
      <c r="AB216" s="19">
        <f>U216*AA216</f>
        <v>249.98156684985111</v>
      </c>
      <c r="AC216" s="45">
        <v>113.52</v>
      </c>
      <c r="AD216" s="45"/>
      <c r="AE216" s="32">
        <f>IF(MONTH(A216)&gt;MONTH(A215),B216*0.1,0)</f>
        <v>0</v>
      </c>
      <c r="AF216" s="33">
        <f t="shared" si="43"/>
        <v>0</v>
      </c>
      <c r="AG216" s="33">
        <f>IF(AD216&gt;0,(AK215*AD216)/AC216,0)</f>
        <v>0</v>
      </c>
      <c r="AH216" s="33"/>
      <c r="AI216" s="33"/>
      <c r="AJ216" s="33"/>
      <c r="AK216" s="34">
        <f>AK215+AF216+AG216-AI216</f>
        <v>1.2402210644339435</v>
      </c>
      <c r="AL216" s="21">
        <f>AC216*AK216</f>
        <v>140.78989523454126</v>
      </c>
      <c r="AM216" s="46">
        <v>141.12</v>
      </c>
      <c r="AN216" s="35">
        <f>IF(MONTH(A216)&gt;MONTH(A215),B216*0.1,0)</f>
        <v>0</v>
      </c>
      <c r="AO216" s="36">
        <f t="shared" si="45"/>
        <v>0</v>
      </c>
      <c r="AP216" s="23"/>
      <c r="AQ216" s="23"/>
      <c r="AR216" s="23"/>
      <c r="AS216" s="24">
        <f t="shared" si="44"/>
        <v>1.0458945375335216</v>
      </c>
      <c r="AT216" s="23">
        <f>AM216*AS216</f>
        <v>147.59663713673058</v>
      </c>
      <c r="AU216" s="25">
        <f>L216+T216+AB216+AL216+AT216</f>
        <v>1265.0516663923893</v>
      </c>
      <c r="AV216" s="26">
        <f t="shared" si="37"/>
        <v>0</v>
      </c>
    </row>
    <row r="217" spans="1:48" x14ac:dyDescent="0.25">
      <c r="A217" s="41">
        <v>40536</v>
      </c>
      <c r="B217" s="47">
        <v>28.94</v>
      </c>
      <c r="C217" s="42">
        <v>57.18</v>
      </c>
      <c r="D217" s="42"/>
      <c r="E217" s="16">
        <f t="shared" si="38"/>
        <v>0</v>
      </c>
      <c r="F217" s="27">
        <f t="shared" si="39"/>
        <v>0</v>
      </c>
      <c r="G217" s="27">
        <f t="shared" si="34"/>
        <v>0</v>
      </c>
      <c r="H217" s="27"/>
      <c r="I217" s="27"/>
      <c r="J217" s="27"/>
      <c r="K217" s="15">
        <f t="shared" si="35"/>
        <v>6.2812692130450909</v>
      </c>
      <c r="L217" s="16">
        <f t="shared" si="36"/>
        <v>359.16297360191828</v>
      </c>
      <c r="M217" s="43">
        <v>5.6253000000000002</v>
      </c>
      <c r="N217" s="28">
        <f t="shared" si="40"/>
        <v>0</v>
      </c>
      <c r="O217" s="29">
        <f t="shared" si="41"/>
        <v>0</v>
      </c>
      <c r="P217" s="17"/>
      <c r="Q217" s="17"/>
      <c r="R217" s="17"/>
      <c r="S217" s="18">
        <f>S216+O217+Q217</f>
        <v>65.206002797819124</v>
      </c>
      <c r="T217" s="17">
        <f>M217*S217</f>
        <v>366.80332753857192</v>
      </c>
      <c r="U217" s="44">
        <v>4.41</v>
      </c>
      <c r="V217" s="30">
        <f>IF(MONTH(A217)&gt;MONTH(A216),B217*0.2,0)</f>
        <v>0</v>
      </c>
      <c r="W217" s="31">
        <f t="shared" si="42"/>
        <v>0</v>
      </c>
      <c r="X217" s="19"/>
      <c r="Y217" s="19"/>
      <c r="Z217" s="19"/>
      <c r="AA217" s="20">
        <f>AA216+W217+Y217</f>
        <v>56.685162550986647</v>
      </c>
      <c r="AB217" s="19">
        <f>U217*AA217</f>
        <v>249.98156684985111</v>
      </c>
      <c r="AC217" s="45">
        <v>113.52</v>
      </c>
      <c r="AD217" s="45"/>
      <c r="AE217" s="32">
        <f>IF(MONTH(A217)&gt;MONTH(A216),B217*0.1,0)</f>
        <v>0</v>
      </c>
      <c r="AF217" s="33">
        <f t="shared" si="43"/>
        <v>0</v>
      </c>
      <c r="AG217" s="33">
        <f>IF(AD217&gt;0,(AK216*AD217)/AC217,0)</f>
        <v>0</v>
      </c>
      <c r="AH217" s="33"/>
      <c r="AI217" s="33"/>
      <c r="AJ217" s="33"/>
      <c r="AK217" s="34">
        <f>AK216+AF217+AG217-AI217</f>
        <v>1.2402210644339435</v>
      </c>
      <c r="AL217" s="21">
        <f>AC217*AK217</f>
        <v>140.78989523454126</v>
      </c>
      <c r="AM217" s="46">
        <v>141.12</v>
      </c>
      <c r="AN217" s="35">
        <f>IF(MONTH(A217)&gt;MONTH(A216),B217*0.1,0)</f>
        <v>0</v>
      </c>
      <c r="AO217" s="36">
        <f t="shared" si="45"/>
        <v>0</v>
      </c>
      <c r="AP217" s="23"/>
      <c r="AQ217" s="23"/>
      <c r="AR217" s="23"/>
      <c r="AS217" s="24">
        <f t="shared" si="44"/>
        <v>1.0458945375335216</v>
      </c>
      <c r="AT217" s="23">
        <f>AM217*AS217</f>
        <v>147.59663713673058</v>
      </c>
      <c r="AU217" s="25">
        <f>L217+T217+AB217+AL217+AT217</f>
        <v>1264.3344003616132</v>
      </c>
      <c r="AV217" s="26">
        <f t="shared" si="37"/>
        <v>0</v>
      </c>
    </row>
    <row r="218" spans="1:48" x14ac:dyDescent="0.25">
      <c r="A218" s="41">
        <v>40539</v>
      </c>
      <c r="B218" s="47">
        <v>28.94</v>
      </c>
      <c r="C218" s="42">
        <v>56.82</v>
      </c>
      <c r="D218" s="42"/>
      <c r="E218" s="16">
        <f t="shared" si="38"/>
        <v>0</v>
      </c>
      <c r="F218" s="27">
        <f t="shared" si="39"/>
        <v>0</v>
      </c>
      <c r="G218" s="27">
        <f t="shared" si="34"/>
        <v>0</v>
      </c>
      <c r="H218" s="27"/>
      <c r="I218" s="27"/>
      <c r="J218" s="27"/>
      <c r="K218" s="15">
        <f t="shared" si="35"/>
        <v>6.2812692130450909</v>
      </c>
      <c r="L218" s="16">
        <f t="shared" si="36"/>
        <v>356.90171668522208</v>
      </c>
      <c r="M218" s="43">
        <v>5.6253000000000002</v>
      </c>
      <c r="N218" s="28">
        <f t="shared" si="40"/>
        <v>0</v>
      </c>
      <c r="O218" s="29">
        <f t="shared" si="41"/>
        <v>0</v>
      </c>
      <c r="P218" s="17"/>
      <c r="Q218" s="17"/>
      <c r="R218" s="17"/>
      <c r="S218" s="18">
        <f>S217+O218+Q218</f>
        <v>65.206002797819124</v>
      </c>
      <c r="T218" s="17">
        <f>M218*S218</f>
        <v>366.80332753857192</v>
      </c>
      <c r="U218" s="44">
        <v>4.37</v>
      </c>
      <c r="V218" s="30">
        <f>IF(MONTH(A218)&gt;MONTH(A217),B218*0.2,0)</f>
        <v>0</v>
      </c>
      <c r="W218" s="31">
        <f t="shared" si="42"/>
        <v>0</v>
      </c>
      <c r="X218" s="19"/>
      <c r="Y218" s="19"/>
      <c r="Z218" s="19"/>
      <c r="AA218" s="20">
        <f>AA217+W218+Y218</f>
        <v>56.685162550986647</v>
      </c>
      <c r="AB218" s="19">
        <f>U218*AA218</f>
        <v>247.71416034781166</v>
      </c>
      <c r="AC218" s="45">
        <v>113.36</v>
      </c>
      <c r="AD218" s="45"/>
      <c r="AE218" s="32">
        <f>IF(MONTH(A218)&gt;MONTH(A217),B218*0.1,0)</f>
        <v>0</v>
      </c>
      <c r="AF218" s="33">
        <f t="shared" si="43"/>
        <v>0</v>
      </c>
      <c r="AG218" s="33">
        <f>IF(AD218&gt;0,(AK217*AD218)/AC218,0)</f>
        <v>0</v>
      </c>
      <c r="AH218" s="33"/>
      <c r="AI218" s="33"/>
      <c r="AJ218" s="33"/>
      <c r="AK218" s="34">
        <f>AK217+AF218+AG218-AI218</f>
        <v>1.2402210644339435</v>
      </c>
      <c r="AL218" s="21">
        <f>AC218*AK218</f>
        <v>140.59145986423184</v>
      </c>
      <c r="AM218" s="46">
        <v>141.12</v>
      </c>
      <c r="AN218" s="35">
        <f>IF(MONTH(A218)&gt;MONTH(A217),B218*0.1,0)</f>
        <v>0</v>
      </c>
      <c r="AO218" s="36">
        <f t="shared" si="45"/>
        <v>0</v>
      </c>
      <c r="AP218" s="23"/>
      <c r="AQ218" s="23"/>
      <c r="AR218" s="23"/>
      <c r="AS218" s="24">
        <f t="shared" si="44"/>
        <v>1.0458945375335216</v>
      </c>
      <c r="AT218" s="23">
        <f>AM218*AS218</f>
        <v>147.59663713673058</v>
      </c>
      <c r="AU218" s="25">
        <f>L218+T218+AB218+AL218+AT218</f>
        <v>1259.6073015725681</v>
      </c>
      <c r="AV218" s="26">
        <f t="shared" si="37"/>
        <v>0</v>
      </c>
    </row>
    <row r="219" spans="1:48" x14ac:dyDescent="0.25">
      <c r="A219" s="41">
        <v>40540</v>
      </c>
      <c r="B219" s="47">
        <v>28.94</v>
      </c>
      <c r="C219" s="42">
        <v>56.75</v>
      </c>
      <c r="D219" s="42"/>
      <c r="E219" s="16">
        <f t="shared" si="38"/>
        <v>0</v>
      </c>
      <c r="F219" s="27">
        <f t="shared" si="39"/>
        <v>0</v>
      </c>
      <c r="G219" s="27">
        <f t="shared" ref="G219:G282" si="46">IF(D219&gt;0,(K218*D219)/C219,0)</f>
        <v>0</v>
      </c>
      <c r="H219" s="27"/>
      <c r="I219" s="27"/>
      <c r="J219" s="27"/>
      <c r="K219" s="15">
        <f t="shared" ref="K219:K282" si="47">K218+F219+G219+I219</f>
        <v>6.2812692130450909</v>
      </c>
      <c r="L219" s="16">
        <f t="shared" si="36"/>
        <v>356.46202784030891</v>
      </c>
      <c r="M219" s="43">
        <v>5.6253000000000002</v>
      </c>
      <c r="N219" s="28">
        <f t="shared" si="40"/>
        <v>0</v>
      </c>
      <c r="O219" s="29">
        <f t="shared" si="41"/>
        <v>0</v>
      </c>
      <c r="P219" s="17"/>
      <c r="Q219" s="17"/>
      <c r="R219" s="17"/>
      <c r="S219" s="18">
        <f>S218+O219+Q219</f>
        <v>65.206002797819124</v>
      </c>
      <c r="T219" s="17">
        <f>M219*S219</f>
        <v>366.80332753857192</v>
      </c>
      <c r="U219" s="44">
        <v>4.38</v>
      </c>
      <c r="V219" s="30">
        <f>IF(MONTH(A219)&gt;MONTH(A218),B219*0.2,0)</f>
        <v>0</v>
      </c>
      <c r="W219" s="31">
        <f t="shared" si="42"/>
        <v>0</v>
      </c>
      <c r="X219" s="19"/>
      <c r="Y219" s="19"/>
      <c r="Z219" s="19"/>
      <c r="AA219" s="20">
        <f>AA218+W219+Y219</f>
        <v>56.685162550986647</v>
      </c>
      <c r="AB219" s="19">
        <f>U219*AA219</f>
        <v>248.28101197332151</v>
      </c>
      <c r="AC219" s="45">
        <v>112.48</v>
      </c>
      <c r="AD219" s="45"/>
      <c r="AE219" s="32">
        <f>IF(MONTH(A219)&gt;MONTH(A218),B219*0.1,0)</f>
        <v>0</v>
      </c>
      <c r="AF219" s="33">
        <f t="shared" si="43"/>
        <v>0</v>
      </c>
      <c r="AG219" s="33">
        <f>IF(AD219&gt;0,(AK218*AD219)/AC219,0)</f>
        <v>0</v>
      </c>
      <c r="AH219" s="33"/>
      <c r="AI219" s="33"/>
      <c r="AJ219" s="33"/>
      <c r="AK219" s="34">
        <f>AK218+AF219+AG219-AI219</f>
        <v>1.2402210644339435</v>
      </c>
      <c r="AL219" s="21">
        <f>AC219*AK219</f>
        <v>139.50006532752997</v>
      </c>
      <c r="AM219" s="46">
        <v>141.12</v>
      </c>
      <c r="AN219" s="35">
        <f>IF(MONTH(A219)&gt;MONTH(A218),B219*0.1,0)</f>
        <v>0</v>
      </c>
      <c r="AO219" s="36">
        <f t="shared" si="45"/>
        <v>0</v>
      </c>
      <c r="AP219" s="23"/>
      <c r="AQ219" s="23"/>
      <c r="AR219" s="23"/>
      <c r="AS219" s="24">
        <f t="shared" si="44"/>
        <v>1.0458945375335216</v>
      </c>
      <c r="AT219" s="23">
        <f>AM219*AS219</f>
        <v>147.59663713673058</v>
      </c>
      <c r="AU219" s="25">
        <f>L219+T219+AB219+AL219+AT219</f>
        <v>1258.6430698164629</v>
      </c>
      <c r="AV219" s="26">
        <f t="shared" si="37"/>
        <v>0</v>
      </c>
    </row>
    <row r="220" spans="1:48" x14ac:dyDescent="0.25">
      <c r="A220" s="41">
        <v>40541</v>
      </c>
      <c r="B220" s="47">
        <v>28.94</v>
      </c>
      <c r="C220" s="42">
        <v>57.08</v>
      </c>
      <c r="D220" s="42"/>
      <c r="E220" s="16">
        <f t="shared" si="38"/>
        <v>0</v>
      </c>
      <c r="F220" s="27">
        <f t="shared" si="39"/>
        <v>0</v>
      </c>
      <c r="G220" s="27">
        <f t="shared" si="46"/>
        <v>0</v>
      </c>
      <c r="H220" s="27"/>
      <c r="I220" s="27"/>
      <c r="J220" s="27"/>
      <c r="K220" s="15">
        <f t="shared" si="47"/>
        <v>6.2812692130450909</v>
      </c>
      <c r="L220" s="16">
        <f t="shared" si="36"/>
        <v>358.53484668061378</v>
      </c>
      <c r="M220" s="43">
        <v>5.6097999999999999</v>
      </c>
      <c r="N220" s="28">
        <f t="shared" si="40"/>
        <v>0</v>
      </c>
      <c r="O220" s="29">
        <f t="shared" si="41"/>
        <v>0</v>
      </c>
      <c r="P220" s="17"/>
      <c r="Q220" s="17"/>
      <c r="R220" s="17"/>
      <c r="S220" s="18">
        <f>S219+O220+Q220</f>
        <v>65.206002797819124</v>
      </c>
      <c r="T220" s="17">
        <f>M220*S220</f>
        <v>365.79263449520573</v>
      </c>
      <c r="U220" s="44">
        <v>4.4000000000000004</v>
      </c>
      <c r="V220" s="30">
        <f>IF(MONTH(A220)&gt;MONTH(A219),B220*0.2,0)</f>
        <v>0</v>
      </c>
      <c r="W220" s="31">
        <f t="shared" si="42"/>
        <v>0</v>
      </c>
      <c r="X220" s="19"/>
      <c r="Y220" s="19"/>
      <c r="Z220" s="19"/>
      <c r="AA220" s="20">
        <f>AA219+W220+Y220</f>
        <v>56.685162550986647</v>
      </c>
      <c r="AB220" s="19">
        <f>U220*AA220</f>
        <v>249.41471522434128</v>
      </c>
      <c r="AC220" s="45">
        <v>114.44</v>
      </c>
      <c r="AD220" s="45"/>
      <c r="AE220" s="32">
        <f>IF(MONTH(A220)&gt;MONTH(A219),B220*0.1,0)</f>
        <v>0</v>
      </c>
      <c r="AF220" s="33">
        <f t="shared" si="43"/>
        <v>0</v>
      </c>
      <c r="AG220" s="33">
        <f>IF(AD220&gt;0,(AK219*AD220)/AC220,0)</f>
        <v>0</v>
      </c>
      <c r="AH220" s="33"/>
      <c r="AI220" s="33"/>
      <c r="AJ220" s="33"/>
      <c r="AK220" s="34">
        <f>AK219+AF220+AG220-AI220</f>
        <v>1.2402210644339435</v>
      </c>
      <c r="AL220" s="21">
        <f>AC220*AK220</f>
        <v>141.93089861382049</v>
      </c>
      <c r="AM220" s="46">
        <v>141.12</v>
      </c>
      <c r="AN220" s="35">
        <f>IF(MONTH(A220)&gt;MONTH(A219),B220*0.1,0)</f>
        <v>0</v>
      </c>
      <c r="AO220" s="36">
        <f t="shared" si="45"/>
        <v>0</v>
      </c>
      <c r="AP220" s="23"/>
      <c r="AQ220" s="23"/>
      <c r="AR220" s="23"/>
      <c r="AS220" s="24">
        <f t="shared" si="44"/>
        <v>1.0458945375335216</v>
      </c>
      <c r="AT220" s="23">
        <f>AM220*AS220</f>
        <v>147.59663713673058</v>
      </c>
      <c r="AU220" s="25">
        <f>L220+T220+AB220+AL220+AT220</f>
        <v>1263.2697321507119</v>
      </c>
      <c r="AV220" s="26">
        <f t="shared" si="37"/>
        <v>0</v>
      </c>
    </row>
    <row r="221" spans="1:48" x14ac:dyDescent="0.25">
      <c r="A221" s="41">
        <v>40542</v>
      </c>
      <c r="B221" s="47">
        <v>28.94</v>
      </c>
      <c r="C221" s="42">
        <v>56.81</v>
      </c>
      <c r="D221" s="42"/>
      <c r="E221" s="16">
        <f t="shared" si="38"/>
        <v>0</v>
      </c>
      <c r="F221" s="27">
        <f t="shared" si="39"/>
        <v>0</v>
      </c>
      <c r="G221" s="27">
        <f t="shared" si="46"/>
        <v>0</v>
      </c>
      <c r="H221" s="27"/>
      <c r="I221" s="27"/>
      <c r="J221" s="27"/>
      <c r="K221" s="15">
        <f t="shared" si="47"/>
        <v>6.2812692130450909</v>
      </c>
      <c r="L221" s="16">
        <f t="shared" si="36"/>
        <v>356.83890399309161</v>
      </c>
      <c r="M221" s="43">
        <v>5.5499000000000001</v>
      </c>
      <c r="N221" s="28">
        <f t="shared" si="40"/>
        <v>0</v>
      </c>
      <c r="O221" s="29">
        <f t="shared" si="41"/>
        <v>0</v>
      </c>
      <c r="P221" s="17"/>
      <c r="Q221" s="17"/>
      <c r="R221" s="17"/>
      <c r="S221" s="18">
        <f>S220+O221+Q221</f>
        <v>65.206002797819124</v>
      </c>
      <c r="T221" s="17">
        <f>M221*S221</f>
        <v>361.88679492761634</v>
      </c>
      <c r="U221" s="44">
        <v>4.34</v>
      </c>
      <c r="V221" s="30">
        <f>IF(MONTH(A221)&gt;MONTH(A220),B221*0.2,0)</f>
        <v>0</v>
      </c>
      <c r="W221" s="31">
        <f t="shared" si="42"/>
        <v>0</v>
      </c>
      <c r="X221" s="19"/>
      <c r="Y221" s="19"/>
      <c r="Z221" s="19"/>
      <c r="AA221" s="20">
        <f>AA220+W221+Y221</f>
        <v>56.685162550986647</v>
      </c>
      <c r="AB221" s="19">
        <f>U221*AA221</f>
        <v>246.01360547128203</v>
      </c>
      <c r="AC221" s="45">
        <v>114.3</v>
      </c>
      <c r="AD221" s="45"/>
      <c r="AE221" s="32">
        <f>IF(MONTH(A221)&gt;MONTH(A220),B221*0.1,0)</f>
        <v>0</v>
      </c>
      <c r="AF221" s="33">
        <f t="shared" si="43"/>
        <v>0</v>
      </c>
      <c r="AG221" s="33">
        <f>IF(AD221&gt;0,(AK220*AD221)/AC221,0)</f>
        <v>0</v>
      </c>
      <c r="AH221" s="33"/>
      <c r="AI221" s="33"/>
      <c r="AJ221" s="33"/>
      <c r="AK221" s="34">
        <f>AK220+AF221+AG221-AI221</f>
        <v>1.2402210644339435</v>
      </c>
      <c r="AL221" s="21">
        <f>AC221*AK221</f>
        <v>141.75726766479974</v>
      </c>
      <c r="AM221" s="46">
        <v>141.18</v>
      </c>
      <c r="AN221" s="35">
        <f>IF(MONTH(A221)&gt;MONTH(A220),B221*0.1,0)</f>
        <v>0</v>
      </c>
      <c r="AO221" s="36">
        <f t="shared" si="45"/>
        <v>0</v>
      </c>
      <c r="AP221" s="23"/>
      <c r="AQ221" s="23"/>
      <c r="AR221" s="23"/>
      <c r="AS221" s="24">
        <f t="shared" si="44"/>
        <v>1.0458945375335216</v>
      </c>
      <c r="AT221" s="23">
        <f>AM221*AS221</f>
        <v>147.65939080898258</v>
      </c>
      <c r="AU221" s="25">
        <f>L221+T221+AB221+AL221+AT221</f>
        <v>1254.1559628657724</v>
      </c>
      <c r="AV221" s="26">
        <f t="shared" si="37"/>
        <v>0</v>
      </c>
    </row>
    <row r="222" spans="1:48" x14ac:dyDescent="0.25">
      <c r="A222" s="41">
        <v>40543</v>
      </c>
      <c r="B222" s="47">
        <v>28.94</v>
      </c>
      <c r="C222" s="42">
        <v>56.81</v>
      </c>
      <c r="D222" s="42"/>
      <c r="E222" s="16">
        <f>IF(OR(MONTH(A222)&gt;MONTH(A221),MONTH(A222=1)),B222*0.3,0)</f>
        <v>8.6820000000000004</v>
      </c>
      <c r="F222" s="27">
        <f t="shared" si="39"/>
        <v>0.15282520682978348</v>
      </c>
      <c r="G222" s="27">
        <f t="shared" si="46"/>
        <v>0</v>
      </c>
      <c r="H222" s="27"/>
      <c r="I222" s="27"/>
      <c r="J222" s="27"/>
      <c r="K222" s="15">
        <f t="shared" si="47"/>
        <v>6.4340944198748744</v>
      </c>
      <c r="L222" s="16">
        <f t="shared" si="36"/>
        <v>365.52090399309162</v>
      </c>
      <c r="M222" s="43">
        <v>5.5266000000000002</v>
      </c>
      <c r="N222" s="28">
        <f t="shared" si="40"/>
        <v>0</v>
      </c>
      <c r="O222" s="29">
        <f t="shared" si="41"/>
        <v>0</v>
      </c>
      <c r="P222" s="17"/>
      <c r="Q222" s="17"/>
      <c r="R222" s="17"/>
      <c r="S222" s="18">
        <f>S221+O222+Q222</f>
        <v>65.206002797819124</v>
      </c>
      <c r="T222" s="17">
        <f>M222*S222</f>
        <v>360.36749506242717</v>
      </c>
      <c r="U222" s="44">
        <v>4.3099999999999996</v>
      </c>
      <c r="V222" s="30">
        <f>IF(MONTH(A222)&gt;MONTH(A221),B222*0.2,0)</f>
        <v>0</v>
      </c>
      <c r="W222" s="31">
        <f t="shared" si="42"/>
        <v>0</v>
      </c>
      <c r="X222" s="19"/>
      <c r="Y222" s="19"/>
      <c r="Z222" s="19"/>
      <c r="AA222" s="20">
        <f>AA221+W222+Y222</f>
        <v>56.685162550986647</v>
      </c>
      <c r="AB222" s="19">
        <f>U222*AA222</f>
        <v>244.31305059475241</v>
      </c>
      <c r="AC222" s="45">
        <v>114.3</v>
      </c>
      <c r="AD222" s="45"/>
      <c r="AE222" s="32">
        <f>IF(MONTH(A222)&gt;MONTH(A221),B222*0.1,0)</f>
        <v>0</v>
      </c>
      <c r="AF222" s="33">
        <f t="shared" si="43"/>
        <v>0</v>
      </c>
      <c r="AG222" s="33">
        <f>IF(AD222&gt;0,(AK221*AD222)/AC222,0)</f>
        <v>0</v>
      </c>
      <c r="AH222" s="33"/>
      <c r="AI222" s="33"/>
      <c r="AJ222" s="33"/>
      <c r="AK222" s="34">
        <f>AK221+AF222+AG222-AI222</f>
        <v>1.2402210644339435</v>
      </c>
      <c r="AL222" s="21">
        <f>AC222*AK222</f>
        <v>141.75726766479974</v>
      </c>
      <c r="AM222" s="46">
        <v>141.18</v>
      </c>
      <c r="AN222" s="35">
        <f>IF(MONTH(A222)&gt;MONTH(A221),B222*0.1,0)</f>
        <v>0</v>
      </c>
      <c r="AO222" s="36">
        <f t="shared" si="45"/>
        <v>0</v>
      </c>
      <c r="AP222" s="23"/>
      <c r="AQ222" s="23"/>
      <c r="AR222" s="23"/>
      <c r="AS222" s="24">
        <f t="shared" si="44"/>
        <v>1.0458945375335216</v>
      </c>
      <c r="AT222" s="23">
        <f>AM222*AS222</f>
        <v>147.65939080898258</v>
      </c>
      <c r="AU222" s="25">
        <f>L222+T222+AB222+AL222+AT222</f>
        <v>1259.6181081240536</v>
      </c>
      <c r="AV222" s="26">
        <f t="shared" si="37"/>
        <v>0</v>
      </c>
    </row>
    <row r="223" spans="1:48" x14ac:dyDescent="0.25">
      <c r="A223" s="41">
        <v>40546</v>
      </c>
      <c r="B223" s="47">
        <v>28.94</v>
      </c>
      <c r="C223" s="42">
        <v>56.86</v>
      </c>
      <c r="D223" s="42"/>
      <c r="E223" s="16">
        <f t="shared" si="38"/>
        <v>0</v>
      </c>
      <c r="F223" s="27">
        <f t="shared" si="39"/>
        <v>0</v>
      </c>
      <c r="G223" s="27">
        <f t="shared" si="46"/>
        <v>0</v>
      </c>
      <c r="H223" s="27"/>
      <c r="I223" s="27"/>
      <c r="J223" s="27"/>
      <c r="K223" s="15">
        <f t="shared" si="47"/>
        <v>6.4340944198748744</v>
      </c>
      <c r="L223" s="16">
        <f t="shared" si="36"/>
        <v>365.84260871408537</v>
      </c>
      <c r="M223" s="43">
        <v>5.5266000000000002</v>
      </c>
      <c r="N223" s="28">
        <f t="shared" si="40"/>
        <v>0</v>
      </c>
      <c r="O223" s="29">
        <f t="shared" si="41"/>
        <v>0</v>
      </c>
      <c r="P223" s="17"/>
      <c r="Q223" s="17"/>
      <c r="R223" s="17"/>
      <c r="S223" s="18">
        <f>S222+O223+Q223</f>
        <v>65.206002797819124</v>
      </c>
      <c r="T223" s="17">
        <f>M223*S223</f>
        <v>360.36749506242717</v>
      </c>
      <c r="U223" s="44">
        <v>4.37</v>
      </c>
      <c r="V223" s="30">
        <f>IF(MONTH(A223)&gt;MONTH(A222),B223*0.2,0)</f>
        <v>0</v>
      </c>
      <c r="W223" s="31">
        <f t="shared" si="42"/>
        <v>0</v>
      </c>
      <c r="X223" s="19"/>
      <c r="Y223" s="19"/>
      <c r="Z223" s="19"/>
      <c r="AA223" s="20">
        <f>AA222+W223+Y223</f>
        <v>56.685162550986647</v>
      </c>
      <c r="AB223" s="19">
        <f>U223*AA223</f>
        <v>247.71416034781166</v>
      </c>
      <c r="AC223" s="45">
        <v>114.79</v>
      </c>
      <c r="AD223" s="45"/>
      <c r="AE223" s="32">
        <f>IF(MONTH(A223)&gt;MONTH(A222),B223*0.1,0)</f>
        <v>0</v>
      </c>
      <c r="AF223" s="33">
        <f t="shared" si="43"/>
        <v>0</v>
      </c>
      <c r="AG223" s="33">
        <f>IF(AD223&gt;0,(AK222*AD223)/AC223,0)</f>
        <v>0</v>
      </c>
      <c r="AH223" s="33"/>
      <c r="AI223" s="33"/>
      <c r="AJ223" s="33"/>
      <c r="AK223" s="34">
        <f>AK222+AF223+AG223-AI223</f>
        <v>1.2402210644339435</v>
      </c>
      <c r="AL223" s="21">
        <f>AC223*AK223</f>
        <v>142.36497598637237</v>
      </c>
      <c r="AM223" s="46">
        <v>141.18</v>
      </c>
      <c r="AN223" s="35">
        <f>IF(MONTH(A223)&gt;MONTH(A222),B223*0.1,0)</f>
        <v>0</v>
      </c>
      <c r="AO223" s="36">
        <f t="shared" si="45"/>
        <v>0</v>
      </c>
      <c r="AP223" s="23"/>
      <c r="AQ223" s="23"/>
      <c r="AR223" s="23"/>
      <c r="AS223" s="24">
        <f t="shared" si="44"/>
        <v>1.0458945375335216</v>
      </c>
      <c r="AT223" s="23">
        <f>AM223*AS223</f>
        <v>147.65939080898258</v>
      </c>
      <c r="AU223" s="25">
        <f>L223+T223+AB223+AL223+AT223</f>
        <v>1263.9486309196793</v>
      </c>
      <c r="AV223" s="26">
        <f t="shared" si="37"/>
        <v>0</v>
      </c>
    </row>
    <row r="224" spans="1:48" x14ac:dyDescent="0.25">
      <c r="A224" s="41">
        <v>40547</v>
      </c>
      <c r="B224" s="47">
        <v>28.94</v>
      </c>
      <c r="C224" s="42">
        <v>56.95</v>
      </c>
      <c r="D224" s="42"/>
      <c r="E224" s="16">
        <f t="shared" si="38"/>
        <v>0</v>
      </c>
      <c r="F224" s="27">
        <f t="shared" si="39"/>
        <v>0</v>
      </c>
      <c r="G224" s="27">
        <f t="shared" si="46"/>
        <v>0</v>
      </c>
      <c r="H224" s="27"/>
      <c r="I224" s="27"/>
      <c r="J224" s="27"/>
      <c r="K224" s="15">
        <f t="shared" si="47"/>
        <v>6.4340944198748744</v>
      </c>
      <c r="L224" s="16">
        <f t="shared" si="36"/>
        <v>366.42167721187411</v>
      </c>
      <c r="M224" s="43">
        <v>5.5765000000000002</v>
      </c>
      <c r="N224" s="28">
        <f t="shared" si="40"/>
        <v>0</v>
      </c>
      <c r="O224" s="29">
        <f t="shared" si="41"/>
        <v>0</v>
      </c>
      <c r="P224" s="17"/>
      <c r="Q224" s="17"/>
      <c r="R224" s="17"/>
      <c r="S224" s="18">
        <f>S223+O224+Q224</f>
        <v>65.206002797819124</v>
      </c>
      <c r="T224" s="17">
        <f>M224*S224</f>
        <v>363.62127460203834</v>
      </c>
      <c r="U224" s="44">
        <v>4.3499999999999996</v>
      </c>
      <c r="V224" s="30">
        <f>IF(MONTH(A224)&gt;MONTH(A223),B224*0.2,0)</f>
        <v>0</v>
      </c>
      <c r="W224" s="31">
        <f t="shared" si="42"/>
        <v>0</v>
      </c>
      <c r="X224" s="19"/>
      <c r="Y224" s="19"/>
      <c r="Z224" s="19"/>
      <c r="AA224" s="20">
        <f>AA223+W224+Y224</f>
        <v>56.685162550986647</v>
      </c>
      <c r="AB224" s="19">
        <f>U224*AA224</f>
        <v>246.58045709679189</v>
      </c>
      <c r="AC224" s="45">
        <v>114.95</v>
      </c>
      <c r="AD224" s="45"/>
      <c r="AE224" s="32">
        <f>IF(MONTH(A224)&gt;MONTH(A223),B224*0.1,0)</f>
        <v>0</v>
      </c>
      <c r="AF224" s="33">
        <f t="shared" si="43"/>
        <v>0</v>
      </c>
      <c r="AG224" s="33">
        <f>IF(AD224&gt;0,(AK223*AD224)/AC224,0)</f>
        <v>0</v>
      </c>
      <c r="AH224" s="33"/>
      <c r="AI224" s="33"/>
      <c r="AJ224" s="33"/>
      <c r="AK224" s="34">
        <f>AK223+AF224+AG224-AI224</f>
        <v>1.2402210644339435</v>
      </c>
      <c r="AL224" s="21">
        <f>AC224*AK224</f>
        <v>142.56341135668183</v>
      </c>
      <c r="AM224" s="46">
        <v>142.41</v>
      </c>
      <c r="AN224" s="35">
        <f>IF(MONTH(A224)&gt;MONTH(A223),B224*0.1,0)</f>
        <v>0</v>
      </c>
      <c r="AO224" s="36">
        <f t="shared" si="45"/>
        <v>0</v>
      </c>
      <c r="AP224" s="23"/>
      <c r="AQ224" s="23"/>
      <c r="AR224" s="23"/>
      <c r="AS224" s="24">
        <f t="shared" si="44"/>
        <v>1.0458945375335216</v>
      </c>
      <c r="AT224" s="23">
        <f>AM224*AS224</f>
        <v>148.9458410901488</v>
      </c>
      <c r="AU224" s="25">
        <f>L224+T224+AB224+AL224+AT224</f>
        <v>1268.132661357535</v>
      </c>
      <c r="AV224" s="26">
        <f t="shared" si="37"/>
        <v>0</v>
      </c>
    </row>
    <row r="225" spans="1:48" x14ac:dyDescent="0.25">
      <c r="A225" s="41">
        <v>40548</v>
      </c>
      <c r="B225" s="47">
        <v>28.94</v>
      </c>
      <c r="C225" s="42">
        <v>56.59</v>
      </c>
      <c r="D225" s="42"/>
      <c r="E225" s="16">
        <f t="shared" si="38"/>
        <v>0</v>
      </c>
      <c r="F225" s="27">
        <f t="shared" si="39"/>
        <v>0</v>
      </c>
      <c r="G225" s="27">
        <f t="shared" si="46"/>
        <v>0</v>
      </c>
      <c r="H225" s="27"/>
      <c r="I225" s="27"/>
      <c r="J225" s="27"/>
      <c r="K225" s="15">
        <f t="shared" si="47"/>
        <v>6.4340944198748744</v>
      </c>
      <c r="L225" s="16">
        <f t="shared" si="36"/>
        <v>364.10540322071915</v>
      </c>
      <c r="M225" s="43">
        <v>5.5529000000000002</v>
      </c>
      <c r="N225" s="28">
        <f t="shared" si="40"/>
        <v>0</v>
      </c>
      <c r="O225" s="29">
        <f t="shared" si="41"/>
        <v>0</v>
      </c>
      <c r="P225" s="17"/>
      <c r="Q225" s="17"/>
      <c r="R225" s="17"/>
      <c r="S225" s="18">
        <f>S224+O225+Q225</f>
        <v>65.206002797819124</v>
      </c>
      <c r="T225" s="17">
        <f>M225*S225</f>
        <v>362.0824129360098</v>
      </c>
      <c r="U225" s="44">
        <v>4.42</v>
      </c>
      <c r="V225" s="30">
        <f>IF(MONTH(A225)&gt;MONTH(A224),B225*0.2,0)</f>
        <v>0</v>
      </c>
      <c r="W225" s="31">
        <f t="shared" si="42"/>
        <v>0</v>
      </c>
      <c r="X225" s="19"/>
      <c r="Y225" s="19"/>
      <c r="Z225" s="19"/>
      <c r="AA225" s="20">
        <f>AA224+W225+Y225</f>
        <v>56.685162550986647</v>
      </c>
      <c r="AB225" s="19">
        <f>U225*AA225</f>
        <v>250.54841847536096</v>
      </c>
      <c r="AC225" s="45">
        <v>114.82</v>
      </c>
      <c r="AD225" s="45"/>
      <c r="AE225" s="32">
        <f>IF(MONTH(A225)&gt;MONTH(A224),B225*0.1,0)</f>
        <v>0</v>
      </c>
      <c r="AF225" s="33">
        <f t="shared" si="43"/>
        <v>0</v>
      </c>
      <c r="AG225" s="33">
        <f>IF(AD225&gt;0,(AK224*AD225)/AC225,0)</f>
        <v>0</v>
      </c>
      <c r="AH225" s="33"/>
      <c r="AI225" s="33"/>
      <c r="AJ225" s="33"/>
      <c r="AK225" s="34">
        <f>AK224+AF225+AG225-AI225</f>
        <v>1.2402210644339435</v>
      </c>
      <c r="AL225" s="21">
        <f>AC225*AK225</f>
        <v>142.40218261830537</v>
      </c>
      <c r="AM225" s="46">
        <v>141.38</v>
      </c>
      <c r="AN225" s="35">
        <f>IF(MONTH(A225)&gt;MONTH(A224),B225*0.1,0)</f>
        <v>0</v>
      </c>
      <c r="AO225" s="36">
        <f t="shared" si="45"/>
        <v>0</v>
      </c>
      <c r="AP225" s="23"/>
      <c r="AQ225" s="23"/>
      <c r="AR225" s="23"/>
      <c r="AS225" s="24">
        <f t="shared" si="44"/>
        <v>1.0458945375335216</v>
      </c>
      <c r="AT225" s="23">
        <f>AM225*AS225</f>
        <v>147.86856971648928</v>
      </c>
      <c r="AU225" s="25">
        <f>L225+T225+AB225+AL225+AT225</f>
        <v>1267.0069869668846</v>
      </c>
      <c r="AV225" s="26">
        <f t="shared" si="37"/>
        <v>0</v>
      </c>
    </row>
    <row r="226" spans="1:48" x14ac:dyDescent="0.25">
      <c r="A226" s="41">
        <v>40549</v>
      </c>
      <c r="B226" s="47">
        <v>28.94</v>
      </c>
      <c r="C226" s="42">
        <v>57.69</v>
      </c>
      <c r="D226" s="42"/>
      <c r="E226" s="16">
        <f t="shared" si="38"/>
        <v>0</v>
      </c>
      <c r="F226" s="27">
        <f t="shared" si="39"/>
        <v>0</v>
      </c>
      <c r="G226" s="27">
        <f t="shared" si="46"/>
        <v>0</v>
      </c>
      <c r="H226" s="27"/>
      <c r="I226" s="27"/>
      <c r="J226" s="27"/>
      <c r="K226" s="15">
        <f t="shared" si="47"/>
        <v>6.4340944198748744</v>
      </c>
      <c r="L226" s="16">
        <f t="shared" si="36"/>
        <v>371.18290708258149</v>
      </c>
      <c r="M226" s="43">
        <v>5.5677000000000003</v>
      </c>
      <c r="N226" s="28">
        <f t="shared" si="40"/>
        <v>0</v>
      </c>
      <c r="O226" s="29">
        <f t="shared" si="41"/>
        <v>0</v>
      </c>
      <c r="P226" s="17"/>
      <c r="Q226" s="17"/>
      <c r="R226" s="17"/>
      <c r="S226" s="18">
        <f>S225+O226+Q226</f>
        <v>65.206002797819124</v>
      </c>
      <c r="T226" s="17">
        <f>M226*S226</f>
        <v>363.04746177741754</v>
      </c>
      <c r="U226" s="44">
        <v>4.45</v>
      </c>
      <c r="V226" s="30">
        <f>IF(MONTH(A226)&gt;MONTH(A225),B226*0.2,0)</f>
        <v>0</v>
      </c>
      <c r="W226" s="31">
        <f t="shared" si="42"/>
        <v>0</v>
      </c>
      <c r="X226" s="19"/>
      <c r="Y226" s="19"/>
      <c r="Z226" s="19"/>
      <c r="AA226" s="20">
        <f>AA225+W226+Y226</f>
        <v>56.685162550986647</v>
      </c>
      <c r="AB226" s="19">
        <f>U226*AA226</f>
        <v>252.24897335189058</v>
      </c>
      <c r="AC226" s="45">
        <v>116.01</v>
      </c>
      <c r="AD226" s="45"/>
      <c r="AE226" s="32">
        <f>IF(MONTH(A226)&gt;MONTH(A225),B226*0.1,0)</f>
        <v>0</v>
      </c>
      <c r="AF226" s="33">
        <f t="shared" si="43"/>
        <v>0</v>
      </c>
      <c r="AG226" s="33">
        <f>IF(AD226&gt;0,(AK225*AD226)/AC226,0)</f>
        <v>0</v>
      </c>
      <c r="AH226" s="33"/>
      <c r="AI226" s="33"/>
      <c r="AJ226" s="33"/>
      <c r="AK226" s="34">
        <f>AK225+AF226+AG226-AI226</f>
        <v>1.2402210644339435</v>
      </c>
      <c r="AL226" s="21">
        <f>AC226*AK226</f>
        <v>143.8780456849818</v>
      </c>
      <c r="AM226" s="46">
        <v>142.26</v>
      </c>
      <c r="AN226" s="35">
        <f>IF(MONTH(A226)&gt;MONTH(A225),B226*0.1,0)</f>
        <v>0</v>
      </c>
      <c r="AO226" s="36">
        <f t="shared" si="45"/>
        <v>0</v>
      </c>
      <c r="AP226" s="23"/>
      <c r="AQ226" s="23"/>
      <c r="AR226" s="23"/>
      <c r="AS226" s="24">
        <f t="shared" si="44"/>
        <v>1.0458945375335216</v>
      </c>
      <c r="AT226" s="23">
        <f>AM226*AS226</f>
        <v>148.78895690951876</v>
      </c>
      <c r="AU226" s="25">
        <f>L226+T226+AB226+AL226+AT226</f>
        <v>1279.1463448063901</v>
      </c>
      <c r="AV226" s="26">
        <f t="shared" si="37"/>
        <v>0</v>
      </c>
    </row>
    <row r="227" spans="1:48" x14ac:dyDescent="0.25">
      <c r="A227" s="41">
        <v>40550</v>
      </c>
      <c r="B227" s="47">
        <v>28.94</v>
      </c>
      <c r="C227" s="42">
        <v>57.91</v>
      </c>
      <c r="D227" s="42"/>
      <c r="E227" s="16">
        <f t="shared" si="38"/>
        <v>0</v>
      </c>
      <c r="F227" s="27">
        <f t="shared" si="39"/>
        <v>0</v>
      </c>
      <c r="G227" s="27">
        <f t="shared" si="46"/>
        <v>0</v>
      </c>
      <c r="H227" s="27"/>
      <c r="I227" s="27"/>
      <c r="J227" s="27"/>
      <c r="K227" s="15">
        <f t="shared" si="47"/>
        <v>6.4340944198748744</v>
      </c>
      <c r="L227" s="16">
        <f t="shared" si="36"/>
        <v>372.59840785495396</v>
      </c>
      <c r="M227" s="43">
        <v>5.5515999999999996</v>
      </c>
      <c r="N227" s="28">
        <f t="shared" si="40"/>
        <v>0</v>
      </c>
      <c r="O227" s="29">
        <f t="shared" si="41"/>
        <v>0</v>
      </c>
      <c r="P227" s="17"/>
      <c r="Q227" s="17"/>
      <c r="R227" s="17"/>
      <c r="S227" s="18">
        <f>S226+O227+Q227</f>
        <v>65.206002797819124</v>
      </c>
      <c r="T227" s="17">
        <f>M227*S227</f>
        <v>361.99764513237261</v>
      </c>
      <c r="U227" s="44">
        <v>4.46</v>
      </c>
      <c r="V227" s="30">
        <f>IF(MONTH(A227)&gt;MONTH(A226),B227*0.2,0)</f>
        <v>0</v>
      </c>
      <c r="W227" s="31">
        <f t="shared" si="42"/>
        <v>0</v>
      </c>
      <c r="X227" s="19"/>
      <c r="Y227" s="19"/>
      <c r="Z227" s="19"/>
      <c r="AA227" s="20">
        <f>AA226+W227+Y227</f>
        <v>56.685162550986647</v>
      </c>
      <c r="AB227" s="19">
        <f>U227*AA227</f>
        <v>252.81582497740044</v>
      </c>
      <c r="AC227" s="45">
        <v>115.95</v>
      </c>
      <c r="AD227" s="45"/>
      <c r="AE227" s="32">
        <f>IF(MONTH(A227)&gt;MONTH(A226),B227*0.1,0)</f>
        <v>0</v>
      </c>
      <c r="AF227" s="33">
        <f t="shared" si="43"/>
        <v>0</v>
      </c>
      <c r="AG227" s="33">
        <f>IF(AD227&gt;0,(AK226*AD227)/AC227,0)</f>
        <v>0</v>
      </c>
      <c r="AH227" s="33"/>
      <c r="AI227" s="33"/>
      <c r="AJ227" s="33"/>
      <c r="AK227" s="34">
        <f>AK226+AF227+AG227-AI227</f>
        <v>1.2402210644339435</v>
      </c>
      <c r="AL227" s="21">
        <f>AC227*AK227</f>
        <v>143.80363242111576</v>
      </c>
      <c r="AM227" s="46">
        <v>141.86000000000001</v>
      </c>
      <c r="AN227" s="35">
        <f>IF(MONTH(A227)&gt;MONTH(A226),B227*0.1,0)</f>
        <v>0</v>
      </c>
      <c r="AO227" s="36">
        <f t="shared" si="45"/>
        <v>0</v>
      </c>
      <c r="AP227" s="23"/>
      <c r="AQ227" s="23"/>
      <c r="AR227" s="23"/>
      <c r="AS227" s="24">
        <f t="shared" si="44"/>
        <v>1.0458945375335216</v>
      </c>
      <c r="AT227" s="23">
        <f>AM227*AS227</f>
        <v>148.37059909450539</v>
      </c>
      <c r="AU227" s="25">
        <f>L227+T227+AB227+AL227+AT227</f>
        <v>1279.5861094803483</v>
      </c>
      <c r="AV227" s="26">
        <f t="shared" si="37"/>
        <v>0</v>
      </c>
    </row>
    <row r="228" spans="1:48" x14ac:dyDescent="0.25">
      <c r="A228" s="41">
        <v>40553</v>
      </c>
      <c r="B228" s="47">
        <v>28.94</v>
      </c>
      <c r="C228" s="42">
        <v>57.82</v>
      </c>
      <c r="D228" s="42"/>
      <c r="E228" s="16">
        <f t="shared" si="38"/>
        <v>0</v>
      </c>
      <c r="F228" s="27">
        <f t="shared" si="39"/>
        <v>0</v>
      </c>
      <c r="G228" s="27">
        <f t="shared" si="46"/>
        <v>0</v>
      </c>
      <c r="H228" s="27"/>
      <c r="I228" s="27"/>
      <c r="J228" s="27"/>
      <c r="K228" s="15">
        <f t="shared" si="47"/>
        <v>6.4340944198748744</v>
      </c>
      <c r="L228" s="16">
        <f t="shared" si="36"/>
        <v>372.01933935716522</v>
      </c>
      <c r="M228" s="43">
        <v>5.4962999999999997</v>
      </c>
      <c r="N228" s="28">
        <f t="shared" si="40"/>
        <v>0</v>
      </c>
      <c r="O228" s="29">
        <f t="shared" si="41"/>
        <v>0</v>
      </c>
      <c r="P228" s="17"/>
      <c r="Q228" s="17"/>
      <c r="R228" s="17"/>
      <c r="S228" s="18">
        <f>S227+O228+Q228</f>
        <v>65.206002797819124</v>
      </c>
      <c r="T228" s="17">
        <f>M228*S228</f>
        <v>358.39175317765324</v>
      </c>
      <c r="U228" s="44">
        <v>4.4800000000000004</v>
      </c>
      <c r="V228" s="30">
        <f>IF(MONTH(A228)&gt;MONTH(A227),B228*0.2,0)</f>
        <v>0</v>
      </c>
      <c r="W228" s="31">
        <f t="shared" si="42"/>
        <v>0</v>
      </c>
      <c r="X228" s="19"/>
      <c r="Y228" s="19"/>
      <c r="Z228" s="19"/>
      <c r="AA228" s="20">
        <f>AA227+W228+Y228</f>
        <v>56.685162550986647</v>
      </c>
      <c r="AB228" s="19">
        <f>U228*AA228</f>
        <v>253.94952822842021</v>
      </c>
      <c r="AC228" s="45">
        <v>115.82</v>
      </c>
      <c r="AD228" s="45"/>
      <c r="AE228" s="32">
        <f>IF(MONTH(A228)&gt;MONTH(A227),B228*0.1,0)</f>
        <v>0</v>
      </c>
      <c r="AF228" s="33">
        <f t="shared" si="43"/>
        <v>0</v>
      </c>
      <c r="AG228" s="33">
        <f>IF(AD228&gt;0,(AK227*AD228)/AC228,0)</f>
        <v>0</v>
      </c>
      <c r="AH228" s="33"/>
      <c r="AI228" s="33"/>
      <c r="AJ228" s="33"/>
      <c r="AK228" s="34">
        <f>AK227+AF228+AG228-AI228</f>
        <v>1.2402210644339435</v>
      </c>
      <c r="AL228" s="21">
        <f>AC228*AK228</f>
        <v>143.64240368273934</v>
      </c>
      <c r="AM228" s="46">
        <v>141.32</v>
      </c>
      <c r="AN228" s="35">
        <f>IF(MONTH(A228)&gt;MONTH(A227),B228*0.1,0)</f>
        <v>0</v>
      </c>
      <c r="AO228" s="36">
        <f t="shared" si="45"/>
        <v>0</v>
      </c>
      <c r="AP228" s="23"/>
      <c r="AQ228" s="23"/>
      <c r="AR228" s="23"/>
      <c r="AS228" s="24">
        <f t="shared" si="44"/>
        <v>1.0458945375335216</v>
      </c>
      <c r="AT228" s="23">
        <f>AM228*AS228</f>
        <v>147.80581604423728</v>
      </c>
      <c r="AU228" s="25">
        <f>L228+T228+AB228+AL228+AT228</f>
        <v>1275.8088404902151</v>
      </c>
      <c r="AV228" s="26">
        <f t="shared" si="37"/>
        <v>0</v>
      </c>
    </row>
    <row r="229" spans="1:48" x14ac:dyDescent="0.25">
      <c r="A229" s="41">
        <v>40554</v>
      </c>
      <c r="B229" s="47">
        <v>28.94</v>
      </c>
      <c r="C229" s="42">
        <v>57.96</v>
      </c>
      <c r="D229" s="42"/>
      <c r="E229" s="16">
        <f t="shared" si="38"/>
        <v>0</v>
      </c>
      <c r="F229" s="27">
        <f t="shared" si="39"/>
        <v>0</v>
      </c>
      <c r="G229" s="27">
        <f t="shared" si="46"/>
        <v>0</v>
      </c>
      <c r="H229" s="27"/>
      <c r="I229" s="27"/>
      <c r="J229" s="27"/>
      <c r="K229" s="15">
        <f t="shared" si="47"/>
        <v>6.4340944198748744</v>
      </c>
      <c r="L229" s="16">
        <f t="shared" si="36"/>
        <v>372.92011257594771</v>
      </c>
      <c r="M229" s="43">
        <v>5.5675999999999997</v>
      </c>
      <c r="N229" s="28">
        <f t="shared" si="40"/>
        <v>0</v>
      </c>
      <c r="O229" s="29">
        <f t="shared" si="41"/>
        <v>0</v>
      </c>
      <c r="P229" s="17"/>
      <c r="Q229" s="17"/>
      <c r="R229" s="17"/>
      <c r="S229" s="18">
        <f>S228+O229+Q229</f>
        <v>65.206002797819124</v>
      </c>
      <c r="T229" s="17">
        <f>M229*S229</f>
        <v>363.04094117713771</v>
      </c>
      <c r="U229" s="44">
        <v>4.5199999999999996</v>
      </c>
      <c r="V229" s="30">
        <f>IF(MONTH(A229)&gt;MONTH(A228),B229*0.2,0)</f>
        <v>0</v>
      </c>
      <c r="W229" s="31">
        <f t="shared" si="42"/>
        <v>0</v>
      </c>
      <c r="X229" s="19"/>
      <c r="Y229" s="19"/>
      <c r="Z229" s="19"/>
      <c r="AA229" s="20">
        <f>AA228+W229+Y229</f>
        <v>56.685162550986647</v>
      </c>
      <c r="AB229" s="19">
        <f>U229*AA229</f>
        <v>256.21693473045963</v>
      </c>
      <c r="AC229" s="45">
        <v>116.07</v>
      </c>
      <c r="AD229" s="45"/>
      <c r="AE229" s="32">
        <f>IF(MONTH(A229)&gt;MONTH(A228),B229*0.1,0)</f>
        <v>0</v>
      </c>
      <c r="AF229" s="33">
        <f t="shared" si="43"/>
        <v>0</v>
      </c>
      <c r="AG229" s="33">
        <f>IF(AD229&gt;0,(AK228*AD229)/AC229,0)</f>
        <v>0</v>
      </c>
      <c r="AH229" s="33"/>
      <c r="AI229" s="33"/>
      <c r="AJ229" s="33"/>
      <c r="AK229" s="34">
        <f>AK228+AF229+AG229-AI229</f>
        <v>1.2402210644339435</v>
      </c>
      <c r="AL229" s="21">
        <f>AC229*AK229</f>
        <v>143.95245894884781</v>
      </c>
      <c r="AM229" s="46">
        <v>143.61000000000001</v>
      </c>
      <c r="AN229" s="35">
        <f>IF(MONTH(A229)&gt;MONTH(A228),B229*0.1,0)</f>
        <v>0</v>
      </c>
      <c r="AO229" s="36">
        <f t="shared" si="45"/>
        <v>0</v>
      </c>
      <c r="AP229" s="23"/>
      <c r="AQ229" s="23"/>
      <c r="AR229" s="23"/>
      <c r="AS229" s="24">
        <f t="shared" si="44"/>
        <v>1.0458945375335216</v>
      </c>
      <c r="AT229" s="23">
        <f>AM229*AS229</f>
        <v>150.20091453518904</v>
      </c>
      <c r="AU229" s="25">
        <f>L229+T229+AB229+AL229+AT229</f>
        <v>1286.3313619675819</v>
      </c>
      <c r="AV229" s="26">
        <f t="shared" si="37"/>
        <v>0</v>
      </c>
    </row>
    <row r="230" spans="1:48" x14ac:dyDescent="0.25">
      <c r="A230" s="41">
        <v>40555</v>
      </c>
      <c r="B230" s="47">
        <v>28.94</v>
      </c>
      <c r="C230" s="42">
        <v>58.43</v>
      </c>
      <c r="D230" s="42"/>
      <c r="E230" s="16">
        <f t="shared" si="38"/>
        <v>0</v>
      </c>
      <c r="F230" s="27">
        <f t="shared" si="39"/>
        <v>0</v>
      </c>
      <c r="G230" s="27">
        <f t="shared" si="46"/>
        <v>0</v>
      </c>
      <c r="H230" s="27"/>
      <c r="I230" s="27"/>
      <c r="J230" s="27"/>
      <c r="K230" s="15">
        <f t="shared" si="47"/>
        <v>6.4340944198748744</v>
      </c>
      <c r="L230" s="16">
        <f t="shared" si="36"/>
        <v>375.94413695328893</v>
      </c>
      <c r="M230" s="43">
        <v>5.6387999999999998</v>
      </c>
      <c r="N230" s="28">
        <f t="shared" si="40"/>
        <v>0</v>
      </c>
      <c r="O230" s="29">
        <f t="shared" si="41"/>
        <v>0</v>
      </c>
      <c r="P230" s="17"/>
      <c r="Q230" s="17"/>
      <c r="R230" s="17"/>
      <c r="S230" s="18">
        <f>S229+O230+Q230</f>
        <v>65.206002797819124</v>
      </c>
      <c r="T230" s="17">
        <f>M230*S230</f>
        <v>367.68360857634246</v>
      </c>
      <c r="U230" s="44">
        <v>4.51</v>
      </c>
      <c r="V230" s="30">
        <f>IF(MONTH(A230)&gt;MONTH(A229),B230*0.2,0)</f>
        <v>0</v>
      </c>
      <c r="W230" s="31">
        <f t="shared" si="42"/>
        <v>0</v>
      </c>
      <c r="X230" s="19"/>
      <c r="Y230" s="19"/>
      <c r="Z230" s="19"/>
      <c r="AA230" s="20">
        <f>AA229+W230+Y230</f>
        <v>56.685162550986647</v>
      </c>
      <c r="AB230" s="19">
        <f>U230*AA230</f>
        <v>255.65008310494977</v>
      </c>
      <c r="AC230" s="45">
        <v>116.76</v>
      </c>
      <c r="AD230" s="45"/>
      <c r="AE230" s="32">
        <f>IF(MONTH(A230)&gt;MONTH(A229),B230*0.1,0)</f>
        <v>0</v>
      </c>
      <c r="AF230" s="33">
        <f t="shared" si="43"/>
        <v>0</v>
      </c>
      <c r="AG230" s="33">
        <f>IF(AD230&gt;0,(AK229*AD230)/AC230,0)</f>
        <v>0</v>
      </c>
      <c r="AH230" s="33"/>
      <c r="AI230" s="33"/>
      <c r="AJ230" s="33"/>
      <c r="AK230" s="34">
        <f>AK229+AF230+AG230-AI230</f>
        <v>1.2402210644339435</v>
      </c>
      <c r="AL230" s="21">
        <f>AC230*AK230</f>
        <v>144.80821148330725</v>
      </c>
      <c r="AM230" s="46">
        <v>144.74</v>
      </c>
      <c r="AN230" s="35">
        <f>IF(MONTH(A230)&gt;MONTH(A229),B230*0.1,0)</f>
        <v>0</v>
      </c>
      <c r="AO230" s="36">
        <f t="shared" si="45"/>
        <v>0</v>
      </c>
      <c r="AP230" s="23"/>
      <c r="AQ230" s="23"/>
      <c r="AR230" s="23"/>
      <c r="AS230" s="24">
        <f t="shared" si="44"/>
        <v>1.0458945375335216</v>
      </c>
      <c r="AT230" s="23">
        <f>AM230*AS230</f>
        <v>151.38277536260193</v>
      </c>
      <c r="AU230" s="25">
        <f>L230+T230+AB230+AL230+AT230</f>
        <v>1295.4688154804903</v>
      </c>
      <c r="AV230" s="26">
        <f t="shared" si="37"/>
        <v>0</v>
      </c>
    </row>
    <row r="231" spans="1:48" x14ac:dyDescent="0.25">
      <c r="A231" s="41">
        <v>40556</v>
      </c>
      <c r="B231" s="47">
        <v>28.94</v>
      </c>
      <c r="C231" s="42">
        <v>58.3</v>
      </c>
      <c r="D231" s="42"/>
      <c r="E231" s="16">
        <f t="shared" si="38"/>
        <v>0</v>
      </c>
      <c r="F231" s="27">
        <f t="shared" si="39"/>
        <v>0</v>
      </c>
      <c r="G231" s="27">
        <f t="shared" si="46"/>
        <v>0</v>
      </c>
      <c r="H231" s="27"/>
      <c r="I231" s="27"/>
      <c r="J231" s="27"/>
      <c r="K231" s="15">
        <f t="shared" si="47"/>
        <v>6.4340944198748744</v>
      </c>
      <c r="L231" s="16">
        <f t="shared" si="36"/>
        <v>375.10770467870515</v>
      </c>
      <c r="M231" s="43">
        <v>5.6120999999999999</v>
      </c>
      <c r="N231" s="28">
        <f t="shared" si="40"/>
        <v>0</v>
      </c>
      <c r="O231" s="29">
        <f t="shared" si="41"/>
        <v>0</v>
      </c>
      <c r="P231" s="17"/>
      <c r="Q231" s="17"/>
      <c r="R231" s="17"/>
      <c r="S231" s="18">
        <f>S230+O231+Q231</f>
        <v>65.206002797819124</v>
      </c>
      <c r="T231" s="17">
        <f>M231*S231</f>
        <v>365.94260830164069</v>
      </c>
      <c r="U231" s="44">
        <v>4.42</v>
      </c>
      <c r="V231" s="30">
        <f>IF(MONTH(A231)&gt;MONTH(A230),B231*0.2,0)</f>
        <v>0</v>
      </c>
      <c r="W231" s="31">
        <f t="shared" si="42"/>
        <v>0</v>
      </c>
      <c r="X231" s="19"/>
      <c r="Y231" s="19"/>
      <c r="Z231" s="19"/>
      <c r="AA231" s="20">
        <f>AA230+W231+Y231</f>
        <v>56.685162550986647</v>
      </c>
      <c r="AB231" s="19">
        <f>U231*AA231</f>
        <v>250.54841847536096</v>
      </c>
      <c r="AC231" s="45">
        <v>115.53</v>
      </c>
      <c r="AD231" s="45"/>
      <c r="AE231" s="32">
        <f>IF(MONTH(A231)&gt;MONTH(A230),B231*0.1,0)</f>
        <v>0</v>
      </c>
      <c r="AF231" s="33">
        <f t="shared" si="43"/>
        <v>0</v>
      </c>
      <c r="AG231" s="33">
        <f>IF(AD231&gt;0,(AK230*AD231)/AC231,0)</f>
        <v>0</v>
      </c>
      <c r="AH231" s="33"/>
      <c r="AI231" s="33"/>
      <c r="AJ231" s="33"/>
      <c r="AK231" s="34">
        <f>AK230+AF231+AG231-AI231</f>
        <v>1.2402210644339435</v>
      </c>
      <c r="AL231" s="21">
        <f>AC231*AK231</f>
        <v>143.28273957405349</v>
      </c>
      <c r="AM231" s="46">
        <v>142.97999999999999</v>
      </c>
      <c r="AN231" s="35">
        <f>IF(MONTH(A231)&gt;MONTH(A230),B231*0.1,0)</f>
        <v>0</v>
      </c>
      <c r="AO231" s="36">
        <f t="shared" si="45"/>
        <v>0</v>
      </c>
      <c r="AP231" s="23"/>
      <c r="AQ231" s="23"/>
      <c r="AR231" s="23"/>
      <c r="AS231" s="24">
        <f t="shared" si="44"/>
        <v>1.0458945375335216</v>
      </c>
      <c r="AT231" s="23">
        <f>AM231*AS231</f>
        <v>149.54200097654291</v>
      </c>
      <c r="AU231" s="25">
        <f>L231+T231+AB231+AL231+AT231</f>
        <v>1284.4234720063032</v>
      </c>
      <c r="AV231" s="26">
        <f t="shared" si="37"/>
        <v>0</v>
      </c>
    </row>
    <row r="232" spans="1:48" x14ac:dyDescent="0.25">
      <c r="A232" s="41">
        <v>40557</v>
      </c>
      <c r="B232" s="47">
        <v>28.94</v>
      </c>
      <c r="C232" s="42">
        <v>57.29</v>
      </c>
      <c r="D232" s="42"/>
      <c r="E232" s="16">
        <f t="shared" si="38"/>
        <v>0</v>
      </c>
      <c r="F232" s="27">
        <f t="shared" si="39"/>
        <v>0</v>
      </c>
      <c r="G232" s="27">
        <f t="shared" si="46"/>
        <v>0</v>
      </c>
      <c r="H232" s="27"/>
      <c r="I232" s="27"/>
      <c r="J232" s="27"/>
      <c r="K232" s="15">
        <f t="shared" si="47"/>
        <v>6.4340944198748744</v>
      </c>
      <c r="L232" s="16">
        <f t="shared" si="36"/>
        <v>368.60926931463155</v>
      </c>
      <c r="M232" s="43">
        <v>5.6051000000000002</v>
      </c>
      <c r="N232" s="28">
        <f t="shared" si="40"/>
        <v>0</v>
      </c>
      <c r="O232" s="29">
        <f t="shared" si="41"/>
        <v>0</v>
      </c>
      <c r="P232" s="17"/>
      <c r="Q232" s="17"/>
      <c r="R232" s="17"/>
      <c r="S232" s="18">
        <f>S231+O232+Q232</f>
        <v>65.206002797819124</v>
      </c>
      <c r="T232" s="17">
        <f>M232*S232</f>
        <v>365.48616628205599</v>
      </c>
      <c r="U232" s="44">
        <v>4.41</v>
      </c>
      <c r="V232" s="30">
        <f>IF(MONTH(A232)&gt;MONTH(A231),B232*0.2,0)</f>
        <v>0</v>
      </c>
      <c r="W232" s="31">
        <f t="shared" si="42"/>
        <v>0</v>
      </c>
      <c r="X232" s="19"/>
      <c r="Y232" s="19"/>
      <c r="Z232" s="19"/>
      <c r="AA232" s="20">
        <f>AA231+W232+Y232</f>
        <v>56.685162550986647</v>
      </c>
      <c r="AB232" s="19">
        <f>U232*AA232</f>
        <v>249.98156684985111</v>
      </c>
      <c r="AC232" s="45">
        <v>112.6</v>
      </c>
      <c r="AD232" s="45"/>
      <c r="AE232" s="32">
        <f>IF(MONTH(A232)&gt;MONTH(A231),B232*0.1,0)</f>
        <v>0</v>
      </c>
      <c r="AF232" s="33">
        <f t="shared" si="43"/>
        <v>0</v>
      </c>
      <c r="AG232" s="33">
        <f>IF(AD232&gt;0,(AK231*AD232)/AC232,0)</f>
        <v>0</v>
      </c>
      <c r="AH232" s="33"/>
      <c r="AI232" s="33"/>
      <c r="AJ232" s="33"/>
      <c r="AK232" s="34">
        <f>AK231+AF232+AG232-AI232</f>
        <v>1.2402210644339435</v>
      </c>
      <c r="AL232" s="21">
        <f>AC232*AK232</f>
        <v>139.64889185526204</v>
      </c>
      <c r="AM232" s="46">
        <v>142.94</v>
      </c>
      <c r="AN232" s="35">
        <f>IF(MONTH(A232)&gt;MONTH(A231),B232*0.1,0)</f>
        <v>0</v>
      </c>
      <c r="AO232" s="36">
        <f t="shared" si="45"/>
        <v>0</v>
      </c>
      <c r="AP232" s="23"/>
      <c r="AQ232" s="23"/>
      <c r="AR232" s="23"/>
      <c r="AS232" s="24">
        <f t="shared" si="44"/>
        <v>1.0458945375335216</v>
      </c>
      <c r="AT232" s="23">
        <f>AM232*AS232</f>
        <v>149.50016519504157</v>
      </c>
      <c r="AU232" s="25">
        <f>L232+T232+AB232+AL232+AT232</f>
        <v>1273.2260594968423</v>
      </c>
      <c r="AV232" s="26">
        <f t="shared" si="37"/>
        <v>0</v>
      </c>
    </row>
    <row r="233" spans="1:48" x14ac:dyDescent="0.25">
      <c r="A233" s="41">
        <v>40560</v>
      </c>
      <c r="B233" s="47">
        <v>28.94</v>
      </c>
      <c r="C233" s="42">
        <v>58</v>
      </c>
      <c r="D233" s="42"/>
      <c r="E233" s="16">
        <f t="shared" si="38"/>
        <v>0</v>
      </c>
      <c r="F233" s="27">
        <f t="shared" si="39"/>
        <v>0</v>
      </c>
      <c r="G233" s="27">
        <f t="shared" si="46"/>
        <v>0</v>
      </c>
      <c r="H233" s="27"/>
      <c r="I233" s="27"/>
      <c r="J233" s="27"/>
      <c r="K233" s="15">
        <f t="shared" si="47"/>
        <v>6.4340944198748744</v>
      </c>
      <c r="L233" s="16">
        <f t="shared" si="36"/>
        <v>373.1774763527427</v>
      </c>
      <c r="M233" s="43">
        <v>5.6060999999999996</v>
      </c>
      <c r="N233" s="28">
        <f t="shared" si="40"/>
        <v>0</v>
      </c>
      <c r="O233" s="29">
        <f t="shared" si="41"/>
        <v>0</v>
      </c>
      <c r="P233" s="17"/>
      <c r="Q233" s="17"/>
      <c r="R233" s="17"/>
      <c r="S233" s="18">
        <f>S232+O233+Q233</f>
        <v>65.206002797819124</v>
      </c>
      <c r="T233" s="17">
        <f>M233*S233</f>
        <v>365.55137228485376</v>
      </c>
      <c r="U233" s="44">
        <v>4.45</v>
      </c>
      <c r="V233" s="30">
        <f>IF(MONTH(A233)&gt;MONTH(A232),B233*0.2,0)</f>
        <v>0</v>
      </c>
      <c r="W233" s="31">
        <f t="shared" si="42"/>
        <v>0</v>
      </c>
      <c r="X233" s="19"/>
      <c r="Y233" s="19"/>
      <c r="Z233" s="19"/>
      <c r="AA233" s="20">
        <f>AA232+W233+Y233</f>
        <v>56.685162550986647</v>
      </c>
      <c r="AB233" s="19">
        <f>U233*AA233</f>
        <v>252.24897335189058</v>
      </c>
      <c r="AC233" s="45">
        <v>113.07</v>
      </c>
      <c r="AD233" s="45"/>
      <c r="AE233" s="32">
        <f>IF(MONTH(A233)&gt;MONTH(A232),B233*0.1,0)</f>
        <v>0</v>
      </c>
      <c r="AF233" s="33">
        <f t="shared" si="43"/>
        <v>0</v>
      </c>
      <c r="AG233" s="33">
        <f>IF(AD233&gt;0,(AK232*AD233)/AC233,0)</f>
        <v>0</v>
      </c>
      <c r="AH233" s="33"/>
      <c r="AI233" s="33"/>
      <c r="AJ233" s="33"/>
      <c r="AK233" s="34">
        <f>AK232+AF233+AG233-AI233</f>
        <v>1.2402210644339435</v>
      </c>
      <c r="AL233" s="21">
        <f>AC233*AK233</f>
        <v>140.23179575554599</v>
      </c>
      <c r="AM233" s="46">
        <v>143.6</v>
      </c>
      <c r="AN233" s="35">
        <f>IF(MONTH(A233)&gt;MONTH(A232),B233*0.1,0)</f>
        <v>0</v>
      </c>
      <c r="AO233" s="36">
        <f t="shared" si="45"/>
        <v>0</v>
      </c>
      <c r="AP233" s="23"/>
      <c r="AQ233" s="23"/>
      <c r="AR233" s="23"/>
      <c r="AS233" s="24">
        <f t="shared" si="44"/>
        <v>1.0458945375335216</v>
      </c>
      <c r="AT233" s="23">
        <f>AM233*AS233</f>
        <v>150.19045558981369</v>
      </c>
      <c r="AU233" s="25">
        <f>L233+T233+AB233+AL233+AT233</f>
        <v>1281.4000733348466</v>
      </c>
      <c r="AV233" s="26">
        <f t="shared" si="37"/>
        <v>0</v>
      </c>
    </row>
    <row r="234" spans="1:48" x14ac:dyDescent="0.25">
      <c r="A234" s="41">
        <v>40561</v>
      </c>
      <c r="B234" s="47">
        <v>28.94</v>
      </c>
      <c r="C234" s="42">
        <v>58.07</v>
      </c>
      <c r="D234" s="42"/>
      <c r="E234" s="16">
        <f t="shared" si="38"/>
        <v>0</v>
      </c>
      <c r="F234" s="27">
        <f t="shared" si="39"/>
        <v>0</v>
      </c>
      <c r="G234" s="27">
        <f t="shared" si="46"/>
        <v>0</v>
      </c>
      <c r="H234" s="27"/>
      <c r="I234" s="27"/>
      <c r="J234" s="27"/>
      <c r="K234" s="15">
        <f t="shared" si="47"/>
        <v>6.4340944198748744</v>
      </c>
      <c r="L234" s="16">
        <f t="shared" si="36"/>
        <v>373.62786296213397</v>
      </c>
      <c r="M234" s="43">
        <v>5.6547999999999998</v>
      </c>
      <c r="N234" s="28">
        <f t="shared" si="40"/>
        <v>0</v>
      </c>
      <c r="O234" s="29">
        <f t="shared" si="41"/>
        <v>0</v>
      </c>
      <c r="P234" s="17"/>
      <c r="Q234" s="17"/>
      <c r="R234" s="17"/>
      <c r="S234" s="18">
        <f>S233+O234+Q234</f>
        <v>65.206002797819124</v>
      </c>
      <c r="T234" s="17">
        <f>M234*S234</f>
        <v>368.72690462110756</v>
      </c>
      <c r="U234" s="44">
        <v>4.42</v>
      </c>
      <c r="V234" s="30">
        <f>IF(MONTH(A234)&gt;MONTH(A233),B234*0.2,0)</f>
        <v>0</v>
      </c>
      <c r="W234" s="31">
        <f t="shared" si="42"/>
        <v>0</v>
      </c>
      <c r="X234" s="19"/>
      <c r="Y234" s="19"/>
      <c r="Z234" s="19"/>
      <c r="AA234" s="20">
        <f>AA233+W234+Y234</f>
        <v>56.685162550986647</v>
      </c>
      <c r="AB234" s="19">
        <f>U234*AA234</f>
        <v>250.54841847536096</v>
      </c>
      <c r="AC234" s="45">
        <v>113.12</v>
      </c>
      <c r="AD234" s="45"/>
      <c r="AE234" s="32">
        <f>IF(MONTH(A234)&gt;MONTH(A233),B234*0.1,0)</f>
        <v>0</v>
      </c>
      <c r="AF234" s="33">
        <f t="shared" si="43"/>
        <v>0</v>
      </c>
      <c r="AG234" s="33">
        <f>IF(AD234&gt;0,(AK233*AD234)/AC234,0)</f>
        <v>0</v>
      </c>
      <c r="AH234" s="33"/>
      <c r="AI234" s="33"/>
      <c r="AJ234" s="33"/>
      <c r="AK234" s="34">
        <f>AK233+AF234+AG234-AI234</f>
        <v>1.2402210644339435</v>
      </c>
      <c r="AL234" s="21">
        <f>AC234*AK234</f>
        <v>140.2938068087677</v>
      </c>
      <c r="AM234" s="46">
        <v>143.99</v>
      </c>
      <c r="AN234" s="35">
        <f>IF(MONTH(A234)&gt;MONTH(A233),B234*0.1,0)</f>
        <v>0</v>
      </c>
      <c r="AO234" s="36">
        <f t="shared" si="45"/>
        <v>0</v>
      </c>
      <c r="AP234" s="23"/>
      <c r="AQ234" s="23"/>
      <c r="AR234" s="23"/>
      <c r="AS234" s="24">
        <f t="shared" si="44"/>
        <v>1.0458945375335216</v>
      </c>
      <c r="AT234" s="23">
        <f>AM234*AS234</f>
        <v>150.59835445945177</v>
      </c>
      <c r="AU234" s="25">
        <f>L234+T234+AB234+AL234+AT234</f>
        <v>1283.7953473268217</v>
      </c>
      <c r="AV234" s="26">
        <f t="shared" si="37"/>
        <v>0</v>
      </c>
    </row>
    <row r="235" spans="1:48" x14ac:dyDescent="0.25">
      <c r="A235" s="41">
        <v>40562</v>
      </c>
      <c r="B235" s="47">
        <v>28.94</v>
      </c>
      <c r="C235" s="42">
        <v>58.01</v>
      </c>
      <c r="D235" s="42"/>
      <c r="E235" s="16">
        <f t="shared" si="38"/>
        <v>0</v>
      </c>
      <c r="F235" s="27">
        <f t="shared" si="39"/>
        <v>0</v>
      </c>
      <c r="G235" s="27">
        <f t="shared" si="46"/>
        <v>0</v>
      </c>
      <c r="H235" s="27"/>
      <c r="I235" s="27"/>
      <c r="J235" s="27"/>
      <c r="K235" s="15">
        <f t="shared" si="47"/>
        <v>6.4340944198748744</v>
      </c>
      <c r="L235" s="16">
        <f t="shared" si="36"/>
        <v>373.24181729694146</v>
      </c>
      <c r="M235" s="43">
        <v>5.5782999999999996</v>
      </c>
      <c r="N235" s="28">
        <f t="shared" si="40"/>
        <v>0</v>
      </c>
      <c r="O235" s="29">
        <f t="shared" si="41"/>
        <v>0</v>
      </c>
      <c r="P235" s="17"/>
      <c r="Q235" s="17"/>
      <c r="R235" s="17"/>
      <c r="S235" s="18">
        <f>S234+O235+Q235</f>
        <v>65.206002797819124</v>
      </c>
      <c r="T235" s="17">
        <f>M235*S235</f>
        <v>363.73864540707439</v>
      </c>
      <c r="U235" s="44">
        <v>4.3600000000000003</v>
      </c>
      <c r="V235" s="30">
        <f>IF(MONTH(A235)&gt;MONTH(A234),B235*0.2,0)</f>
        <v>0</v>
      </c>
      <c r="W235" s="31">
        <f t="shared" si="42"/>
        <v>0</v>
      </c>
      <c r="X235" s="19"/>
      <c r="Y235" s="19"/>
      <c r="Z235" s="19"/>
      <c r="AA235" s="20">
        <f>AA234+W235+Y235</f>
        <v>56.685162550986647</v>
      </c>
      <c r="AB235" s="19">
        <f>U235*AA235</f>
        <v>247.1473087223018</v>
      </c>
      <c r="AC235" s="45">
        <v>113.59</v>
      </c>
      <c r="AD235" s="45"/>
      <c r="AE235" s="32">
        <f>IF(MONTH(A235)&gt;MONTH(A234),B235*0.1,0)</f>
        <v>0</v>
      </c>
      <c r="AF235" s="33">
        <f t="shared" si="43"/>
        <v>0</v>
      </c>
      <c r="AG235" s="33">
        <f>IF(AD235&gt;0,(AK234*AD235)/AC235,0)</f>
        <v>0</v>
      </c>
      <c r="AH235" s="33"/>
      <c r="AI235" s="33"/>
      <c r="AJ235" s="33"/>
      <c r="AK235" s="34">
        <f>AK234+AF235+AG235-AI235</f>
        <v>1.2402210644339435</v>
      </c>
      <c r="AL235" s="21">
        <f>AC235*AK235</f>
        <v>140.87671070905165</v>
      </c>
      <c r="AM235" s="46">
        <v>141.71</v>
      </c>
      <c r="AN235" s="35">
        <f>IF(MONTH(A235)&gt;MONTH(A234),B235*0.1,0)</f>
        <v>0</v>
      </c>
      <c r="AO235" s="36">
        <f t="shared" si="45"/>
        <v>0</v>
      </c>
      <c r="AP235" s="23"/>
      <c r="AQ235" s="23"/>
      <c r="AR235" s="23"/>
      <c r="AS235" s="24">
        <f t="shared" si="44"/>
        <v>1.0458945375335216</v>
      </c>
      <c r="AT235" s="23">
        <f>AM235*AS235</f>
        <v>148.21371491387535</v>
      </c>
      <c r="AU235" s="25">
        <f>L235+T235+AB235+AL235+AT235</f>
        <v>1273.2181970492445</v>
      </c>
      <c r="AV235" s="26">
        <f t="shared" si="37"/>
        <v>0</v>
      </c>
    </row>
    <row r="236" spans="1:48" x14ac:dyDescent="0.25">
      <c r="A236" s="41">
        <v>40563</v>
      </c>
      <c r="B236" s="47">
        <v>28.94</v>
      </c>
      <c r="C236" s="42">
        <v>57.22</v>
      </c>
      <c r="D236" s="42"/>
      <c r="E236" s="16">
        <f t="shared" si="38"/>
        <v>0</v>
      </c>
      <c r="F236" s="27">
        <f t="shared" si="39"/>
        <v>0</v>
      </c>
      <c r="G236" s="27">
        <f t="shared" si="46"/>
        <v>0</v>
      </c>
      <c r="H236" s="27"/>
      <c r="I236" s="27"/>
      <c r="J236" s="27"/>
      <c r="K236" s="15">
        <f t="shared" si="47"/>
        <v>6.4340944198748744</v>
      </c>
      <c r="L236" s="16">
        <f t="shared" si="36"/>
        <v>368.15888270524033</v>
      </c>
      <c r="M236" s="43">
        <v>5.5217000000000001</v>
      </c>
      <c r="N236" s="28">
        <f t="shared" si="40"/>
        <v>0</v>
      </c>
      <c r="O236" s="29">
        <f t="shared" si="41"/>
        <v>0</v>
      </c>
      <c r="P236" s="17"/>
      <c r="Q236" s="17"/>
      <c r="R236" s="17"/>
      <c r="S236" s="18">
        <f>S235+O236+Q236</f>
        <v>65.206002797819124</v>
      </c>
      <c r="T236" s="17">
        <f>M236*S236</f>
        <v>360.04798564871788</v>
      </c>
      <c r="U236" s="44">
        <v>4.34</v>
      </c>
      <c r="V236" s="30">
        <f>IF(MONTH(A236)&gt;MONTH(A235),B236*0.2,0)</f>
        <v>0</v>
      </c>
      <c r="W236" s="31">
        <f t="shared" si="42"/>
        <v>0</v>
      </c>
      <c r="X236" s="19"/>
      <c r="Y236" s="19"/>
      <c r="Z236" s="19"/>
      <c r="AA236" s="20">
        <f>AA235+W236+Y236</f>
        <v>56.685162550986647</v>
      </c>
      <c r="AB236" s="19">
        <f>U236*AA236</f>
        <v>246.01360547128203</v>
      </c>
      <c r="AC236" s="45">
        <v>111.48</v>
      </c>
      <c r="AD236" s="45"/>
      <c r="AE236" s="32">
        <f>IF(MONTH(A236)&gt;MONTH(A235),B236*0.1,0)</f>
        <v>0</v>
      </c>
      <c r="AF236" s="33">
        <f t="shared" si="43"/>
        <v>0</v>
      </c>
      <c r="AG236" s="33">
        <f>IF(AD236&gt;0,(AK235*AD236)/AC236,0)</f>
        <v>0</v>
      </c>
      <c r="AH236" s="33"/>
      <c r="AI236" s="33"/>
      <c r="AJ236" s="33"/>
      <c r="AK236" s="34">
        <f>AK235+AF236+AG236-AI236</f>
        <v>1.2402210644339435</v>
      </c>
      <c r="AL236" s="21">
        <f>AC236*AK236</f>
        <v>138.25984426309603</v>
      </c>
      <c r="AM236" s="46">
        <v>138.31</v>
      </c>
      <c r="AN236" s="35">
        <f>IF(MONTH(A236)&gt;MONTH(A235),B236*0.1,0)</f>
        <v>0</v>
      </c>
      <c r="AO236" s="36">
        <f t="shared" si="45"/>
        <v>0</v>
      </c>
      <c r="AP236" s="23"/>
      <c r="AQ236" s="23"/>
      <c r="AR236" s="23"/>
      <c r="AS236" s="24">
        <f t="shared" si="44"/>
        <v>1.0458945375335216</v>
      </c>
      <c r="AT236" s="23">
        <f>AM236*AS236</f>
        <v>144.65767348626136</v>
      </c>
      <c r="AU236" s="25">
        <f>L236+T236+AB236+AL236+AT236</f>
        <v>1257.1379915745977</v>
      </c>
      <c r="AV236" s="26">
        <f t="shared" si="37"/>
        <v>0</v>
      </c>
    </row>
    <row r="237" spans="1:48" x14ac:dyDescent="0.25">
      <c r="A237" s="41">
        <v>40564</v>
      </c>
      <c r="B237" s="47">
        <v>28.94</v>
      </c>
      <c r="C237" s="42">
        <v>56.92</v>
      </c>
      <c r="D237" s="42"/>
      <c r="E237" s="16">
        <f t="shared" si="38"/>
        <v>0</v>
      </c>
      <c r="F237" s="27">
        <f t="shared" si="39"/>
        <v>0</v>
      </c>
      <c r="G237" s="27">
        <f t="shared" si="46"/>
        <v>0</v>
      </c>
      <c r="H237" s="27"/>
      <c r="I237" s="27"/>
      <c r="J237" s="27"/>
      <c r="K237" s="15">
        <f t="shared" si="47"/>
        <v>6.4340944198748744</v>
      </c>
      <c r="L237" s="16">
        <f t="shared" si="36"/>
        <v>366.22865437927788</v>
      </c>
      <c r="M237" s="43">
        <v>5.5624000000000002</v>
      </c>
      <c r="N237" s="28">
        <f t="shared" si="40"/>
        <v>0</v>
      </c>
      <c r="O237" s="29">
        <f t="shared" si="41"/>
        <v>0</v>
      </c>
      <c r="P237" s="17"/>
      <c r="Q237" s="17"/>
      <c r="R237" s="17"/>
      <c r="S237" s="18">
        <f>S236+O237+Q237</f>
        <v>65.206002797819124</v>
      </c>
      <c r="T237" s="17">
        <f>M237*S237</f>
        <v>362.70186996258911</v>
      </c>
      <c r="U237" s="44">
        <v>4.32</v>
      </c>
      <c r="V237" s="30">
        <f>IF(MONTH(A237)&gt;MONTH(A236),B237*0.2,0)</f>
        <v>0</v>
      </c>
      <c r="W237" s="31">
        <f t="shared" si="42"/>
        <v>0</v>
      </c>
      <c r="X237" s="19"/>
      <c r="Y237" s="19"/>
      <c r="Z237" s="19"/>
      <c r="AA237" s="20">
        <f>AA236+W237+Y237</f>
        <v>56.685162550986647</v>
      </c>
      <c r="AB237" s="19">
        <f>U237*AA237</f>
        <v>244.87990222026232</v>
      </c>
      <c r="AC237" s="45">
        <v>108.9</v>
      </c>
      <c r="AD237" s="45"/>
      <c r="AE237" s="32">
        <f>IF(MONTH(A237)&gt;MONTH(A236),B237*0.1,0)</f>
        <v>0</v>
      </c>
      <c r="AF237" s="33">
        <f t="shared" si="43"/>
        <v>0</v>
      </c>
      <c r="AG237" s="33">
        <f>IF(AD237&gt;0,(AK236*AD237)/AC237,0)</f>
        <v>0</v>
      </c>
      <c r="AH237" s="33"/>
      <c r="AI237" s="33"/>
      <c r="AJ237" s="33"/>
      <c r="AK237" s="34">
        <f>AK236+AF237+AG237-AI237</f>
        <v>1.2402210644339435</v>
      </c>
      <c r="AL237" s="21">
        <f>AC237*AK237</f>
        <v>135.06007391685645</v>
      </c>
      <c r="AM237" s="46">
        <v>139.41999999999999</v>
      </c>
      <c r="AN237" s="35">
        <f>IF(MONTH(A237)&gt;MONTH(A236),B237*0.1,0)</f>
        <v>0</v>
      </c>
      <c r="AO237" s="36">
        <f t="shared" si="45"/>
        <v>0</v>
      </c>
      <c r="AP237" s="23"/>
      <c r="AQ237" s="23"/>
      <c r="AR237" s="23"/>
      <c r="AS237" s="24">
        <f t="shared" si="44"/>
        <v>1.0458945375335216</v>
      </c>
      <c r="AT237" s="23">
        <f>AM237*AS237</f>
        <v>145.81861642292355</v>
      </c>
      <c r="AU237" s="25">
        <f>L237+T237+AB237+AL237+AT237</f>
        <v>1254.6891169019093</v>
      </c>
      <c r="AV237" s="26">
        <f t="shared" si="37"/>
        <v>0</v>
      </c>
    </row>
    <row r="238" spans="1:48" x14ac:dyDescent="0.25">
      <c r="A238" s="41">
        <v>40567</v>
      </c>
      <c r="B238" s="47">
        <v>28.94</v>
      </c>
      <c r="C238" s="42">
        <v>56.81</v>
      </c>
      <c r="D238" s="42"/>
      <c r="E238" s="16">
        <f t="shared" si="38"/>
        <v>0</v>
      </c>
      <c r="F238" s="27">
        <f t="shared" si="39"/>
        <v>0</v>
      </c>
      <c r="G238" s="27">
        <f t="shared" si="46"/>
        <v>0</v>
      </c>
      <c r="H238" s="27"/>
      <c r="I238" s="27"/>
      <c r="J238" s="27"/>
      <c r="K238" s="15">
        <f t="shared" si="47"/>
        <v>6.4340944198748744</v>
      </c>
      <c r="L238" s="16">
        <f t="shared" si="36"/>
        <v>365.52090399309162</v>
      </c>
      <c r="M238" s="43">
        <v>5.5833000000000004</v>
      </c>
      <c r="N238" s="28">
        <f t="shared" si="40"/>
        <v>0</v>
      </c>
      <c r="O238" s="29">
        <f t="shared" si="41"/>
        <v>0</v>
      </c>
      <c r="P238" s="17"/>
      <c r="Q238" s="17"/>
      <c r="R238" s="17"/>
      <c r="S238" s="18">
        <f>S237+O238+Q238</f>
        <v>65.206002797819124</v>
      </c>
      <c r="T238" s="17">
        <f>M238*S238</f>
        <v>364.06467542106355</v>
      </c>
      <c r="U238" s="44">
        <v>4.3099999999999996</v>
      </c>
      <c r="V238" s="30">
        <f>IF(MONTH(A238)&gt;MONTH(A237),B238*0.2,0)</f>
        <v>0</v>
      </c>
      <c r="W238" s="31">
        <f t="shared" si="42"/>
        <v>0</v>
      </c>
      <c r="X238" s="19"/>
      <c r="Y238" s="19"/>
      <c r="Z238" s="19"/>
      <c r="AA238" s="20">
        <f>AA237+W238+Y238</f>
        <v>56.685162550986647</v>
      </c>
      <c r="AB238" s="19">
        <f>U238*AA238</f>
        <v>244.31305059475241</v>
      </c>
      <c r="AC238" s="45">
        <v>108.97</v>
      </c>
      <c r="AD238" s="45"/>
      <c r="AE238" s="32">
        <f>IF(MONTH(A238)&gt;MONTH(A237),B238*0.1,0)</f>
        <v>0</v>
      </c>
      <c r="AF238" s="33">
        <f t="shared" si="43"/>
        <v>0</v>
      </c>
      <c r="AG238" s="33">
        <f>IF(AD238&gt;0,(AK237*AD238)/AC238,0)</f>
        <v>0</v>
      </c>
      <c r="AH238" s="33"/>
      <c r="AI238" s="33"/>
      <c r="AJ238" s="33"/>
      <c r="AK238" s="34">
        <f>AK237+AF238+AG238-AI238</f>
        <v>1.2402210644339435</v>
      </c>
      <c r="AL238" s="21">
        <f>AC238*AK238</f>
        <v>135.14688939136681</v>
      </c>
      <c r="AM238" s="46">
        <v>138.78</v>
      </c>
      <c r="AN238" s="35">
        <f>IF(MONTH(A238)&gt;MONTH(A237),B238*0.1,0)</f>
        <v>0</v>
      </c>
      <c r="AO238" s="36">
        <f t="shared" si="45"/>
        <v>0</v>
      </c>
      <c r="AP238" s="23"/>
      <c r="AQ238" s="23"/>
      <c r="AR238" s="23"/>
      <c r="AS238" s="24">
        <f t="shared" si="44"/>
        <v>1.0458945375335216</v>
      </c>
      <c r="AT238" s="23">
        <f>AM238*AS238</f>
        <v>145.14924391890213</v>
      </c>
      <c r="AU238" s="25">
        <f>L238+T238+AB238+AL238+AT238</f>
        <v>1254.1947633191764</v>
      </c>
      <c r="AV238" s="26">
        <f t="shared" si="37"/>
        <v>0</v>
      </c>
    </row>
    <row r="239" spans="1:48" x14ac:dyDescent="0.25">
      <c r="A239" s="41">
        <v>40568</v>
      </c>
      <c r="B239" s="47">
        <v>28.94</v>
      </c>
      <c r="C239" s="42">
        <v>56.84</v>
      </c>
      <c r="D239" s="42"/>
      <c r="E239" s="16">
        <f t="shared" si="38"/>
        <v>0</v>
      </c>
      <c r="F239" s="27">
        <f t="shared" si="39"/>
        <v>0</v>
      </c>
      <c r="G239" s="27">
        <f t="shared" si="46"/>
        <v>0</v>
      </c>
      <c r="H239" s="27"/>
      <c r="I239" s="27"/>
      <c r="J239" s="27"/>
      <c r="K239" s="15">
        <f t="shared" si="47"/>
        <v>6.4340944198748744</v>
      </c>
      <c r="L239" s="16">
        <f t="shared" si="36"/>
        <v>365.71392682568791</v>
      </c>
      <c r="M239" s="43">
        <v>5.5754999999999999</v>
      </c>
      <c r="N239" s="28">
        <f t="shared" si="40"/>
        <v>0</v>
      </c>
      <c r="O239" s="29">
        <f t="shared" si="41"/>
        <v>0</v>
      </c>
      <c r="P239" s="17"/>
      <c r="Q239" s="17"/>
      <c r="R239" s="17"/>
      <c r="S239" s="18">
        <f>S238+O239+Q239</f>
        <v>65.206002797819124</v>
      </c>
      <c r="T239" s="17">
        <f>M239*S239</f>
        <v>363.55606859924052</v>
      </c>
      <c r="U239" s="44">
        <v>4.28</v>
      </c>
      <c r="V239" s="30">
        <f>IF(MONTH(A239)&gt;MONTH(A238),B239*0.2,0)</f>
        <v>0</v>
      </c>
      <c r="W239" s="31">
        <f t="shared" si="42"/>
        <v>0</v>
      </c>
      <c r="X239" s="19"/>
      <c r="Y239" s="19"/>
      <c r="Z239" s="19"/>
      <c r="AA239" s="20">
        <f>AA238+W239+Y239</f>
        <v>56.685162550986647</v>
      </c>
      <c r="AB239" s="19">
        <f>U239*AA239</f>
        <v>242.61249571822287</v>
      </c>
      <c r="AC239" s="45">
        <v>108.98</v>
      </c>
      <c r="AD239" s="45"/>
      <c r="AE239" s="32">
        <f>IF(MONTH(A239)&gt;MONTH(A238),B239*0.1,0)</f>
        <v>0</v>
      </c>
      <c r="AF239" s="33">
        <f t="shared" si="43"/>
        <v>0</v>
      </c>
      <c r="AG239" s="33">
        <f>IF(AD239&gt;0,(AK238*AD239)/AC239,0)</f>
        <v>0</v>
      </c>
      <c r="AH239" s="33"/>
      <c r="AI239" s="33"/>
      <c r="AJ239" s="33"/>
      <c r="AK239" s="34">
        <f>AK238+AF239+AG239-AI239</f>
        <v>1.2402210644339435</v>
      </c>
      <c r="AL239" s="21">
        <f>AC239*AK239</f>
        <v>135.15929160201117</v>
      </c>
      <c r="AM239" s="46">
        <v>138.34</v>
      </c>
      <c r="AN239" s="35">
        <f>IF(MONTH(A239)&gt;MONTH(A238),B239*0.1,0)</f>
        <v>0</v>
      </c>
      <c r="AO239" s="36">
        <f t="shared" si="45"/>
        <v>0</v>
      </c>
      <c r="AP239" s="23"/>
      <c r="AQ239" s="23"/>
      <c r="AR239" s="23"/>
      <c r="AS239" s="24">
        <f t="shared" si="44"/>
        <v>1.0458945375335216</v>
      </c>
      <c r="AT239" s="23">
        <f>AM239*AS239</f>
        <v>144.68905032238737</v>
      </c>
      <c r="AU239" s="25">
        <f>L239+T239+AB239+AL239+AT239</f>
        <v>1251.7308330675498</v>
      </c>
      <c r="AV239" s="26">
        <f t="shared" si="37"/>
        <v>0</v>
      </c>
    </row>
    <row r="240" spans="1:48" x14ac:dyDescent="0.25">
      <c r="A240" s="41">
        <v>40569</v>
      </c>
      <c r="B240" s="47">
        <v>28.94</v>
      </c>
      <c r="C240" s="42">
        <v>56.98</v>
      </c>
      <c r="D240" s="42"/>
      <c r="E240" s="16">
        <f t="shared" si="38"/>
        <v>0</v>
      </c>
      <c r="F240" s="27">
        <f t="shared" si="39"/>
        <v>0</v>
      </c>
      <c r="G240" s="27">
        <f t="shared" si="46"/>
        <v>0</v>
      </c>
      <c r="H240" s="27"/>
      <c r="I240" s="27"/>
      <c r="J240" s="27"/>
      <c r="K240" s="15">
        <f t="shared" si="47"/>
        <v>6.4340944198748744</v>
      </c>
      <c r="L240" s="16">
        <f t="shared" si="36"/>
        <v>366.61470004447034</v>
      </c>
      <c r="M240" s="43">
        <v>5.6257000000000001</v>
      </c>
      <c r="N240" s="28">
        <f t="shared" si="40"/>
        <v>0</v>
      </c>
      <c r="O240" s="29">
        <f t="shared" si="41"/>
        <v>0</v>
      </c>
      <c r="P240" s="17"/>
      <c r="Q240" s="17"/>
      <c r="R240" s="17"/>
      <c r="S240" s="18">
        <f>S239+O240+Q240</f>
        <v>65.206002797819124</v>
      </c>
      <c r="T240" s="17">
        <f>M240*S240</f>
        <v>366.82940993969106</v>
      </c>
      <c r="U240" s="44">
        <v>4.32</v>
      </c>
      <c r="V240" s="30">
        <f>IF(MONTH(A240)&gt;MONTH(A239),B240*0.2,0)</f>
        <v>0</v>
      </c>
      <c r="W240" s="31">
        <f t="shared" si="42"/>
        <v>0</v>
      </c>
      <c r="X240" s="19"/>
      <c r="Y240" s="19"/>
      <c r="Z240" s="19"/>
      <c r="AA240" s="20">
        <f>AA239+W240+Y240</f>
        <v>56.685162550986647</v>
      </c>
      <c r="AB240" s="19">
        <f>U240*AA240</f>
        <v>244.87990222026232</v>
      </c>
      <c r="AC240" s="45">
        <v>109.15</v>
      </c>
      <c r="AD240" s="45"/>
      <c r="AE240" s="32">
        <f>IF(MONTH(A240)&gt;MONTH(A239),B240*0.1,0)</f>
        <v>0</v>
      </c>
      <c r="AF240" s="33">
        <f t="shared" si="43"/>
        <v>0</v>
      </c>
      <c r="AG240" s="33">
        <f>IF(AD240&gt;0,(AK239*AD240)/AC240,0)</f>
        <v>0</v>
      </c>
      <c r="AH240" s="33"/>
      <c r="AI240" s="33"/>
      <c r="AJ240" s="33"/>
      <c r="AK240" s="34">
        <f>AK239+AF240+AG240-AI240</f>
        <v>1.2402210644339435</v>
      </c>
      <c r="AL240" s="21">
        <f>AC240*AK240</f>
        <v>135.37012918296494</v>
      </c>
      <c r="AM240" s="46">
        <v>140.05000000000001</v>
      </c>
      <c r="AN240" s="35">
        <f>IF(MONTH(A240)&gt;MONTH(A239),B240*0.1,0)</f>
        <v>0</v>
      </c>
      <c r="AO240" s="36">
        <f t="shared" si="45"/>
        <v>0</v>
      </c>
      <c r="AP240" s="23"/>
      <c r="AQ240" s="23"/>
      <c r="AR240" s="23"/>
      <c r="AS240" s="24">
        <f t="shared" si="44"/>
        <v>1.0458945375335216</v>
      </c>
      <c r="AT240" s="23">
        <f>AM240*AS240</f>
        <v>146.47752998156972</v>
      </c>
      <c r="AU240" s="25">
        <f>L240+T240+AB240+AL240+AT240</f>
        <v>1260.1716713689584</v>
      </c>
      <c r="AV240" s="26">
        <f t="shared" si="37"/>
        <v>0</v>
      </c>
    </row>
    <row r="241" spans="1:48" x14ac:dyDescent="0.25">
      <c r="A241" s="41">
        <v>40570</v>
      </c>
      <c r="B241" s="47">
        <v>28.94</v>
      </c>
      <c r="C241" s="42">
        <v>57.1</v>
      </c>
      <c r="D241" s="42"/>
      <c r="E241" s="16">
        <f t="shared" si="38"/>
        <v>0</v>
      </c>
      <c r="F241" s="27">
        <f t="shared" si="39"/>
        <v>0</v>
      </c>
      <c r="G241" s="27">
        <f t="shared" si="46"/>
        <v>0</v>
      </c>
      <c r="H241" s="27"/>
      <c r="I241" s="27"/>
      <c r="J241" s="27"/>
      <c r="K241" s="15">
        <f t="shared" si="47"/>
        <v>6.4340944198748744</v>
      </c>
      <c r="L241" s="16">
        <f t="shared" si="36"/>
        <v>367.38679137485536</v>
      </c>
      <c r="M241" s="43">
        <v>5.6391</v>
      </c>
      <c r="N241" s="28">
        <f t="shared" si="40"/>
        <v>0</v>
      </c>
      <c r="O241" s="29">
        <f t="shared" si="41"/>
        <v>0</v>
      </c>
      <c r="P241" s="17"/>
      <c r="Q241" s="17"/>
      <c r="R241" s="17"/>
      <c r="S241" s="18">
        <f>S240+O241+Q241</f>
        <v>65.206002797819124</v>
      </c>
      <c r="T241" s="17">
        <f>M241*S241</f>
        <v>367.70317037718183</v>
      </c>
      <c r="U241" s="44">
        <v>4.3</v>
      </c>
      <c r="V241" s="30">
        <f>IF(MONTH(A241)&gt;MONTH(A240),B241*0.2,0)</f>
        <v>0</v>
      </c>
      <c r="W241" s="31">
        <f t="shared" si="42"/>
        <v>0</v>
      </c>
      <c r="X241" s="19"/>
      <c r="Y241" s="19"/>
      <c r="Z241" s="19"/>
      <c r="AA241" s="20">
        <f>AA240+W241+Y241</f>
        <v>56.685162550986647</v>
      </c>
      <c r="AB241" s="19">
        <f>U241*AA241</f>
        <v>243.74619896924256</v>
      </c>
      <c r="AC241" s="45">
        <v>109.6</v>
      </c>
      <c r="AD241" s="45"/>
      <c r="AE241" s="32">
        <f>IF(MONTH(A241)&gt;MONTH(A240),B241*0.1,0)</f>
        <v>0</v>
      </c>
      <c r="AF241" s="33">
        <f t="shared" si="43"/>
        <v>0</v>
      </c>
      <c r="AG241" s="33">
        <f>IF(AD241&gt;0,(AK240*AD241)/AC241,0)</f>
        <v>0</v>
      </c>
      <c r="AH241" s="33"/>
      <c r="AI241" s="33"/>
      <c r="AJ241" s="33"/>
      <c r="AK241" s="34">
        <f>AK240+AF241+AG241-AI241</f>
        <v>1.2402210644339435</v>
      </c>
      <c r="AL241" s="21">
        <f>AC241*AK241</f>
        <v>135.92822866196019</v>
      </c>
      <c r="AM241" s="46">
        <v>140.52000000000001</v>
      </c>
      <c r="AN241" s="35">
        <f>IF(MONTH(A241)&gt;MONTH(A240),B241*0.1,0)</f>
        <v>0</v>
      </c>
      <c r="AO241" s="36">
        <f t="shared" si="45"/>
        <v>0</v>
      </c>
      <c r="AP241" s="23"/>
      <c r="AQ241" s="23"/>
      <c r="AR241" s="23"/>
      <c r="AS241" s="24">
        <f t="shared" si="44"/>
        <v>1.0458945375335216</v>
      </c>
      <c r="AT241" s="23">
        <f>AM241*AS241</f>
        <v>146.96910041421046</v>
      </c>
      <c r="AU241" s="25">
        <f>L241+T241+AB241+AL241+AT241</f>
        <v>1261.7334897974504</v>
      </c>
      <c r="AV241" s="26">
        <f t="shared" si="37"/>
        <v>0</v>
      </c>
    </row>
    <row r="242" spans="1:48" x14ac:dyDescent="0.25">
      <c r="A242" s="41">
        <v>40571</v>
      </c>
      <c r="B242" s="47">
        <v>28.94</v>
      </c>
      <c r="C242" s="42">
        <v>56.92</v>
      </c>
      <c r="D242" s="42"/>
      <c r="E242" s="16">
        <f t="shared" si="38"/>
        <v>0</v>
      </c>
      <c r="F242" s="27">
        <f t="shared" si="39"/>
        <v>0</v>
      </c>
      <c r="G242" s="27">
        <f t="shared" si="46"/>
        <v>0</v>
      </c>
      <c r="H242" s="27"/>
      <c r="I242" s="27"/>
      <c r="J242" s="27"/>
      <c r="K242" s="15">
        <f t="shared" si="47"/>
        <v>6.4340944198748744</v>
      </c>
      <c r="L242" s="16">
        <f t="shared" si="36"/>
        <v>366.22865437927788</v>
      </c>
      <c r="M242" s="43">
        <v>5.5997000000000003</v>
      </c>
      <c r="N242" s="28">
        <f t="shared" si="40"/>
        <v>0</v>
      </c>
      <c r="O242" s="29">
        <f t="shared" si="41"/>
        <v>0</v>
      </c>
      <c r="P242" s="17"/>
      <c r="Q242" s="17"/>
      <c r="R242" s="17"/>
      <c r="S242" s="18">
        <f>S241+O242+Q242</f>
        <v>65.206002797819124</v>
      </c>
      <c r="T242" s="17">
        <f>M242*S242</f>
        <v>365.1340538669478</v>
      </c>
      <c r="U242" s="44">
        <v>4.2699999999999996</v>
      </c>
      <c r="V242" s="30">
        <f>IF(MONTH(A242)&gt;MONTH(A241),B242*0.2,0)</f>
        <v>0</v>
      </c>
      <c r="W242" s="31">
        <f t="shared" si="42"/>
        <v>0</v>
      </c>
      <c r="X242" s="19"/>
      <c r="Y242" s="19"/>
      <c r="Z242" s="19"/>
      <c r="AA242" s="20">
        <f>AA241+W242+Y242</f>
        <v>56.685162550986647</v>
      </c>
      <c r="AB242" s="19">
        <f>U242*AA242</f>
        <v>242.04564409271296</v>
      </c>
      <c r="AC242" s="45">
        <v>108.32</v>
      </c>
      <c r="AD242" s="45"/>
      <c r="AE242" s="32">
        <f>IF(MONTH(A242)&gt;MONTH(A241),B242*0.1,0)</f>
        <v>0</v>
      </c>
      <c r="AF242" s="33">
        <f t="shared" si="43"/>
        <v>0</v>
      </c>
      <c r="AG242" s="33">
        <f>IF(AD242&gt;0,(AK241*AD242)/AC242,0)</f>
        <v>0</v>
      </c>
      <c r="AH242" s="33"/>
      <c r="AI242" s="33"/>
      <c r="AJ242" s="33"/>
      <c r="AK242" s="34">
        <f>AK241+AF242+AG242-AI242</f>
        <v>1.2402210644339435</v>
      </c>
      <c r="AL242" s="21">
        <f>AC242*AK242</f>
        <v>134.34074569948476</v>
      </c>
      <c r="AM242" s="46">
        <v>140.22999999999999</v>
      </c>
      <c r="AN242" s="35">
        <f>IF(MONTH(A242)&gt;MONTH(A241),B242*0.1,0)</f>
        <v>0</v>
      </c>
      <c r="AO242" s="36">
        <f t="shared" si="45"/>
        <v>0</v>
      </c>
      <c r="AP242" s="23"/>
      <c r="AQ242" s="23"/>
      <c r="AR242" s="23"/>
      <c r="AS242" s="24">
        <f t="shared" si="44"/>
        <v>1.0458945375335216</v>
      </c>
      <c r="AT242" s="23">
        <f>AM242*AS242</f>
        <v>146.66579099832572</v>
      </c>
      <c r="AU242" s="25">
        <f>L242+T242+AB242+AL242+AT242</f>
        <v>1254.4148890367492</v>
      </c>
      <c r="AV242" s="26">
        <f t="shared" si="37"/>
        <v>0</v>
      </c>
    </row>
    <row r="243" spans="1:48" x14ac:dyDescent="0.25">
      <c r="A243" s="41">
        <v>40574</v>
      </c>
      <c r="B243" s="47">
        <v>28.94</v>
      </c>
      <c r="C243" s="42">
        <v>56.41</v>
      </c>
      <c r="D243" s="42"/>
      <c r="E243" s="16">
        <f t="shared" si="38"/>
        <v>0</v>
      </c>
      <c r="F243" s="27">
        <f t="shared" si="39"/>
        <v>0</v>
      </c>
      <c r="G243" s="27">
        <f t="shared" si="46"/>
        <v>0</v>
      </c>
      <c r="H243" s="27"/>
      <c r="I243" s="27"/>
      <c r="J243" s="27"/>
      <c r="K243" s="15">
        <f t="shared" si="47"/>
        <v>6.4340944198748744</v>
      </c>
      <c r="L243" s="16">
        <f t="shared" si="36"/>
        <v>362.94726622514162</v>
      </c>
      <c r="M243" s="43">
        <v>5.5831999999999997</v>
      </c>
      <c r="N243" s="28">
        <f t="shared" si="40"/>
        <v>0</v>
      </c>
      <c r="O243" s="29">
        <f t="shared" si="41"/>
        <v>0</v>
      </c>
      <c r="P243" s="17"/>
      <c r="Q243" s="17"/>
      <c r="R243" s="17"/>
      <c r="S243" s="18">
        <f>S242+O243+Q243</f>
        <v>65.206002797819124</v>
      </c>
      <c r="T243" s="17">
        <f>M243*S243</f>
        <v>364.05815482078373</v>
      </c>
      <c r="U243" s="44">
        <v>4.25</v>
      </c>
      <c r="V243" s="30">
        <f>IF(MONTH(A243)&gt;MONTH(A242),B243*0.2,0)</f>
        <v>0</v>
      </c>
      <c r="W243" s="31">
        <f t="shared" si="42"/>
        <v>0</v>
      </c>
      <c r="X243" s="19"/>
      <c r="Y243" s="19"/>
      <c r="Z243" s="19"/>
      <c r="AA243" s="20">
        <f>AA242+W243+Y243</f>
        <v>56.685162550986647</v>
      </c>
      <c r="AB243" s="19">
        <f>U243*AA243</f>
        <v>240.91194084169325</v>
      </c>
      <c r="AC243" s="45">
        <v>107.45</v>
      </c>
      <c r="AD243" s="45"/>
      <c r="AE243" s="32">
        <f>IF(MONTH(A243)&gt;MONTH(A242),B243*0.1,0)</f>
        <v>0</v>
      </c>
      <c r="AF243" s="33">
        <f t="shared" si="43"/>
        <v>0</v>
      </c>
      <c r="AG243" s="33">
        <f>IF(AD243&gt;0,(AK242*AD243)/AC243,0)</f>
        <v>0</v>
      </c>
      <c r="AH243" s="33"/>
      <c r="AI243" s="33"/>
      <c r="AJ243" s="33"/>
      <c r="AK243" s="34">
        <f>AK242+AF243+AG243-AI243</f>
        <v>1.2402210644339435</v>
      </c>
      <c r="AL243" s="21">
        <f>AC243*AK243</f>
        <v>133.26175337342724</v>
      </c>
      <c r="AM243" s="46">
        <v>139.19</v>
      </c>
      <c r="AN243" s="35">
        <f>IF(MONTH(A243)&gt;MONTH(A242),B243*0.1,0)</f>
        <v>0</v>
      </c>
      <c r="AO243" s="36">
        <f t="shared" si="45"/>
        <v>0</v>
      </c>
      <c r="AP243" s="23"/>
      <c r="AQ243" s="23"/>
      <c r="AR243" s="23"/>
      <c r="AS243" s="24">
        <f t="shared" si="44"/>
        <v>1.0458945375335216</v>
      </c>
      <c r="AT243" s="23">
        <f>AM243*AS243</f>
        <v>145.57806067929087</v>
      </c>
      <c r="AU243" s="25">
        <f>L243+T243+AB243+AL243+AT243</f>
        <v>1246.7571759403368</v>
      </c>
      <c r="AV243" s="26">
        <f t="shared" si="37"/>
        <v>0</v>
      </c>
    </row>
    <row r="244" spans="1:48" x14ac:dyDescent="0.25">
      <c r="A244" s="41">
        <v>40575</v>
      </c>
      <c r="B244" s="47">
        <v>28.94</v>
      </c>
      <c r="C244" s="42">
        <v>56.87</v>
      </c>
      <c r="D244" s="42"/>
      <c r="E244" s="16">
        <f t="shared" si="38"/>
        <v>8.6820000000000004</v>
      </c>
      <c r="F244" s="27">
        <f t="shared" si="39"/>
        <v>0.15266397045894145</v>
      </c>
      <c r="G244" s="27">
        <f t="shared" si="46"/>
        <v>0</v>
      </c>
      <c r="H244" s="27"/>
      <c r="I244" s="27"/>
      <c r="J244" s="27"/>
      <c r="K244" s="15">
        <f t="shared" si="47"/>
        <v>6.5867583903338156</v>
      </c>
      <c r="L244" s="16">
        <f t="shared" si="36"/>
        <v>374.58894965828409</v>
      </c>
      <c r="M244" s="43">
        <v>5.6562999999999999</v>
      </c>
      <c r="N244" s="28">
        <f t="shared" si="40"/>
        <v>8.6820000000000004</v>
      </c>
      <c r="O244" s="29">
        <f t="shared" si="41"/>
        <v>1.5349256581157296</v>
      </c>
      <c r="P244" s="17"/>
      <c r="Q244" s="17"/>
      <c r="R244" s="17"/>
      <c r="S244" s="18">
        <f>S243+O244+Q244</f>
        <v>66.740928455934849</v>
      </c>
      <c r="T244" s="17">
        <f>M244*S244</f>
        <v>377.50671362530426</v>
      </c>
      <c r="U244" s="44">
        <v>4.28</v>
      </c>
      <c r="V244" s="30">
        <f>IF(MONTH(A244)&gt;MONTH(A243),B244*0.2,0)</f>
        <v>5.7880000000000003</v>
      </c>
      <c r="W244" s="31">
        <f t="shared" si="42"/>
        <v>1.3523364485981308</v>
      </c>
      <c r="X244" s="19"/>
      <c r="Y244" s="19"/>
      <c r="Z244" s="19"/>
      <c r="AA244" s="20">
        <f>AA243+W244+Y244</f>
        <v>58.037498999584777</v>
      </c>
      <c r="AB244" s="19">
        <f>U244*AA244</f>
        <v>248.40049571822286</v>
      </c>
      <c r="AC244" s="45">
        <v>106.88</v>
      </c>
      <c r="AD244" s="45"/>
      <c r="AE244" s="32">
        <f>IF(MONTH(A244)&gt;MONTH(A243),B244*0.1,0)</f>
        <v>2.8940000000000001</v>
      </c>
      <c r="AF244" s="33">
        <f t="shared" si="43"/>
        <v>2.7077095808383234E-2</v>
      </c>
      <c r="AG244" s="33">
        <f>IF(AD244&gt;0,(AK243*AD244)/AC244,0)</f>
        <v>0</v>
      </c>
      <c r="AH244" s="33"/>
      <c r="AI244" s="33"/>
      <c r="AJ244" s="33"/>
      <c r="AK244" s="34">
        <f>AK243+AF244+AG244-AI244</f>
        <v>1.2672981602423268</v>
      </c>
      <c r="AL244" s="21">
        <f>AC244*AK244</f>
        <v>135.44882736669987</v>
      </c>
      <c r="AM244" s="46">
        <v>141.27000000000001</v>
      </c>
      <c r="AN244" s="35">
        <f>IF(MONTH(A244)&gt;MONTH(A243),B244*0.1,0)</f>
        <v>2.8940000000000001</v>
      </c>
      <c r="AO244" s="36">
        <f t="shared" si="45"/>
        <v>2.0485594960005661E-2</v>
      </c>
      <c r="AP244" s="23"/>
      <c r="AQ244" s="23"/>
      <c r="AR244" s="23"/>
      <c r="AS244" s="24">
        <f t="shared" si="44"/>
        <v>1.0663801324935271</v>
      </c>
      <c r="AT244" s="23">
        <f>AM244*AS244</f>
        <v>150.6475213173606</v>
      </c>
      <c r="AU244" s="25">
        <f>L244+T244+AB244+AL244+AT244</f>
        <v>1286.5925076858716</v>
      </c>
      <c r="AV244" s="26">
        <f t="shared" si="37"/>
        <v>0</v>
      </c>
    </row>
    <row r="245" spans="1:48" x14ac:dyDescent="0.25">
      <c r="A245" s="41">
        <v>40576</v>
      </c>
      <c r="B245" s="47">
        <v>28.94</v>
      </c>
      <c r="C245" s="42">
        <v>57.15</v>
      </c>
      <c r="D245" s="42"/>
      <c r="E245" s="16">
        <f t="shared" si="38"/>
        <v>0</v>
      </c>
      <c r="F245" s="27">
        <f t="shared" si="39"/>
        <v>0</v>
      </c>
      <c r="G245" s="27">
        <f t="shared" si="46"/>
        <v>0</v>
      </c>
      <c r="H245" s="27"/>
      <c r="I245" s="27"/>
      <c r="J245" s="27"/>
      <c r="K245" s="15">
        <f t="shared" si="47"/>
        <v>6.5867583903338156</v>
      </c>
      <c r="L245" s="16">
        <f t="shared" si="36"/>
        <v>376.43324200757758</v>
      </c>
      <c r="M245" s="43">
        <v>5.6538000000000004</v>
      </c>
      <c r="N245" s="28">
        <f t="shared" si="40"/>
        <v>0</v>
      </c>
      <c r="O245" s="29">
        <f t="shared" si="41"/>
        <v>0</v>
      </c>
      <c r="P245" s="17"/>
      <c r="Q245" s="17"/>
      <c r="R245" s="17"/>
      <c r="S245" s="18">
        <f>S244+O245+Q245</f>
        <v>66.740928455934849</v>
      </c>
      <c r="T245" s="17">
        <f>M245*S245</f>
        <v>377.33986130416446</v>
      </c>
      <c r="U245" s="44">
        <v>4.28</v>
      </c>
      <c r="V245" s="30">
        <f>IF(MONTH(A245)&gt;MONTH(A244),B245*0.2,0)</f>
        <v>0</v>
      </c>
      <c r="W245" s="31">
        <f t="shared" si="42"/>
        <v>0</v>
      </c>
      <c r="X245" s="19"/>
      <c r="Y245" s="19"/>
      <c r="Z245" s="19"/>
      <c r="AA245" s="20">
        <f>AA244+W245+Y245</f>
        <v>58.037498999584777</v>
      </c>
      <c r="AB245" s="19">
        <f>U245*AA245</f>
        <v>248.40049571822286</v>
      </c>
      <c r="AC245" s="45">
        <v>107.2</v>
      </c>
      <c r="AD245" s="45"/>
      <c r="AE245" s="32">
        <f>IF(MONTH(A245)&gt;MONTH(A244),B245*0.1,0)</f>
        <v>0</v>
      </c>
      <c r="AF245" s="33">
        <f t="shared" si="43"/>
        <v>0</v>
      </c>
      <c r="AG245" s="33">
        <f>IF(AD245&gt;0,(AK244*AD245)/AC245,0)</f>
        <v>0</v>
      </c>
      <c r="AH245" s="33"/>
      <c r="AI245" s="33"/>
      <c r="AJ245" s="33"/>
      <c r="AK245" s="34">
        <f>AK244+AF245+AG245-AI245</f>
        <v>1.2672981602423268</v>
      </c>
      <c r="AL245" s="21">
        <f>AC245*AK245</f>
        <v>135.85436277797743</v>
      </c>
      <c r="AM245" s="46">
        <v>140.99</v>
      </c>
      <c r="AN245" s="35">
        <f>IF(MONTH(A245)&gt;MONTH(A244),B245*0.1,0)</f>
        <v>0</v>
      </c>
      <c r="AO245" s="36">
        <f t="shared" si="45"/>
        <v>0</v>
      </c>
      <c r="AP245" s="23"/>
      <c r="AQ245" s="23"/>
      <c r="AR245" s="23"/>
      <c r="AS245" s="24">
        <f t="shared" si="44"/>
        <v>1.0663801324935271</v>
      </c>
      <c r="AT245" s="23">
        <f>AM245*AS245</f>
        <v>150.34893488026239</v>
      </c>
      <c r="AU245" s="25">
        <f>L245+T245+AB245+AL245+AT245</f>
        <v>1288.3768966882049</v>
      </c>
      <c r="AV245" s="26">
        <f t="shared" si="37"/>
        <v>0</v>
      </c>
    </row>
    <row r="246" spans="1:48" x14ac:dyDescent="0.25">
      <c r="A246" s="41">
        <v>40577</v>
      </c>
      <c r="B246" s="47">
        <v>28.94</v>
      </c>
      <c r="C246" s="42">
        <v>57.11</v>
      </c>
      <c r="D246" s="42"/>
      <c r="E246" s="16">
        <f t="shared" si="38"/>
        <v>0</v>
      </c>
      <c r="F246" s="27">
        <f t="shared" si="39"/>
        <v>0</v>
      </c>
      <c r="G246" s="27">
        <f t="shared" si="46"/>
        <v>0</v>
      </c>
      <c r="H246" s="27"/>
      <c r="I246" s="27"/>
      <c r="J246" s="27"/>
      <c r="K246" s="15">
        <f t="shared" si="47"/>
        <v>6.5867583903338156</v>
      </c>
      <c r="L246" s="16">
        <f t="shared" si="36"/>
        <v>376.16977167196421</v>
      </c>
      <c r="M246" s="43">
        <v>5.6397000000000004</v>
      </c>
      <c r="N246" s="28">
        <f t="shared" si="40"/>
        <v>0</v>
      </c>
      <c r="O246" s="29">
        <f t="shared" si="41"/>
        <v>0</v>
      </c>
      <c r="P246" s="17"/>
      <c r="Q246" s="17"/>
      <c r="R246" s="17"/>
      <c r="S246" s="18">
        <f>S245+O246+Q246</f>
        <v>66.740928455934849</v>
      </c>
      <c r="T246" s="17">
        <f>M246*S246</f>
        <v>376.3988142129358</v>
      </c>
      <c r="U246" s="44">
        <v>4.32</v>
      </c>
      <c r="V246" s="30">
        <f>IF(MONTH(A246)&gt;MONTH(A245),B246*0.2,0)</f>
        <v>0</v>
      </c>
      <c r="W246" s="31">
        <f t="shared" si="42"/>
        <v>0</v>
      </c>
      <c r="X246" s="19"/>
      <c r="Y246" s="19"/>
      <c r="Z246" s="19"/>
      <c r="AA246" s="20">
        <f>AA245+W246+Y246</f>
        <v>58.037498999584777</v>
      </c>
      <c r="AB246" s="19">
        <f>U246*AA246</f>
        <v>250.72199567820624</v>
      </c>
      <c r="AC246" s="45">
        <v>107.79</v>
      </c>
      <c r="AD246" s="45"/>
      <c r="AE246" s="32">
        <f>IF(MONTH(A246)&gt;MONTH(A245),B246*0.1,0)</f>
        <v>0</v>
      </c>
      <c r="AF246" s="33">
        <f t="shared" si="43"/>
        <v>0</v>
      </c>
      <c r="AG246" s="33">
        <f>IF(AD246&gt;0,(AK245*AD246)/AC246,0)</f>
        <v>0</v>
      </c>
      <c r="AH246" s="33"/>
      <c r="AI246" s="33"/>
      <c r="AJ246" s="33"/>
      <c r="AK246" s="34">
        <f>AK245+AF246+AG246-AI246</f>
        <v>1.2672981602423268</v>
      </c>
      <c r="AL246" s="21">
        <f>AC246*AK246</f>
        <v>136.60206869252042</v>
      </c>
      <c r="AM246" s="46">
        <v>141.41</v>
      </c>
      <c r="AN246" s="35">
        <f>IF(MONTH(A246)&gt;MONTH(A245),B246*0.1,0)</f>
        <v>0</v>
      </c>
      <c r="AO246" s="36">
        <f t="shared" si="45"/>
        <v>0</v>
      </c>
      <c r="AP246" s="23"/>
      <c r="AQ246" s="23"/>
      <c r="AR246" s="23"/>
      <c r="AS246" s="24">
        <f t="shared" si="44"/>
        <v>1.0663801324935271</v>
      </c>
      <c r="AT246" s="23">
        <f>AM246*AS246</f>
        <v>150.79681453590968</v>
      </c>
      <c r="AU246" s="25">
        <f>L246+T246+AB246+AL246+AT246</f>
        <v>1290.6894647915365</v>
      </c>
      <c r="AV246" s="26">
        <f t="shared" si="37"/>
        <v>0</v>
      </c>
    </row>
    <row r="247" spans="1:48" x14ac:dyDescent="0.25">
      <c r="A247" s="41">
        <v>40578</v>
      </c>
      <c r="B247" s="47">
        <v>28.94</v>
      </c>
      <c r="C247" s="42">
        <v>57.66</v>
      </c>
      <c r="D247" s="42"/>
      <c r="E247" s="16">
        <f t="shared" si="38"/>
        <v>0</v>
      </c>
      <c r="F247" s="27">
        <f t="shared" si="39"/>
        <v>0</v>
      </c>
      <c r="G247" s="27">
        <f t="shared" si="46"/>
        <v>0</v>
      </c>
      <c r="H247" s="27"/>
      <c r="I247" s="27"/>
      <c r="J247" s="27"/>
      <c r="K247" s="15">
        <f t="shared" si="47"/>
        <v>6.5867583903338156</v>
      </c>
      <c r="L247" s="16">
        <f t="shared" si="36"/>
        <v>379.79248878664777</v>
      </c>
      <c r="M247" s="43">
        <v>5.6449999999999996</v>
      </c>
      <c r="N247" s="28">
        <f t="shared" si="40"/>
        <v>0</v>
      </c>
      <c r="O247" s="29">
        <f t="shared" si="41"/>
        <v>0</v>
      </c>
      <c r="P247" s="17"/>
      <c r="Q247" s="17"/>
      <c r="R247" s="17"/>
      <c r="S247" s="18">
        <f>S246+O247+Q247</f>
        <v>66.740928455934849</v>
      </c>
      <c r="T247" s="17">
        <f>M247*S247</f>
        <v>376.75254113375217</v>
      </c>
      <c r="U247" s="44">
        <v>4.3499999999999996</v>
      </c>
      <c r="V247" s="30">
        <f>IF(MONTH(A247)&gt;MONTH(A246),B247*0.2,0)</f>
        <v>0</v>
      </c>
      <c r="W247" s="31">
        <f t="shared" si="42"/>
        <v>0</v>
      </c>
      <c r="X247" s="19"/>
      <c r="Y247" s="19"/>
      <c r="Z247" s="19"/>
      <c r="AA247" s="20">
        <f>AA246+W247+Y247</f>
        <v>58.037498999584777</v>
      </c>
      <c r="AB247" s="19">
        <f>U247*AA247</f>
        <v>252.46312064819375</v>
      </c>
      <c r="AC247" s="45">
        <v>108.76</v>
      </c>
      <c r="AD247" s="45"/>
      <c r="AE247" s="32">
        <f>IF(MONTH(A247)&gt;MONTH(A246),B247*0.1,0)</f>
        <v>0</v>
      </c>
      <c r="AF247" s="33">
        <f t="shared" si="43"/>
        <v>0</v>
      </c>
      <c r="AG247" s="33">
        <f>IF(AD247&gt;0,(AK246*AD247)/AC247,0)</f>
        <v>0</v>
      </c>
      <c r="AH247" s="33"/>
      <c r="AI247" s="33"/>
      <c r="AJ247" s="33"/>
      <c r="AK247" s="34">
        <f>AK246+AF247+AG247-AI247</f>
        <v>1.2672981602423268</v>
      </c>
      <c r="AL247" s="21">
        <f>AC247*AK247</f>
        <v>137.83134790795546</v>
      </c>
      <c r="AM247" s="46">
        <v>142.41999999999999</v>
      </c>
      <c r="AN247" s="35">
        <f>IF(MONTH(A247)&gt;MONTH(A246),B247*0.1,0)</f>
        <v>0</v>
      </c>
      <c r="AO247" s="36">
        <f t="shared" si="45"/>
        <v>0</v>
      </c>
      <c r="AP247" s="23"/>
      <c r="AQ247" s="23"/>
      <c r="AR247" s="23"/>
      <c r="AS247" s="24">
        <f t="shared" si="44"/>
        <v>1.0663801324935271</v>
      </c>
      <c r="AT247" s="23">
        <f>AM247*AS247</f>
        <v>151.87385846972813</v>
      </c>
      <c r="AU247" s="25">
        <f>L247+T247+AB247+AL247+AT247</f>
        <v>1298.7133569462771</v>
      </c>
      <c r="AV247" s="26">
        <f t="shared" si="37"/>
        <v>0</v>
      </c>
    </row>
    <row r="248" spans="1:48" x14ac:dyDescent="0.25">
      <c r="A248" s="41">
        <v>40581</v>
      </c>
      <c r="B248" s="47">
        <v>28.94</v>
      </c>
      <c r="C248" s="42">
        <v>57.94</v>
      </c>
      <c r="D248" s="42"/>
      <c r="E248" s="16">
        <f t="shared" si="38"/>
        <v>0</v>
      </c>
      <c r="F248" s="27">
        <f t="shared" si="39"/>
        <v>0</v>
      </c>
      <c r="G248" s="27">
        <f t="shared" si="46"/>
        <v>0</v>
      </c>
      <c r="H248" s="27"/>
      <c r="I248" s="27"/>
      <c r="J248" s="27"/>
      <c r="K248" s="15">
        <f t="shared" si="47"/>
        <v>6.5867583903338156</v>
      </c>
      <c r="L248" s="16">
        <f t="shared" si="36"/>
        <v>381.63678113594125</v>
      </c>
      <c r="M248" s="43">
        <v>5.6871</v>
      </c>
      <c r="N248" s="28">
        <f t="shared" si="40"/>
        <v>0</v>
      </c>
      <c r="O248" s="29">
        <f t="shared" si="41"/>
        <v>0</v>
      </c>
      <c r="P248" s="17"/>
      <c r="Q248" s="17"/>
      <c r="R248" s="17"/>
      <c r="S248" s="18">
        <f>S247+O248+Q248</f>
        <v>66.740928455934849</v>
      </c>
      <c r="T248" s="17">
        <f>M248*S248</f>
        <v>379.56233422174711</v>
      </c>
      <c r="U248" s="44">
        <v>4.41</v>
      </c>
      <c r="V248" s="30">
        <f>IF(MONTH(A248)&gt;MONTH(A247),B248*0.2,0)</f>
        <v>0</v>
      </c>
      <c r="W248" s="31">
        <f t="shared" si="42"/>
        <v>0</v>
      </c>
      <c r="X248" s="19"/>
      <c r="Y248" s="19"/>
      <c r="Z248" s="19"/>
      <c r="AA248" s="20">
        <f>AA247+W248+Y248</f>
        <v>58.037498999584777</v>
      </c>
      <c r="AB248" s="19">
        <f>U248*AA248</f>
        <v>255.94537058816888</v>
      </c>
      <c r="AC248" s="45">
        <v>108.7</v>
      </c>
      <c r="AD248" s="45"/>
      <c r="AE248" s="32">
        <f>IF(MONTH(A248)&gt;MONTH(A247),B248*0.1,0)</f>
        <v>0</v>
      </c>
      <c r="AF248" s="33">
        <f t="shared" si="43"/>
        <v>0</v>
      </c>
      <c r="AG248" s="33">
        <f>IF(AD248&gt;0,(AK247*AD248)/AC248,0)</f>
        <v>0</v>
      </c>
      <c r="AH248" s="33"/>
      <c r="AI248" s="33"/>
      <c r="AJ248" s="33"/>
      <c r="AK248" s="34">
        <f>AK247+AF248+AG248-AI248</f>
        <v>1.2672981602423268</v>
      </c>
      <c r="AL248" s="21">
        <f>AC248*AK248</f>
        <v>137.75531001834094</v>
      </c>
      <c r="AM248" s="46">
        <v>144.37</v>
      </c>
      <c r="AN248" s="35">
        <f>IF(MONTH(A248)&gt;MONTH(A247),B248*0.1,0)</f>
        <v>0</v>
      </c>
      <c r="AO248" s="36">
        <f t="shared" si="45"/>
        <v>0</v>
      </c>
      <c r="AP248" s="23"/>
      <c r="AQ248" s="23"/>
      <c r="AR248" s="23"/>
      <c r="AS248" s="24">
        <f t="shared" si="44"/>
        <v>1.0663801324935271</v>
      </c>
      <c r="AT248" s="23">
        <f>AM248*AS248</f>
        <v>153.95329972809051</v>
      </c>
      <c r="AU248" s="25">
        <f>L248+T248+AB248+AL248+AT248</f>
        <v>1308.8530956922887</v>
      </c>
      <c r="AV248" s="26">
        <f t="shared" si="37"/>
        <v>0</v>
      </c>
    </row>
    <row r="249" spans="1:48" x14ac:dyDescent="0.25">
      <c r="A249" s="41">
        <v>40582</v>
      </c>
      <c r="B249" s="47">
        <v>28.94</v>
      </c>
      <c r="C249" s="42">
        <v>57.93</v>
      </c>
      <c r="D249" s="42"/>
      <c r="E249" s="16">
        <f t="shared" si="38"/>
        <v>0</v>
      </c>
      <c r="F249" s="27">
        <f t="shared" si="39"/>
        <v>0</v>
      </c>
      <c r="G249" s="27">
        <f t="shared" si="46"/>
        <v>0</v>
      </c>
      <c r="H249" s="27"/>
      <c r="I249" s="27"/>
      <c r="J249" s="27"/>
      <c r="K249" s="15">
        <f t="shared" si="47"/>
        <v>6.5867583903338156</v>
      </c>
      <c r="L249" s="16">
        <f t="shared" si="36"/>
        <v>381.57091355203795</v>
      </c>
      <c r="M249" s="43">
        <v>5.6916000000000002</v>
      </c>
      <c r="N249" s="28">
        <f t="shared" si="40"/>
        <v>0</v>
      </c>
      <c r="O249" s="29">
        <f t="shared" si="41"/>
        <v>0</v>
      </c>
      <c r="P249" s="17"/>
      <c r="Q249" s="17"/>
      <c r="R249" s="17"/>
      <c r="S249" s="18">
        <f>S248+O249+Q249</f>
        <v>66.740928455934849</v>
      </c>
      <c r="T249" s="17">
        <f>M249*S249</f>
        <v>379.86266839979879</v>
      </c>
      <c r="U249" s="44">
        <v>4.37</v>
      </c>
      <c r="V249" s="30">
        <f>IF(MONTH(A249)&gt;MONTH(A248),B249*0.2,0)</f>
        <v>0</v>
      </c>
      <c r="W249" s="31">
        <f t="shared" si="42"/>
        <v>0</v>
      </c>
      <c r="X249" s="19"/>
      <c r="Y249" s="19"/>
      <c r="Z249" s="19"/>
      <c r="AA249" s="20">
        <f>AA248+W249+Y249</f>
        <v>58.037498999584777</v>
      </c>
      <c r="AB249" s="19">
        <f>U249*AA249</f>
        <v>253.62387062818547</v>
      </c>
      <c r="AC249" s="45">
        <v>108.11</v>
      </c>
      <c r="AD249" s="45"/>
      <c r="AE249" s="32">
        <f>IF(MONTH(A249)&gt;MONTH(A248),B249*0.1,0)</f>
        <v>0</v>
      </c>
      <c r="AF249" s="33">
        <f t="shared" si="43"/>
        <v>0</v>
      </c>
      <c r="AG249" s="33">
        <f>IF(AD249&gt;0,(AK248*AD249)/AC249,0)</f>
        <v>0</v>
      </c>
      <c r="AH249" s="33"/>
      <c r="AI249" s="33"/>
      <c r="AJ249" s="33"/>
      <c r="AK249" s="34">
        <f>AK248+AF249+AG249-AI249</f>
        <v>1.2672981602423268</v>
      </c>
      <c r="AL249" s="21">
        <f>AC249*AK249</f>
        <v>137.00760410379795</v>
      </c>
      <c r="AM249" s="46">
        <v>143.80000000000001</v>
      </c>
      <c r="AN249" s="35">
        <f>IF(MONTH(A249)&gt;MONTH(A248),B249*0.1,0)</f>
        <v>0</v>
      </c>
      <c r="AO249" s="36">
        <f t="shared" si="45"/>
        <v>0</v>
      </c>
      <c r="AP249" s="23"/>
      <c r="AQ249" s="23"/>
      <c r="AR249" s="23"/>
      <c r="AS249" s="24">
        <f t="shared" si="44"/>
        <v>1.0663801324935271</v>
      </c>
      <c r="AT249" s="23">
        <f>AM249*AS249</f>
        <v>153.34546305256922</v>
      </c>
      <c r="AU249" s="25">
        <f>L249+T249+AB249+AL249+AT249</f>
        <v>1305.4105197363892</v>
      </c>
      <c r="AV249" s="26">
        <f t="shared" si="37"/>
        <v>0</v>
      </c>
    </row>
    <row r="250" spans="1:48" x14ac:dyDescent="0.25">
      <c r="A250" s="41">
        <v>40583</v>
      </c>
      <c r="B250" s="47">
        <v>28.94</v>
      </c>
      <c r="C250" s="42">
        <v>57.93</v>
      </c>
      <c r="D250" s="42"/>
      <c r="E250" s="16">
        <f t="shared" si="38"/>
        <v>0</v>
      </c>
      <c r="F250" s="27">
        <f t="shared" si="39"/>
        <v>0</v>
      </c>
      <c r="G250" s="27">
        <f t="shared" si="46"/>
        <v>0</v>
      </c>
      <c r="H250" s="27"/>
      <c r="I250" s="27"/>
      <c r="J250" s="27"/>
      <c r="K250" s="15">
        <f t="shared" si="47"/>
        <v>6.5867583903338156</v>
      </c>
      <c r="L250" s="16">
        <f t="shared" si="36"/>
        <v>381.57091355203795</v>
      </c>
      <c r="M250" s="43">
        <v>5.6745999999999999</v>
      </c>
      <c r="N250" s="28">
        <f t="shared" si="40"/>
        <v>0</v>
      </c>
      <c r="O250" s="29">
        <f t="shared" si="41"/>
        <v>0</v>
      </c>
      <c r="P250" s="17"/>
      <c r="Q250" s="17"/>
      <c r="R250" s="17"/>
      <c r="S250" s="18">
        <f>S249+O250+Q250</f>
        <v>66.740928455934849</v>
      </c>
      <c r="T250" s="17">
        <f>M250*S250</f>
        <v>378.72807261604788</v>
      </c>
      <c r="U250" s="44">
        <v>4.34</v>
      </c>
      <c r="V250" s="30">
        <f>IF(MONTH(A250)&gt;MONTH(A249),B250*0.2,0)</f>
        <v>0</v>
      </c>
      <c r="W250" s="31">
        <f t="shared" si="42"/>
        <v>0</v>
      </c>
      <c r="X250" s="19"/>
      <c r="Y250" s="19"/>
      <c r="Z250" s="19"/>
      <c r="AA250" s="20">
        <f>AA249+W250+Y250</f>
        <v>58.037498999584777</v>
      </c>
      <c r="AB250" s="19">
        <f>U250*AA250</f>
        <v>251.88274565819793</v>
      </c>
      <c r="AC250" s="45">
        <v>106.7</v>
      </c>
      <c r="AD250" s="45"/>
      <c r="AE250" s="32">
        <f>IF(MONTH(A250)&gt;MONTH(A249),B250*0.1,0)</f>
        <v>0</v>
      </c>
      <c r="AF250" s="33">
        <f t="shared" si="43"/>
        <v>0</v>
      </c>
      <c r="AG250" s="33">
        <f>IF(AD250&gt;0,(AK249*AD250)/AC250,0)</f>
        <v>0</v>
      </c>
      <c r="AH250" s="33"/>
      <c r="AI250" s="33"/>
      <c r="AJ250" s="33"/>
      <c r="AK250" s="34">
        <f>AK249+AF250+AG250-AI250</f>
        <v>1.2672981602423268</v>
      </c>
      <c r="AL250" s="21">
        <f>AC250*AK250</f>
        <v>135.22071369785627</v>
      </c>
      <c r="AM250" s="46">
        <v>143.63</v>
      </c>
      <c r="AN250" s="35">
        <f>IF(MONTH(A250)&gt;MONTH(A249),B250*0.1,0)</f>
        <v>0</v>
      </c>
      <c r="AO250" s="36">
        <f t="shared" si="45"/>
        <v>0</v>
      </c>
      <c r="AP250" s="23"/>
      <c r="AQ250" s="23"/>
      <c r="AR250" s="23"/>
      <c r="AS250" s="24">
        <f t="shared" si="44"/>
        <v>1.0663801324935271</v>
      </c>
      <c r="AT250" s="23">
        <f>AM250*AS250</f>
        <v>153.1641784300453</v>
      </c>
      <c r="AU250" s="25">
        <f>L250+T250+AB250+AL250+AT250</f>
        <v>1300.5666239541852</v>
      </c>
      <c r="AV250" s="26">
        <f t="shared" si="37"/>
        <v>0</v>
      </c>
    </row>
    <row r="251" spans="1:48" x14ac:dyDescent="0.25">
      <c r="A251" s="41">
        <v>40584</v>
      </c>
      <c r="B251" s="47">
        <v>28.94</v>
      </c>
      <c r="C251" s="42">
        <v>57.49</v>
      </c>
      <c r="D251" s="42"/>
      <c r="E251" s="16">
        <f t="shared" si="38"/>
        <v>0</v>
      </c>
      <c r="F251" s="27">
        <f t="shared" si="39"/>
        <v>0</v>
      </c>
      <c r="G251" s="27">
        <f t="shared" si="46"/>
        <v>0</v>
      </c>
      <c r="H251" s="27"/>
      <c r="I251" s="27"/>
      <c r="J251" s="27"/>
      <c r="K251" s="15">
        <f t="shared" si="47"/>
        <v>6.5867583903338156</v>
      </c>
      <c r="L251" s="16">
        <f t="shared" si="36"/>
        <v>378.67273986029107</v>
      </c>
      <c r="M251" s="43">
        <v>5.6656000000000004</v>
      </c>
      <c r="N251" s="28">
        <f t="shared" si="40"/>
        <v>0</v>
      </c>
      <c r="O251" s="29">
        <f t="shared" si="41"/>
        <v>0</v>
      </c>
      <c r="P251" s="17"/>
      <c r="Q251" s="17"/>
      <c r="R251" s="17"/>
      <c r="S251" s="18">
        <f>S250+O251+Q251</f>
        <v>66.740928455934849</v>
      </c>
      <c r="T251" s="17">
        <f>M251*S251</f>
        <v>378.12740425994451</v>
      </c>
      <c r="U251" s="44">
        <v>4.3899999999999997</v>
      </c>
      <c r="V251" s="30">
        <f>IF(MONTH(A251)&gt;MONTH(A250),B251*0.2,0)</f>
        <v>0</v>
      </c>
      <c r="W251" s="31">
        <f t="shared" si="42"/>
        <v>0</v>
      </c>
      <c r="X251" s="19"/>
      <c r="Y251" s="19"/>
      <c r="Z251" s="19"/>
      <c r="AA251" s="20">
        <f>AA250+W251+Y251</f>
        <v>58.037498999584777</v>
      </c>
      <c r="AB251" s="19">
        <f>U251*AA251</f>
        <v>254.78462060817716</v>
      </c>
      <c r="AC251" s="45">
        <v>104.95</v>
      </c>
      <c r="AD251" s="45"/>
      <c r="AE251" s="32">
        <f>IF(MONTH(A251)&gt;MONTH(A250),B251*0.1,0)</f>
        <v>0</v>
      </c>
      <c r="AF251" s="33">
        <f t="shared" si="43"/>
        <v>0</v>
      </c>
      <c r="AG251" s="33">
        <f>IF(AD251&gt;0,(AK250*AD251)/AC251,0)</f>
        <v>0</v>
      </c>
      <c r="AH251" s="33"/>
      <c r="AI251" s="33"/>
      <c r="AJ251" s="33"/>
      <c r="AK251" s="34">
        <f>AK250+AF251+AG251-AI251</f>
        <v>1.2672981602423268</v>
      </c>
      <c r="AL251" s="21">
        <f>AC251*AK251</f>
        <v>133.0029419174322</v>
      </c>
      <c r="AM251" s="46">
        <v>142.31</v>
      </c>
      <c r="AN251" s="35">
        <f>IF(MONTH(A251)&gt;MONTH(A250),B251*0.1,0)</f>
        <v>0</v>
      </c>
      <c r="AO251" s="36">
        <f t="shared" si="45"/>
        <v>0</v>
      </c>
      <c r="AP251" s="23"/>
      <c r="AQ251" s="23"/>
      <c r="AR251" s="23"/>
      <c r="AS251" s="24">
        <f t="shared" si="44"/>
        <v>1.0663801324935271</v>
      </c>
      <c r="AT251" s="23">
        <f>AM251*AS251</f>
        <v>151.75655665515384</v>
      </c>
      <c r="AU251" s="25">
        <f>L251+T251+AB251+AL251+AT251</f>
        <v>1296.3442633009988</v>
      </c>
      <c r="AV251" s="26">
        <f t="shared" si="37"/>
        <v>0</v>
      </c>
    </row>
    <row r="252" spans="1:48" x14ac:dyDescent="0.25">
      <c r="A252" s="41">
        <v>40585</v>
      </c>
      <c r="B252" s="47">
        <v>28.94</v>
      </c>
      <c r="C252" s="42">
        <v>57.56</v>
      </c>
      <c r="D252" s="42"/>
      <c r="E252" s="16">
        <f t="shared" si="38"/>
        <v>0</v>
      </c>
      <c r="F252" s="27">
        <f t="shared" si="39"/>
        <v>0</v>
      </c>
      <c r="G252" s="27">
        <f t="shared" si="46"/>
        <v>0</v>
      </c>
      <c r="H252" s="27"/>
      <c r="I252" s="27"/>
      <c r="J252" s="27"/>
      <c r="K252" s="15">
        <f t="shared" si="47"/>
        <v>6.5867583903338156</v>
      </c>
      <c r="L252" s="16">
        <f t="shared" si="36"/>
        <v>379.13381294761444</v>
      </c>
      <c r="M252" s="43">
        <v>5.6938000000000004</v>
      </c>
      <c r="N252" s="28">
        <f t="shared" si="40"/>
        <v>0</v>
      </c>
      <c r="O252" s="29">
        <f t="shared" si="41"/>
        <v>0</v>
      </c>
      <c r="P252" s="17"/>
      <c r="Q252" s="17"/>
      <c r="R252" s="17"/>
      <c r="S252" s="18">
        <f>S251+O252+Q252</f>
        <v>66.740928455934849</v>
      </c>
      <c r="T252" s="17">
        <f>M252*S252</f>
        <v>380.00949844240188</v>
      </c>
      <c r="U252" s="44">
        <v>4.43</v>
      </c>
      <c r="V252" s="30">
        <f>IF(MONTH(A252)&gt;MONTH(A251),B252*0.2,0)</f>
        <v>0</v>
      </c>
      <c r="W252" s="31">
        <f t="shared" si="42"/>
        <v>0</v>
      </c>
      <c r="X252" s="19"/>
      <c r="Y252" s="19"/>
      <c r="Z252" s="19"/>
      <c r="AA252" s="20">
        <f>AA251+W252+Y252</f>
        <v>58.037498999584777</v>
      </c>
      <c r="AB252" s="19">
        <f>U252*AA252</f>
        <v>257.10612056816052</v>
      </c>
      <c r="AC252" s="45">
        <v>105.12</v>
      </c>
      <c r="AD252" s="45"/>
      <c r="AE252" s="32">
        <f>IF(MONTH(A252)&gt;MONTH(A251),B252*0.1,0)</f>
        <v>0</v>
      </c>
      <c r="AF252" s="33">
        <f t="shared" si="43"/>
        <v>0</v>
      </c>
      <c r="AG252" s="33">
        <f>IF(AD252&gt;0,(AK251*AD252)/AC252,0)</f>
        <v>0</v>
      </c>
      <c r="AH252" s="33"/>
      <c r="AI252" s="33"/>
      <c r="AJ252" s="33"/>
      <c r="AK252" s="34">
        <f>AK251+AF252+AG252-AI252</f>
        <v>1.2672981602423268</v>
      </c>
      <c r="AL252" s="21">
        <f>AC252*AK252</f>
        <v>133.21838260467339</v>
      </c>
      <c r="AM252" s="46">
        <v>143.29</v>
      </c>
      <c r="AN252" s="35">
        <f>IF(MONTH(A252)&gt;MONTH(A251),B252*0.1,0)</f>
        <v>0</v>
      </c>
      <c r="AO252" s="36">
        <f t="shared" si="45"/>
        <v>0</v>
      </c>
      <c r="AP252" s="23"/>
      <c r="AQ252" s="23"/>
      <c r="AR252" s="23"/>
      <c r="AS252" s="24">
        <f t="shared" si="44"/>
        <v>1.0663801324935271</v>
      </c>
      <c r="AT252" s="23">
        <f>AM252*AS252</f>
        <v>152.80160918499749</v>
      </c>
      <c r="AU252" s="25">
        <f>L252+T252+AB252+AL252+AT252</f>
        <v>1302.2694237478479</v>
      </c>
      <c r="AV252" s="26">
        <f t="shared" si="37"/>
        <v>0</v>
      </c>
    </row>
    <row r="253" spans="1:48" x14ac:dyDescent="0.25">
      <c r="A253" s="41">
        <v>40588</v>
      </c>
      <c r="B253" s="47">
        <v>28.94</v>
      </c>
      <c r="C253" s="42">
        <v>58.23</v>
      </c>
      <c r="D253" s="42"/>
      <c r="E253" s="16">
        <f t="shared" si="38"/>
        <v>0</v>
      </c>
      <c r="F253" s="27">
        <f t="shared" si="39"/>
        <v>0</v>
      </c>
      <c r="G253" s="27">
        <f t="shared" si="46"/>
        <v>0</v>
      </c>
      <c r="H253" s="27"/>
      <c r="I253" s="27"/>
      <c r="J253" s="27"/>
      <c r="K253" s="15">
        <f t="shared" si="47"/>
        <v>6.5867583903338156</v>
      </c>
      <c r="L253" s="16">
        <f t="shared" si="36"/>
        <v>383.54694106913809</v>
      </c>
      <c r="M253" s="43">
        <v>5.7046000000000001</v>
      </c>
      <c r="N253" s="28">
        <f t="shared" si="40"/>
        <v>0</v>
      </c>
      <c r="O253" s="29">
        <f t="shared" si="41"/>
        <v>0</v>
      </c>
      <c r="P253" s="17"/>
      <c r="Q253" s="17"/>
      <c r="R253" s="17"/>
      <c r="S253" s="18">
        <f>S252+O253+Q253</f>
        <v>66.740928455934849</v>
      </c>
      <c r="T253" s="17">
        <f>M253*S253</f>
        <v>380.73030046972593</v>
      </c>
      <c r="U253" s="44">
        <v>4.47</v>
      </c>
      <c r="V253" s="30">
        <f>IF(MONTH(A253)&gt;MONTH(A252),B253*0.2,0)</f>
        <v>0</v>
      </c>
      <c r="W253" s="31">
        <f t="shared" si="42"/>
        <v>0</v>
      </c>
      <c r="X253" s="19"/>
      <c r="Y253" s="19"/>
      <c r="Z253" s="19"/>
      <c r="AA253" s="20">
        <f>AA252+W253+Y253</f>
        <v>58.037498999584777</v>
      </c>
      <c r="AB253" s="19">
        <f>U253*AA253</f>
        <v>259.42762052814396</v>
      </c>
      <c r="AC253" s="45">
        <v>107.98</v>
      </c>
      <c r="AD253" s="45"/>
      <c r="AE253" s="32">
        <f>IF(MONTH(A253)&gt;MONTH(A252),B253*0.1,0)</f>
        <v>0</v>
      </c>
      <c r="AF253" s="33">
        <f t="shared" si="43"/>
        <v>0</v>
      </c>
      <c r="AG253" s="33">
        <f>IF(AD253&gt;0,(AK252*AD253)/AC253,0)</f>
        <v>0</v>
      </c>
      <c r="AH253" s="33"/>
      <c r="AI253" s="33"/>
      <c r="AJ253" s="33"/>
      <c r="AK253" s="34">
        <f>AK252+AF253+AG253-AI253</f>
        <v>1.2672981602423268</v>
      </c>
      <c r="AL253" s="21">
        <f>AC253*AK253</f>
        <v>136.84285534296646</v>
      </c>
      <c r="AM253" s="46">
        <v>145.07</v>
      </c>
      <c r="AN253" s="35">
        <f>IF(MONTH(A253)&gt;MONTH(A252),B253*0.1,0)</f>
        <v>0</v>
      </c>
      <c r="AO253" s="36">
        <f t="shared" si="45"/>
        <v>0</v>
      </c>
      <c r="AP253" s="23"/>
      <c r="AQ253" s="23"/>
      <c r="AR253" s="23"/>
      <c r="AS253" s="24">
        <f t="shared" si="44"/>
        <v>1.0663801324935271</v>
      </c>
      <c r="AT253" s="23">
        <f>AM253*AS253</f>
        <v>154.69976582083598</v>
      </c>
      <c r="AU253" s="25">
        <f>L253+T253+AB253+AL253+AT253</f>
        <v>1315.2474832308103</v>
      </c>
      <c r="AV253" s="26">
        <f t="shared" si="37"/>
        <v>0</v>
      </c>
    </row>
    <row r="254" spans="1:48" x14ac:dyDescent="0.25">
      <c r="A254" s="41">
        <v>40589</v>
      </c>
      <c r="B254" s="47">
        <v>28.94</v>
      </c>
      <c r="C254" s="42">
        <v>58.35</v>
      </c>
      <c r="D254" s="42"/>
      <c r="E254" s="16">
        <f t="shared" si="38"/>
        <v>0</v>
      </c>
      <c r="F254" s="27">
        <f t="shared" si="39"/>
        <v>0</v>
      </c>
      <c r="G254" s="27">
        <f t="shared" si="46"/>
        <v>0</v>
      </c>
      <c r="H254" s="27"/>
      <c r="I254" s="27"/>
      <c r="J254" s="27"/>
      <c r="K254" s="15">
        <f t="shared" si="47"/>
        <v>6.5867583903338156</v>
      </c>
      <c r="L254" s="16">
        <f t="shared" si="36"/>
        <v>384.33735207597817</v>
      </c>
      <c r="M254" s="43">
        <v>5.7122999999999999</v>
      </c>
      <c r="N254" s="28">
        <f t="shared" si="40"/>
        <v>0</v>
      </c>
      <c r="O254" s="29">
        <f t="shared" si="41"/>
        <v>0</v>
      </c>
      <c r="P254" s="17"/>
      <c r="Q254" s="17"/>
      <c r="R254" s="17"/>
      <c r="S254" s="18">
        <f>S253+O254+Q254</f>
        <v>66.740928455934849</v>
      </c>
      <c r="T254" s="17">
        <f>M254*S254</f>
        <v>381.24420561883665</v>
      </c>
      <c r="U254" s="44">
        <v>4.4400000000000004</v>
      </c>
      <c r="V254" s="30">
        <f>IF(MONTH(A254)&gt;MONTH(A253),B254*0.2,0)</f>
        <v>0</v>
      </c>
      <c r="W254" s="31">
        <f t="shared" si="42"/>
        <v>0</v>
      </c>
      <c r="X254" s="19"/>
      <c r="Y254" s="19"/>
      <c r="Z254" s="19"/>
      <c r="AA254" s="20">
        <f>AA253+W254+Y254</f>
        <v>58.037498999584777</v>
      </c>
      <c r="AB254" s="19">
        <f>U254*AA254</f>
        <v>257.68649555815642</v>
      </c>
      <c r="AC254" s="45">
        <v>107.23</v>
      </c>
      <c r="AD254" s="45"/>
      <c r="AE254" s="32">
        <f>IF(MONTH(A254)&gt;MONTH(A253),B254*0.1,0)</f>
        <v>0</v>
      </c>
      <c r="AF254" s="33">
        <f t="shared" si="43"/>
        <v>0</v>
      </c>
      <c r="AG254" s="33">
        <f>IF(AD254&gt;0,(AK253*AD254)/AC254,0)</f>
        <v>0</v>
      </c>
      <c r="AH254" s="33"/>
      <c r="AI254" s="33"/>
      <c r="AJ254" s="33"/>
      <c r="AK254" s="34">
        <f>AK253+AF254+AG254-AI254</f>
        <v>1.2672981602423268</v>
      </c>
      <c r="AL254" s="21">
        <f>AC254*AK254</f>
        <v>135.89238172278471</v>
      </c>
      <c r="AM254" s="46">
        <v>143.71</v>
      </c>
      <c r="AN254" s="35">
        <f>IF(MONTH(A254)&gt;MONTH(A253),B254*0.1,0)</f>
        <v>0</v>
      </c>
      <c r="AO254" s="36">
        <f t="shared" si="45"/>
        <v>0</v>
      </c>
      <c r="AP254" s="23"/>
      <c r="AQ254" s="23"/>
      <c r="AR254" s="23"/>
      <c r="AS254" s="24">
        <f t="shared" si="44"/>
        <v>1.0663801324935271</v>
      </c>
      <c r="AT254" s="23">
        <f>AM254*AS254</f>
        <v>153.2494888406448</v>
      </c>
      <c r="AU254" s="25">
        <f>L254+T254+AB254+AL254+AT254</f>
        <v>1312.4099238164006</v>
      </c>
      <c r="AV254" s="26">
        <f t="shared" si="37"/>
        <v>0</v>
      </c>
    </row>
    <row r="255" spans="1:48" x14ac:dyDescent="0.25">
      <c r="A255" s="41">
        <v>40590</v>
      </c>
      <c r="B255" s="47">
        <v>28.94</v>
      </c>
      <c r="C255" s="42">
        <v>58.4</v>
      </c>
      <c r="D255" s="42"/>
      <c r="E255" s="16">
        <f t="shared" si="38"/>
        <v>0</v>
      </c>
      <c r="F255" s="27">
        <f t="shared" si="39"/>
        <v>0</v>
      </c>
      <c r="G255" s="27">
        <f t="shared" si="46"/>
        <v>0</v>
      </c>
      <c r="H255" s="27"/>
      <c r="I255" s="27"/>
      <c r="J255" s="27"/>
      <c r="K255" s="15">
        <f t="shared" si="47"/>
        <v>6.5867583903338156</v>
      </c>
      <c r="L255" s="16">
        <f t="shared" si="36"/>
        <v>384.66668999549483</v>
      </c>
      <c r="M255" s="43">
        <v>5.7446000000000002</v>
      </c>
      <c r="N255" s="28">
        <f t="shared" si="40"/>
        <v>0</v>
      </c>
      <c r="O255" s="29">
        <f t="shared" si="41"/>
        <v>0</v>
      </c>
      <c r="P255" s="17"/>
      <c r="Q255" s="17"/>
      <c r="R255" s="17"/>
      <c r="S255" s="18">
        <f>S254+O255+Q255</f>
        <v>66.740928455934849</v>
      </c>
      <c r="T255" s="17">
        <f>M255*S255</f>
        <v>383.39993760796335</v>
      </c>
      <c r="U255" s="44">
        <v>4.47</v>
      </c>
      <c r="V255" s="30">
        <f>IF(MONTH(A255)&gt;MONTH(A254),B255*0.2,0)</f>
        <v>0</v>
      </c>
      <c r="W255" s="31">
        <f t="shared" si="42"/>
        <v>0</v>
      </c>
      <c r="X255" s="19"/>
      <c r="Y255" s="19"/>
      <c r="Z255" s="19"/>
      <c r="AA255" s="20">
        <f>AA254+W255+Y255</f>
        <v>58.037498999584777</v>
      </c>
      <c r="AB255" s="19">
        <f>U255*AA255</f>
        <v>259.42762052814396</v>
      </c>
      <c r="AC255" s="45">
        <v>107.21</v>
      </c>
      <c r="AD255" s="45"/>
      <c r="AE255" s="32">
        <f>IF(MONTH(A255)&gt;MONTH(A254),B255*0.1,0)</f>
        <v>0</v>
      </c>
      <c r="AF255" s="33">
        <f t="shared" si="43"/>
        <v>0</v>
      </c>
      <c r="AG255" s="33">
        <f>IF(AD255&gt;0,(AK254*AD255)/AC255,0)</f>
        <v>0</v>
      </c>
      <c r="AH255" s="33"/>
      <c r="AI255" s="33"/>
      <c r="AJ255" s="33"/>
      <c r="AK255" s="34">
        <f>AK254+AF255+AG255-AI255</f>
        <v>1.2672981602423268</v>
      </c>
      <c r="AL255" s="21">
        <f>AC255*AK255</f>
        <v>135.86703575957984</v>
      </c>
      <c r="AM255" s="46">
        <v>143.80000000000001</v>
      </c>
      <c r="AN255" s="35">
        <f>IF(MONTH(A255)&gt;MONTH(A254),B255*0.1,0)</f>
        <v>0</v>
      </c>
      <c r="AO255" s="36">
        <f t="shared" si="45"/>
        <v>0</v>
      </c>
      <c r="AP255" s="23"/>
      <c r="AQ255" s="23"/>
      <c r="AR255" s="23"/>
      <c r="AS255" s="24">
        <f t="shared" si="44"/>
        <v>1.0663801324935271</v>
      </c>
      <c r="AT255" s="23">
        <f>AM255*AS255</f>
        <v>153.34546305256922</v>
      </c>
      <c r="AU255" s="25">
        <f>L255+T255+AB255+AL255+AT255</f>
        <v>1316.7067469437509</v>
      </c>
      <c r="AV255" s="26">
        <f t="shared" si="37"/>
        <v>0</v>
      </c>
    </row>
    <row r="256" spans="1:48" x14ac:dyDescent="0.25">
      <c r="A256" s="41">
        <v>40591</v>
      </c>
      <c r="B256" s="47">
        <v>28.94</v>
      </c>
      <c r="C256" s="42">
        <v>58.62</v>
      </c>
      <c r="D256" s="42"/>
      <c r="E256" s="16">
        <f t="shared" si="38"/>
        <v>0</v>
      </c>
      <c r="F256" s="27">
        <f t="shared" si="39"/>
        <v>0</v>
      </c>
      <c r="G256" s="27">
        <f t="shared" si="46"/>
        <v>0</v>
      </c>
      <c r="H256" s="27"/>
      <c r="I256" s="27"/>
      <c r="J256" s="27"/>
      <c r="K256" s="15">
        <f t="shared" si="47"/>
        <v>6.5867583903338156</v>
      </c>
      <c r="L256" s="16">
        <f t="shared" si="36"/>
        <v>386.11577684136824</v>
      </c>
      <c r="M256" s="43">
        <v>5.7474999999999996</v>
      </c>
      <c r="N256" s="28">
        <f t="shared" si="40"/>
        <v>0</v>
      </c>
      <c r="O256" s="29">
        <f t="shared" si="41"/>
        <v>0</v>
      </c>
      <c r="P256" s="17"/>
      <c r="Q256" s="17"/>
      <c r="R256" s="17"/>
      <c r="S256" s="18">
        <f>S255+O256+Q256</f>
        <v>66.740928455934849</v>
      </c>
      <c r="T256" s="17">
        <f>M256*S256</f>
        <v>383.59348630048549</v>
      </c>
      <c r="U256" s="44">
        <v>4.45</v>
      </c>
      <c r="V256" s="30">
        <f>IF(MONTH(A256)&gt;MONTH(A255),B256*0.2,0)</f>
        <v>0</v>
      </c>
      <c r="W256" s="31">
        <f t="shared" si="42"/>
        <v>0</v>
      </c>
      <c r="X256" s="19"/>
      <c r="Y256" s="19"/>
      <c r="Z256" s="19"/>
      <c r="AA256" s="20">
        <f>AA255+W256+Y256</f>
        <v>58.037498999584777</v>
      </c>
      <c r="AB256" s="19">
        <f>U256*AA256</f>
        <v>258.26687054815227</v>
      </c>
      <c r="AC256" s="45">
        <v>108.02</v>
      </c>
      <c r="AD256" s="45"/>
      <c r="AE256" s="32">
        <f>IF(MONTH(A256)&gt;MONTH(A255),B256*0.1,0)</f>
        <v>0</v>
      </c>
      <c r="AF256" s="33">
        <f t="shared" si="43"/>
        <v>0</v>
      </c>
      <c r="AG256" s="33">
        <f>IF(AD256&gt;0,(AK255*AD256)/AC256,0)</f>
        <v>0</v>
      </c>
      <c r="AH256" s="33"/>
      <c r="AI256" s="33"/>
      <c r="AJ256" s="33"/>
      <c r="AK256" s="34">
        <f>AK255+AF256+AG256-AI256</f>
        <v>1.2672981602423268</v>
      </c>
      <c r="AL256" s="21">
        <f>AC256*AK256</f>
        <v>136.89354726937614</v>
      </c>
      <c r="AM256" s="46">
        <v>143.28</v>
      </c>
      <c r="AN256" s="35">
        <f>IF(MONTH(A256)&gt;MONTH(A255),B256*0.1,0)</f>
        <v>0</v>
      </c>
      <c r="AO256" s="36">
        <f t="shared" si="45"/>
        <v>0</v>
      </c>
      <c r="AP256" s="23"/>
      <c r="AQ256" s="23"/>
      <c r="AR256" s="23"/>
      <c r="AS256" s="24">
        <f t="shared" si="44"/>
        <v>1.0663801324935271</v>
      </c>
      <c r="AT256" s="23">
        <f>AM256*AS256</f>
        <v>152.79094538367258</v>
      </c>
      <c r="AU256" s="25">
        <f>L256+T256+AB256+AL256+AT256</f>
        <v>1317.6606263430547</v>
      </c>
      <c r="AV256" s="26">
        <f t="shared" si="37"/>
        <v>0</v>
      </c>
    </row>
    <row r="257" spans="1:48" x14ac:dyDescent="0.25">
      <c r="A257" s="41">
        <v>40592</v>
      </c>
      <c r="B257" s="47">
        <v>28.94</v>
      </c>
      <c r="C257" s="42">
        <v>58.73</v>
      </c>
      <c r="D257" s="42"/>
      <c r="E257" s="16">
        <f t="shared" si="38"/>
        <v>0</v>
      </c>
      <c r="F257" s="27">
        <f t="shared" si="39"/>
        <v>0</v>
      </c>
      <c r="G257" s="27">
        <f t="shared" si="46"/>
        <v>0</v>
      </c>
      <c r="H257" s="27"/>
      <c r="I257" s="27"/>
      <c r="J257" s="27"/>
      <c r="K257" s="15">
        <f t="shared" si="47"/>
        <v>6.5867583903338156</v>
      </c>
      <c r="L257" s="16">
        <f t="shared" si="36"/>
        <v>386.84032026430498</v>
      </c>
      <c r="M257" s="43">
        <v>5.7537000000000003</v>
      </c>
      <c r="N257" s="28">
        <f t="shared" si="40"/>
        <v>0</v>
      </c>
      <c r="O257" s="29">
        <f t="shared" si="41"/>
        <v>0</v>
      </c>
      <c r="P257" s="17"/>
      <c r="Q257" s="17"/>
      <c r="R257" s="17"/>
      <c r="S257" s="18">
        <f>S256+O257+Q257</f>
        <v>66.740928455934849</v>
      </c>
      <c r="T257" s="17">
        <f>M257*S257</f>
        <v>384.00728005691235</v>
      </c>
      <c r="U257" s="44">
        <v>4.45</v>
      </c>
      <c r="V257" s="30">
        <f>IF(MONTH(A257)&gt;MONTH(A256),B257*0.2,0)</f>
        <v>0</v>
      </c>
      <c r="W257" s="31">
        <f t="shared" si="42"/>
        <v>0</v>
      </c>
      <c r="X257" s="19"/>
      <c r="Y257" s="19"/>
      <c r="Z257" s="19"/>
      <c r="AA257" s="20">
        <f>AA256+W257+Y257</f>
        <v>58.037498999584777</v>
      </c>
      <c r="AB257" s="19">
        <f>U257*AA257</f>
        <v>258.26687054815227</v>
      </c>
      <c r="AC257" s="45">
        <v>108.54</v>
      </c>
      <c r="AD257" s="45"/>
      <c r="AE257" s="32">
        <f>IF(MONTH(A257)&gt;MONTH(A256),B257*0.1,0)</f>
        <v>0</v>
      </c>
      <c r="AF257" s="33">
        <f t="shared" si="43"/>
        <v>0</v>
      </c>
      <c r="AG257" s="33">
        <f>IF(AD257&gt;0,(AK256*AD257)/AC257,0)</f>
        <v>0</v>
      </c>
      <c r="AH257" s="33"/>
      <c r="AI257" s="33"/>
      <c r="AJ257" s="33"/>
      <c r="AK257" s="34">
        <f>AK256+AF257+AG257-AI257</f>
        <v>1.2672981602423268</v>
      </c>
      <c r="AL257" s="21">
        <f>AC257*AK257</f>
        <v>137.55254231270214</v>
      </c>
      <c r="AM257" s="46">
        <v>142.83000000000001</v>
      </c>
      <c r="AN257" s="35">
        <f>IF(MONTH(A257)&gt;MONTH(A256),B257*0.1,0)</f>
        <v>0</v>
      </c>
      <c r="AO257" s="36">
        <f t="shared" si="45"/>
        <v>0</v>
      </c>
      <c r="AP257" s="23"/>
      <c r="AQ257" s="23"/>
      <c r="AR257" s="23"/>
      <c r="AS257" s="24">
        <f t="shared" si="44"/>
        <v>1.0663801324935271</v>
      </c>
      <c r="AT257" s="23">
        <f>AM257*AS257</f>
        <v>152.31107432405051</v>
      </c>
      <c r="AU257" s="25">
        <f>L257+T257+AB257+AL257+AT257</f>
        <v>1318.9780875061222</v>
      </c>
      <c r="AV257" s="26">
        <f t="shared" si="37"/>
        <v>0</v>
      </c>
    </row>
    <row r="258" spans="1:48" x14ac:dyDescent="0.25">
      <c r="A258" s="41">
        <v>40595</v>
      </c>
      <c r="B258" s="47">
        <v>28.94</v>
      </c>
      <c r="C258" s="42">
        <v>58.35</v>
      </c>
      <c r="D258" s="42"/>
      <c r="E258" s="16">
        <f t="shared" si="38"/>
        <v>0</v>
      </c>
      <c r="F258" s="27">
        <f t="shared" si="39"/>
        <v>0</v>
      </c>
      <c r="G258" s="27">
        <f t="shared" si="46"/>
        <v>0</v>
      </c>
      <c r="H258" s="27"/>
      <c r="I258" s="27"/>
      <c r="J258" s="27"/>
      <c r="K258" s="15">
        <f t="shared" si="47"/>
        <v>6.5867583903338156</v>
      </c>
      <c r="L258" s="16">
        <f t="shared" si="36"/>
        <v>384.33735207597817</v>
      </c>
      <c r="M258" s="43">
        <v>5.6776</v>
      </c>
      <c r="N258" s="28">
        <f t="shared" si="40"/>
        <v>0</v>
      </c>
      <c r="O258" s="29">
        <f t="shared" si="41"/>
        <v>0</v>
      </c>
      <c r="P258" s="17"/>
      <c r="Q258" s="17"/>
      <c r="R258" s="17"/>
      <c r="S258" s="18">
        <f>S257+O258+Q258</f>
        <v>66.740928455934849</v>
      </c>
      <c r="T258" s="17">
        <f>M258*S258</f>
        <v>378.92829540141571</v>
      </c>
      <c r="U258" s="44">
        <v>4.4400000000000004</v>
      </c>
      <c r="V258" s="30">
        <f>IF(MONTH(A258)&gt;MONTH(A257),B258*0.2,0)</f>
        <v>0</v>
      </c>
      <c r="W258" s="31">
        <f t="shared" si="42"/>
        <v>0</v>
      </c>
      <c r="X258" s="19"/>
      <c r="Y258" s="19"/>
      <c r="Z258" s="19"/>
      <c r="AA258" s="20">
        <f>AA257+W258+Y258</f>
        <v>58.037498999584777</v>
      </c>
      <c r="AB258" s="19">
        <f>U258*AA258</f>
        <v>257.68649555815642</v>
      </c>
      <c r="AC258" s="45">
        <v>107.32</v>
      </c>
      <c r="AD258" s="45"/>
      <c r="AE258" s="32">
        <f>IF(MONTH(A258)&gt;MONTH(A257),B258*0.1,0)</f>
        <v>0</v>
      </c>
      <c r="AF258" s="33">
        <f t="shared" si="43"/>
        <v>0</v>
      </c>
      <c r="AG258" s="33">
        <f>IF(AD258&gt;0,(AK257*AD258)/AC258,0)</f>
        <v>0</v>
      </c>
      <c r="AH258" s="33"/>
      <c r="AI258" s="33"/>
      <c r="AJ258" s="33"/>
      <c r="AK258" s="34">
        <f>AK257+AF258+AG258-AI258</f>
        <v>1.2672981602423268</v>
      </c>
      <c r="AL258" s="21">
        <f>AC258*AK258</f>
        <v>136.00643855720651</v>
      </c>
      <c r="AM258" s="46">
        <v>140.49</v>
      </c>
      <c r="AN258" s="35">
        <f>IF(MONTH(A258)&gt;MONTH(A257),B258*0.1,0)</f>
        <v>0</v>
      </c>
      <c r="AO258" s="36">
        <f t="shared" si="45"/>
        <v>0</v>
      </c>
      <c r="AP258" s="23"/>
      <c r="AQ258" s="23"/>
      <c r="AR258" s="23"/>
      <c r="AS258" s="24">
        <f t="shared" si="44"/>
        <v>1.0663801324935271</v>
      </c>
      <c r="AT258" s="23">
        <f>AM258*AS258</f>
        <v>149.81574481401563</v>
      </c>
      <c r="AU258" s="25">
        <f>L258+T258+AB258+AL258+AT258</f>
        <v>1306.7743264067726</v>
      </c>
      <c r="AV258" s="26">
        <f t="shared" si="37"/>
        <v>0</v>
      </c>
    </row>
    <row r="259" spans="1:48" x14ac:dyDescent="0.25">
      <c r="A259" s="41">
        <v>40596</v>
      </c>
      <c r="B259" s="47">
        <v>28.94</v>
      </c>
      <c r="C259" s="42">
        <v>58.01</v>
      </c>
      <c r="D259" s="42"/>
      <c r="E259" s="16">
        <f t="shared" si="38"/>
        <v>0</v>
      </c>
      <c r="F259" s="27">
        <f t="shared" si="39"/>
        <v>0</v>
      </c>
      <c r="G259" s="27">
        <f t="shared" si="46"/>
        <v>0</v>
      </c>
      <c r="H259" s="27"/>
      <c r="I259" s="27"/>
      <c r="J259" s="27"/>
      <c r="K259" s="15">
        <f t="shared" si="47"/>
        <v>6.5867583903338156</v>
      </c>
      <c r="L259" s="16">
        <f t="shared" ref="L259:L322" si="48">C259*K259</f>
        <v>382.09785422326462</v>
      </c>
      <c r="M259" s="43">
        <v>5.6448999999999998</v>
      </c>
      <c r="N259" s="28">
        <f t="shared" si="40"/>
        <v>0</v>
      </c>
      <c r="O259" s="29">
        <f t="shared" si="41"/>
        <v>0</v>
      </c>
      <c r="P259" s="17"/>
      <c r="Q259" s="17"/>
      <c r="R259" s="17"/>
      <c r="S259" s="18">
        <f>S258+O259+Q259</f>
        <v>66.740928455934849</v>
      </c>
      <c r="T259" s="17">
        <f>M259*S259</f>
        <v>376.7458670409066</v>
      </c>
      <c r="U259" s="44">
        <v>4.38</v>
      </c>
      <c r="V259" s="30">
        <f>IF(MONTH(A259)&gt;MONTH(A258),B259*0.2,0)</f>
        <v>0</v>
      </c>
      <c r="W259" s="31">
        <f t="shared" si="42"/>
        <v>0</v>
      </c>
      <c r="X259" s="19"/>
      <c r="Y259" s="19"/>
      <c r="Z259" s="19"/>
      <c r="AA259" s="20">
        <f>AA258+W259+Y259</f>
        <v>58.037498999584777</v>
      </c>
      <c r="AB259" s="19">
        <f>U259*AA259</f>
        <v>254.20424561818132</v>
      </c>
      <c r="AC259" s="45">
        <v>105.94</v>
      </c>
      <c r="AD259" s="45"/>
      <c r="AE259" s="32">
        <f>IF(MONTH(A259)&gt;MONTH(A258),B259*0.1,0)</f>
        <v>0</v>
      </c>
      <c r="AF259" s="33">
        <f t="shared" si="43"/>
        <v>0</v>
      </c>
      <c r="AG259" s="33">
        <f>IF(AD259&gt;0,(AK258*AD259)/AC259,0)</f>
        <v>0</v>
      </c>
      <c r="AH259" s="33"/>
      <c r="AI259" s="33"/>
      <c r="AJ259" s="33"/>
      <c r="AK259" s="34">
        <f>AK258+AF259+AG259-AI259</f>
        <v>1.2672981602423268</v>
      </c>
      <c r="AL259" s="21">
        <f>AC259*AK259</f>
        <v>134.25756709607211</v>
      </c>
      <c r="AM259" s="46">
        <v>140.07</v>
      </c>
      <c r="AN259" s="35">
        <f>IF(MONTH(A259)&gt;MONTH(A258),B259*0.1,0)</f>
        <v>0</v>
      </c>
      <c r="AO259" s="36">
        <f t="shared" si="45"/>
        <v>0</v>
      </c>
      <c r="AP259" s="23"/>
      <c r="AQ259" s="23"/>
      <c r="AR259" s="23"/>
      <c r="AS259" s="24">
        <f t="shared" si="44"/>
        <v>1.0663801324935271</v>
      </c>
      <c r="AT259" s="23">
        <f>AM259*AS259</f>
        <v>149.36786515836835</v>
      </c>
      <c r="AU259" s="25">
        <f>L259+T259+AB259+AL259+AT259</f>
        <v>1296.673399136793</v>
      </c>
      <c r="AV259" s="26">
        <f t="shared" ref="AV259:AV322" si="49">AR259+AJ259+Z259+R259+J259</f>
        <v>0</v>
      </c>
    </row>
    <row r="260" spans="1:48" x14ac:dyDescent="0.25">
      <c r="A260" s="41">
        <v>40597</v>
      </c>
      <c r="B260" s="47">
        <v>28.94</v>
      </c>
      <c r="C260" s="42">
        <v>57.35</v>
      </c>
      <c r="D260" s="42"/>
      <c r="E260" s="16">
        <f t="shared" ref="E260:E323" si="50">IF(MONTH(A260)&gt;MONTH(A259),B260*0.3,0)</f>
        <v>0</v>
      </c>
      <c r="F260" s="27">
        <f t="shared" ref="F260:F323" si="51">IF(E260&gt;0,E260/C260,0)</f>
        <v>0</v>
      </c>
      <c r="G260" s="27">
        <f t="shared" si="46"/>
        <v>0</v>
      </c>
      <c r="H260" s="27"/>
      <c r="I260" s="27"/>
      <c r="J260" s="27"/>
      <c r="K260" s="15">
        <f t="shared" si="47"/>
        <v>6.5867583903338156</v>
      </c>
      <c r="L260" s="16">
        <f t="shared" si="48"/>
        <v>377.75059368564433</v>
      </c>
      <c r="M260" s="43">
        <v>5.5997000000000003</v>
      </c>
      <c r="N260" s="28">
        <f t="shared" ref="N260:N323" si="52">IF(MONTH(A260)&gt;MONTH(A259),B260*0.3,0)</f>
        <v>0</v>
      </c>
      <c r="O260" s="29">
        <f t="shared" ref="O260:O323" si="53">IF(N260&gt;0,N260/M260,0)</f>
        <v>0</v>
      </c>
      <c r="P260" s="17"/>
      <c r="Q260" s="17"/>
      <c r="R260" s="17"/>
      <c r="S260" s="18">
        <f>S259+O260+Q260</f>
        <v>66.740928455934849</v>
      </c>
      <c r="T260" s="17">
        <f>M260*S260</f>
        <v>373.72917707469838</v>
      </c>
      <c r="U260" s="44">
        <v>4.29</v>
      </c>
      <c r="V260" s="30">
        <f>IF(MONTH(A260)&gt;MONTH(A259),B260*0.2,0)</f>
        <v>0</v>
      </c>
      <c r="W260" s="31">
        <f t="shared" ref="W260:W323" si="54">IF(V260&gt;0,V260/U260,0)</f>
        <v>0</v>
      </c>
      <c r="X260" s="19"/>
      <c r="Y260" s="19"/>
      <c r="Z260" s="19"/>
      <c r="AA260" s="20">
        <f>AA259+W260+Y260</f>
        <v>58.037498999584777</v>
      </c>
      <c r="AB260" s="19">
        <f>U260*AA260</f>
        <v>248.9808707082187</v>
      </c>
      <c r="AC260" s="45">
        <v>104.2</v>
      </c>
      <c r="AD260" s="45"/>
      <c r="AE260" s="32">
        <f>IF(MONTH(A260)&gt;MONTH(A259),B260*0.1,0)</f>
        <v>0</v>
      </c>
      <c r="AF260" s="33">
        <f t="shared" ref="AF260:AF323" si="55">IF(AE260&gt;0,AE260/AC260,0)</f>
        <v>0</v>
      </c>
      <c r="AG260" s="33">
        <f>IF(AD260&gt;0,(AK259*AD260)/AC260,0)</f>
        <v>0</v>
      </c>
      <c r="AH260" s="33"/>
      <c r="AI260" s="33"/>
      <c r="AJ260" s="33"/>
      <c r="AK260" s="34">
        <f>AK259+AF260+AG260-AI260</f>
        <v>1.2672981602423268</v>
      </c>
      <c r="AL260" s="21">
        <f>AC260*AK260</f>
        <v>132.05246829725044</v>
      </c>
      <c r="AM260" s="46">
        <v>138.36000000000001</v>
      </c>
      <c r="AN260" s="35">
        <f>IF(MONTH(A260)&gt;MONTH(A259),B260*0.1,0)</f>
        <v>0</v>
      </c>
      <c r="AO260" s="36">
        <f t="shared" si="45"/>
        <v>0</v>
      </c>
      <c r="AP260" s="23"/>
      <c r="AQ260" s="23"/>
      <c r="AR260" s="23"/>
      <c r="AS260" s="24">
        <f t="shared" ref="AS260:AS323" si="56">AS259+AO260-AQ260</f>
        <v>1.0663801324935271</v>
      </c>
      <c r="AT260" s="23">
        <f>AM260*AS260</f>
        <v>147.54435513180442</v>
      </c>
      <c r="AU260" s="25">
        <f>L260+T260+AB260+AL260+AT260</f>
        <v>1280.0574648976162</v>
      </c>
      <c r="AV260" s="26">
        <f t="shared" si="49"/>
        <v>0</v>
      </c>
    </row>
    <row r="261" spans="1:48" x14ac:dyDescent="0.25">
      <c r="A261" s="41">
        <v>40598</v>
      </c>
      <c r="B261" s="47">
        <v>28.94</v>
      </c>
      <c r="C261" s="42">
        <v>56.48</v>
      </c>
      <c r="D261" s="42"/>
      <c r="E261" s="16">
        <f t="shared" si="50"/>
        <v>0</v>
      </c>
      <c r="F261" s="27">
        <f t="shared" si="51"/>
        <v>0</v>
      </c>
      <c r="G261" s="27">
        <f t="shared" si="46"/>
        <v>0</v>
      </c>
      <c r="H261" s="27"/>
      <c r="I261" s="27"/>
      <c r="J261" s="27"/>
      <c r="K261" s="15">
        <f t="shared" si="47"/>
        <v>6.5867583903338156</v>
      </c>
      <c r="L261" s="16">
        <f t="shared" si="48"/>
        <v>372.02011388605388</v>
      </c>
      <c r="M261" s="43">
        <v>5.5797999999999996</v>
      </c>
      <c r="N261" s="28">
        <f t="shared" si="52"/>
        <v>0</v>
      </c>
      <c r="O261" s="29">
        <f t="shared" si="53"/>
        <v>0</v>
      </c>
      <c r="P261" s="17"/>
      <c r="Q261" s="17"/>
      <c r="R261" s="17"/>
      <c r="S261" s="18">
        <f>S260+O261+Q261</f>
        <v>66.740928455934849</v>
      </c>
      <c r="T261" s="17">
        <f>M261*S261</f>
        <v>372.40103259842527</v>
      </c>
      <c r="U261" s="44">
        <v>4.2699999999999996</v>
      </c>
      <c r="V261" s="30">
        <f>IF(MONTH(A261)&gt;MONTH(A260),B261*0.2,0)</f>
        <v>0</v>
      </c>
      <c r="W261" s="31">
        <f t="shared" si="54"/>
        <v>0</v>
      </c>
      <c r="X261" s="19"/>
      <c r="Y261" s="19"/>
      <c r="Z261" s="19"/>
      <c r="AA261" s="20">
        <f>AA260+W261+Y261</f>
        <v>58.037498999584777</v>
      </c>
      <c r="AB261" s="19">
        <f>U261*AA261</f>
        <v>247.82012072822698</v>
      </c>
      <c r="AC261" s="45">
        <v>102.53</v>
      </c>
      <c r="AD261" s="45"/>
      <c r="AE261" s="32">
        <f>IF(MONTH(A261)&gt;MONTH(A260),B261*0.1,0)</f>
        <v>0</v>
      </c>
      <c r="AF261" s="33">
        <f t="shared" si="55"/>
        <v>0</v>
      </c>
      <c r="AG261" s="33">
        <f>IF(AD261&gt;0,(AK260*AD261)/AC261,0)</f>
        <v>0</v>
      </c>
      <c r="AH261" s="33"/>
      <c r="AI261" s="33"/>
      <c r="AJ261" s="33"/>
      <c r="AK261" s="34">
        <f>AK260+AF261+AG261-AI261</f>
        <v>1.2672981602423268</v>
      </c>
      <c r="AL261" s="21">
        <f>AC261*AK261</f>
        <v>129.93608036964577</v>
      </c>
      <c r="AM261" s="46">
        <v>137.33000000000001</v>
      </c>
      <c r="AN261" s="35">
        <f>IF(MONTH(A261)&gt;MONTH(A260),B261*0.1,0)</f>
        <v>0</v>
      </c>
      <c r="AO261" s="36">
        <f t="shared" ref="AO261:AO324" si="57">IF(AN261&gt;0,AN261/AM261,0)</f>
        <v>0</v>
      </c>
      <c r="AP261" s="23"/>
      <c r="AQ261" s="23"/>
      <c r="AR261" s="23"/>
      <c r="AS261" s="24">
        <f t="shared" si="56"/>
        <v>1.0663801324935271</v>
      </c>
      <c r="AT261" s="23">
        <f>AM261*AS261</f>
        <v>146.44598359533609</v>
      </c>
      <c r="AU261" s="25">
        <f>L261+T261+AB261+AL261+AT261</f>
        <v>1268.6233311776882</v>
      </c>
      <c r="AV261" s="26">
        <f t="shared" si="49"/>
        <v>0</v>
      </c>
    </row>
    <row r="262" spans="1:48" x14ac:dyDescent="0.25">
      <c r="A262" s="41">
        <v>40599</v>
      </c>
      <c r="B262" s="47">
        <v>28.94</v>
      </c>
      <c r="C262" s="42">
        <v>56.91</v>
      </c>
      <c r="D262" s="42"/>
      <c r="E262" s="16">
        <f t="shared" si="50"/>
        <v>0</v>
      </c>
      <c r="F262" s="27">
        <f t="shared" si="51"/>
        <v>0</v>
      </c>
      <c r="G262" s="27">
        <f t="shared" si="46"/>
        <v>0</v>
      </c>
      <c r="H262" s="27"/>
      <c r="I262" s="27"/>
      <c r="J262" s="27"/>
      <c r="K262" s="15">
        <f t="shared" si="47"/>
        <v>6.5867583903338156</v>
      </c>
      <c r="L262" s="16">
        <f t="shared" si="48"/>
        <v>374.8524199938974</v>
      </c>
      <c r="M262" s="43">
        <v>5.6382000000000003</v>
      </c>
      <c r="N262" s="28">
        <f t="shared" si="52"/>
        <v>0</v>
      </c>
      <c r="O262" s="29">
        <f t="shared" si="53"/>
        <v>0</v>
      </c>
      <c r="P262" s="17"/>
      <c r="Q262" s="17"/>
      <c r="R262" s="17"/>
      <c r="S262" s="18">
        <f>S261+O262+Q262</f>
        <v>66.740928455934849</v>
      </c>
      <c r="T262" s="17">
        <f>M262*S262</f>
        <v>376.29870282025189</v>
      </c>
      <c r="U262" s="44">
        <v>4.32</v>
      </c>
      <c r="V262" s="30">
        <f>IF(MONTH(A262)&gt;MONTH(A261),B262*0.2,0)</f>
        <v>0</v>
      </c>
      <c r="W262" s="31">
        <f t="shared" si="54"/>
        <v>0</v>
      </c>
      <c r="X262" s="19"/>
      <c r="Y262" s="19"/>
      <c r="Z262" s="19"/>
      <c r="AA262" s="20">
        <f>AA261+W262+Y262</f>
        <v>58.037498999584777</v>
      </c>
      <c r="AB262" s="19">
        <f>U262*AA262</f>
        <v>250.72199567820624</v>
      </c>
      <c r="AC262" s="45">
        <v>103.35</v>
      </c>
      <c r="AD262" s="45"/>
      <c r="AE262" s="32">
        <f>IF(MONTH(A262)&gt;MONTH(A261),B262*0.1,0)</f>
        <v>0</v>
      </c>
      <c r="AF262" s="33">
        <f t="shared" si="55"/>
        <v>0</v>
      </c>
      <c r="AG262" s="33">
        <f>IF(AD262&gt;0,(AK261*AD262)/AC262,0)</f>
        <v>0</v>
      </c>
      <c r="AH262" s="33"/>
      <c r="AI262" s="33"/>
      <c r="AJ262" s="33"/>
      <c r="AK262" s="34">
        <f>AK261+AF262+AG262-AI262</f>
        <v>1.2672981602423268</v>
      </c>
      <c r="AL262" s="21">
        <f>AC262*AK262</f>
        <v>130.97526486104445</v>
      </c>
      <c r="AM262" s="46">
        <v>140.26</v>
      </c>
      <c r="AN262" s="35">
        <f>IF(MONTH(A262)&gt;MONTH(A261),B262*0.1,0)</f>
        <v>0</v>
      </c>
      <c r="AO262" s="36">
        <f t="shared" si="57"/>
        <v>0</v>
      </c>
      <c r="AP262" s="23"/>
      <c r="AQ262" s="23"/>
      <c r="AR262" s="23"/>
      <c r="AS262" s="24">
        <f t="shared" si="56"/>
        <v>1.0663801324935271</v>
      </c>
      <c r="AT262" s="23">
        <f>AM262*AS262</f>
        <v>149.57047738354211</v>
      </c>
      <c r="AU262" s="25">
        <f>L262+T262+AB262+AL262+AT262</f>
        <v>1282.418860736942</v>
      </c>
      <c r="AV262" s="26">
        <f t="shared" si="49"/>
        <v>0</v>
      </c>
    </row>
    <row r="263" spans="1:48" x14ac:dyDescent="0.25">
      <c r="A263" s="41">
        <v>40602</v>
      </c>
      <c r="B263" s="47">
        <v>28.94</v>
      </c>
      <c r="C263" s="42">
        <v>57.25</v>
      </c>
      <c r="D263" s="42"/>
      <c r="E263" s="16">
        <f t="shared" si="50"/>
        <v>0</v>
      </c>
      <c r="F263" s="27">
        <f t="shared" si="51"/>
        <v>0</v>
      </c>
      <c r="G263" s="27">
        <f t="shared" si="46"/>
        <v>0</v>
      </c>
      <c r="H263" s="27"/>
      <c r="I263" s="27"/>
      <c r="J263" s="27"/>
      <c r="K263" s="15">
        <f t="shared" si="47"/>
        <v>6.5867583903338156</v>
      </c>
      <c r="L263" s="16">
        <f t="shared" si="48"/>
        <v>377.09191784661095</v>
      </c>
      <c r="M263" s="43">
        <v>5.6944999999999997</v>
      </c>
      <c r="N263" s="28">
        <f t="shared" si="52"/>
        <v>0</v>
      </c>
      <c r="O263" s="29">
        <f t="shared" si="53"/>
        <v>0</v>
      </c>
      <c r="P263" s="17"/>
      <c r="Q263" s="17"/>
      <c r="R263" s="17"/>
      <c r="S263" s="18">
        <f>S262+O263+Q263</f>
        <v>66.740928455934849</v>
      </c>
      <c r="T263" s="17">
        <f>M263*S263</f>
        <v>380.05621709232099</v>
      </c>
      <c r="U263" s="44">
        <v>4.34</v>
      </c>
      <c r="V263" s="30">
        <f>IF(MONTH(A263)&gt;MONTH(A262),B263*0.2,0)</f>
        <v>0</v>
      </c>
      <c r="W263" s="31">
        <f t="shared" si="54"/>
        <v>0</v>
      </c>
      <c r="X263" s="19"/>
      <c r="Y263" s="19"/>
      <c r="Z263" s="19"/>
      <c r="AA263" s="20">
        <f>AA262+W263+Y263</f>
        <v>58.037498999584777</v>
      </c>
      <c r="AB263" s="19">
        <f>U263*AA263</f>
        <v>251.88274565819793</v>
      </c>
      <c r="AC263" s="45">
        <v>104.57</v>
      </c>
      <c r="AD263" s="45"/>
      <c r="AE263" s="32">
        <f>IF(MONTH(A263)&gt;MONTH(A262),B263*0.1,0)</f>
        <v>0</v>
      </c>
      <c r="AF263" s="33">
        <f t="shared" si="55"/>
        <v>0</v>
      </c>
      <c r="AG263" s="33">
        <f>IF(AD263&gt;0,(AK262*AD263)/AC263,0)</f>
        <v>0</v>
      </c>
      <c r="AH263" s="33"/>
      <c r="AI263" s="33"/>
      <c r="AJ263" s="33"/>
      <c r="AK263" s="34">
        <f>AK262+AF263+AG263-AI263</f>
        <v>1.2672981602423268</v>
      </c>
      <c r="AL263" s="21">
        <f>AC263*AK263</f>
        <v>132.52136861654012</v>
      </c>
      <c r="AM263" s="46">
        <v>141.28</v>
      </c>
      <c r="AN263" s="35">
        <f>IF(MONTH(A263)&gt;MONTH(A262),B263*0.1,0)</f>
        <v>0</v>
      </c>
      <c r="AO263" s="36">
        <f t="shared" si="57"/>
        <v>0</v>
      </c>
      <c r="AP263" s="23"/>
      <c r="AQ263" s="23"/>
      <c r="AR263" s="23"/>
      <c r="AS263" s="24">
        <f t="shared" si="56"/>
        <v>1.0663801324935271</v>
      </c>
      <c r="AT263" s="23">
        <f>AM263*AS263</f>
        <v>150.65818511868551</v>
      </c>
      <c r="AU263" s="25">
        <f>L263+T263+AB263+AL263+AT263</f>
        <v>1292.2104343323554</v>
      </c>
      <c r="AV263" s="26">
        <f t="shared" si="49"/>
        <v>0</v>
      </c>
    </row>
    <row r="264" spans="1:48" x14ac:dyDescent="0.25">
      <c r="A264" s="41">
        <v>40603</v>
      </c>
      <c r="B264" s="47">
        <v>28.94</v>
      </c>
      <c r="C264" s="42">
        <v>57.68</v>
      </c>
      <c r="D264" s="42"/>
      <c r="E264" s="16">
        <f t="shared" si="50"/>
        <v>8.6820000000000004</v>
      </c>
      <c r="F264" s="27">
        <f t="shared" si="51"/>
        <v>0.15052011095700416</v>
      </c>
      <c r="G264" s="27">
        <f t="shared" si="46"/>
        <v>0</v>
      </c>
      <c r="H264" s="27"/>
      <c r="I264" s="27"/>
      <c r="J264" s="27"/>
      <c r="K264" s="15">
        <f t="shared" si="47"/>
        <v>6.7372785012908194</v>
      </c>
      <c r="L264" s="16">
        <f t="shared" si="48"/>
        <v>388.60622395445444</v>
      </c>
      <c r="M264" s="43">
        <v>5.6641000000000004</v>
      </c>
      <c r="N264" s="28">
        <f t="shared" si="52"/>
        <v>8.6820000000000004</v>
      </c>
      <c r="O264" s="29">
        <f t="shared" si="53"/>
        <v>1.5328119206934905</v>
      </c>
      <c r="P264" s="17"/>
      <c r="Q264" s="17"/>
      <c r="R264" s="17"/>
      <c r="S264" s="18">
        <f>S263+O264+Q264</f>
        <v>68.273740376628339</v>
      </c>
      <c r="T264" s="17">
        <f>M264*S264</f>
        <v>386.70929286726061</v>
      </c>
      <c r="U264" s="44">
        <v>4.3099999999999996</v>
      </c>
      <c r="V264" s="30">
        <f>IF(MONTH(A264)&gt;MONTH(A263),B264*0.2,0)</f>
        <v>5.7880000000000003</v>
      </c>
      <c r="W264" s="31">
        <f t="shared" si="54"/>
        <v>1.3429234338747102</v>
      </c>
      <c r="X264" s="19"/>
      <c r="Y264" s="19"/>
      <c r="Z264" s="19"/>
      <c r="AA264" s="20">
        <f>AA263+W264+Y264</f>
        <v>59.380422433459486</v>
      </c>
      <c r="AB264" s="19">
        <f>U264*AA264</f>
        <v>255.92962068821035</v>
      </c>
      <c r="AC264" s="45">
        <v>105.78</v>
      </c>
      <c r="AD264" s="45"/>
      <c r="AE264" s="32">
        <f>IF(MONTH(A264)&gt;MONTH(A263),B264*0.1,0)</f>
        <v>2.8940000000000001</v>
      </c>
      <c r="AF264" s="33">
        <f t="shared" si="55"/>
        <v>2.7358668935526565E-2</v>
      </c>
      <c r="AG264" s="33">
        <f>IF(AD264&gt;0,(AK263*AD264)/AC264,0)</f>
        <v>0</v>
      </c>
      <c r="AH264" s="33"/>
      <c r="AI264" s="33"/>
      <c r="AJ264" s="33"/>
      <c r="AK264" s="34">
        <f>AK263+AF264+AG264-AI264</f>
        <v>1.2946568291778533</v>
      </c>
      <c r="AL264" s="21">
        <f>AC264*AK264</f>
        <v>136.94879939043332</v>
      </c>
      <c r="AM264" s="46">
        <v>141.41</v>
      </c>
      <c r="AN264" s="35">
        <f>IF(MONTH(A264)&gt;MONTH(A263),B264*0.1,0)</f>
        <v>2.8940000000000001</v>
      </c>
      <c r="AO264" s="36">
        <f t="shared" si="57"/>
        <v>2.0465313627041935E-2</v>
      </c>
      <c r="AP264" s="23"/>
      <c r="AQ264" s="23"/>
      <c r="AR264" s="23"/>
      <c r="AS264" s="24">
        <f t="shared" si="56"/>
        <v>1.086845446120569</v>
      </c>
      <c r="AT264" s="23">
        <f>AM264*AS264</f>
        <v>153.69081453590965</v>
      </c>
      <c r="AU264" s="25">
        <f>L264+T264+AB264+AL264+AT264</f>
        <v>1321.8847514362683</v>
      </c>
      <c r="AV264" s="26">
        <f t="shared" si="49"/>
        <v>0</v>
      </c>
    </row>
    <row r="265" spans="1:48" x14ac:dyDescent="0.25">
      <c r="A265" s="41">
        <v>40604</v>
      </c>
      <c r="B265" s="47">
        <v>28.94</v>
      </c>
      <c r="C265" s="42">
        <v>56.82</v>
      </c>
      <c r="D265" s="42"/>
      <c r="E265" s="16">
        <f t="shared" si="50"/>
        <v>0</v>
      </c>
      <c r="F265" s="27">
        <f t="shared" si="51"/>
        <v>0</v>
      </c>
      <c r="G265" s="27">
        <f t="shared" si="46"/>
        <v>0</v>
      </c>
      <c r="H265" s="27"/>
      <c r="I265" s="27"/>
      <c r="J265" s="27"/>
      <c r="K265" s="15">
        <f t="shared" si="47"/>
        <v>6.7372785012908194</v>
      </c>
      <c r="L265" s="16">
        <f t="shared" si="48"/>
        <v>382.81216444334439</v>
      </c>
      <c r="M265" s="43">
        <v>5.6304999999999996</v>
      </c>
      <c r="N265" s="28">
        <f t="shared" si="52"/>
        <v>0</v>
      </c>
      <c r="O265" s="29">
        <f t="shared" si="53"/>
        <v>0</v>
      </c>
      <c r="P265" s="17"/>
      <c r="Q265" s="17"/>
      <c r="R265" s="17"/>
      <c r="S265" s="18">
        <f>S264+O265+Q265</f>
        <v>68.273740376628339</v>
      </c>
      <c r="T265" s="17">
        <f>M265*S265</f>
        <v>384.41529519060583</v>
      </c>
      <c r="U265" s="44">
        <v>4.26</v>
      </c>
      <c r="V265" s="30">
        <f>IF(MONTH(A265)&gt;MONTH(A264),B265*0.2,0)</f>
        <v>0</v>
      </c>
      <c r="W265" s="31">
        <f t="shared" si="54"/>
        <v>0</v>
      </c>
      <c r="X265" s="19"/>
      <c r="Y265" s="19"/>
      <c r="Z265" s="19"/>
      <c r="AA265" s="20">
        <f>AA264+W265+Y265</f>
        <v>59.380422433459486</v>
      </c>
      <c r="AB265" s="19">
        <f>U265*AA265</f>
        <v>252.96059956653741</v>
      </c>
      <c r="AC265" s="45">
        <v>104.9</v>
      </c>
      <c r="AD265" s="45"/>
      <c r="AE265" s="32">
        <f>IF(MONTH(A265)&gt;MONTH(A264),B265*0.1,0)</f>
        <v>0</v>
      </c>
      <c r="AF265" s="33">
        <f t="shared" si="55"/>
        <v>0</v>
      </c>
      <c r="AG265" s="33">
        <f>IF(AD265&gt;0,(AK264*AD265)/AC265,0)</f>
        <v>0</v>
      </c>
      <c r="AH265" s="33"/>
      <c r="AI265" s="33"/>
      <c r="AJ265" s="33"/>
      <c r="AK265" s="34">
        <f>AK264+AF265+AG265-AI265</f>
        <v>1.2946568291778533</v>
      </c>
      <c r="AL265" s="21">
        <f>AC265*AK265</f>
        <v>135.80950138075681</v>
      </c>
      <c r="AM265" s="46">
        <v>140.55000000000001</v>
      </c>
      <c r="AN265" s="35">
        <f>IF(MONTH(A265)&gt;MONTH(A264),B265*0.1,0)</f>
        <v>0</v>
      </c>
      <c r="AO265" s="36">
        <f t="shared" si="57"/>
        <v>0</v>
      </c>
      <c r="AP265" s="23"/>
      <c r="AQ265" s="23"/>
      <c r="AR265" s="23"/>
      <c r="AS265" s="24">
        <f t="shared" si="56"/>
        <v>1.086845446120569</v>
      </c>
      <c r="AT265" s="23">
        <f>AM265*AS265</f>
        <v>152.75612745224598</v>
      </c>
      <c r="AU265" s="25">
        <f>L265+T265+AB265+AL265+AT265</f>
        <v>1308.7536880334903</v>
      </c>
      <c r="AV265" s="26">
        <f t="shared" si="49"/>
        <v>0</v>
      </c>
    </row>
    <row r="266" spans="1:48" x14ac:dyDescent="0.25">
      <c r="A266" s="41">
        <v>40605</v>
      </c>
      <c r="B266" s="47">
        <v>28.94</v>
      </c>
      <c r="C266" s="42">
        <v>57.28</v>
      </c>
      <c r="D266" s="42"/>
      <c r="E266" s="16">
        <f t="shared" si="50"/>
        <v>0</v>
      </c>
      <c r="F266" s="27">
        <f t="shared" si="51"/>
        <v>0</v>
      </c>
      <c r="G266" s="27">
        <f t="shared" si="46"/>
        <v>0</v>
      </c>
      <c r="H266" s="27"/>
      <c r="I266" s="27"/>
      <c r="J266" s="27"/>
      <c r="K266" s="15">
        <f t="shared" si="47"/>
        <v>6.7372785012908194</v>
      </c>
      <c r="L266" s="16">
        <f t="shared" si="48"/>
        <v>385.91131255393816</v>
      </c>
      <c r="M266" s="43">
        <v>5.6440999999999999</v>
      </c>
      <c r="N266" s="28">
        <f t="shared" si="52"/>
        <v>0</v>
      </c>
      <c r="O266" s="29">
        <f t="shared" si="53"/>
        <v>0</v>
      </c>
      <c r="P266" s="17"/>
      <c r="Q266" s="17"/>
      <c r="R266" s="17"/>
      <c r="S266" s="18">
        <f>S265+O266+Q266</f>
        <v>68.273740376628339</v>
      </c>
      <c r="T266" s="17">
        <f>M266*S266</f>
        <v>385.34381805972799</v>
      </c>
      <c r="U266" s="44">
        <v>4.32</v>
      </c>
      <c r="V266" s="30">
        <f>IF(MONTH(A266)&gt;MONTH(A265),B266*0.2,0)</f>
        <v>0</v>
      </c>
      <c r="W266" s="31">
        <f t="shared" si="54"/>
        <v>0</v>
      </c>
      <c r="X266" s="19"/>
      <c r="Y266" s="19"/>
      <c r="Z266" s="19"/>
      <c r="AA266" s="20">
        <f>AA265+W266+Y266</f>
        <v>59.380422433459486</v>
      </c>
      <c r="AB266" s="19">
        <f>U266*AA266</f>
        <v>256.52342491254501</v>
      </c>
      <c r="AC266" s="45">
        <v>105.42</v>
      </c>
      <c r="AD266" s="45"/>
      <c r="AE266" s="32">
        <f>IF(MONTH(A266)&gt;MONTH(A265),B266*0.1,0)</f>
        <v>0</v>
      </c>
      <c r="AF266" s="33">
        <f t="shared" si="55"/>
        <v>0</v>
      </c>
      <c r="AG266" s="33">
        <f>IF(AD266&gt;0,(AK265*AD266)/AC266,0)</f>
        <v>0</v>
      </c>
      <c r="AH266" s="33"/>
      <c r="AI266" s="33"/>
      <c r="AJ266" s="33"/>
      <c r="AK266" s="34">
        <f>AK265+AF266+AG266-AI266</f>
        <v>1.2946568291778533</v>
      </c>
      <c r="AL266" s="21">
        <f>AC266*AK266</f>
        <v>136.48272293192929</v>
      </c>
      <c r="AM266" s="46">
        <v>140.69999999999999</v>
      </c>
      <c r="AN266" s="35">
        <f>IF(MONTH(A266)&gt;MONTH(A265),B266*0.1,0)</f>
        <v>0</v>
      </c>
      <c r="AO266" s="36">
        <f t="shared" si="57"/>
        <v>0</v>
      </c>
      <c r="AP266" s="23"/>
      <c r="AQ266" s="23"/>
      <c r="AR266" s="23"/>
      <c r="AS266" s="24">
        <f t="shared" si="56"/>
        <v>1.086845446120569</v>
      </c>
      <c r="AT266" s="23">
        <f>AM266*AS266</f>
        <v>152.91915426916404</v>
      </c>
      <c r="AU266" s="25">
        <f>L266+T266+AB266+AL266+AT266</f>
        <v>1317.1804327273046</v>
      </c>
      <c r="AV266" s="26">
        <f t="shared" si="49"/>
        <v>0</v>
      </c>
    </row>
    <row r="267" spans="1:48" x14ac:dyDescent="0.25">
      <c r="A267" s="41">
        <v>40606</v>
      </c>
      <c r="B267" s="47">
        <v>28.94</v>
      </c>
      <c r="C267" s="42">
        <v>57.37</v>
      </c>
      <c r="D267" s="42"/>
      <c r="E267" s="16">
        <f t="shared" si="50"/>
        <v>0</v>
      </c>
      <c r="F267" s="27">
        <f t="shared" si="51"/>
        <v>0</v>
      </c>
      <c r="G267" s="27">
        <f t="shared" si="46"/>
        <v>0</v>
      </c>
      <c r="H267" s="27"/>
      <c r="I267" s="27"/>
      <c r="J267" s="27"/>
      <c r="K267" s="15">
        <f t="shared" si="47"/>
        <v>6.7372785012908194</v>
      </c>
      <c r="L267" s="16">
        <f t="shared" si="48"/>
        <v>386.51766761905429</v>
      </c>
      <c r="M267" s="43">
        <v>5.6135000000000002</v>
      </c>
      <c r="N267" s="28">
        <f t="shared" si="52"/>
        <v>0</v>
      </c>
      <c r="O267" s="29">
        <f t="shared" si="53"/>
        <v>0</v>
      </c>
      <c r="P267" s="17"/>
      <c r="Q267" s="17"/>
      <c r="R267" s="17"/>
      <c r="S267" s="18">
        <f>S266+O267+Q267</f>
        <v>68.273740376628339</v>
      </c>
      <c r="T267" s="17">
        <f>M267*S267</f>
        <v>383.25464160420319</v>
      </c>
      <c r="U267" s="44">
        <v>4.2699999999999996</v>
      </c>
      <c r="V267" s="30">
        <f>IF(MONTH(A267)&gt;MONTH(A266),B267*0.2,0)</f>
        <v>0</v>
      </c>
      <c r="W267" s="31">
        <f t="shared" si="54"/>
        <v>0</v>
      </c>
      <c r="X267" s="19"/>
      <c r="Y267" s="19"/>
      <c r="Z267" s="19"/>
      <c r="AA267" s="20">
        <f>AA266+W267+Y267</f>
        <v>59.380422433459486</v>
      </c>
      <c r="AB267" s="19">
        <f>U267*AA267</f>
        <v>253.55440379087199</v>
      </c>
      <c r="AC267" s="45">
        <v>105.51</v>
      </c>
      <c r="AD267" s="45"/>
      <c r="AE267" s="32">
        <f>IF(MONTH(A267)&gt;MONTH(A266),B267*0.1,0)</f>
        <v>0</v>
      </c>
      <c r="AF267" s="33">
        <f t="shared" si="55"/>
        <v>0</v>
      </c>
      <c r="AG267" s="33">
        <f>IF(AD267&gt;0,(AK266*AD267)/AC267,0)</f>
        <v>0</v>
      </c>
      <c r="AH267" s="33"/>
      <c r="AI267" s="33"/>
      <c r="AJ267" s="33"/>
      <c r="AK267" s="34">
        <f>AK266+AF267+AG267-AI267</f>
        <v>1.2946568291778533</v>
      </c>
      <c r="AL267" s="21">
        <f>AC267*AK267</f>
        <v>136.5992420465553</v>
      </c>
      <c r="AM267" s="46">
        <v>141.18</v>
      </c>
      <c r="AN267" s="35">
        <f>IF(MONTH(A267)&gt;MONTH(A266),B267*0.1,0)</f>
        <v>0</v>
      </c>
      <c r="AO267" s="36">
        <f t="shared" si="57"/>
        <v>0</v>
      </c>
      <c r="AP267" s="23"/>
      <c r="AQ267" s="23"/>
      <c r="AR267" s="23"/>
      <c r="AS267" s="24">
        <f t="shared" si="56"/>
        <v>1.086845446120569</v>
      </c>
      <c r="AT267" s="23">
        <f>AM267*AS267</f>
        <v>153.44084008330194</v>
      </c>
      <c r="AU267" s="25">
        <f>L267+T267+AB267+AL267+AT267</f>
        <v>1313.3667951439868</v>
      </c>
      <c r="AV267" s="26">
        <f t="shared" si="49"/>
        <v>0</v>
      </c>
    </row>
    <row r="268" spans="1:48" x14ac:dyDescent="0.25">
      <c r="A268" s="41">
        <v>40609</v>
      </c>
      <c r="B268" s="47">
        <v>28.94</v>
      </c>
      <c r="C268" s="42">
        <v>56.98</v>
      </c>
      <c r="D268" s="42"/>
      <c r="E268" s="16">
        <f t="shared" si="50"/>
        <v>0</v>
      </c>
      <c r="F268" s="27">
        <f t="shared" si="51"/>
        <v>0</v>
      </c>
      <c r="G268" s="27">
        <f t="shared" si="46"/>
        <v>0</v>
      </c>
      <c r="H268" s="27"/>
      <c r="I268" s="27"/>
      <c r="J268" s="27"/>
      <c r="K268" s="15">
        <f t="shared" si="47"/>
        <v>6.7372785012908194</v>
      </c>
      <c r="L268" s="16">
        <f t="shared" si="48"/>
        <v>383.8901290035509</v>
      </c>
      <c r="M268" s="43">
        <v>5.5949</v>
      </c>
      <c r="N268" s="28">
        <f t="shared" si="52"/>
        <v>0</v>
      </c>
      <c r="O268" s="29">
        <f t="shared" si="53"/>
        <v>0</v>
      </c>
      <c r="P268" s="17"/>
      <c r="Q268" s="17"/>
      <c r="R268" s="17"/>
      <c r="S268" s="18">
        <f>S267+O268+Q268</f>
        <v>68.273740376628339</v>
      </c>
      <c r="T268" s="17">
        <f>M268*S268</f>
        <v>381.98475003319788</v>
      </c>
      <c r="U268" s="44">
        <v>4.2300000000000004</v>
      </c>
      <c r="V268" s="30">
        <f>IF(MONTH(A268)&gt;MONTH(A267),B268*0.2,0)</f>
        <v>0</v>
      </c>
      <c r="W268" s="31">
        <f t="shared" si="54"/>
        <v>0</v>
      </c>
      <c r="X268" s="19"/>
      <c r="Y268" s="19"/>
      <c r="Z268" s="19"/>
      <c r="AA268" s="20">
        <f>AA267+W268+Y268</f>
        <v>59.380422433459486</v>
      </c>
      <c r="AB268" s="19">
        <f>U268*AA268</f>
        <v>251.17918689353365</v>
      </c>
      <c r="AC268" s="45">
        <v>104.73</v>
      </c>
      <c r="AD268" s="45"/>
      <c r="AE268" s="32">
        <f>IF(MONTH(A268)&gt;MONTH(A267),B268*0.1,0)</f>
        <v>0</v>
      </c>
      <c r="AF268" s="33">
        <f t="shared" si="55"/>
        <v>0</v>
      </c>
      <c r="AG268" s="33">
        <f>IF(AD268&gt;0,(AK267*AD268)/AC268,0)</f>
        <v>0</v>
      </c>
      <c r="AH268" s="33"/>
      <c r="AI268" s="33"/>
      <c r="AJ268" s="33"/>
      <c r="AK268" s="34">
        <f>AK267+AF268+AG268-AI268</f>
        <v>1.2946568291778533</v>
      </c>
      <c r="AL268" s="21">
        <f>AC268*AK268</f>
        <v>135.58940971979658</v>
      </c>
      <c r="AM268" s="46">
        <v>140.97</v>
      </c>
      <c r="AN268" s="35">
        <f>IF(MONTH(A268)&gt;MONTH(A267),B268*0.1,0)</f>
        <v>0</v>
      </c>
      <c r="AO268" s="36">
        <f t="shared" si="57"/>
        <v>0</v>
      </c>
      <c r="AP268" s="23"/>
      <c r="AQ268" s="23"/>
      <c r="AR268" s="23"/>
      <c r="AS268" s="24">
        <f t="shared" si="56"/>
        <v>1.086845446120569</v>
      </c>
      <c r="AT268" s="23">
        <f>AM268*AS268</f>
        <v>153.2126025396166</v>
      </c>
      <c r="AU268" s="25">
        <f>L268+T268+AB268+AL268+AT268</f>
        <v>1305.8560781896956</v>
      </c>
      <c r="AV268" s="26">
        <f t="shared" si="49"/>
        <v>0</v>
      </c>
    </row>
    <row r="269" spans="1:48" x14ac:dyDescent="0.25">
      <c r="A269" s="41">
        <v>40610</v>
      </c>
      <c r="B269" s="47">
        <v>28.94</v>
      </c>
      <c r="C269" s="42">
        <v>56.74</v>
      </c>
      <c r="D269" s="42"/>
      <c r="E269" s="16">
        <f t="shared" si="50"/>
        <v>0</v>
      </c>
      <c r="F269" s="27">
        <f t="shared" si="51"/>
        <v>0</v>
      </c>
      <c r="G269" s="27">
        <f t="shared" si="46"/>
        <v>0</v>
      </c>
      <c r="H269" s="27"/>
      <c r="I269" s="27"/>
      <c r="J269" s="27"/>
      <c r="K269" s="15">
        <f t="shared" si="47"/>
        <v>6.7372785012908194</v>
      </c>
      <c r="L269" s="16">
        <f t="shared" si="48"/>
        <v>382.27318216324113</v>
      </c>
      <c r="M269" s="43">
        <v>5.6124999999999998</v>
      </c>
      <c r="N269" s="28">
        <f t="shared" si="52"/>
        <v>0</v>
      </c>
      <c r="O269" s="29">
        <f t="shared" si="53"/>
        <v>0</v>
      </c>
      <c r="P269" s="17"/>
      <c r="Q269" s="17"/>
      <c r="R269" s="17"/>
      <c r="S269" s="18">
        <f>S268+O269+Q269</f>
        <v>68.273740376628339</v>
      </c>
      <c r="T269" s="17">
        <f>M269*S269</f>
        <v>383.18636786382655</v>
      </c>
      <c r="U269" s="44">
        <v>4.3099999999999996</v>
      </c>
      <c r="V269" s="30">
        <f>IF(MONTH(A269)&gt;MONTH(A268),B269*0.2,0)</f>
        <v>0</v>
      </c>
      <c r="W269" s="31">
        <f t="shared" si="54"/>
        <v>0</v>
      </c>
      <c r="X269" s="19"/>
      <c r="Y269" s="19"/>
      <c r="Z269" s="19"/>
      <c r="AA269" s="20">
        <f>AA268+W269+Y269</f>
        <v>59.380422433459486</v>
      </c>
      <c r="AB269" s="19">
        <f>U269*AA269</f>
        <v>255.92962068821035</v>
      </c>
      <c r="AC269" s="45">
        <v>105.74</v>
      </c>
      <c r="AD269" s="45"/>
      <c r="AE269" s="32">
        <f>IF(MONTH(A269)&gt;MONTH(A268),B269*0.1,0)</f>
        <v>0</v>
      </c>
      <c r="AF269" s="33">
        <f t="shared" si="55"/>
        <v>0</v>
      </c>
      <c r="AG269" s="33">
        <f>IF(AD269&gt;0,(AK268*AD269)/AC269,0)</f>
        <v>0</v>
      </c>
      <c r="AH269" s="33"/>
      <c r="AI269" s="33"/>
      <c r="AJ269" s="33"/>
      <c r="AK269" s="34">
        <f>AK268+AF269+AG269-AI269</f>
        <v>1.2946568291778533</v>
      </c>
      <c r="AL269" s="21">
        <f>AC269*AK269</f>
        <v>136.8970131172662</v>
      </c>
      <c r="AM269" s="46">
        <v>140.94999999999999</v>
      </c>
      <c r="AN269" s="35">
        <f>IF(MONTH(A269)&gt;MONTH(A268),B269*0.1,0)</f>
        <v>0</v>
      </c>
      <c r="AO269" s="36">
        <f t="shared" si="57"/>
        <v>0</v>
      </c>
      <c r="AP269" s="23"/>
      <c r="AQ269" s="23"/>
      <c r="AR269" s="23"/>
      <c r="AS269" s="24">
        <f t="shared" si="56"/>
        <v>1.086845446120569</v>
      </c>
      <c r="AT269" s="23">
        <f>AM269*AS269</f>
        <v>153.19086563069419</v>
      </c>
      <c r="AU269" s="25">
        <f>L269+T269+AB269+AL269+AT269</f>
        <v>1311.4770494632385</v>
      </c>
      <c r="AV269" s="26">
        <f t="shared" si="49"/>
        <v>0</v>
      </c>
    </row>
    <row r="270" spans="1:48" x14ac:dyDescent="0.25">
      <c r="A270" s="41">
        <v>40611</v>
      </c>
      <c r="B270" s="47">
        <v>28.94</v>
      </c>
      <c r="C270" s="42">
        <v>56.98</v>
      </c>
      <c r="D270" s="42"/>
      <c r="E270" s="16">
        <f t="shared" si="50"/>
        <v>0</v>
      </c>
      <c r="F270" s="27">
        <f t="shared" si="51"/>
        <v>0</v>
      </c>
      <c r="G270" s="27">
        <f t="shared" si="46"/>
        <v>0</v>
      </c>
      <c r="H270" s="27"/>
      <c r="I270" s="27"/>
      <c r="J270" s="27"/>
      <c r="K270" s="15">
        <f t="shared" si="47"/>
        <v>6.7372785012908194</v>
      </c>
      <c r="L270" s="16">
        <f t="shared" si="48"/>
        <v>383.8901290035509</v>
      </c>
      <c r="M270" s="43">
        <v>5.5991</v>
      </c>
      <c r="N270" s="28">
        <f t="shared" si="52"/>
        <v>0</v>
      </c>
      <c r="O270" s="29">
        <f t="shared" si="53"/>
        <v>0</v>
      </c>
      <c r="P270" s="17"/>
      <c r="Q270" s="17"/>
      <c r="R270" s="17"/>
      <c r="S270" s="18">
        <f>S269+O270+Q270</f>
        <v>68.273740376628339</v>
      </c>
      <c r="T270" s="17">
        <f>M270*S270</f>
        <v>382.27149974277972</v>
      </c>
      <c r="U270" s="44">
        <v>4.29</v>
      </c>
      <c r="V270" s="30">
        <f>IF(MONTH(A270)&gt;MONTH(A269),B270*0.2,0)</f>
        <v>0</v>
      </c>
      <c r="W270" s="31">
        <f t="shared" si="54"/>
        <v>0</v>
      </c>
      <c r="X270" s="19"/>
      <c r="Y270" s="19"/>
      <c r="Z270" s="19"/>
      <c r="AA270" s="20">
        <f>AA269+W270+Y270</f>
        <v>59.380422433459486</v>
      </c>
      <c r="AB270" s="19">
        <f>U270*AA270</f>
        <v>254.7420122395412</v>
      </c>
      <c r="AC270" s="45">
        <v>106.35</v>
      </c>
      <c r="AD270" s="45"/>
      <c r="AE270" s="32">
        <f>IF(MONTH(A270)&gt;MONTH(A269),B270*0.1,0)</f>
        <v>0</v>
      </c>
      <c r="AF270" s="33">
        <f t="shared" si="55"/>
        <v>0</v>
      </c>
      <c r="AG270" s="33">
        <f>IF(AD270&gt;0,(AK269*AD270)/AC270,0)</f>
        <v>0</v>
      </c>
      <c r="AH270" s="33"/>
      <c r="AI270" s="33"/>
      <c r="AJ270" s="33"/>
      <c r="AK270" s="34">
        <f>AK269+AF270+AG270-AI270</f>
        <v>1.2946568291778533</v>
      </c>
      <c r="AL270" s="21">
        <f>AC270*AK270</f>
        <v>137.68675378306469</v>
      </c>
      <c r="AM270" s="46">
        <v>141.18</v>
      </c>
      <c r="AN270" s="35">
        <f>IF(MONTH(A270)&gt;MONTH(A269),B270*0.1,0)</f>
        <v>0</v>
      </c>
      <c r="AO270" s="36">
        <f t="shared" si="57"/>
        <v>0</v>
      </c>
      <c r="AP270" s="23"/>
      <c r="AQ270" s="23"/>
      <c r="AR270" s="23"/>
      <c r="AS270" s="24">
        <f t="shared" si="56"/>
        <v>1.086845446120569</v>
      </c>
      <c r="AT270" s="23">
        <f>AM270*AS270</f>
        <v>153.44084008330194</v>
      </c>
      <c r="AU270" s="25">
        <f>L270+T270+AB270+AL270+AT270</f>
        <v>1312.0312348522384</v>
      </c>
      <c r="AV270" s="26">
        <f t="shared" si="49"/>
        <v>0</v>
      </c>
    </row>
    <row r="271" spans="1:48" x14ac:dyDescent="0.25">
      <c r="A271" s="41">
        <v>40612</v>
      </c>
      <c r="B271" s="47">
        <v>28.94</v>
      </c>
      <c r="C271" s="42">
        <v>56.55</v>
      </c>
      <c r="D271" s="42"/>
      <c r="E271" s="16">
        <f t="shared" si="50"/>
        <v>0</v>
      </c>
      <c r="F271" s="27">
        <f t="shared" si="51"/>
        <v>0</v>
      </c>
      <c r="G271" s="27">
        <f t="shared" si="46"/>
        <v>0</v>
      </c>
      <c r="H271" s="27"/>
      <c r="I271" s="27"/>
      <c r="J271" s="27"/>
      <c r="K271" s="15">
        <f t="shared" si="47"/>
        <v>6.7372785012908194</v>
      </c>
      <c r="L271" s="16">
        <f t="shared" si="48"/>
        <v>380.99309924799581</v>
      </c>
      <c r="M271" s="43">
        <v>5.5522999999999998</v>
      </c>
      <c r="N271" s="28">
        <f t="shared" si="52"/>
        <v>0</v>
      </c>
      <c r="O271" s="29">
        <f t="shared" si="53"/>
        <v>0</v>
      </c>
      <c r="P271" s="17"/>
      <c r="Q271" s="17"/>
      <c r="R271" s="17"/>
      <c r="S271" s="18">
        <f>S270+O271+Q271</f>
        <v>68.273740376628339</v>
      </c>
      <c r="T271" s="17">
        <f>M271*S271</f>
        <v>379.07628869315351</v>
      </c>
      <c r="U271" s="44">
        <v>4.26</v>
      </c>
      <c r="V271" s="30">
        <f>IF(MONTH(A271)&gt;MONTH(A270),B271*0.2,0)</f>
        <v>0</v>
      </c>
      <c r="W271" s="31">
        <f t="shared" si="54"/>
        <v>0</v>
      </c>
      <c r="X271" s="19"/>
      <c r="Y271" s="19"/>
      <c r="Z271" s="19"/>
      <c r="AA271" s="20">
        <f>AA270+W271+Y271</f>
        <v>59.380422433459486</v>
      </c>
      <c r="AB271" s="19">
        <f>U271*AA271</f>
        <v>252.96059956653741</v>
      </c>
      <c r="AC271" s="45">
        <v>105.2</v>
      </c>
      <c r="AD271" s="45"/>
      <c r="AE271" s="32">
        <f>IF(MONTH(A271)&gt;MONTH(A270),B271*0.1,0)</f>
        <v>0</v>
      </c>
      <c r="AF271" s="33">
        <f t="shared" si="55"/>
        <v>0</v>
      </c>
      <c r="AG271" s="33">
        <f>IF(AD271&gt;0,(AK270*AD271)/AC271,0)</f>
        <v>0</v>
      </c>
      <c r="AH271" s="33"/>
      <c r="AI271" s="33"/>
      <c r="AJ271" s="33"/>
      <c r="AK271" s="34">
        <f>AK270+AF271+AG271-AI271</f>
        <v>1.2946568291778533</v>
      </c>
      <c r="AL271" s="21">
        <f>AC271*AK271</f>
        <v>136.19789842951016</v>
      </c>
      <c r="AM271" s="46">
        <v>138.83000000000001</v>
      </c>
      <c r="AN271" s="35">
        <f>IF(MONTH(A271)&gt;MONTH(A270),B271*0.1,0)</f>
        <v>0</v>
      </c>
      <c r="AO271" s="36">
        <f t="shared" si="57"/>
        <v>0</v>
      </c>
      <c r="AP271" s="23"/>
      <c r="AQ271" s="23"/>
      <c r="AR271" s="23"/>
      <c r="AS271" s="24">
        <f t="shared" si="56"/>
        <v>1.086845446120569</v>
      </c>
      <c r="AT271" s="23">
        <f>AM271*AS271</f>
        <v>150.8867532849186</v>
      </c>
      <c r="AU271" s="25">
        <f>L271+T271+AB271+AL271+AT271</f>
        <v>1300.1146392221156</v>
      </c>
      <c r="AV271" s="26">
        <f t="shared" si="49"/>
        <v>0</v>
      </c>
    </row>
    <row r="272" spans="1:48" x14ac:dyDescent="0.25">
      <c r="A272" s="41">
        <v>40613</v>
      </c>
      <c r="B272" s="47">
        <v>28.94</v>
      </c>
      <c r="C272" s="42">
        <v>55.52</v>
      </c>
      <c r="D272" s="42"/>
      <c r="E272" s="16">
        <f t="shared" si="50"/>
        <v>0</v>
      </c>
      <c r="F272" s="27">
        <f t="shared" si="51"/>
        <v>0</v>
      </c>
      <c r="G272" s="27">
        <f t="shared" si="46"/>
        <v>0</v>
      </c>
      <c r="H272" s="27"/>
      <c r="I272" s="27"/>
      <c r="J272" s="27"/>
      <c r="K272" s="15">
        <f t="shared" si="47"/>
        <v>6.7372785012908194</v>
      </c>
      <c r="L272" s="16">
        <f t="shared" si="48"/>
        <v>374.05370239166632</v>
      </c>
      <c r="M272" s="43">
        <v>5.5000999999999998</v>
      </c>
      <c r="N272" s="28">
        <f t="shared" si="52"/>
        <v>0</v>
      </c>
      <c r="O272" s="29">
        <f t="shared" si="53"/>
        <v>0</v>
      </c>
      <c r="P272" s="17"/>
      <c r="Q272" s="17"/>
      <c r="R272" s="17"/>
      <c r="S272" s="18">
        <f>S271+O272+Q272</f>
        <v>68.273740376628339</v>
      </c>
      <c r="T272" s="17">
        <f>M272*S272</f>
        <v>375.51239944549349</v>
      </c>
      <c r="U272" s="44">
        <v>4.24</v>
      </c>
      <c r="V272" s="30">
        <f>IF(MONTH(A272)&gt;MONTH(A271),B272*0.2,0)</f>
        <v>0</v>
      </c>
      <c r="W272" s="31">
        <f t="shared" si="54"/>
        <v>0</v>
      </c>
      <c r="X272" s="19"/>
      <c r="Y272" s="19"/>
      <c r="Z272" s="19"/>
      <c r="AA272" s="20">
        <f>AA271+W272+Y272</f>
        <v>59.380422433459486</v>
      </c>
      <c r="AB272" s="19">
        <f>U272*AA272</f>
        <v>251.77299111786823</v>
      </c>
      <c r="AC272" s="45">
        <v>103.64</v>
      </c>
      <c r="AD272" s="45"/>
      <c r="AE272" s="32">
        <f>IF(MONTH(A272)&gt;MONTH(A271),B272*0.1,0)</f>
        <v>0</v>
      </c>
      <c r="AF272" s="33">
        <f t="shared" si="55"/>
        <v>0</v>
      </c>
      <c r="AG272" s="33">
        <f>IF(AD272&gt;0,(AK271*AD272)/AC272,0)</f>
        <v>0</v>
      </c>
      <c r="AH272" s="33"/>
      <c r="AI272" s="33"/>
      <c r="AJ272" s="33"/>
      <c r="AK272" s="34">
        <f>AK271+AF272+AG272-AI272</f>
        <v>1.2946568291778533</v>
      </c>
      <c r="AL272" s="21">
        <f>AC272*AK272</f>
        <v>134.17823377599271</v>
      </c>
      <c r="AM272" s="46">
        <v>136.69</v>
      </c>
      <c r="AN272" s="35">
        <f>IF(MONTH(A272)&gt;MONTH(A271),B272*0.1,0)</f>
        <v>0</v>
      </c>
      <c r="AO272" s="36">
        <f t="shared" si="57"/>
        <v>0</v>
      </c>
      <c r="AP272" s="23"/>
      <c r="AQ272" s="23"/>
      <c r="AR272" s="23"/>
      <c r="AS272" s="24">
        <f t="shared" si="56"/>
        <v>1.086845446120569</v>
      </c>
      <c r="AT272" s="23">
        <f>AM272*AS272</f>
        <v>148.56090403022057</v>
      </c>
      <c r="AU272" s="25">
        <f>L272+T272+AB272+AL272+AT272</f>
        <v>1284.0782307612415</v>
      </c>
      <c r="AV272" s="26">
        <f t="shared" si="49"/>
        <v>0</v>
      </c>
    </row>
    <row r="273" spans="1:48" x14ac:dyDescent="0.25">
      <c r="A273" s="41">
        <v>40616</v>
      </c>
      <c r="B273" s="47">
        <v>28.94</v>
      </c>
      <c r="C273" s="42">
        <v>55.24</v>
      </c>
      <c r="D273" s="42"/>
      <c r="E273" s="16">
        <f t="shared" si="50"/>
        <v>0</v>
      </c>
      <c r="F273" s="27">
        <f t="shared" si="51"/>
        <v>0</v>
      </c>
      <c r="G273" s="27">
        <f t="shared" si="46"/>
        <v>0</v>
      </c>
      <c r="H273" s="27"/>
      <c r="I273" s="27"/>
      <c r="J273" s="27"/>
      <c r="K273" s="15">
        <f t="shared" si="47"/>
        <v>6.7372785012908194</v>
      </c>
      <c r="L273" s="16">
        <f t="shared" si="48"/>
        <v>372.16726441130487</v>
      </c>
      <c r="M273" s="43">
        <v>5.4314999999999998</v>
      </c>
      <c r="N273" s="28">
        <f t="shared" si="52"/>
        <v>0</v>
      </c>
      <c r="O273" s="29">
        <f t="shared" si="53"/>
        <v>0</v>
      </c>
      <c r="P273" s="17"/>
      <c r="Q273" s="17"/>
      <c r="R273" s="17"/>
      <c r="S273" s="18">
        <f>S272+O273+Q273</f>
        <v>68.273740376628339</v>
      </c>
      <c r="T273" s="17">
        <f>M273*S273</f>
        <v>370.82882085565683</v>
      </c>
      <c r="U273" s="44">
        <v>4.16</v>
      </c>
      <c r="V273" s="30">
        <f>IF(MONTH(A273)&gt;MONTH(A272),B273*0.2,0)</f>
        <v>0</v>
      </c>
      <c r="W273" s="31">
        <f t="shared" si="54"/>
        <v>0</v>
      </c>
      <c r="X273" s="19"/>
      <c r="Y273" s="19"/>
      <c r="Z273" s="19"/>
      <c r="AA273" s="20">
        <f>AA272+W273+Y273</f>
        <v>59.380422433459486</v>
      </c>
      <c r="AB273" s="19">
        <f>U273*AA273</f>
        <v>247.02255732319148</v>
      </c>
      <c r="AC273" s="45">
        <v>102.59</v>
      </c>
      <c r="AD273" s="45"/>
      <c r="AE273" s="32">
        <f>IF(MONTH(A273)&gt;MONTH(A272),B273*0.1,0)</f>
        <v>0</v>
      </c>
      <c r="AF273" s="33">
        <f t="shared" si="55"/>
        <v>0</v>
      </c>
      <c r="AG273" s="33">
        <f>IF(AD273&gt;0,(AK272*AD273)/AC273,0)</f>
        <v>0</v>
      </c>
      <c r="AH273" s="33"/>
      <c r="AI273" s="33"/>
      <c r="AJ273" s="33"/>
      <c r="AK273" s="34">
        <f>AK272+AF273+AG273-AI273</f>
        <v>1.2946568291778533</v>
      </c>
      <c r="AL273" s="21">
        <f>AC273*AK273</f>
        <v>132.81884410535596</v>
      </c>
      <c r="AM273" s="46">
        <v>135.66999999999999</v>
      </c>
      <c r="AN273" s="35">
        <f>IF(MONTH(A273)&gt;MONTH(A272),B273*0.1,0)</f>
        <v>0</v>
      </c>
      <c r="AO273" s="36">
        <f t="shared" si="57"/>
        <v>0</v>
      </c>
      <c r="AP273" s="23"/>
      <c r="AQ273" s="23"/>
      <c r="AR273" s="23"/>
      <c r="AS273" s="24">
        <f t="shared" si="56"/>
        <v>1.086845446120569</v>
      </c>
      <c r="AT273" s="23">
        <f>AM273*AS273</f>
        <v>147.45232167517759</v>
      </c>
      <c r="AU273" s="25">
        <f>L273+T273+AB273+AL273+AT273</f>
        <v>1270.2898083706868</v>
      </c>
      <c r="AV273" s="26">
        <f t="shared" si="49"/>
        <v>0</v>
      </c>
    </row>
    <row r="274" spans="1:48" x14ac:dyDescent="0.25">
      <c r="A274" s="41">
        <v>40617</v>
      </c>
      <c r="B274" s="47">
        <v>28.94</v>
      </c>
      <c r="C274" s="42">
        <v>53.68</v>
      </c>
      <c r="D274" s="42"/>
      <c r="E274" s="16">
        <f t="shared" si="50"/>
        <v>0</v>
      </c>
      <c r="F274" s="27">
        <f t="shared" si="51"/>
        <v>0</v>
      </c>
      <c r="G274" s="27">
        <f t="shared" si="46"/>
        <v>0</v>
      </c>
      <c r="H274" s="27"/>
      <c r="I274" s="27"/>
      <c r="J274" s="27"/>
      <c r="K274" s="15">
        <f t="shared" si="47"/>
        <v>6.7372785012908194</v>
      </c>
      <c r="L274" s="16">
        <f t="shared" si="48"/>
        <v>361.65710994929117</v>
      </c>
      <c r="M274" s="43">
        <v>5.2961</v>
      </c>
      <c r="N274" s="28">
        <f t="shared" si="52"/>
        <v>0</v>
      </c>
      <c r="O274" s="29">
        <f t="shared" si="53"/>
        <v>0</v>
      </c>
      <c r="P274" s="17"/>
      <c r="Q274" s="17"/>
      <c r="R274" s="17"/>
      <c r="S274" s="18">
        <f>S273+O274+Q274</f>
        <v>68.273740376628339</v>
      </c>
      <c r="T274" s="17">
        <f>M274*S274</f>
        <v>361.58455640866134</v>
      </c>
      <c r="U274" s="44">
        <v>4.12</v>
      </c>
      <c r="V274" s="30">
        <f>IF(MONTH(A274)&gt;MONTH(A273),B274*0.2,0)</f>
        <v>0</v>
      </c>
      <c r="W274" s="31">
        <f t="shared" si="54"/>
        <v>0</v>
      </c>
      <c r="X274" s="19"/>
      <c r="Y274" s="19"/>
      <c r="Z274" s="19"/>
      <c r="AA274" s="20">
        <f>AA273+W274+Y274</f>
        <v>59.380422433459486</v>
      </c>
      <c r="AB274" s="19">
        <f>U274*AA274</f>
        <v>244.64734042585309</v>
      </c>
      <c r="AC274" s="45">
        <v>98.81</v>
      </c>
      <c r="AD274" s="45"/>
      <c r="AE274" s="32">
        <f>IF(MONTH(A274)&gt;MONTH(A273),B274*0.1,0)</f>
        <v>0</v>
      </c>
      <c r="AF274" s="33">
        <f t="shared" si="55"/>
        <v>0</v>
      </c>
      <c r="AG274" s="33">
        <f>IF(AD274&gt;0,(AK273*AD274)/AC274,0)</f>
        <v>0</v>
      </c>
      <c r="AH274" s="33"/>
      <c r="AI274" s="33"/>
      <c r="AJ274" s="33"/>
      <c r="AK274" s="34">
        <f>AK273+AF274+AG274-AI274</f>
        <v>1.2946568291778533</v>
      </c>
      <c r="AL274" s="21">
        <f>AC274*AK274</f>
        <v>127.92504129106369</v>
      </c>
      <c r="AM274" s="46">
        <v>132.6</v>
      </c>
      <c r="AN274" s="35">
        <f>IF(MONTH(A274)&gt;MONTH(A273),B274*0.1,0)</f>
        <v>0</v>
      </c>
      <c r="AO274" s="36">
        <f t="shared" si="57"/>
        <v>0</v>
      </c>
      <c r="AP274" s="23"/>
      <c r="AQ274" s="23"/>
      <c r="AR274" s="23"/>
      <c r="AS274" s="24">
        <f t="shared" si="56"/>
        <v>1.086845446120569</v>
      </c>
      <c r="AT274" s="23">
        <f>AM274*AS274</f>
        <v>144.11570615558745</v>
      </c>
      <c r="AU274" s="25">
        <f>L274+T274+AB274+AL274+AT274</f>
        <v>1239.9297542304569</v>
      </c>
      <c r="AV274" s="26">
        <f t="shared" si="49"/>
        <v>0</v>
      </c>
    </row>
    <row r="275" spans="1:48" x14ac:dyDescent="0.25">
      <c r="A275" s="41">
        <v>40618</v>
      </c>
      <c r="B275" s="47">
        <v>28.94</v>
      </c>
      <c r="C275" s="42">
        <v>54.29</v>
      </c>
      <c r="D275" s="42"/>
      <c r="E275" s="16">
        <f t="shared" si="50"/>
        <v>0</v>
      </c>
      <c r="F275" s="27">
        <f t="shared" si="51"/>
        <v>0</v>
      </c>
      <c r="G275" s="27">
        <f t="shared" si="46"/>
        <v>0</v>
      </c>
      <c r="H275" s="27"/>
      <c r="I275" s="27"/>
      <c r="J275" s="27"/>
      <c r="K275" s="15">
        <f t="shared" si="47"/>
        <v>6.7372785012908194</v>
      </c>
      <c r="L275" s="16">
        <f t="shared" si="48"/>
        <v>365.76684983507857</v>
      </c>
      <c r="M275" s="43">
        <v>5.2145000000000001</v>
      </c>
      <c r="N275" s="28">
        <f t="shared" si="52"/>
        <v>0</v>
      </c>
      <c r="O275" s="29">
        <f t="shared" si="53"/>
        <v>0</v>
      </c>
      <c r="P275" s="17"/>
      <c r="Q275" s="17"/>
      <c r="R275" s="17"/>
      <c r="S275" s="18">
        <f>S274+O275+Q275</f>
        <v>68.273740376628339</v>
      </c>
      <c r="T275" s="17">
        <f>M275*S275</f>
        <v>356.01341919392848</v>
      </c>
      <c r="U275" s="44">
        <v>4.1100000000000003</v>
      </c>
      <c r="V275" s="30">
        <f>IF(MONTH(A275)&gt;MONTH(A274),B275*0.2,0)</f>
        <v>0</v>
      </c>
      <c r="W275" s="31">
        <f t="shared" si="54"/>
        <v>0</v>
      </c>
      <c r="X275" s="19"/>
      <c r="Y275" s="19"/>
      <c r="Z275" s="19"/>
      <c r="AA275" s="20">
        <f>AA274+W275+Y275</f>
        <v>59.380422433459486</v>
      </c>
      <c r="AB275" s="19">
        <f>U275*AA275</f>
        <v>244.05353620151851</v>
      </c>
      <c r="AC275" s="45">
        <v>100.29</v>
      </c>
      <c r="AD275" s="45"/>
      <c r="AE275" s="32">
        <f>IF(MONTH(A275)&gt;MONTH(A274),B275*0.1,0)</f>
        <v>0</v>
      </c>
      <c r="AF275" s="33">
        <f t="shared" si="55"/>
        <v>0</v>
      </c>
      <c r="AG275" s="33">
        <f>IF(AD275&gt;0,(AK274*AD275)/AC275,0)</f>
        <v>0</v>
      </c>
      <c r="AH275" s="33"/>
      <c r="AI275" s="33"/>
      <c r="AJ275" s="33"/>
      <c r="AK275" s="34">
        <f>AK274+AF275+AG275-AI275</f>
        <v>1.2946568291778533</v>
      </c>
      <c r="AL275" s="21">
        <f>AC275*AK275</f>
        <v>129.84113339824691</v>
      </c>
      <c r="AM275" s="46">
        <v>131.94999999999999</v>
      </c>
      <c r="AN275" s="35">
        <f>IF(MONTH(A275)&gt;MONTH(A274),B275*0.1,0)</f>
        <v>0</v>
      </c>
      <c r="AO275" s="36">
        <f t="shared" si="57"/>
        <v>0</v>
      </c>
      <c r="AP275" s="23"/>
      <c r="AQ275" s="23"/>
      <c r="AR275" s="23"/>
      <c r="AS275" s="24">
        <f t="shared" si="56"/>
        <v>1.086845446120569</v>
      </c>
      <c r="AT275" s="23">
        <f>AM275*AS275</f>
        <v>143.40925661560905</v>
      </c>
      <c r="AU275" s="25">
        <f>L275+T275+AB275+AL275+AT275</f>
        <v>1239.0841952443816</v>
      </c>
      <c r="AV275" s="26">
        <f t="shared" si="49"/>
        <v>0</v>
      </c>
    </row>
    <row r="276" spans="1:48" x14ac:dyDescent="0.25">
      <c r="A276" s="41">
        <v>40619</v>
      </c>
      <c r="B276" s="47">
        <v>28.94</v>
      </c>
      <c r="C276" s="42">
        <v>53.83</v>
      </c>
      <c r="D276" s="42"/>
      <c r="E276" s="16">
        <f t="shared" si="50"/>
        <v>0</v>
      </c>
      <c r="F276" s="27">
        <f t="shared" si="51"/>
        <v>0</v>
      </c>
      <c r="G276" s="27">
        <f t="shared" si="46"/>
        <v>0</v>
      </c>
      <c r="H276" s="27"/>
      <c r="I276" s="27"/>
      <c r="J276" s="27"/>
      <c r="K276" s="15">
        <f t="shared" si="47"/>
        <v>6.7372785012908194</v>
      </c>
      <c r="L276" s="16">
        <f t="shared" si="48"/>
        <v>362.6677017244848</v>
      </c>
      <c r="M276" s="43">
        <v>5.3056999999999999</v>
      </c>
      <c r="N276" s="28">
        <f t="shared" si="52"/>
        <v>0</v>
      </c>
      <c r="O276" s="29">
        <f t="shared" si="53"/>
        <v>0</v>
      </c>
      <c r="P276" s="17"/>
      <c r="Q276" s="17"/>
      <c r="R276" s="17"/>
      <c r="S276" s="18">
        <f>S275+O276+Q276</f>
        <v>68.273740376628339</v>
      </c>
      <c r="T276" s="17">
        <f>M276*S276</f>
        <v>362.23998431627695</v>
      </c>
      <c r="U276" s="44">
        <v>4.12</v>
      </c>
      <c r="V276" s="30">
        <f>IF(MONTH(A276)&gt;MONTH(A275),B276*0.2,0)</f>
        <v>0</v>
      </c>
      <c r="W276" s="31">
        <f t="shared" si="54"/>
        <v>0</v>
      </c>
      <c r="X276" s="19"/>
      <c r="Y276" s="19"/>
      <c r="Z276" s="19"/>
      <c r="AA276" s="20">
        <f>AA275+W276+Y276</f>
        <v>59.380422433459486</v>
      </c>
      <c r="AB276" s="19">
        <f>U276*AA276</f>
        <v>244.64734042585309</v>
      </c>
      <c r="AC276" s="45">
        <v>98.65</v>
      </c>
      <c r="AD276" s="45"/>
      <c r="AE276" s="32">
        <f>IF(MONTH(A276)&gt;MONTH(A275),B276*0.1,0)</f>
        <v>0</v>
      </c>
      <c r="AF276" s="33">
        <f t="shared" si="55"/>
        <v>0</v>
      </c>
      <c r="AG276" s="33">
        <f>IF(AD276&gt;0,(AK275*AD276)/AC276,0)</f>
        <v>0</v>
      </c>
      <c r="AH276" s="33"/>
      <c r="AI276" s="33"/>
      <c r="AJ276" s="33"/>
      <c r="AK276" s="34">
        <f>AK275+AF276+AG276-AI276</f>
        <v>1.2946568291778533</v>
      </c>
      <c r="AL276" s="21">
        <f>AC276*AK276</f>
        <v>127.71789619839524</v>
      </c>
      <c r="AM276" s="46">
        <v>131.94999999999999</v>
      </c>
      <c r="AN276" s="35">
        <f>IF(MONTH(A276)&gt;MONTH(A275),B276*0.1,0)</f>
        <v>0</v>
      </c>
      <c r="AO276" s="36">
        <f t="shared" si="57"/>
        <v>0</v>
      </c>
      <c r="AP276" s="23"/>
      <c r="AQ276" s="23"/>
      <c r="AR276" s="23"/>
      <c r="AS276" s="24">
        <f t="shared" si="56"/>
        <v>1.086845446120569</v>
      </c>
      <c r="AT276" s="23">
        <f>AM276*AS276</f>
        <v>143.40925661560905</v>
      </c>
      <c r="AU276" s="25">
        <f>L276+T276+AB276+AL276+AT276</f>
        <v>1240.6821792806193</v>
      </c>
      <c r="AV276" s="26">
        <f t="shared" si="49"/>
        <v>0</v>
      </c>
    </row>
    <row r="277" spans="1:48" x14ac:dyDescent="0.25">
      <c r="A277" s="41">
        <v>40620</v>
      </c>
      <c r="B277" s="47">
        <v>28.94</v>
      </c>
      <c r="C277" s="42">
        <v>54.31</v>
      </c>
      <c r="D277" s="42"/>
      <c r="E277" s="16">
        <f t="shared" si="50"/>
        <v>0</v>
      </c>
      <c r="F277" s="27">
        <f t="shared" si="51"/>
        <v>0</v>
      </c>
      <c r="G277" s="27">
        <f t="shared" si="46"/>
        <v>0</v>
      </c>
      <c r="H277" s="27"/>
      <c r="I277" s="27"/>
      <c r="J277" s="27"/>
      <c r="K277" s="15">
        <f t="shared" si="47"/>
        <v>6.7372785012908194</v>
      </c>
      <c r="L277" s="16">
        <f t="shared" si="48"/>
        <v>365.90159540510444</v>
      </c>
      <c r="M277" s="43">
        <v>5.3262</v>
      </c>
      <c r="N277" s="28">
        <f t="shared" si="52"/>
        <v>0</v>
      </c>
      <c r="O277" s="29">
        <f t="shared" si="53"/>
        <v>0</v>
      </c>
      <c r="P277" s="17"/>
      <c r="Q277" s="17"/>
      <c r="R277" s="17"/>
      <c r="S277" s="18">
        <f>S276+O277+Q277</f>
        <v>68.273740376628339</v>
      </c>
      <c r="T277" s="17">
        <f>M277*S277</f>
        <v>363.63959599399789</v>
      </c>
      <c r="U277" s="44">
        <v>4.12</v>
      </c>
      <c r="V277" s="30">
        <f>IF(MONTH(A277)&gt;MONTH(A276),B277*0.2,0)</f>
        <v>0</v>
      </c>
      <c r="W277" s="31">
        <f t="shared" si="54"/>
        <v>0</v>
      </c>
      <c r="X277" s="19"/>
      <c r="Y277" s="19"/>
      <c r="Z277" s="19"/>
      <c r="AA277" s="20">
        <f>AA276+W277+Y277</f>
        <v>59.380422433459486</v>
      </c>
      <c r="AB277" s="19">
        <f>U277*AA277</f>
        <v>244.64734042585309</v>
      </c>
      <c r="AC277" s="45">
        <v>98.44</v>
      </c>
      <c r="AD277" s="45"/>
      <c r="AE277" s="32">
        <f>IF(MONTH(A277)&gt;MONTH(A276),B277*0.1,0)</f>
        <v>0</v>
      </c>
      <c r="AF277" s="33">
        <f t="shared" si="55"/>
        <v>0</v>
      </c>
      <c r="AG277" s="33">
        <f>IF(AD277&gt;0,(AK276*AD277)/AC277,0)</f>
        <v>0</v>
      </c>
      <c r="AH277" s="33"/>
      <c r="AI277" s="33"/>
      <c r="AJ277" s="33"/>
      <c r="AK277" s="34">
        <f>AK276+AF277+AG277-AI277</f>
        <v>1.2946568291778533</v>
      </c>
      <c r="AL277" s="21">
        <f>AC277*AK277</f>
        <v>127.44601826426788</v>
      </c>
      <c r="AM277" s="46">
        <v>135.02000000000001</v>
      </c>
      <c r="AN277" s="35">
        <f>IF(MONTH(A277)&gt;MONTH(A276),B277*0.1,0)</f>
        <v>0</v>
      </c>
      <c r="AO277" s="36">
        <f t="shared" si="57"/>
        <v>0</v>
      </c>
      <c r="AP277" s="23"/>
      <c r="AQ277" s="23"/>
      <c r="AR277" s="23"/>
      <c r="AS277" s="24">
        <f t="shared" si="56"/>
        <v>1.086845446120569</v>
      </c>
      <c r="AT277" s="23">
        <f>AM277*AS277</f>
        <v>146.74587213519925</v>
      </c>
      <c r="AU277" s="25">
        <f>L277+T277+AB277+AL277+AT277</f>
        <v>1248.3804222244225</v>
      </c>
      <c r="AV277" s="26">
        <f t="shared" si="49"/>
        <v>0</v>
      </c>
    </row>
    <row r="278" spans="1:48" x14ac:dyDescent="0.25">
      <c r="A278" s="41">
        <v>40623</v>
      </c>
      <c r="B278" s="47">
        <v>28.94</v>
      </c>
      <c r="C278" s="42">
        <v>54.73</v>
      </c>
      <c r="D278" s="42"/>
      <c r="E278" s="16">
        <f t="shared" si="50"/>
        <v>0</v>
      </c>
      <c r="F278" s="27">
        <f t="shared" si="51"/>
        <v>0</v>
      </c>
      <c r="G278" s="27">
        <f t="shared" si="46"/>
        <v>0</v>
      </c>
      <c r="H278" s="27"/>
      <c r="I278" s="27"/>
      <c r="J278" s="27"/>
      <c r="K278" s="15">
        <f t="shared" si="47"/>
        <v>6.7372785012908194</v>
      </c>
      <c r="L278" s="16">
        <f t="shared" si="48"/>
        <v>368.73125237564653</v>
      </c>
      <c r="M278" s="43">
        <v>5.4227999999999996</v>
      </c>
      <c r="N278" s="28">
        <f t="shared" si="52"/>
        <v>0</v>
      </c>
      <c r="O278" s="29">
        <f t="shared" si="53"/>
        <v>0</v>
      </c>
      <c r="P278" s="17"/>
      <c r="Q278" s="17"/>
      <c r="R278" s="17"/>
      <c r="S278" s="18">
        <f>S277+O278+Q278</f>
        <v>68.273740376628339</v>
      </c>
      <c r="T278" s="17">
        <f>M278*S278</f>
        <v>370.23483931438011</v>
      </c>
      <c r="U278" s="44">
        <v>4.16</v>
      </c>
      <c r="V278" s="30">
        <f>IF(MONTH(A278)&gt;MONTH(A277),B278*0.2,0)</f>
        <v>0</v>
      </c>
      <c r="W278" s="31">
        <f t="shared" si="54"/>
        <v>0</v>
      </c>
      <c r="X278" s="19"/>
      <c r="Y278" s="19"/>
      <c r="Z278" s="19"/>
      <c r="AA278" s="20">
        <f>AA277+W278+Y278</f>
        <v>59.380422433459486</v>
      </c>
      <c r="AB278" s="19">
        <f>U278*AA278</f>
        <v>247.02255732319148</v>
      </c>
      <c r="AC278" s="45">
        <v>99.43</v>
      </c>
      <c r="AD278" s="45"/>
      <c r="AE278" s="32">
        <f>IF(MONTH(A278)&gt;MONTH(A277),B278*0.1,0)</f>
        <v>0</v>
      </c>
      <c r="AF278" s="33">
        <f t="shared" si="55"/>
        <v>0</v>
      </c>
      <c r="AG278" s="33">
        <f>IF(AD278&gt;0,(AK277*AD278)/AC278,0)</f>
        <v>0</v>
      </c>
      <c r="AH278" s="33"/>
      <c r="AI278" s="33"/>
      <c r="AJ278" s="33"/>
      <c r="AK278" s="34">
        <f>AK277+AF278+AG278-AI278</f>
        <v>1.2946568291778533</v>
      </c>
      <c r="AL278" s="21">
        <f>AC278*AK278</f>
        <v>128.72772852515396</v>
      </c>
      <c r="AM278" s="46">
        <v>137.59</v>
      </c>
      <c r="AN278" s="35">
        <f>IF(MONTH(A278)&gt;MONTH(A277),B278*0.1,0)</f>
        <v>0</v>
      </c>
      <c r="AO278" s="36">
        <f t="shared" si="57"/>
        <v>0</v>
      </c>
      <c r="AP278" s="23"/>
      <c r="AQ278" s="23"/>
      <c r="AR278" s="23"/>
      <c r="AS278" s="24">
        <f t="shared" si="56"/>
        <v>1.086845446120569</v>
      </c>
      <c r="AT278" s="23">
        <f>AM278*AS278</f>
        <v>149.53906493172909</v>
      </c>
      <c r="AU278" s="25">
        <f>L278+T278+AB278+AL278+AT278</f>
        <v>1264.2554424701011</v>
      </c>
      <c r="AV278" s="26">
        <f t="shared" si="49"/>
        <v>0</v>
      </c>
    </row>
    <row r="279" spans="1:48" x14ac:dyDescent="0.25">
      <c r="A279" s="41">
        <v>40624</v>
      </c>
      <c r="B279" s="47">
        <v>28.94</v>
      </c>
      <c r="C279" s="42">
        <v>54.81</v>
      </c>
      <c r="D279" s="42"/>
      <c r="E279" s="16">
        <f t="shared" si="50"/>
        <v>0</v>
      </c>
      <c r="F279" s="27">
        <f t="shared" si="51"/>
        <v>0</v>
      </c>
      <c r="G279" s="27">
        <f t="shared" si="46"/>
        <v>0</v>
      </c>
      <c r="H279" s="27"/>
      <c r="I279" s="27"/>
      <c r="J279" s="27"/>
      <c r="K279" s="15">
        <f t="shared" si="47"/>
        <v>6.7372785012908194</v>
      </c>
      <c r="L279" s="16">
        <f t="shared" si="48"/>
        <v>369.27023465574985</v>
      </c>
      <c r="M279" s="43">
        <v>5.4128999999999996</v>
      </c>
      <c r="N279" s="28">
        <f t="shared" si="52"/>
        <v>0</v>
      </c>
      <c r="O279" s="29">
        <f t="shared" si="53"/>
        <v>0</v>
      </c>
      <c r="P279" s="17"/>
      <c r="Q279" s="17"/>
      <c r="R279" s="17"/>
      <c r="S279" s="18">
        <f>S278+O279+Q279</f>
        <v>68.273740376628339</v>
      </c>
      <c r="T279" s="17">
        <f>M279*S279</f>
        <v>369.55892928465153</v>
      </c>
      <c r="U279" s="44">
        <v>4.1399999999999997</v>
      </c>
      <c r="V279" s="30">
        <f>IF(MONTH(A279)&gt;MONTH(A278),B279*0.2,0)</f>
        <v>0</v>
      </c>
      <c r="W279" s="31">
        <f t="shared" si="54"/>
        <v>0</v>
      </c>
      <c r="X279" s="19"/>
      <c r="Y279" s="19"/>
      <c r="Z279" s="19"/>
      <c r="AA279" s="20">
        <f>AA278+W279+Y279</f>
        <v>59.380422433459486</v>
      </c>
      <c r="AB279" s="19">
        <f>U279*AA279</f>
        <v>245.83494887452227</v>
      </c>
      <c r="AC279" s="45">
        <v>100.41</v>
      </c>
      <c r="AD279" s="45"/>
      <c r="AE279" s="32">
        <f>IF(MONTH(A279)&gt;MONTH(A278),B279*0.1,0)</f>
        <v>0</v>
      </c>
      <c r="AF279" s="33">
        <f t="shared" si="55"/>
        <v>0</v>
      </c>
      <c r="AG279" s="33">
        <f>IF(AD279&gt;0,(AK278*AD279)/AC279,0)</f>
        <v>0</v>
      </c>
      <c r="AH279" s="33"/>
      <c r="AI279" s="33"/>
      <c r="AJ279" s="33"/>
      <c r="AK279" s="34">
        <f>AK278+AF279+AG279-AI279</f>
        <v>1.2946568291778533</v>
      </c>
      <c r="AL279" s="21">
        <f>AC279*AK279</f>
        <v>129.99649221774825</v>
      </c>
      <c r="AM279" s="46">
        <v>136.94</v>
      </c>
      <c r="AN279" s="35">
        <f>IF(MONTH(A279)&gt;MONTH(A278),B279*0.1,0)</f>
        <v>0</v>
      </c>
      <c r="AO279" s="36">
        <f t="shared" si="57"/>
        <v>0</v>
      </c>
      <c r="AP279" s="23"/>
      <c r="AQ279" s="23"/>
      <c r="AR279" s="23"/>
      <c r="AS279" s="24">
        <f t="shared" si="56"/>
        <v>1.086845446120569</v>
      </c>
      <c r="AT279" s="23">
        <f>AM279*AS279</f>
        <v>148.83261539175072</v>
      </c>
      <c r="AU279" s="25">
        <f>L279+T279+AB279+AL279+AT279</f>
        <v>1263.4932204244226</v>
      </c>
      <c r="AV279" s="26">
        <f t="shared" si="49"/>
        <v>0</v>
      </c>
    </row>
    <row r="280" spans="1:48" x14ac:dyDescent="0.25">
      <c r="A280" s="41">
        <v>40625</v>
      </c>
      <c r="B280" s="47">
        <v>28.94</v>
      </c>
      <c r="C280" s="42">
        <v>54.95</v>
      </c>
      <c r="D280" s="42"/>
      <c r="E280" s="16">
        <f t="shared" si="50"/>
        <v>0</v>
      </c>
      <c r="F280" s="27">
        <f t="shared" si="51"/>
        <v>0</v>
      </c>
      <c r="G280" s="27">
        <f t="shared" si="46"/>
        <v>0</v>
      </c>
      <c r="H280" s="27"/>
      <c r="I280" s="27"/>
      <c r="J280" s="27"/>
      <c r="K280" s="15">
        <f t="shared" si="47"/>
        <v>6.7372785012908194</v>
      </c>
      <c r="L280" s="16">
        <f t="shared" si="48"/>
        <v>370.21345364593054</v>
      </c>
      <c r="M280" s="43">
        <v>5.4443000000000001</v>
      </c>
      <c r="N280" s="28">
        <f t="shared" si="52"/>
        <v>0</v>
      </c>
      <c r="O280" s="29">
        <f t="shared" si="53"/>
        <v>0</v>
      </c>
      <c r="P280" s="17"/>
      <c r="Q280" s="17"/>
      <c r="R280" s="17"/>
      <c r="S280" s="18">
        <f>S279+O280+Q280</f>
        <v>68.273740376628339</v>
      </c>
      <c r="T280" s="17">
        <f>M280*S280</f>
        <v>371.70272473247769</v>
      </c>
      <c r="U280" s="44">
        <v>4.16</v>
      </c>
      <c r="V280" s="30">
        <f>IF(MONTH(A280)&gt;MONTH(A279),B280*0.2,0)</f>
        <v>0</v>
      </c>
      <c r="W280" s="31">
        <f t="shared" si="54"/>
        <v>0</v>
      </c>
      <c r="X280" s="19"/>
      <c r="Y280" s="19"/>
      <c r="Z280" s="19"/>
      <c r="AA280" s="20">
        <f>AA279+W280+Y280</f>
        <v>59.380422433459486</v>
      </c>
      <c r="AB280" s="19">
        <f>U280*AA280</f>
        <v>247.02255732319148</v>
      </c>
      <c r="AC280" s="45">
        <v>100.83</v>
      </c>
      <c r="AD280" s="45"/>
      <c r="AE280" s="32">
        <f>IF(MONTH(A280)&gt;MONTH(A279),B280*0.1,0)</f>
        <v>0</v>
      </c>
      <c r="AF280" s="33">
        <f t="shared" si="55"/>
        <v>0</v>
      </c>
      <c r="AG280" s="33">
        <f>IF(AD280&gt;0,(AK279*AD280)/AC280,0)</f>
        <v>0</v>
      </c>
      <c r="AH280" s="33"/>
      <c r="AI280" s="33"/>
      <c r="AJ280" s="33"/>
      <c r="AK280" s="34">
        <f>AK279+AF280+AG280-AI280</f>
        <v>1.2946568291778533</v>
      </c>
      <c r="AL280" s="21">
        <f>AC280*AK280</f>
        <v>130.54024808600295</v>
      </c>
      <c r="AM280" s="46">
        <v>137.28</v>
      </c>
      <c r="AN280" s="35">
        <f>IF(MONTH(A280)&gt;MONTH(A279),B280*0.1,0)</f>
        <v>0</v>
      </c>
      <c r="AO280" s="36">
        <f t="shared" si="57"/>
        <v>0</v>
      </c>
      <c r="AP280" s="23"/>
      <c r="AQ280" s="23"/>
      <c r="AR280" s="23"/>
      <c r="AS280" s="24">
        <f t="shared" si="56"/>
        <v>1.086845446120569</v>
      </c>
      <c r="AT280" s="23">
        <f>AM280*AS280</f>
        <v>149.20214284343172</v>
      </c>
      <c r="AU280" s="25">
        <f>L280+T280+AB280+AL280+AT280</f>
        <v>1268.6811266310342</v>
      </c>
      <c r="AV280" s="26">
        <f t="shared" si="49"/>
        <v>0</v>
      </c>
    </row>
    <row r="281" spans="1:48" x14ac:dyDescent="0.25">
      <c r="A281" s="41">
        <v>40626</v>
      </c>
      <c r="B281" s="47">
        <v>28.94</v>
      </c>
      <c r="C281" s="42">
        <v>55.55</v>
      </c>
      <c r="D281" s="42"/>
      <c r="E281" s="16">
        <f t="shared" si="50"/>
        <v>0</v>
      </c>
      <c r="F281" s="27">
        <f t="shared" si="51"/>
        <v>0</v>
      </c>
      <c r="G281" s="27">
        <f t="shared" si="46"/>
        <v>0</v>
      </c>
      <c r="H281" s="27"/>
      <c r="I281" s="27"/>
      <c r="J281" s="27"/>
      <c r="K281" s="15">
        <f t="shared" si="47"/>
        <v>6.7372785012908194</v>
      </c>
      <c r="L281" s="16">
        <f t="shared" si="48"/>
        <v>374.25582074670501</v>
      </c>
      <c r="M281" s="43">
        <v>5.5136000000000003</v>
      </c>
      <c r="N281" s="28">
        <f t="shared" si="52"/>
        <v>0</v>
      </c>
      <c r="O281" s="29">
        <f t="shared" si="53"/>
        <v>0</v>
      </c>
      <c r="P281" s="17"/>
      <c r="Q281" s="17"/>
      <c r="R281" s="17"/>
      <c r="S281" s="18">
        <f>S280+O281+Q281</f>
        <v>68.273740376628339</v>
      </c>
      <c r="T281" s="17">
        <f>M281*S281</f>
        <v>376.43409494057801</v>
      </c>
      <c r="U281" s="44">
        <v>4.18</v>
      </c>
      <c r="V281" s="30">
        <f>IF(MONTH(A281)&gt;MONTH(A280),B281*0.2,0)</f>
        <v>0</v>
      </c>
      <c r="W281" s="31">
        <f t="shared" si="54"/>
        <v>0</v>
      </c>
      <c r="X281" s="19"/>
      <c r="Y281" s="19"/>
      <c r="Z281" s="19"/>
      <c r="AA281" s="20">
        <f>AA280+W281+Y281</f>
        <v>59.380422433459486</v>
      </c>
      <c r="AB281" s="19">
        <f>U281*AA281</f>
        <v>248.21016577186063</v>
      </c>
      <c r="AC281" s="45">
        <v>102.01</v>
      </c>
      <c r="AD281" s="45"/>
      <c r="AE281" s="32">
        <f>IF(MONTH(A281)&gt;MONTH(A280),B281*0.1,0)</f>
        <v>0</v>
      </c>
      <c r="AF281" s="33">
        <f t="shared" si="55"/>
        <v>0</v>
      </c>
      <c r="AG281" s="33">
        <f>IF(AD281&gt;0,(AK280*AD281)/AC281,0)</f>
        <v>0</v>
      </c>
      <c r="AH281" s="33"/>
      <c r="AI281" s="33"/>
      <c r="AJ281" s="33"/>
      <c r="AK281" s="34">
        <f>AK280+AF281+AG281-AI281</f>
        <v>1.2946568291778533</v>
      </c>
      <c r="AL281" s="21">
        <f>AC281*AK281</f>
        <v>132.06794314443283</v>
      </c>
      <c r="AM281" s="46">
        <v>138.59</v>
      </c>
      <c r="AN281" s="35">
        <f>IF(MONTH(A281)&gt;MONTH(A280),B281*0.1,0)</f>
        <v>0</v>
      </c>
      <c r="AO281" s="36">
        <f t="shared" si="57"/>
        <v>0</v>
      </c>
      <c r="AP281" s="23"/>
      <c r="AQ281" s="23"/>
      <c r="AR281" s="23"/>
      <c r="AS281" s="24">
        <f t="shared" si="56"/>
        <v>1.086845446120569</v>
      </c>
      <c r="AT281" s="23">
        <f>AM281*AS281</f>
        <v>150.62591037784966</v>
      </c>
      <c r="AU281" s="25">
        <f>L281+T281+AB281+AL281+AT281</f>
        <v>1281.5939349814262</v>
      </c>
      <c r="AV281" s="26">
        <f t="shared" si="49"/>
        <v>0</v>
      </c>
    </row>
    <row r="282" spans="1:48" x14ac:dyDescent="0.25">
      <c r="A282" s="41">
        <v>40627</v>
      </c>
      <c r="B282" s="47">
        <v>28.94</v>
      </c>
      <c r="C282" s="42">
        <v>55.81</v>
      </c>
      <c r="D282" s="42"/>
      <c r="E282" s="16">
        <f t="shared" si="50"/>
        <v>0</v>
      </c>
      <c r="F282" s="27">
        <f t="shared" si="51"/>
        <v>0</v>
      </c>
      <c r="G282" s="27">
        <f t="shared" si="46"/>
        <v>0</v>
      </c>
      <c r="H282" s="27"/>
      <c r="I282" s="27"/>
      <c r="J282" s="27"/>
      <c r="K282" s="15">
        <f t="shared" si="47"/>
        <v>6.7372785012908194</v>
      </c>
      <c r="L282" s="16">
        <f t="shared" si="48"/>
        <v>376.00751315704065</v>
      </c>
      <c r="M282" s="43">
        <v>5.5164</v>
      </c>
      <c r="N282" s="28">
        <f t="shared" si="52"/>
        <v>0</v>
      </c>
      <c r="O282" s="29">
        <f t="shared" si="53"/>
        <v>0</v>
      </c>
      <c r="P282" s="17"/>
      <c r="Q282" s="17"/>
      <c r="R282" s="17"/>
      <c r="S282" s="18">
        <f>S281+O282+Q282</f>
        <v>68.273740376628339</v>
      </c>
      <c r="T282" s="17">
        <f>M282*S282</f>
        <v>376.62526141363259</v>
      </c>
      <c r="U282" s="44">
        <v>4.22</v>
      </c>
      <c r="V282" s="30">
        <f>IF(MONTH(A282)&gt;MONTH(A281),B282*0.2,0)</f>
        <v>0</v>
      </c>
      <c r="W282" s="31">
        <f t="shared" si="54"/>
        <v>0</v>
      </c>
      <c r="X282" s="19"/>
      <c r="Y282" s="19"/>
      <c r="Z282" s="19"/>
      <c r="AA282" s="20">
        <f>AA281+W282+Y282</f>
        <v>59.380422433459486</v>
      </c>
      <c r="AB282" s="19">
        <f>U282*AA282</f>
        <v>250.58538266919902</v>
      </c>
      <c r="AC282" s="45">
        <v>103.02</v>
      </c>
      <c r="AD282" s="45"/>
      <c r="AE282" s="32">
        <f>IF(MONTH(A282)&gt;MONTH(A281),B282*0.1,0)</f>
        <v>0</v>
      </c>
      <c r="AF282" s="33">
        <f t="shared" si="55"/>
        <v>0</v>
      </c>
      <c r="AG282" s="33">
        <f>IF(AD282&gt;0,(AK281*AD282)/AC282,0)</f>
        <v>0</v>
      </c>
      <c r="AH282" s="33"/>
      <c r="AI282" s="33"/>
      <c r="AJ282" s="33"/>
      <c r="AK282" s="34">
        <f>AK281+AF282+AG282-AI282</f>
        <v>1.2946568291778533</v>
      </c>
      <c r="AL282" s="21">
        <f>AC282*AK282</f>
        <v>133.37554654190245</v>
      </c>
      <c r="AM282" s="46">
        <v>138.75</v>
      </c>
      <c r="AN282" s="35">
        <f>IF(MONTH(A282)&gt;MONTH(A281),B282*0.1,0)</f>
        <v>0</v>
      </c>
      <c r="AO282" s="36">
        <f t="shared" si="57"/>
        <v>0</v>
      </c>
      <c r="AP282" s="23"/>
      <c r="AQ282" s="23"/>
      <c r="AR282" s="23"/>
      <c r="AS282" s="24">
        <f t="shared" si="56"/>
        <v>1.086845446120569</v>
      </c>
      <c r="AT282" s="23">
        <f>AM282*AS282</f>
        <v>150.79980564922894</v>
      </c>
      <c r="AU282" s="25">
        <f>L282+T282+AB282+AL282+AT282</f>
        <v>1287.3935094310038</v>
      </c>
      <c r="AV282" s="26">
        <f t="shared" si="49"/>
        <v>0</v>
      </c>
    </row>
    <row r="283" spans="1:48" x14ac:dyDescent="0.25">
      <c r="A283" s="41">
        <v>40630</v>
      </c>
      <c r="B283" s="47">
        <v>28.94</v>
      </c>
      <c r="C283" s="42">
        <v>55.85</v>
      </c>
      <c r="D283" s="42"/>
      <c r="E283" s="16">
        <f t="shared" si="50"/>
        <v>0</v>
      </c>
      <c r="F283" s="27">
        <f t="shared" si="51"/>
        <v>0</v>
      </c>
      <c r="G283" s="27">
        <f t="shared" ref="G283:G346" si="58">IF(D283&gt;0,(K282*D283)/C283,0)</f>
        <v>0</v>
      </c>
      <c r="H283" s="27"/>
      <c r="I283" s="27"/>
      <c r="J283" s="27"/>
      <c r="K283" s="15">
        <f t="shared" ref="K283:K346" si="59">K282+F283+G283+I283</f>
        <v>6.7372785012908194</v>
      </c>
      <c r="L283" s="16">
        <f t="shared" si="48"/>
        <v>376.27700429709228</v>
      </c>
      <c r="M283" s="43">
        <v>5.5274000000000001</v>
      </c>
      <c r="N283" s="28">
        <f t="shared" si="52"/>
        <v>0</v>
      </c>
      <c r="O283" s="29">
        <f t="shared" si="53"/>
        <v>0</v>
      </c>
      <c r="P283" s="17"/>
      <c r="Q283" s="17"/>
      <c r="R283" s="17"/>
      <c r="S283" s="18">
        <f>S282+O283+Q283</f>
        <v>68.273740376628339</v>
      </c>
      <c r="T283" s="17">
        <f>M283*S283</f>
        <v>377.37627255777551</v>
      </c>
      <c r="U283" s="44">
        <v>4.2300000000000004</v>
      </c>
      <c r="V283" s="30">
        <f>IF(MONTH(A283)&gt;MONTH(A282),B283*0.2,0)</f>
        <v>0</v>
      </c>
      <c r="W283" s="31">
        <f t="shared" si="54"/>
        <v>0</v>
      </c>
      <c r="X283" s="19"/>
      <c r="Y283" s="19"/>
      <c r="Z283" s="19"/>
      <c r="AA283" s="20">
        <f>AA282+W283+Y283</f>
        <v>59.380422433459486</v>
      </c>
      <c r="AB283" s="19">
        <f>U283*AA283</f>
        <v>251.17918689353365</v>
      </c>
      <c r="AC283" s="45">
        <v>103.03</v>
      </c>
      <c r="AD283" s="45"/>
      <c r="AE283" s="32">
        <f>IF(MONTH(A283)&gt;MONTH(A282),B283*0.1,0)</f>
        <v>0</v>
      </c>
      <c r="AF283" s="33">
        <f t="shared" si="55"/>
        <v>0</v>
      </c>
      <c r="AG283" s="33">
        <f>IF(AD283&gt;0,(AK282*AD283)/AC283,0)</f>
        <v>0</v>
      </c>
      <c r="AH283" s="33"/>
      <c r="AI283" s="33"/>
      <c r="AJ283" s="33"/>
      <c r="AK283" s="34">
        <f>AK282+AF283+AG283-AI283</f>
        <v>1.2946568291778533</v>
      </c>
      <c r="AL283" s="21">
        <f>AC283*AK283</f>
        <v>133.38849311019422</v>
      </c>
      <c r="AM283" s="46">
        <v>139.54</v>
      </c>
      <c r="AN283" s="35">
        <f>IF(MONTH(A283)&gt;MONTH(A282),B283*0.1,0)</f>
        <v>0</v>
      </c>
      <c r="AO283" s="36">
        <f t="shared" si="57"/>
        <v>0</v>
      </c>
      <c r="AP283" s="23"/>
      <c r="AQ283" s="23"/>
      <c r="AR283" s="23"/>
      <c r="AS283" s="24">
        <f t="shared" si="56"/>
        <v>1.086845446120569</v>
      </c>
      <c r="AT283" s="23">
        <f>AM283*AS283</f>
        <v>151.65841355166418</v>
      </c>
      <c r="AU283" s="25">
        <f>L283+T283+AB283+AL283+AT283</f>
        <v>1289.8793704102598</v>
      </c>
      <c r="AV283" s="26">
        <f t="shared" si="49"/>
        <v>0</v>
      </c>
    </row>
    <row r="284" spans="1:48" x14ac:dyDescent="0.25">
      <c r="A284" s="41">
        <v>40631</v>
      </c>
      <c r="B284" s="47">
        <v>28.94</v>
      </c>
      <c r="C284" s="42">
        <v>55.67</v>
      </c>
      <c r="D284" s="42"/>
      <c r="E284" s="16">
        <f t="shared" si="50"/>
        <v>0</v>
      </c>
      <c r="F284" s="27">
        <f t="shared" si="51"/>
        <v>0</v>
      </c>
      <c r="G284" s="27">
        <f t="shared" si="58"/>
        <v>0</v>
      </c>
      <c r="H284" s="27"/>
      <c r="I284" s="27"/>
      <c r="J284" s="27"/>
      <c r="K284" s="15">
        <f t="shared" si="59"/>
        <v>6.7372785012908194</v>
      </c>
      <c r="L284" s="16">
        <f t="shared" si="48"/>
        <v>375.06429416685995</v>
      </c>
      <c r="M284" s="43">
        <v>5.5317999999999996</v>
      </c>
      <c r="N284" s="28">
        <f t="shared" si="52"/>
        <v>0</v>
      </c>
      <c r="O284" s="29">
        <f t="shared" si="53"/>
        <v>0</v>
      </c>
      <c r="P284" s="17"/>
      <c r="Q284" s="17"/>
      <c r="R284" s="17"/>
      <c r="S284" s="18">
        <f>S283+O284+Q284</f>
        <v>68.273740376628339</v>
      </c>
      <c r="T284" s="17">
        <f>M284*S284</f>
        <v>377.67667701543263</v>
      </c>
      <c r="U284" s="44">
        <v>4.24</v>
      </c>
      <c r="V284" s="30">
        <f>IF(MONTH(A284)&gt;MONTH(A283),B284*0.2,0)</f>
        <v>0</v>
      </c>
      <c r="W284" s="31">
        <f t="shared" si="54"/>
        <v>0</v>
      </c>
      <c r="X284" s="19"/>
      <c r="Y284" s="19"/>
      <c r="Z284" s="19"/>
      <c r="AA284" s="20">
        <f>AA283+W284+Y284</f>
        <v>59.380422433459486</v>
      </c>
      <c r="AB284" s="19">
        <f>U284*AA284</f>
        <v>251.77299111786823</v>
      </c>
      <c r="AC284" s="45">
        <v>102.78</v>
      </c>
      <c r="AD284" s="45"/>
      <c r="AE284" s="32">
        <f>IF(MONTH(A284)&gt;MONTH(A283),B284*0.1,0)</f>
        <v>0</v>
      </c>
      <c r="AF284" s="33">
        <f t="shared" si="55"/>
        <v>0</v>
      </c>
      <c r="AG284" s="33">
        <f>IF(AD284&gt;0,(AK283*AD284)/AC284,0)</f>
        <v>0</v>
      </c>
      <c r="AH284" s="33"/>
      <c r="AI284" s="33"/>
      <c r="AJ284" s="33"/>
      <c r="AK284" s="34">
        <f>AK283+AF284+AG284-AI284</f>
        <v>1.2946568291778533</v>
      </c>
      <c r="AL284" s="21">
        <f>AC284*AK284</f>
        <v>133.06482890289976</v>
      </c>
      <c r="AM284" s="46">
        <v>138.65</v>
      </c>
      <c r="AN284" s="35">
        <f>IF(MONTH(A284)&gt;MONTH(A283),B284*0.1,0)</f>
        <v>0</v>
      </c>
      <c r="AO284" s="36">
        <f t="shared" si="57"/>
        <v>0</v>
      </c>
      <c r="AP284" s="23"/>
      <c r="AQ284" s="23"/>
      <c r="AR284" s="23"/>
      <c r="AS284" s="24">
        <f t="shared" si="56"/>
        <v>1.086845446120569</v>
      </c>
      <c r="AT284" s="23">
        <f>AM284*AS284</f>
        <v>150.69112110461688</v>
      </c>
      <c r="AU284" s="25">
        <f>L284+T284+AB284+AL284+AT284</f>
        <v>1288.2699123076775</v>
      </c>
      <c r="AV284" s="26">
        <f t="shared" si="49"/>
        <v>0</v>
      </c>
    </row>
    <row r="285" spans="1:48" x14ac:dyDescent="0.25">
      <c r="A285" s="41">
        <v>40632</v>
      </c>
      <c r="B285" s="47">
        <v>28.94</v>
      </c>
      <c r="C285" s="42">
        <v>56.54</v>
      </c>
      <c r="D285" s="42"/>
      <c r="E285" s="16">
        <f t="shared" si="50"/>
        <v>0</v>
      </c>
      <c r="F285" s="27">
        <f t="shared" si="51"/>
        <v>0</v>
      </c>
      <c r="G285" s="27">
        <f t="shared" si="58"/>
        <v>0</v>
      </c>
      <c r="H285" s="27"/>
      <c r="I285" s="27"/>
      <c r="J285" s="27"/>
      <c r="K285" s="15">
        <f t="shared" si="59"/>
        <v>6.7372785012908194</v>
      </c>
      <c r="L285" s="16">
        <f t="shared" si="48"/>
        <v>380.92572646298294</v>
      </c>
      <c r="M285" s="43">
        <v>5.5754999999999999</v>
      </c>
      <c r="N285" s="28">
        <f t="shared" si="52"/>
        <v>0</v>
      </c>
      <c r="O285" s="29">
        <f t="shared" si="53"/>
        <v>0</v>
      </c>
      <c r="P285" s="17"/>
      <c r="Q285" s="17"/>
      <c r="R285" s="17"/>
      <c r="S285" s="18">
        <f>S284+O285+Q285</f>
        <v>68.273740376628339</v>
      </c>
      <c r="T285" s="17">
        <f>M285*S285</f>
        <v>380.66023946989128</v>
      </c>
      <c r="U285" s="44">
        <v>4.28</v>
      </c>
      <c r="V285" s="30">
        <f>IF(MONTH(A285)&gt;MONTH(A284),B285*0.2,0)</f>
        <v>0</v>
      </c>
      <c r="W285" s="31">
        <f t="shared" si="54"/>
        <v>0</v>
      </c>
      <c r="X285" s="19"/>
      <c r="Y285" s="19"/>
      <c r="Z285" s="19"/>
      <c r="AA285" s="20">
        <f>AA284+W285+Y285</f>
        <v>59.380422433459486</v>
      </c>
      <c r="AB285" s="19">
        <f>U285*AA285</f>
        <v>254.14820801520662</v>
      </c>
      <c r="AC285" s="45">
        <v>104.36</v>
      </c>
      <c r="AD285" s="45"/>
      <c r="AE285" s="32">
        <f>IF(MONTH(A285)&gt;MONTH(A284),B285*0.1,0)</f>
        <v>0</v>
      </c>
      <c r="AF285" s="33">
        <f t="shared" si="55"/>
        <v>0</v>
      </c>
      <c r="AG285" s="33">
        <f>IF(AD285&gt;0,(AK284*AD285)/AC285,0)</f>
        <v>0</v>
      </c>
      <c r="AH285" s="33"/>
      <c r="AI285" s="33"/>
      <c r="AJ285" s="33"/>
      <c r="AK285" s="34">
        <f>AK284+AF285+AG285-AI285</f>
        <v>1.2946568291778533</v>
      </c>
      <c r="AL285" s="21">
        <f>AC285*AK285</f>
        <v>135.11038669300078</v>
      </c>
      <c r="AM285" s="46">
        <v>139.96</v>
      </c>
      <c r="AN285" s="35">
        <f>IF(MONTH(A285)&gt;MONTH(A284),B285*0.1,0)</f>
        <v>0</v>
      </c>
      <c r="AO285" s="36">
        <f t="shared" si="57"/>
        <v>0</v>
      </c>
      <c r="AP285" s="23"/>
      <c r="AQ285" s="23"/>
      <c r="AR285" s="23"/>
      <c r="AS285" s="24">
        <f t="shared" si="56"/>
        <v>1.086845446120569</v>
      </c>
      <c r="AT285" s="23">
        <f>AM285*AS285</f>
        <v>152.11488863903483</v>
      </c>
      <c r="AU285" s="25">
        <f>L285+T285+AB285+AL285+AT285</f>
        <v>1302.9594492801164</v>
      </c>
      <c r="AV285" s="26">
        <f t="shared" si="49"/>
        <v>0</v>
      </c>
    </row>
    <row r="286" spans="1:48" x14ac:dyDescent="0.25">
      <c r="A286" s="41">
        <v>40633</v>
      </c>
      <c r="B286" s="47">
        <v>28.94</v>
      </c>
      <c r="C286" s="42">
        <v>56.4</v>
      </c>
      <c r="D286" s="42"/>
      <c r="E286" s="16">
        <f t="shared" si="50"/>
        <v>0</v>
      </c>
      <c r="F286" s="27">
        <f t="shared" si="51"/>
        <v>0</v>
      </c>
      <c r="G286" s="27">
        <f t="shared" si="58"/>
        <v>0</v>
      </c>
      <c r="H286" s="27"/>
      <c r="I286" s="27"/>
      <c r="J286" s="27"/>
      <c r="K286" s="15">
        <f t="shared" si="59"/>
        <v>6.7372785012908194</v>
      </c>
      <c r="L286" s="16">
        <f t="shared" si="48"/>
        <v>379.98250747280218</v>
      </c>
      <c r="M286" s="43">
        <v>5.5529999999999999</v>
      </c>
      <c r="N286" s="28">
        <f t="shared" si="52"/>
        <v>0</v>
      </c>
      <c r="O286" s="29">
        <f t="shared" si="53"/>
        <v>0</v>
      </c>
      <c r="P286" s="17"/>
      <c r="Q286" s="17"/>
      <c r="R286" s="17"/>
      <c r="S286" s="18">
        <f>S285+O286+Q286</f>
        <v>68.273740376628339</v>
      </c>
      <c r="T286" s="17">
        <f>M286*S286</f>
        <v>379.12408031141717</v>
      </c>
      <c r="U286" s="44">
        <v>4.25</v>
      </c>
      <c r="V286" s="30">
        <f>IF(MONTH(A286)&gt;MONTH(A285),B286*0.2,0)</f>
        <v>0</v>
      </c>
      <c r="W286" s="31">
        <f t="shared" si="54"/>
        <v>0</v>
      </c>
      <c r="X286" s="19"/>
      <c r="Y286" s="19"/>
      <c r="Z286" s="19"/>
      <c r="AA286" s="20">
        <f>AA285+W286+Y286</f>
        <v>59.380422433459486</v>
      </c>
      <c r="AB286" s="19">
        <f>U286*AA286</f>
        <v>252.36679534220281</v>
      </c>
      <c r="AC286" s="45">
        <v>104.27</v>
      </c>
      <c r="AD286" s="45"/>
      <c r="AE286" s="32">
        <f>IF(MONTH(A286)&gt;MONTH(A285),B286*0.1,0)</f>
        <v>0</v>
      </c>
      <c r="AF286" s="33">
        <f t="shared" si="55"/>
        <v>0</v>
      </c>
      <c r="AG286" s="33">
        <f>IF(AD286&gt;0,(AK285*AD286)/AC286,0)</f>
        <v>0</v>
      </c>
      <c r="AH286" s="33"/>
      <c r="AI286" s="33"/>
      <c r="AJ286" s="33"/>
      <c r="AK286" s="34">
        <f>AK285+AF286+AG286-AI286</f>
        <v>1.2946568291778533</v>
      </c>
      <c r="AL286" s="21">
        <f>AC286*AK286</f>
        <v>134.99386757837476</v>
      </c>
      <c r="AM286" s="46">
        <v>139.15</v>
      </c>
      <c r="AN286" s="35">
        <f>IF(MONTH(A286)&gt;MONTH(A285),B286*0.1,0)</f>
        <v>0</v>
      </c>
      <c r="AO286" s="36">
        <f t="shared" si="57"/>
        <v>0</v>
      </c>
      <c r="AP286" s="23"/>
      <c r="AQ286" s="23"/>
      <c r="AR286" s="23"/>
      <c r="AS286" s="24">
        <f t="shared" si="56"/>
        <v>1.086845446120569</v>
      </c>
      <c r="AT286" s="23">
        <f>AM286*AS286</f>
        <v>151.23454382767719</v>
      </c>
      <c r="AU286" s="25">
        <f>L286+T286+AB286+AL286+AT286</f>
        <v>1297.701794532474</v>
      </c>
      <c r="AV286" s="26">
        <f t="shared" si="49"/>
        <v>0</v>
      </c>
    </row>
    <row r="287" spans="1:48" x14ac:dyDescent="0.25">
      <c r="A287" s="41">
        <v>40634</v>
      </c>
      <c r="B287" s="47">
        <v>28.94</v>
      </c>
      <c r="C287" s="42">
        <v>56.57</v>
      </c>
      <c r="D287" s="42"/>
      <c r="E287" s="16">
        <f t="shared" si="50"/>
        <v>8.6820000000000004</v>
      </c>
      <c r="F287" s="27">
        <f t="shared" si="51"/>
        <v>0.15347357256496377</v>
      </c>
      <c r="G287" s="27">
        <f t="shared" si="58"/>
        <v>0</v>
      </c>
      <c r="H287" s="27"/>
      <c r="I287" s="27"/>
      <c r="J287" s="27"/>
      <c r="K287" s="15">
        <f t="shared" si="59"/>
        <v>6.8907520738557828</v>
      </c>
      <c r="L287" s="16">
        <f t="shared" si="48"/>
        <v>389.80984481802165</v>
      </c>
      <c r="M287" s="43">
        <v>5.6191000000000004</v>
      </c>
      <c r="N287" s="28">
        <f t="shared" si="52"/>
        <v>8.6820000000000004</v>
      </c>
      <c r="O287" s="29">
        <f t="shared" si="53"/>
        <v>1.5450872915591465</v>
      </c>
      <c r="P287" s="17"/>
      <c r="Q287" s="17"/>
      <c r="R287" s="17"/>
      <c r="S287" s="18">
        <f>S286+O287+Q287</f>
        <v>69.818827668187481</v>
      </c>
      <c r="T287" s="17">
        <f>M287*S287</f>
        <v>392.3189745503123</v>
      </c>
      <c r="U287" s="44">
        <v>4.3</v>
      </c>
      <c r="V287" s="30">
        <f>IF(MONTH(A287)&gt;MONTH(A286),B287*0.2,0)</f>
        <v>5.7880000000000003</v>
      </c>
      <c r="W287" s="31">
        <f t="shared" si="54"/>
        <v>1.346046511627907</v>
      </c>
      <c r="X287" s="19"/>
      <c r="Y287" s="19"/>
      <c r="Z287" s="19"/>
      <c r="AA287" s="20">
        <f>AA286+W287+Y287</f>
        <v>60.72646894508739</v>
      </c>
      <c r="AB287" s="19">
        <f>U287*AA287</f>
        <v>261.12381646387576</v>
      </c>
      <c r="AC287" s="45">
        <v>105.17</v>
      </c>
      <c r="AD287" s="45"/>
      <c r="AE287" s="32">
        <f>IF(MONTH(A287)&gt;MONTH(A286),B287*0.1,0)</f>
        <v>2.8940000000000001</v>
      </c>
      <c r="AF287" s="33">
        <f t="shared" si="55"/>
        <v>2.7517352857278691E-2</v>
      </c>
      <c r="AG287" s="33">
        <f>IF(AD287&gt;0,(AK286*AD287)/AC287,0)</f>
        <v>0</v>
      </c>
      <c r="AH287" s="33"/>
      <c r="AI287" s="33"/>
      <c r="AJ287" s="33"/>
      <c r="AK287" s="34">
        <f>AK286+AF287+AG287-AI287</f>
        <v>1.322174182035132</v>
      </c>
      <c r="AL287" s="21">
        <f>AC287*AK287</f>
        <v>139.05305872463484</v>
      </c>
      <c r="AM287" s="46">
        <v>141.06</v>
      </c>
      <c r="AN287" s="35">
        <f>IF(MONTH(A287)&gt;MONTH(A286),B287*0.1,0)</f>
        <v>2.8940000000000001</v>
      </c>
      <c r="AO287" s="36">
        <f t="shared" si="57"/>
        <v>2.0516092442932087E-2</v>
      </c>
      <c r="AP287" s="23"/>
      <c r="AQ287" s="23"/>
      <c r="AR287" s="23"/>
      <c r="AS287" s="24">
        <f t="shared" si="56"/>
        <v>1.1073615385635012</v>
      </c>
      <c r="AT287" s="23">
        <f>AM287*AS287</f>
        <v>156.20441862976747</v>
      </c>
      <c r="AU287" s="25">
        <f>L287+T287+AB287+AL287+AT287</f>
        <v>1338.5101131866122</v>
      </c>
      <c r="AV287" s="26">
        <f t="shared" si="49"/>
        <v>0</v>
      </c>
    </row>
    <row r="288" spans="1:48" x14ac:dyDescent="0.25">
      <c r="A288" s="41">
        <v>40637</v>
      </c>
      <c r="B288" s="47">
        <v>28.94</v>
      </c>
      <c r="C288" s="42">
        <v>56.74</v>
      </c>
      <c r="D288" s="42"/>
      <c r="E288" s="16">
        <f t="shared" si="50"/>
        <v>0</v>
      </c>
      <c r="F288" s="27">
        <f t="shared" si="51"/>
        <v>0</v>
      </c>
      <c r="G288" s="27">
        <f t="shared" si="58"/>
        <v>0</v>
      </c>
      <c r="H288" s="27"/>
      <c r="I288" s="27"/>
      <c r="J288" s="27"/>
      <c r="K288" s="15">
        <f t="shared" si="59"/>
        <v>6.8907520738557828</v>
      </c>
      <c r="L288" s="16">
        <f t="shared" si="48"/>
        <v>390.98127267057714</v>
      </c>
      <c r="M288" s="43">
        <v>5.6234000000000002</v>
      </c>
      <c r="N288" s="28">
        <f t="shared" si="52"/>
        <v>0</v>
      </c>
      <c r="O288" s="29">
        <f t="shared" si="53"/>
        <v>0</v>
      </c>
      <c r="P288" s="17"/>
      <c r="Q288" s="17"/>
      <c r="R288" s="17"/>
      <c r="S288" s="18">
        <f>S287+O288+Q288</f>
        <v>69.818827668187481</v>
      </c>
      <c r="T288" s="17">
        <f>M288*S288</f>
        <v>392.61919550928548</v>
      </c>
      <c r="U288" s="44">
        <v>4.2699999999999996</v>
      </c>
      <c r="V288" s="30">
        <f>IF(MONTH(A288)&gt;MONTH(A287),B288*0.2,0)</f>
        <v>0</v>
      </c>
      <c r="W288" s="31">
        <f t="shared" si="54"/>
        <v>0</v>
      </c>
      <c r="X288" s="19"/>
      <c r="Y288" s="19"/>
      <c r="Z288" s="19"/>
      <c r="AA288" s="20">
        <f>AA287+W288+Y288</f>
        <v>60.72646894508739</v>
      </c>
      <c r="AB288" s="19">
        <f>U288*AA288</f>
        <v>259.30202239552312</v>
      </c>
      <c r="AC288" s="45">
        <v>105.6</v>
      </c>
      <c r="AD288" s="45"/>
      <c r="AE288" s="32">
        <f>IF(MONTH(A288)&gt;MONTH(A287),B288*0.1,0)</f>
        <v>0</v>
      </c>
      <c r="AF288" s="33">
        <f t="shared" si="55"/>
        <v>0</v>
      </c>
      <c r="AG288" s="33">
        <f>IF(AD288&gt;0,(AK287*AD288)/AC288,0)</f>
        <v>0</v>
      </c>
      <c r="AH288" s="33"/>
      <c r="AI288" s="33"/>
      <c r="AJ288" s="33"/>
      <c r="AK288" s="34">
        <f>AK287+AF288+AG288-AI288</f>
        <v>1.322174182035132</v>
      </c>
      <c r="AL288" s="21">
        <f>AC288*AK288</f>
        <v>139.62159362290993</v>
      </c>
      <c r="AM288" s="46">
        <v>142.03</v>
      </c>
      <c r="AN288" s="35">
        <f>IF(MONTH(A288)&gt;MONTH(A287),B288*0.1,0)</f>
        <v>0</v>
      </c>
      <c r="AO288" s="36">
        <f t="shared" si="57"/>
        <v>0</v>
      </c>
      <c r="AP288" s="23"/>
      <c r="AQ288" s="23"/>
      <c r="AR288" s="23"/>
      <c r="AS288" s="24">
        <f t="shared" si="56"/>
        <v>1.1073615385635012</v>
      </c>
      <c r="AT288" s="23">
        <f>AM288*AS288</f>
        <v>157.27855932217406</v>
      </c>
      <c r="AU288" s="25">
        <f>L288+T288+AB288+AL288+AT288</f>
        <v>1339.8026435204699</v>
      </c>
      <c r="AV288" s="26">
        <f t="shared" si="49"/>
        <v>0</v>
      </c>
    </row>
    <row r="289" spans="1:48" x14ac:dyDescent="0.25">
      <c r="A289" s="41">
        <v>40638</v>
      </c>
      <c r="B289" s="47">
        <v>28.94</v>
      </c>
      <c r="C289" s="42">
        <v>56.56</v>
      </c>
      <c r="D289" s="42"/>
      <c r="E289" s="16">
        <f t="shared" si="50"/>
        <v>0</v>
      </c>
      <c r="F289" s="27">
        <f t="shared" si="51"/>
        <v>0</v>
      </c>
      <c r="G289" s="27">
        <f t="shared" si="58"/>
        <v>0</v>
      </c>
      <c r="H289" s="27"/>
      <c r="I289" s="27"/>
      <c r="J289" s="27"/>
      <c r="K289" s="15">
        <f t="shared" si="59"/>
        <v>6.8907520738557828</v>
      </c>
      <c r="L289" s="16">
        <f t="shared" si="48"/>
        <v>389.7409372972831</v>
      </c>
      <c r="M289" s="43">
        <v>5.6203000000000003</v>
      </c>
      <c r="N289" s="28">
        <f t="shared" si="52"/>
        <v>0</v>
      </c>
      <c r="O289" s="29">
        <f t="shared" si="53"/>
        <v>0</v>
      </c>
      <c r="P289" s="17"/>
      <c r="Q289" s="17"/>
      <c r="R289" s="17"/>
      <c r="S289" s="18">
        <f>S288+O289+Q289</f>
        <v>69.818827668187481</v>
      </c>
      <c r="T289" s="17">
        <f>M289*S289</f>
        <v>392.40275714351412</v>
      </c>
      <c r="U289" s="44">
        <v>4.29</v>
      </c>
      <c r="V289" s="30">
        <f>IF(MONTH(A289)&gt;MONTH(A288),B289*0.2,0)</f>
        <v>0</v>
      </c>
      <c r="W289" s="31">
        <f t="shared" si="54"/>
        <v>0</v>
      </c>
      <c r="X289" s="19"/>
      <c r="Y289" s="19"/>
      <c r="Z289" s="19"/>
      <c r="AA289" s="20">
        <f>AA288+W289+Y289</f>
        <v>60.72646894508739</v>
      </c>
      <c r="AB289" s="19">
        <f>U289*AA289</f>
        <v>260.5165517744249</v>
      </c>
      <c r="AC289" s="45">
        <v>105.42</v>
      </c>
      <c r="AD289" s="45"/>
      <c r="AE289" s="32">
        <f>IF(MONTH(A289)&gt;MONTH(A288),B289*0.1,0)</f>
        <v>0</v>
      </c>
      <c r="AF289" s="33">
        <f t="shared" si="55"/>
        <v>0</v>
      </c>
      <c r="AG289" s="33">
        <f>IF(AD289&gt;0,(AK288*AD289)/AC289,0)</f>
        <v>0</v>
      </c>
      <c r="AH289" s="33"/>
      <c r="AI289" s="33"/>
      <c r="AJ289" s="33"/>
      <c r="AK289" s="34">
        <f>AK288+AF289+AG289-AI289</f>
        <v>1.322174182035132</v>
      </c>
      <c r="AL289" s="21">
        <f>AC289*AK289</f>
        <v>139.38360227014363</v>
      </c>
      <c r="AM289" s="46">
        <v>142.28</v>
      </c>
      <c r="AN289" s="35">
        <f>IF(MONTH(A289)&gt;MONTH(A288),B289*0.1,0)</f>
        <v>0</v>
      </c>
      <c r="AO289" s="36">
        <f t="shared" si="57"/>
        <v>0</v>
      </c>
      <c r="AP289" s="23"/>
      <c r="AQ289" s="23"/>
      <c r="AR289" s="23"/>
      <c r="AS289" s="24">
        <f t="shared" si="56"/>
        <v>1.1073615385635012</v>
      </c>
      <c r="AT289" s="23">
        <f>AM289*AS289</f>
        <v>157.55539970681494</v>
      </c>
      <c r="AU289" s="25">
        <f>L289+T289+AB289+AL289+AT289</f>
        <v>1339.5992481921808</v>
      </c>
      <c r="AV289" s="26">
        <f t="shared" si="49"/>
        <v>0</v>
      </c>
    </row>
    <row r="290" spans="1:48" x14ac:dyDescent="0.25">
      <c r="A290" s="41">
        <v>40639</v>
      </c>
      <c r="B290" s="47">
        <v>28.94</v>
      </c>
      <c r="C290" s="42">
        <v>56.75</v>
      </c>
      <c r="D290" s="42"/>
      <c r="E290" s="16">
        <f t="shared" si="50"/>
        <v>0</v>
      </c>
      <c r="F290" s="27">
        <f t="shared" si="51"/>
        <v>0</v>
      </c>
      <c r="G290" s="27">
        <f t="shared" si="58"/>
        <v>0</v>
      </c>
      <c r="H290" s="27"/>
      <c r="I290" s="27"/>
      <c r="J290" s="27"/>
      <c r="K290" s="15">
        <f t="shared" si="59"/>
        <v>6.8907520738557828</v>
      </c>
      <c r="L290" s="16">
        <f t="shared" si="48"/>
        <v>391.05018019131569</v>
      </c>
      <c r="M290" s="43">
        <v>5.6369999999999996</v>
      </c>
      <c r="N290" s="28">
        <f t="shared" si="52"/>
        <v>0</v>
      </c>
      <c r="O290" s="29">
        <f t="shared" si="53"/>
        <v>0</v>
      </c>
      <c r="P290" s="17"/>
      <c r="Q290" s="17"/>
      <c r="R290" s="17"/>
      <c r="S290" s="18">
        <f>S289+O290+Q290</f>
        <v>69.818827668187481</v>
      </c>
      <c r="T290" s="17">
        <f>M290*S290</f>
        <v>393.56873156557282</v>
      </c>
      <c r="U290" s="44">
        <v>4.2300000000000004</v>
      </c>
      <c r="V290" s="30">
        <f>IF(MONTH(A290)&gt;MONTH(A289),B290*0.2,0)</f>
        <v>0</v>
      </c>
      <c r="W290" s="31">
        <f t="shared" si="54"/>
        <v>0</v>
      </c>
      <c r="X290" s="19"/>
      <c r="Y290" s="19"/>
      <c r="Z290" s="19"/>
      <c r="AA290" s="20">
        <f>AA289+W290+Y290</f>
        <v>60.72646894508739</v>
      </c>
      <c r="AB290" s="19">
        <f>U290*AA290</f>
        <v>256.87296363771969</v>
      </c>
      <c r="AC290" s="45">
        <v>105.14</v>
      </c>
      <c r="AD290" s="45"/>
      <c r="AE290" s="32">
        <f>IF(MONTH(A290)&gt;MONTH(A289),B290*0.1,0)</f>
        <v>0</v>
      </c>
      <c r="AF290" s="33">
        <f t="shared" si="55"/>
        <v>0</v>
      </c>
      <c r="AG290" s="33">
        <f>IF(AD290&gt;0,(AK289*AD290)/AC290,0)</f>
        <v>0</v>
      </c>
      <c r="AH290" s="33"/>
      <c r="AI290" s="33"/>
      <c r="AJ290" s="33"/>
      <c r="AK290" s="34">
        <f>AK289+AF290+AG290-AI290</f>
        <v>1.322174182035132</v>
      </c>
      <c r="AL290" s="21">
        <f>AC290*AK290</f>
        <v>139.01339349917379</v>
      </c>
      <c r="AM290" s="46">
        <v>141.44</v>
      </c>
      <c r="AN290" s="35">
        <f>IF(MONTH(A290)&gt;MONTH(A289),B290*0.1,0)</f>
        <v>0</v>
      </c>
      <c r="AO290" s="36">
        <f t="shared" si="57"/>
        <v>0</v>
      </c>
      <c r="AP290" s="23"/>
      <c r="AQ290" s="23"/>
      <c r="AR290" s="23"/>
      <c r="AS290" s="24">
        <f t="shared" si="56"/>
        <v>1.1073615385635012</v>
      </c>
      <c r="AT290" s="23">
        <f>AM290*AS290</f>
        <v>156.6252160144216</v>
      </c>
      <c r="AU290" s="25">
        <f>L290+T290+AB290+AL290+AT290</f>
        <v>1337.1304849082037</v>
      </c>
      <c r="AV290" s="26">
        <f t="shared" si="49"/>
        <v>0</v>
      </c>
    </row>
    <row r="291" spans="1:48" x14ac:dyDescent="0.25">
      <c r="A291" s="41">
        <v>40640</v>
      </c>
      <c r="B291" s="47">
        <v>28.94</v>
      </c>
      <c r="C291" s="42">
        <v>56.67</v>
      </c>
      <c r="D291" s="42"/>
      <c r="E291" s="16">
        <f t="shared" si="50"/>
        <v>0</v>
      </c>
      <c r="F291" s="27">
        <f t="shared" si="51"/>
        <v>0</v>
      </c>
      <c r="G291" s="27">
        <f t="shared" si="58"/>
        <v>0</v>
      </c>
      <c r="H291" s="27"/>
      <c r="I291" s="27"/>
      <c r="J291" s="27"/>
      <c r="K291" s="15">
        <f t="shared" si="59"/>
        <v>6.8907520738557828</v>
      </c>
      <c r="L291" s="16">
        <f t="shared" si="48"/>
        <v>390.49892002540724</v>
      </c>
      <c r="M291" s="43">
        <v>5.6172000000000004</v>
      </c>
      <c r="N291" s="28">
        <f t="shared" si="52"/>
        <v>0</v>
      </c>
      <c r="O291" s="29">
        <f t="shared" si="53"/>
        <v>0</v>
      </c>
      <c r="P291" s="17"/>
      <c r="Q291" s="17"/>
      <c r="R291" s="17"/>
      <c r="S291" s="18">
        <f>S290+O291+Q291</f>
        <v>69.818827668187481</v>
      </c>
      <c r="T291" s="17">
        <f>M291*S291</f>
        <v>392.18631877774277</v>
      </c>
      <c r="U291" s="44">
        <v>4.24</v>
      </c>
      <c r="V291" s="30">
        <f>IF(MONTH(A291)&gt;MONTH(A290),B291*0.2,0)</f>
        <v>0</v>
      </c>
      <c r="W291" s="31">
        <f t="shared" si="54"/>
        <v>0</v>
      </c>
      <c r="X291" s="19"/>
      <c r="Y291" s="19"/>
      <c r="Z291" s="19"/>
      <c r="AA291" s="20">
        <f>AA290+W291+Y291</f>
        <v>60.72646894508739</v>
      </c>
      <c r="AB291" s="19">
        <f>U291*AA291</f>
        <v>257.48022832717055</v>
      </c>
      <c r="AC291" s="45">
        <v>105.12</v>
      </c>
      <c r="AD291" s="45"/>
      <c r="AE291" s="32">
        <f>IF(MONTH(A291)&gt;MONTH(A290),B291*0.1,0)</f>
        <v>0</v>
      </c>
      <c r="AF291" s="33">
        <f t="shared" si="55"/>
        <v>0</v>
      </c>
      <c r="AG291" s="33">
        <f>IF(AD291&gt;0,(AK290*AD291)/AC291,0)</f>
        <v>0</v>
      </c>
      <c r="AH291" s="33"/>
      <c r="AI291" s="33"/>
      <c r="AJ291" s="33"/>
      <c r="AK291" s="34">
        <f>AK290+AF291+AG291-AI291</f>
        <v>1.322174182035132</v>
      </c>
      <c r="AL291" s="21">
        <f>AC291*AK291</f>
        <v>138.9869500155331</v>
      </c>
      <c r="AM291" s="46">
        <v>140.72999999999999</v>
      </c>
      <c r="AN291" s="35">
        <f>IF(MONTH(A291)&gt;MONTH(A290),B291*0.1,0)</f>
        <v>0</v>
      </c>
      <c r="AO291" s="36">
        <f t="shared" si="57"/>
        <v>0</v>
      </c>
      <c r="AP291" s="23"/>
      <c r="AQ291" s="23"/>
      <c r="AR291" s="23"/>
      <c r="AS291" s="24">
        <f t="shared" si="56"/>
        <v>1.1073615385635012</v>
      </c>
      <c r="AT291" s="23">
        <f>AM291*AS291</f>
        <v>155.8389893220415</v>
      </c>
      <c r="AU291" s="25">
        <f>L291+T291+AB291+AL291+AT291</f>
        <v>1334.9914064678951</v>
      </c>
      <c r="AV291" s="26">
        <f t="shared" si="49"/>
        <v>0</v>
      </c>
    </row>
    <row r="292" spans="1:48" x14ac:dyDescent="0.25">
      <c r="A292" s="41">
        <v>40641</v>
      </c>
      <c r="B292" s="47">
        <v>28.94</v>
      </c>
      <c r="C292" s="42">
        <v>56.68</v>
      </c>
      <c r="D292" s="42"/>
      <c r="E292" s="16">
        <f t="shared" si="50"/>
        <v>0</v>
      </c>
      <c r="F292" s="27">
        <f t="shared" si="51"/>
        <v>0</v>
      </c>
      <c r="G292" s="27">
        <f t="shared" si="58"/>
        <v>0</v>
      </c>
      <c r="H292" s="27"/>
      <c r="I292" s="27"/>
      <c r="J292" s="27"/>
      <c r="K292" s="15">
        <f t="shared" si="59"/>
        <v>6.8907520738557828</v>
      </c>
      <c r="L292" s="16">
        <f t="shared" si="48"/>
        <v>390.56782754614579</v>
      </c>
      <c r="M292" s="43">
        <v>5.6420000000000003</v>
      </c>
      <c r="N292" s="28">
        <f t="shared" si="52"/>
        <v>0</v>
      </c>
      <c r="O292" s="29">
        <f t="shared" si="53"/>
        <v>0</v>
      </c>
      <c r="P292" s="17"/>
      <c r="Q292" s="17"/>
      <c r="R292" s="17"/>
      <c r="S292" s="18">
        <f>S291+O292+Q292</f>
        <v>69.818827668187481</v>
      </c>
      <c r="T292" s="17">
        <f>M292*S292</f>
        <v>393.91782570391382</v>
      </c>
      <c r="U292" s="44">
        <v>4.21</v>
      </c>
      <c r="V292" s="30">
        <f>IF(MONTH(A292)&gt;MONTH(A291),B292*0.2,0)</f>
        <v>0</v>
      </c>
      <c r="W292" s="31">
        <f t="shared" si="54"/>
        <v>0</v>
      </c>
      <c r="X292" s="19"/>
      <c r="Y292" s="19"/>
      <c r="Z292" s="19"/>
      <c r="AA292" s="20">
        <f>AA291+W292+Y292</f>
        <v>60.72646894508739</v>
      </c>
      <c r="AB292" s="19">
        <f>U292*AA292</f>
        <v>255.65843425881792</v>
      </c>
      <c r="AC292" s="45">
        <v>104.72</v>
      </c>
      <c r="AD292" s="45"/>
      <c r="AE292" s="32">
        <f>IF(MONTH(A292)&gt;MONTH(A291),B292*0.1,0)</f>
        <v>0</v>
      </c>
      <c r="AF292" s="33">
        <f t="shared" si="55"/>
        <v>0</v>
      </c>
      <c r="AG292" s="33">
        <f>IF(AD292&gt;0,(AK291*AD292)/AC292,0)</f>
        <v>0</v>
      </c>
      <c r="AH292" s="33"/>
      <c r="AI292" s="33"/>
      <c r="AJ292" s="33"/>
      <c r="AK292" s="34">
        <f>AK291+AF292+AG292-AI292</f>
        <v>1.322174182035132</v>
      </c>
      <c r="AL292" s="21">
        <f>AC292*AK292</f>
        <v>138.45808034271903</v>
      </c>
      <c r="AM292" s="46">
        <v>141.13</v>
      </c>
      <c r="AN292" s="35">
        <f>IF(MONTH(A292)&gt;MONTH(A291),B292*0.1,0)</f>
        <v>0</v>
      </c>
      <c r="AO292" s="36">
        <f t="shared" si="57"/>
        <v>0</v>
      </c>
      <c r="AP292" s="23"/>
      <c r="AQ292" s="23"/>
      <c r="AR292" s="23"/>
      <c r="AS292" s="24">
        <f t="shared" si="56"/>
        <v>1.1073615385635012</v>
      </c>
      <c r="AT292" s="23">
        <f>AM292*AS292</f>
        <v>156.2819339374669</v>
      </c>
      <c r="AU292" s="25">
        <f>L292+T292+AB292+AL292+AT292</f>
        <v>1334.8841017890634</v>
      </c>
      <c r="AV292" s="26">
        <f t="shared" si="49"/>
        <v>0</v>
      </c>
    </row>
    <row r="293" spans="1:48" x14ac:dyDescent="0.25">
      <c r="A293" s="41">
        <v>40644</v>
      </c>
      <c r="B293" s="47">
        <v>28.94</v>
      </c>
      <c r="C293" s="42">
        <v>56.3</v>
      </c>
      <c r="D293" s="42"/>
      <c r="E293" s="16">
        <f t="shared" si="50"/>
        <v>0</v>
      </c>
      <c r="F293" s="27">
        <f t="shared" si="51"/>
        <v>0</v>
      </c>
      <c r="G293" s="27">
        <f t="shared" si="58"/>
        <v>0</v>
      </c>
      <c r="H293" s="27"/>
      <c r="I293" s="27"/>
      <c r="J293" s="27"/>
      <c r="K293" s="15">
        <f t="shared" si="59"/>
        <v>6.8907520738557828</v>
      </c>
      <c r="L293" s="16">
        <f t="shared" si="48"/>
        <v>387.94934175808055</v>
      </c>
      <c r="M293" s="43">
        <v>5.6276000000000002</v>
      </c>
      <c r="N293" s="28">
        <f t="shared" si="52"/>
        <v>0</v>
      </c>
      <c r="O293" s="29">
        <f t="shared" si="53"/>
        <v>0</v>
      </c>
      <c r="P293" s="17"/>
      <c r="Q293" s="17"/>
      <c r="R293" s="17"/>
      <c r="S293" s="18">
        <f>S292+O293+Q293</f>
        <v>69.818827668187481</v>
      </c>
      <c r="T293" s="17">
        <f>M293*S293</f>
        <v>392.91243458549189</v>
      </c>
      <c r="U293" s="44">
        <v>4.1900000000000004</v>
      </c>
      <c r="V293" s="30">
        <f>IF(MONTH(A293)&gt;MONTH(A292),B293*0.2,0)</f>
        <v>0</v>
      </c>
      <c r="W293" s="31">
        <f t="shared" si="54"/>
        <v>0</v>
      </c>
      <c r="X293" s="19"/>
      <c r="Y293" s="19"/>
      <c r="Z293" s="19"/>
      <c r="AA293" s="20">
        <f>AA292+W293+Y293</f>
        <v>60.72646894508739</v>
      </c>
      <c r="AB293" s="19">
        <f>U293*AA293</f>
        <v>254.44390487991618</v>
      </c>
      <c r="AC293" s="45">
        <v>104.26</v>
      </c>
      <c r="AD293" s="45"/>
      <c r="AE293" s="32">
        <f>IF(MONTH(A293)&gt;MONTH(A292),B293*0.1,0)</f>
        <v>0</v>
      </c>
      <c r="AF293" s="33">
        <f t="shared" si="55"/>
        <v>0</v>
      </c>
      <c r="AG293" s="33">
        <f>IF(AD293&gt;0,(AK292*AD293)/AC293,0)</f>
        <v>0</v>
      </c>
      <c r="AH293" s="33"/>
      <c r="AI293" s="33"/>
      <c r="AJ293" s="33"/>
      <c r="AK293" s="34">
        <f>AK292+AF293+AG293-AI293</f>
        <v>1.322174182035132</v>
      </c>
      <c r="AL293" s="21">
        <f>AC293*AK293</f>
        <v>137.84988021898286</v>
      </c>
      <c r="AM293" s="46">
        <v>140.63</v>
      </c>
      <c r="AN293" s="35">
        <f>IF(MONTH(A293)&gt;MONTH(A292),B293*0.1,0)</f>
        <v>0</v>
      </c>
      <c r="AO293" s="36">
        <f t="shared" si="57"/>
        <v>0</v>
      </c>
      <c r="AP293" s="23"/>
      <c r="AQ293" s="23"/>
      <c r="AR293" s="23"/>
      <c r="AS293" s="24">
        <f t="shared" si="56"/>
        <v>1.1073615385635012</v>
      </c>
      <c r="AT293" s="23">
        <f>AM293*AS293</f>
        <v>155.72825316818518</v>
      </c>
      <c r="AU293" s="25">
        <f>L293+T293+AB293+AL293+AT293</f>
        <v>1328.8838146106566</v>
      </c>
      <c r="AV293" s="26">
        <f t="shared" si="49"/>
        <v>0</v>
      </c>
    </row>
    <row r="294" spans="1:48" x14ac:dyDescent="0.25">
      <c r="A294" s="41">
        <v>40645</v>
      </c>
      <c r="B294" s="47">
        <v>28.94</v>
      </c>
      <c r="C294" s="42">
        <v>55.81</v>
      </c>
      <c r="D294" s="42"/>
      <c r="E294" s="16">
        <f t="shared" si="50"/>
        <v>0</v>
      </c>
      <c r="F294" s="27">
        <f t="shared" si="51"/>
        <v>0</v>
      </c>
      <c r="G294" s="27">
        <f t="shared" si="58"/>
        <v>0</v>
      </c>
      <c r="H294" s="27"/>
      <c r="I294" s="27"/>
      <c r="J294" s="27"/>
      <c r="K294" s="15">
        <f t="shared" si="59"/>
        <v>6.8907520738557828</v>
      </c>
      <c r="L294" s="16">
        <f t="shared" si="48"/>
        <v>384.57287324189127</v>
      </c>
      <c r="M294" s="43">
        <v>5.5603999999999996</v>
      </c>
      <c r="N294" s="28">
        <f t="shared" si="52"/>
        <v>0</v>
      </c>
      <c r="O294" s="29">
        <f t="shared" si="53"/>
        <v>0</v>
      </c>
      <c r="P294" s="17"/>
      <c r="Q294" s="17"/>
      <c r="R294" s="17"/>
      <c r="S294" s="18">
        <f>S293+O294+Q294</f>
        <v>69.818827668187481</v>
      </c>
      <c r="T294" s="17">
        <f>M294*S294</f>
        <v>388.22060936618965</v>
      </c>
      <c r="U294" s="44">
        <v>4.1100000000000003</v>
      </c>
      <c r="V294" s="30">
        <f>IF(MONTH(A294)&gt;MONTH(A293),B294*0.2,0)</f>
        <v>0</v>
      </c>
      <c r="W294" s="31">
        <f t="shared" si="54"/>
        <v>0</v>
      </c>
      <c r="X294" s="19"/>
      <c r="Y294" s="19"/>
      <c r="Z294" s="19"/>
      <c r="AA294" s="20">
        <f>AA293+W294+Y294</f>
        <v>60.72646894508739</v>
      </c>
      <c r="AB294" s="19">
        <f>U294*AA294</f>
        <v>249.5857873643092</v>
      </c>
      <c r="AC294" s="45">
        <v>103.18</v>
      </c>
      <c r="AD294" s="45"/>
      <c r="AE294" s="32">
        <f>IF(MONTH(A294)&gt;MONTH(A293),B294*0.1,0)</f>
        <v>0</v>
      </c>
      <c r="AF294" s="33">
        <f t="shared" si="55"/>
        <v>0</v>
      </c>
      <c r="AG294" s="33">
        <f>IF(AD294&gt;0,(AK293*AD294)/AC294,0)</f>
        <v>0</v>
      </c>
      <c r="AH294" s="33"/>
      <c r="AI294" s="33"/>
      <c r="AJ294" s="33"/>
      <c r="AK294" s="34">
        <f>AK293+AF294+AG294-AI294</f>
        <v>1.322174182035132</v>
      </c>
      <c r="AL294" s="21">
        <f>AC294*AK294</f>
        <v>136.42193210238494</v>
      </c>
      <c r="AM294" s="46">
        <v>137.62</v>
      </c>
      <c r="AN294" s="35">
        <f>IF(MONTH(A294)&gt;MONTH(A293),B294*0.1,0)</f>
        <v>0</v>
      </c>
      <c r="AO294" s="36">
        <f t="shared" si="57"/>
        <v>0</v>
      </c>
      <c r="AP294" s="23"/>
      <c r="AQ294" s="23"/>
      <c r="AR294" s="23"/>
      <c r="AS294" s="24">
        <f t="shared" si="56"/>
        <v>1.1073615385635012</v>
      </c>
      <c r="AT294" s="23">
        <f>AM294*AS294</f>
        <v>152.39509493710904</v>
      </c>
      <c r="AU294" s="25">
        <f>L294+T294+AB294+AL294+AT294</f>
        <v>1311.1962970118841</v>
      </c>
      <c r="AV294" s="26">
        <f t="shared" si="49"/>
        <v>0</v>
      </c>
    </row>
    <row r="295" spans="1:48" x14ac:dyDescent="0.25">
      <c r="A295" s="41">
        <v>40646</v>
      </c>
      <c r="B295" s="47">
        <v>28.94</v>
      </c>
      <c r="C295" s="42">
        <v>55.88</v>
      </c>
      <c r="D295" s="42"/>
      <c r="E295" s="16">
        <f t="shared" si="50"/>
        <v>0</v>
      </c>
      <c r="F295" s="27">
        <f t="shared" si="51"/>
        <v>0</v>
      </c>
      <c r="G295" s="27">
        <f t="shared" si="58"/>
        <v>0</v>
      </c>
      <c r="H295" s="27"/>
      <c r="I295" s="27"/>
      <c r="J295" s="27"/>
      <c r="K295" s="15">
        <f t="shared" si="59"/>
        <v>6.8907520738557828</v>
      </c>
      <c r="L295" s="16">
        <f t="shared" si="48"/>
        <v>385.05522588706117</v>
      </c>
      <c r="M295" s="43">
        <v>5.6033999999999997</v>
      </c>
      <c r="N295" s="28">
        <f t="shared" si="52"/>
        <v>0</v>
      </c>
      <c r="O295" s="29">
        <f t="shared" si="53"/>
        <v>0</v>
      </c>
      <c r="P295" s="17"/>
      <c r="Q295" s="17"/>
      <c r="R295" s="17"/>
      <c r="S295" s="18">
        <f>S294+O295+Q295</f>
        <v>69.818827668187481</v>
      </c>
      <c r="T295" s="17">
        <f>M295*S295</f>
        <v>391.2228189559217</v>
      </c>
      <c r="U295" s="44">
        <v>4.1100000000000003</v>
      </c>
      <c r="V295" s="30">
        <f>IF(MONTH(A295)&gt;MONTH(A294),B295*0.2,0)</f>
        <v>0</v>
      </c>
      <c r="W295" s="31">
        <f t="shared" si="54"/>
        <v>0</v>
      </c>
      <c r="X295" s="19"/>
      <c r="Y295" s="19"/>
      <c r="Z295" s="19"/>
      <c r="AA295" s="20">
        <f>AA294+W295+Y295</f>
        <v>60.72646894508739</v>
      </c>
      <c r="AB295" s="19">
        <f>U295*AA295</f>
        <v>249.5857873643092</v>
      </c>
      <c r="AC295" s="45">
        <v>103.6</v>
      </c>
      <c r="AD295" s="45"/>
      <c r="AE295" s="32">
        <f>IF(MONTH(A295)&gt;MONTH(A294),B295*0.1,0)</f>
        <v>0</v>
      </c>
      <c r="AF295" s="33">
        <f t="shared" si="55"/>
        <v>0</v>
      </c>
      <c r="AG295" s="33">
        <f>IF(AD295&gt;0,(AK294*AD295)/AC295,0)</f>
        <v>0</v>
      </c>
      <c r="AH295" s="33"/>
      <c r="AI295" s="33"/>
      <c r="AJ295" s="33"/>
      <c r="AK295" s="34">
        <f>AK294+AF295+AG295-AI295</f>
        <v>1.322174182035132</v>
      </c>
      <c r="AL295" s="21">
        <f>AC295*AK295</f>
        <v>136.97724525883967</v>
      </c>
      <c r="AM295" s="46">
        <v>139.13</v>
      </c>
      <c r="AN295" s="35">
        <f>IF(MONTH(A295)&gt;MONTH(A294),B295*0.1,0)</f>
        <v>0</v>
      </c>
      <c r="AO295" s="36">
        <f t="shared" si="57"/>
        <v>0</v>
      </c>
      <c r="AP295" s="23"/>
      <c r="AQ295" s="23"/>
      <c r="AR295" s="23"/>
      <c r="AS295" s="24">
        <f t="shared" si="56"/>
        <v>1.1073615385635012</v>
      </c>
      <c r="AT295" s="23">
        <f>AM295*AS295</f>
        <v>154.06721086033991</v>
      </c>
      <c r="AU295" s="25">
        <f>L295+T295+AB295+AL295+AT295</f>
        <v>1316.9082883264716</v>
      </c>
      <c r="AV295" s="26">
        <f t="shared" si="49"/>
        <v>0</v>
      </c>
    </row>
    <row r="296" spans="1:48" x14ac:dyDescent="0.25">
      <c r="A296" s="41">
        <v>40647</v>
      </c>
      <c r="B296" s="47">
        <v>28.94</v>
      </c>
      <c r="C296" s="42">
        <v>55.42</v>
      </c>
      <c r="D296" s="42"/>
      <c r="E296" s="16">
        <f t="shared" si="50"/>
        <v>0</v>
      </c>
      <c r="F296" s="27">
        <f t="shared" si="51"/>
        <v>0</v>
      </c>
      <c r="G296" s="27">
        <f t="shared" si="58"/>
        <v>0</v>
      </c>
      <c r="H296" s="27"/>
      <c r="I296" s="27"/>
      <c r="J296" s="27"/>
      <c r="K296" s="15">
        <f t="shared" si="59"/>
        <v>6.8907520738557828</v>
      </c>
      <c r="L296" s="16">
        <f t="shared" si="48"/>
        <v>381.88547993308748</v>
      </c>
      <c r="M296" s="43">
        <v>5.5777999999999999</v>
      </c>
      <c r="N296" s="28">
        <f t="shared" si="52"/>
        <v>0</v>
      </c>
      <c r="O296" s="29">
        <f t="shared" si="53"/>
        <v>0</v>
      </c>
      <c r="P296" s="17"/>
      <c r="Q296" s="17"/>
      <c r="R296" s="17"/>
      <c r="S296" s="18">
        <f>S295+O296+Q296</f>
        <v>69.818827668187481</v>
      </c>
      <c r="T296" s="17">
        <f>M296*S296</f>
        <v>389.43545696761612</v>
      </c>
      <c r="U296" s="44">
        <v>4.1100000000000003</v>
      </c>
      <c r="V296" s="30">
        <f>IF(MONTH(A296)&gt;MONTH(A295),B296*0.2,0)</f>
        <v>0</v>
      </c>
      <c r="W296" s="31">
        <f t="shared" si="54"/>
        <v>0</v>
      </c>
      <c r="X296" s="19"/>
      <c r="Y296" s="19"/>
      <c r="Z296" s="19"/>
      <c r="AA296" s="20">
        <f>AA295+W296+Y296</f>
        <v>60.72646894508739</v>
      </c>
      <c r="AB296" s="19">
        <f>U296*AA296</f>
        <v>249.5857873643092</v>
      </c>
      <c r="AC296" s="45">
        <v>103.84</v>
      </c>
      <c r="AD296" s="45"/>
      <c r="AE296" s="32">
        <f>IF(MONTH(A296)&gt;MONTH(A295),B296*0.1,0)</f>
        <v>0</v>
      </c>
      <c r="AF296" s="33">
        <f t="shared" si="55"/>
        <v>0</v>
      </c>
      <c r="AG296" s="33">
        <f>IF(AD296&gt;0,(AK295*AD296)/AC296,0)</f>
        <v>0</v>
      </c>
      <c r="AH296" s="33"/>
      <c r="AI296" s="33"/>
      <c r="AJ296" s="33"/>
      <c r="AK296" s="34">
        <f>AK295+AF296+AG296-AI296</f>
        <v>1.322174182035132</v>
      </c>
      <c r="AL296" s="21">
        <f>AC296*AK296</f>
        <v>137.2945670625281</v>
      </c>
      <c r="AM296" s="46">
        <v>138.80000000000001</v>
      </c>
      <c r="AN296" s="35">
        <f>IF(MONTH(A296)&gt;MONTH(A295),B296*0.1,0)</f>
        <v>0</v>
      </c>
      <c r="AO296" s="36">
        <f t="shared" si="57"/>
        <v>0</v>
      </c>
      <c r="AP296" s="23"/>
      <c r="AQ296" s="23"/>
      <c r="AR296" s="23"/>
      <c r="AS296" s="24">
        <f t="shared" si="56"/>
        <v>1.1073615385635012</v>
      </c>
      <c r="AT296" s="23">
        <f>AM296*AS296</f>
        <v>153.70178155261397</v>
      </c>
      <c r="AU296" s="25">
        <f>L296+T296+AB296+AL296+AT296</f>
        <v>1311.9030728801549</v>
      </c>
      <c r="AV296" s="26">
        <f t="shared" si="49"/>
        <v>0</v>
      </c>
    </row>
    <row r="297" spans="1:48" x14ac:dyDescent="0.25">
      <c r="A297" s="41">
        <v>40648</v>
      </c>
      <c r="B297" s="47">
        <v>28.94</v>
      </c>
      <c r="C297" s="42">
        <v>55.51</v>
      </c>
      <c r="D297" s="42"/>
      <c r="E297" s="16">
        <f t="shared" si="50"/>
        <v>0</v>
      </c>
      <c r="F297" s="27">
        <f t="shared" si="51"/>
        <v>0</v>
      </c>
      <c r="G297" s="27">
        <f t="shared" si="58"/>
        <v>0</v>
      </c>
      <c r="H297" s="27"/>
      <c r="I297" s="27"/>
      <c r="J297" s="27"/>
      <c r="K297" s="15">
        <f t="shared" si="59"/>
        <v>6.8907520738557828</v>
      </c>
      <c r="L297" s="16">
        <f t="shared" si="48"/>
        <v>382.50564761973448</v>
      </c>
      <c r="M297" s="43">
        <v>5.5964999999999998</v>
      </c>
      <c r="N297" s="28">
        <f t="shared" si="52"/>
        <v>0</v>
      </c>
      <c r="O297" s="29">
        <f t="shared" si="53"/>
        <v>0</v>
      </c>
      <c r="P297" s="17"/>
      <c r="Q297" s="17"/>
      <c r="R297" s="17"/>
      <c r="S297" s="18">
        <f>S296+O297+Q297</f>
        <v>69.818827668187481</v>
      </c>
      <c r="T297" s="17">
        <f>M297*S297</f>
        <v>390.74106904501122</v>
      </c>
      <c r="U297" s="44">
        <v>4.16</v>
      </c>
      <c r="V297" s="30">
        <f>IF(MONTH(A297)&gt;MONTH(A296),B297*0.2,0)</f>
        <v>0</v>
      </c>
      <c r="W297" s="31">
        <f t="shared" si="54"/>
        <v>0</v>
      </c>
      <c r="X297" s="19"/>
      <c r="Y297" s="19"/>
      <c r="Z297" s="19"/>
      <c r="AA297" s="20">
        <f>AA296+W297+Y297</f>
        <v>60.72646894508739</v>
      </c>
      <c r="AB297" s="19">
        <f>U297*AA297</f>
        <v>252.62211081156354</v>
      </c>
      <c r="AC297" s="45">
        <v>103.39</v>
      </c>
      <c r="AD297" s="45"/>
      <c r="AE297" s="32">
        <f>IF(MONTH(A297)&gt;MONTH(A296),B297*0.1,0)</f>
        <v>0</v>
      </c>
      <c r="AF297" s="33">
        <f t="shared" si="55"/>
        <v>0</v>
      </c>
      <c r="AG297" s="33">
        <f>IF(AD297&gt;0,(AK296*AD297)/AC297,0)</f>
        <v>0</v>
      </c>
      <c r="AH297" s="33"/>
      <c r="AI297" s="33"/>
      <c r="AJ297" s="33"/>
      <c r="AK297" s="34">
        <f>AK296+AF297+AG297-AI297</f>
        <v>1.322174182035132</v>
      </c>
      <c r="AL297" s="21">
        <f>AC297*AK297</f>
        <v>136.69958868061229</v>
      </c>
      <c r="AM297" s="46">
        <v>139.07</v>
      </c>
      <c r="AN297" s="35">
        <f>IF(MONTH(A297)&gt;MONTH(A296),B297*0.1,0)</f>
        <v>0</v>
      </c>
      <c r="AO297" s="36">
        <f t="shared" si="57"/>
        <v>0</v>
      </c>
      <c r="AP297" s="23"/>
      <c r="AQ297" s="23"/>
      <c r="AR297" s="23"/>
      <c r="AS297" s="24">
        <f t="shared" si="56"/>
        <v>1.1073615385635012</v>
      </c>
      <c r="AT297" s="23">
        <f>AM297*AS297</f>
        <v>154.0007691680261</v>
      </c>
      <c r="AU297" s="25">
        <f>L297+T297+AB297+AL297+AT297</f>
        <v>1316.5691853249477</v>
      </c>
      <c r="AV297" s="26">
        <f t="shared" si="49"/>
        <v>0</v>
      </c>
    </row>
    <row r="298" spans="1:48" x14ac:dyDescent="0.25">
      <c r="A298" s="41">
        <v>40651</v>
      </c>
      <c r="B298" s="47">
        <v>28.94</v>
      </c>
      <c r="C298" s="42">
        <v>55.37</v>
      </c>
      <c r="D298" s="42"/>
      <c r="E298" s="16">
        <f t="shared" si="50"/>
        <v>0</v>
      </c>
      <c r="F298" s="27">
        <f t="shared" si="51"/>
        <v>0</v>
      </c>
      <c r="G298" s="27">
        <f t="shared" si="58"/>
        <v>0</v>
      </c>
      <c r="H298" s="27"/>
      <c r="I298" s="27"/>
      <c r="J298" s="27"/>
      <c r="K298" s="15">
        <f t="shared" si="59"/>
        <v>6.8907520738557828</v>
      </c>
      <c r="L298" s="16">
        <f t="shared" si="48"/>
        <v>381.54094232939468</v>
      </c>
      <c r="M298" s="43">
        <v>5.5053999999999998</v>
      </c>
      <c r="N298" s="28">
        <f t="shared" si="52"/>
        <v>0</v>
      </c>
      <c r="O298" s="29">
        <f t="shared" si="53"/>
        <v>0</v>
      </c>
      <c r="P298" s="17"/>
      <c r="Q298" s="17"/>
      <c r="R298" s="17"/>
      <c r="S298" s="18">
        <f>S297+O298+Q298</f>
        <v>69.818827668187481</v>
      </c>
      <c r="T298" s="17">
        <f>M298*S298</f>
        <v>384.38057384443937</v>
      </c>
      <c r="U298" s="44">
        <v>4.1500000000000004</v>
      </c>
      <c r="V298" s="30">
        <f>IF(MONTH(A298)&gt;MONTH(A297),B298*0.2,0)</f>
        <v>0</v>
      </c>
      <c r="W298" s="31">
        <f t="shared" si="54"/>
        <v>0</v>
      </c>
      <c r="X298" s="19"/>
      <c r="Y298" s="19"/>
      <c r="Z298" s="19"/>
      <c r="AA298" s="20">
        <f>AA297+W298+Y298</f>
        <v>60.72646894508739</v>
      </c>
      <c r="AB298" s="19">
        <f>U298*AA298</f>
        <v>252.01484612211269</v>
      </c>
      <c r="AC298" s="45">
        <v>103.97</v>
      </c>
      <c r="AD298" s="45"/>
      <c r="AE298" s="32">
        <f>IF(MONTH(A298)&gt;MONTH(A297),B298*0.1,0)</f>
        <v>0</v>
      </c>
      <c r="AF298" s="33">
        <f t="shared" si="55"/>
        <v>0</v>
      </c>
      <c r="AG298" s="33">
        <f>IF(AD298&gt;0,(AK297*AD298)/AC298,0)</f>
        <v>0</v>
      </c>
      <c r="AH298" s="33"/>
      <c r="AI298" s="33"/>
      <c r="AJ298" s="33"/>
      <c r="AK298" s="34">
        <f>AK297+AF298+AG298-AI298</f>
        <v>1.322174182035132</v>
      </c>
      <c r="AL298" s="21">
        <f>AC298*AK298</f>
        <v>137.46644970619266</v>
      </c>
      <c r="AM298" s="46">
        <v>137.03</v>
      </c>
      <c r="AN298" s="35">
        <f>IF(MONTH(A298)&gt;MONTH(A297),B298*0.1,0)</f>
        <v>0</v>
      </c>
      <c r="AO298" s="36">
        <f t="shared" si="57"/>
        <v>0</v>
      </c>
      <c r="AP298" s="23"/>
      <c r="AQ298" s="23"/>
      <c r="AR298" s="23"/>
      <c r="AS298" s="24">
        <f t="shared" si="56"/>
        <v>1.1073615385635012</v>
      </c>
      <c r="AT298" s="23">
        <f>AM298*AS298</f>
        <v>151.74175162935657</v>
      </c>
      <c r="AU298" s="25">
        <f>L298+T298+AB298+AL298+AT298</f>
        <v>1307.1445636314959</v>
      </c>
      <c r="AV298" s="26">
        <f t="shared" si="49"/>
        <v>0</v>
      </c>
    </row>
    <row r="299" spans="1:48" x14ac:dyDescent="0.25">
      <c r="A299" s="41">
        <v>40652</v>
      </c>
      <c r="B299" s="47">
        <v>28.94</v>
      </c>
      <c r="C299" s="42">
        <v>55.23</v>
      </c>
      <c r="D299" s="42"/>
      <c r="E299" s="16">
        <f t="shared" si="50"/>
        <v>0</v>
      </c>
      <c r="F299" s="27">
        <f t="shared" si="51"/>
        <v>0</v>
      </c>
      <c r="G299" s="27">
        <f t="shared" si="58"/>
        <v>0</v>
      </c>
      <c r="H299" s="27"/>
      <c r="I299" s="27"/>
      <c r="J299" s="27"/>
      <c r="K299" s="15">
        <f t="shared" si="59"/>
        <v>6.8907520738557828</v>
      </c>
      <c r="L299" s="16">
        <f t="shared" si="48"/>
        <v>380.57623703905489</v>
      </c>
      <c r="M299" s="43">
        <v>5.5357000000000003</v>
      </c>
      <c r="N299" s="28">
        <f t="shared" si="52"/>
        <v>0</v>
      </c>
      <c r="O299" s="29">
        <f t="shared" si="53"/>
        <v>0</v>
      </c>
      <c r="P299" s="17"/>
      <c r="Q299" s="17"/>
      <c r="R299" s="17"/>
      <c r="S299" s="18">
        <f>S298+O299+Q299</f>
        <v>69.818827668187481</v>
      </c>
      <c r="T299" s="17">
        <f>M299*S299</f>
        <v>386.49608432278546</v>
      </c>
      <c r="U299" s="44">
        <v>4.13</v>
      </c>
      <c r="V299" s="30">
        <f>IF(MONTH(A299)&gt;MONTH(A298),B299*0.2,0)</f>
        <v>0</v>
      </c>
      <c r="W299" s="31">
        <f t="shared" si="54"/>
        <v>0</v>
      </c>
      <c r="X299" s="19"/>
      <c r="Y299" s="19"/>
      <c r="Z299" s="19"/>
      <c r="AA299" s="20">
        <f>AA298+W299+Y299</f>
        <v>60.72646894508739</v>
      </c>
      <c r="AB299" s="19">
        <f>U299*AA299</f>
        <v>250.80031674321091</v>
      </c>
      <c r="AC299" s="45">
        <v>103.72</v>
      </c>
      <c r="AD299" s="45"/>
      <c r="AE299" s="32">
        <f>IF(MONTH(A299)&gt;MONTH(A298),B299*0.1,0)</f>
        <v>0</v>
      </c>
      <c r="AF299" s="33">
        <f t="shared" si="55"/>
        <v>0</v>
      </c>
      <c r="AG299" s="33">
        <f>IF(AD299&gt;0,(AK298*AD299)/AC299,0)</f>
        <v>0</v>
      </c>
      <c r="AH299" s="33"/>
      <c r="AI299" s="33"/>
      <c r="AJ299" s="33"/>
      <c r="AK299" s="34">
        <f>AK298+AF299+AG299-AI299</f>
        <v>1.322174182035132</v>
      </c>
      <c r="AL299" s="21">
        <f>AC299*AK299</f>
        <v>137.1359061606839</v>
      </c>
      <c r="AM299" s="46">
        <v>138.32</v>
      </c>
      <c r="AN299" s="35">
        <f>IF(MONTH(A299)&gt;MONTH(A298),B299*0.1,0)</f>
        <v>0</v>
      </c>
      <c r="AO299" s="36">
        <f t="shared" si="57"/>
        <v>0</v>
      </c>
      <c r="AP299" s="23"/>
      <c r="AQ299" s="23"/>
      <c r="AR299" s="23"/>
      <c r="AS299" s="24">
        <f t="shared" si="56"/>
        <v>1.1073615385635012</v>
      </c>
      <c r="AT299" s="23">
        <f>AM299*AS299</f>
        <v>153.17024801410346</v>
      </c>
      <c r="AU299" s="25">
        <f>L299+T299+AB299+AL299+AT299</f>
        <v>1308.1787922798385</v>
      </c>
      <c r="AV299" s="26">
        <f t="shared" si="49"/>
        <v>0</v>
      </c>
    </row>
    <row r="300" spans="1:48" x14ac:dyDescent="0.25">
      <c r="A300" s="41">
        <v>40653</v>
      </c>
      <c r="B300" s="47">
        <v>28.94</v>
      </c>
      <c r="C300" s="42">
        <v>56</v>
      </c>
      <c r="D300" s="42"/>
      <c r="E300" s="16">
        <f t="shared" si="50"/>
        <v>0</v>
      </c>
      <c r="F300" s="27">
        <f t="shared" si="51"/>
        <v>0</v>
      </c>
      <c r="G300" s="27">
        <f t="shared" si="58"/>
        <v>0</v>
      </c>
      <c r="H300" s="27"/>
      <c r="I300" s="27"/>
      <c r="J300" s="27"/>
      <c r="K300" s="15">
        <f t="shared" si="59"/>
        <v>6.8907520738557828</v>
      </c>
      <c r="L300" s="16">
        <f t="shared" si="48"/>
        <v>385.88211613592387</v>
      </c>
      <c r="M300" s="43">
        <v>5.6471</v>
      </c>
      <c r="N300" s="28">
        <f t="shared" si="52"/>
        <v>0</v>
      </c>
      <c r="O300" s="29">
        <f t="shared" si="53"/>
        <v>0</v>
      </c>
      <c r="P300" s="17"/>
      <c r="Q300" s="17"/>
      <c r="R300" s="17"/>
      <c r="S300" s="18">
        <f>S299+O300+Q300</f>
        <v>69.818827668187481</v>
      </c>
      <c r="T300" s="17">
        <f>M300*S300</f>
        <v>394.27390172502152</v>
      </c>
      <c r="U300" s="44">
        <v>4.1500000000000004</v>
      </c>
      <c r="V300" s="30">
        <f>IF(MONTH(A300)&gt;MONTH(A299),B300*0.2,0)</f>
        <v>0</v>
      </c>
      <c r="W300" s="31">
        <f t="shared" si="54"/>
        <v>0</v>
      </c>
      <c r="X300" s="19"/>
      <c r="Y300" s="19"/>
      <c r="Z300" s="19"/>
      <c r="AA300" s="20">
        <f>AA299+W300+Y300</f>
        <v>60.72646894508739</v>
      </c>
      <c r="AB300" s="19">
        <f>U300*AA300</f>
        <v>252.01484612211269</v>
      </c>
      <c r="AC300" s="45">
        <v>104.53</v>
      </c>
      <c r="AD300" s="45"/>
      <c r="AE300" s="32">
        <f>IF(MONTH(A300)&gt;MONTH(A299),B300*0.1,0)</f>
        <v>0</v>
      </c>
      <c r="AF300" s="33">
        <f t="shared" si="55"/>
        <v>0</v>
      </c>
      <c r="AG300" s="33">
        <f>IF(AD300&gt;0,(AK299*AD300)/AC300,0)</f>
        <v>0</v>
      </c>
      <c r="AH300" s="33"/>
      <c r="AI300" s="33"/>
      <c r="AJ300" s="33"/>
      <c r="AK300" s="34">
        <f>AK299+AF300+AG300-AI300</f>
        <v>1.322174182035132</v>
      </c>
      <c r="AL300" s="21">
        <f>AC300*AK300</f>
        <v>138.20686724813234</v>
      </c>
      <c r="AM300" s="46">
        <v>140.53</v>
      </c>
      <c r="AN300" s="35">
        <f>IF(MONTH(A300)&gt;MONTH(A299),B300*0.1,0)</f>
        <v>0</v>
      </c>
      <c r="AO300" s="36">
        <f t="shared" si="57"/>
        <v>0</v>
      </c>
      <c r="AP300" s="23"/>
      <c r="AQ300" s="23"/>
      <c r="AR300" s="23"/>
      <c r="AS300" s="24">
        <f t="shared" si="56"/>
        <v>1.1073615385635012</v>
      </c>
      <c r="AT300" s="23">
        <f>AM300*AS300</f>
        <v>155.61751701432883</v>
      </c>
      <c r="AU300" s="25">
        <f>L300+T300+AB300+AL300+AT300</f>
        <v>1325.9952482455192</v>
      </c>
      <c r="AV300" s="26">
        <f t="shared" si="49"/>
        <v>0</v>
      </c>
    </row>
    <row r="301" spans="1:48" x14ac:dyDescent="0.25">
      <c r="A301" s="41">
        <v>40654</v>
      </c>
      <c r="B301" s="47">
        <v>28.94</v>
      </c>
      <c r="C301" s="42">
        <v>56.01</v>
      </c>
      <c r="D301" s="42"/>
      <c r="E301" s="16">
        <f t="shared" si="50"/>
        <v>0</v>
      </c>
      <c r="F301" s="27">
        <f t="shared" si="51"/>
        <v>0</v>
      </c>
      <c r="G301" s="27">
        <f t="shared" si="58"/>
        <v>0</v>
      </c>
      <c r="H301" s="27"/>
      <c r="I301" s="27"/>
      <c r="J301" s="27"/>
      <c r="K301" s="15">
        <f t="shared" si="59"/>
        <v>6.8907520738557828</v>
      </c>
      <c r="L301" s="16">
        <f t="shared" si="48"/>
        <v>385.95102365666236</v>
      </c>
      <c r="M301" s="43">
        <v>5.6795</v>
      </c>
      <c r="N301" s="28">
        <f t="shared" si="52"/>
        <v>0</v>
      </c>
      <c r="O301" s="29">
        <f t="shared" si="53"/>
        <v>0</v>
      </c>
      <c r="P301" s="17"/>
      <c r="Q301" s="17"/>
      <c r="R301" s="17"/>
      <c r="S301" s="18">
        <f>S300+O301+Q301</f>
        <v>69.818827668187481</v>
      </c>
      <c r="T301" s="17">
        <f>M301*S301</f>
        <v>396.53603174147082</v>
      </c>
      <c r="U301" s="44">
        <v>4.1500000000000004</v>
      </c>
      <c r="V301" s="30">
        <f>IF(MONTH(A301)&gt;MONTH(A300),B301*0.2,0)</f>
        <v>0</v>
      </c>
      <c r="W301" s="31">
        <f t="shared" si="54"/>
        <v>0</v>
      </c>
      <c r="X301" s="19"/>
      <c r="Y301" s="19"/>
      <c r="Z301" s="19"/>
      <c r="AA301" s="20">
        <f>AA300+W301+Y301</f>
        <v>60.72646894508739</v>
      </c>
      <c r="AB301" s="19">
        <f>U301*AA301</f>
        <v>252.01484612211269</v>
      </c>
      <c r="AC301" s="45">
        <v>104.57</v>
      </c>
      <c r="AD301" s="45"/>
      <c r="AE301" s="32">
        <f>IF(MONTH(A301)&gt;MONTH(A300),B301*0.1,0)</f>
        <v>0</v>
      </c>
      <c r="AF301" s="33">
        <f t="shared" si="55"/>
        <v>0</v>
      </c>
      <c r="AG301" s="33">
        <f>IF(AD301&gt;0,(AK300*AD301)/AC301,0)</f>
        <v>0</v>
      </c>
      <c r="AH301" s="33"/>
      <c r="AI301" s="33"/>
      <c r="AJ301" s="33"/>
      <c r="AK301" s="34">
        <f>AK300+AF301+AG301-AI301</f>
        <v>1.322174182035132</v>
      </c>
      <c r="AL301" s="21">
        <f>AC301*AK301</f>
        <v>138.25975421541375</v>
      </c>
      <c r="AM301" s="46">
        <v>141.24</v>
      </c>
      <c r="AN301" s="35">
        <f>IF(MONTH(A301)&gt;MONTH(A300),B301*0.1,0)</f>
        <v>0</v>
      </c>
      <c r="AO301" s="36">
        <f t="shared" si="57"/>
        <v>0</v>
      </c>
      <c r="AP301" s="23"/>
      <c r="AQ301" s="23"/>
      <c r="AR301" s="23"/>
      <c r="AS301" s="24">
        <f t="shared" si="56"/>
        <v>1.1073615385635012</v>
      </c>
      <c r="AT301" s="23">
        <f>AM301*AS301</f>
        <v>156.40374370670892</v>
      </c>
      <c r="AU301" s="25">
        <f>L301+T301+AB301+AL301+AT301</f>
        <v>1329.1653994423684</v>
      </c>
      <c r="AV301" s="26">
        <f t="shared" si="49"/>
        <v>0</v>
      </c>
    </row>
    <row r="302" spans="1:48" x14ac:dyDescent="0.25">
      <c r="A302" s="41">
        <v>40655</v>
      </c>
      <c r="B302" s="47">
        <v>28.94</v>
      </c>
      <c r="C302" s="42">
        <v>56.01</v>
      </c>
      <c r="D302" s="42"/>
      <c r="E302" s="16">
        <f t="shared" si="50"/>
        <v>0</v>
      </c>
      <c r="F302" s="27">
        <f t="shared" si="51"/>
        <v>0</v>
      </c>
      <c r="G302" s="27">
        <f t="shared" si="58"/>
        <v>0</v>
      </c>
      <c r="H302" s="27"/>
      <c r="I302" s="27"/>
      <c r="J302" s="27"/>
      <c r="K302" s="15">
        <f t="shared" si="59"/>
        <v>6.8907520738557828</v>
      </c>
      <c r="L302" s="16">
        <f t="shared" si="48"/>
        <v>385.95102365666236</v>
      </c>
      <c r="M302" s="43">
        <v>5.6795</v>
      </c>
      <c r="N302" s="28">
        <f t="shared" si="52"/>
        <v>0</v>
      </c>
      <c r="O302" s="29">
        <f t="shared" si="53"/>
        <v>0</v>
      </c>
      <c r="P302" s="17"/>
      <c r="Q302" s="17"/>
      <c r="R302" s="17"/>
      <c r="S302" s="18">
        <f>S301+O302+Q302</f>
        <v>69.818827668187481</v>
      </c>
      <c r="T302" s="17">
        <f>M302*S302</f>
        <v>396.53603174147082</v>
      </c>
      <c r="U302" s="44">
        <v>4.1500000000000004</v>
      </c>
      <c r="V302" s="30">
        <f>IF(MONTH(A302)&gt;MONTH(A301),B302*0.2,0)</f>
        <v>0</v>
      </c>
      <c r="W302" s="31">
        <f t="shared" si="54"/>
        <v>0</v>
      </c>
      <c r="X302" s="19"/>
      <c r="Y302" s="19"/>
      <c r="Z302" s="19"/>
      <c r="AA302" s="20">
        <f>AA301+W302+Y302</f>
        <v>60.72646894508739</v>
      </c>
      <c r="AB302" s="19">
        <f>U302*AA302</f>
        <v>252.01484612211269</v>
      </c>
      <c r="AC302" s="45">
        <v>104.57</v>
      </c>
      <c r="AD302" s="45"/>
      <c r="AE302" s="32">
        <f>IF(MONTH(A302)&gt;MONTH(A301),B302*0.1,0)</f>
        <v>0</v>
      </c>
      <c r="AF302" s="33">
        <f t="shared" si="55"/>
        <v>0</v>
      </c>
      <c r="AG302" s="33">
        <f>IF(AD302&gt;0,(AK301*AD302)/AC302,0)</f>
        <v>0</v>
      </c>
      <c r="AH302" s="33"/>
      <c r="AI302" s="33"/>
      <c r="AJ302" s="33"/>
      <c r="AK302" s="34">
        <f>AK301+AF302+AG302-AI302</f>
        <v>1.322174182035132</v>
      </c>
      <c r="AL302" s="21">
        <f>AC302*AK302</f>
        <v>138.25975421541375</v>
      </c>
      <c r="AM302" s="46">
        <v>141.24</v>
      </c>
      <c r="AN302" s="35">
        <f>IF(MONTH(A302)&gt;MONTH(A301),B302*0.1,0)</f>
        <v>0</v>
      </c>
      <c r="AO302" s="36">
        <f t="shared" si="57"/>
        <v>0</v>
      </c>
      <c r="AP302" s="23"/>
      <c r="AQ302" s="23"/>
      <c r="AR302" s="23"/>
      <c r="AS302" s="24">
        <f t="shared" si="56"/>
        <v>1.1073615385635012</v>
      </c>
      <c r="AT302" s="23">
        <f>AM302*AS302</f>
        <v>156.40374370670892</v>
      </c>
      <c r="AU302" s="25">
        <f>L302+T302+AB302+AL302+AT302</f>
        <v>1329.1653994423684</v>
      </c>
      <c r="AV302" s="26">
        <f t="shared" si="49"/>
        <v>0</v>
      </c>
    </row>
    <row r="303" spans="1:48" x14ac:dyDescent="0.25">
      <c r="A303" s="41">
        <v>40658</v>
      </c>
      <c r="B303" s="47">
        <v>28.94</v>
      </c>
      <c r="C303" s="42">
        <v>56.01</v>
      </c>
      <c r="D303" s="42"/>
      <c r="E303" s="16">
        <f t="shared" si="50"/>
        <v>0</v>
      </c>
      <c r="F303" s="27">
        <f t="shared" si="51"/>
        <v>0</v>
      </c>
      <c r="G303" s="27">
        <f t="shared" si="58"/>
        <v>0</v>
      </c>
      <c r="H303" s="27"/>
      <c r="I303" s="27"/>
      <c r="J303" s="27"/>
      <c r="K303" s="15">
        <f t="shared" si="59"/>
        <v>6.8907520738557828</v>
      </c>
      <c r="L303" s="16">
        <f t="shared" si="48"/>
        <v>385.95102365666236</v>
      </c>
      <c r="M303" s="43">
        <v>5.6795</v>
      </c>
      <c r="N303" s="28">
        <f t="shared" si="52"/>
        <v>0</v>
      </c>
      <c r="O303" s="29">
        <f t="shared" si="53"/>
        <v>0</v>
      </c>
      <c r="P303" s="17"/>
      <c r="Q303" s="17"/>
      <c r="R303" s="17"/>
      <c r="S303" s="18">
        <f>S302+O303+Q303</f>
        <v>69.818827668187481</v>
      </c>
      <c r="T303" s="17">
        <f>M303*S303</f>
        <v>396.53603174147082</v>
      </c>
      <c r="U303" s="44">
        <v>4.1500000000000004</v>
      </c>
      <c r="V303" s="30">
        <f>IF(MONTH(A303)&gt;MONTH(A302),B303*0.2,0)</f>
        <v>0</v>
      </c>
      <c r="W303" s="31">
        <f t="shared" si="54"/>
        <v>0</v>
      </c>
      <c r="X303" s="19"/>
      <c r="Y303" s="19"/>
      <c r="Z303" s="19"/>
      <c r="AA303" s="20">
        <f>AA302+W303+Y303</f>
        <v>60.72646894508739</v>
      </c>
      <c r="AB303" s="19">
        <f>U303*AA303</f>
        <v>252.01484612211269</v>
      </c>
      <c r="AC303" s="45">
        <v>104.57</v>
      </c>
      <c r="AD303" s="45"/>
      <c r="AE303" s="32">
        <f>IF(MONTH(A303)&gt;MONTH(A302),B303*0.1,0)</f>
        <v>0</v>
      </c>
      <c r="AF303" s="33">
        <f t="shared" si="55"/>
        <v>0</v>
      </c>
      <c r="AG303" s="33">
        <f>IF(AD303&gt;0,(AK302*AD303)/AC303,0)</f>
        <v>0</v>
      </c>
      <c r="AH303" s="33"/>
      <c r="AI303" s="33"/>
      <c r="AJ303" s="33"/>
      <c r="AK303" s="34">
        <f>AK302+AF303+AG303-AI303</f>
        <v>1.322174182035132</v>
      </c>
      <c r="AL303" s="21">
        <f>AC303*AK303</f>
        <v>138.25975421541375</v>
      </c>
      <c r="AM303" s="46">
        <v>141.24</v>
      </c>
      <c r="AN303" s="35">
        <f>IF(MONTH(A303)&gt;MONTH(A302),B303*0.1,0)</f>
        <v>0</v>
      </c>
      <c r="AO303" s="36">
        <f t="shared" si="57"/>
        <v>0</v>
      </c>
      <c r="AP303" s="23"/>
      <c r="AQ303" s="23"/>
      <c r="AR303" s="23"/>
      <c r="AS303" s="24">
        <f t="shared" si="56"/>
        <v>1.1073615385635012</v>
      </c>
      <c r="AT303" s="23">
        <f>AM303*AS303</f>
        <v>156.40374370670892</v>
      </c>
      <c r="AU303" s="25">
        <f>L303+T303+AB303+AL303+AT303</f>
        <v>1329.1653994423684</v>
      </c>
      <c r="AV303" s="26">
        <f t="shared" si="49"/>
        <v>0</v>
      </c>
    </row>
    <row r="304" spans="1:48" x14ac:dyDescent="0.25">
      <c r="A304" s="41">
        <v>40659</v>
      </c>
      <c r="B304" s="47">
        <v>28.94</v>
      </c>
      <c r="C304" s="42">
        <v>56.06</v>
      </c>
      <c r="D304" s="42"/>
      <c r="E304" s="16">
        <f t="shared" si="50"/>
        <v>0</v>
      </c>
      <c r="F304" s="27">
        <f t="shared" si="51"/>
        <v>0</v>
      </c>
      <c r="G304" s="27">
        <f t="shared" si="58"/>
        <v>0</v>
      </c>
      <c r="H304" s="27"/>
      <c r="I304" s="27"/>
      <c r="J304" s="27"/>
      <c r="K304" s="15">
        <f t="shared" si="59"/>
        <v>6.8907520738557828</v>
      </c>
      <c r="L304" s="16">
        <f t="shared" si="48"/>
        <v>386.29556126035521</v>
      </c>
      <c r="M304" s="43">
        <v>5.7023999999999999</v>
      </c>
      <c r="N304" s="28">
        <f t="shared" si="52"/>
        <v>0</v>
      </c>
      <c r="O304" s="29">
        <f t="shared" si="53"/>
        <v>0</v>
      </c>
      <c r="P304" s="17"/>
      <c r="Q304" s="17"/>
      <c r="R304" s="17"/>
      <c r="S304" s="18">
        <f>S303+O304+Q304</f>
        <v>69.818827668187481</v>
      </c>
      <c r="T304" s="17">
        <f>M304*S304</f>
        <v>398.13488289507228</v>
      </c>
      <c r="U304" s="44">
        <v>4.16</v>
      </c>
      <c r="V304" s="30">
        <f>IF(MONTH(A304)&gt;MONTH(A303),B304*0.2,0)</f>
        <v>0</v>
      </c>
      <c r="W304" s="31">
        <f t="shared" si="54"/>
        <v>0</v>
      </c>
      <c r="X304" s="19"/>
      <c r="Y304" s="19"/>
      <c r="Z304" s="19"/>
      <c r="AA304" s="20">
        <f>AA303+W304+Y304</f>
        <v>60.72646894508739</v>
      </c>
      <c r="AB304" s="19">
        <f>U304*AA304</f>
        <v>252.62211081156354</v>
      </c>
      <c r="AC304" s="45">
        <v>104.21</v>
      </c>
      <c r="AD304" s="45"/>
      <c r="AE304" s="32">
        <f>IF(MONTH(A304)&gt;MONTH(A303),B304*0.1,0)</f>
        <v>0</v>
      </c>
      <c r="AF304" s="33">
        <f t="shared" si="55"/>
        <v>0</v>
      </c>
      <c r="AG304" s="33">
        <f>IF(AD304&gt;0,(AK303*AD304)/AC304,0)</f>
        <v>0</v>
      </c>
      <c r="AH304" s="33"/>
      <c r="AI304" s="33"/>
      <c r="AJ304" s="33"/>
      <c r="AK304" s="34">
        <f>AK303+AF304+AG304-AI304</f>
        <v>1.322174182035132</v>
      </c>
      <c r="AL304" s="21">
        <f>AC304*AK304</f>
        <v>137.78377150988109</v>
      </c>
      <c r="AM304" s="46">
        <v>141.09</v>
      </c>
      <c r="AN304" s="35">
        <f>IF(MONTH(A304)&gt;MONTH(A303),B304*0.1,0)</f>
        <v>0</v>
      </c>
      <c r="AO304" s="36">
        <f t="shared" si="57"/>
        <v>0</v>
      </c>
      <c r="AP304" s="23"/>
      <c r="AQ304" s="23"/>
      <c r="AR304" s="23"/>
      <c r="AS304" s="24">
        <f t="shared" si="56"/>
        <v>1.1073615385635012</v>
      </c>
      <c r="AT304" s="23">
        <f>AM304*AS304</f>
        <v>156.2376394759244</v>
      </c>
      <c r="AU304" s="25">
        <f>L304+T304+AB304+AL304+AT304</f>
        <v>1331.0739659527965</v>
      </c>
      <c r="AV304" s="26">
        <f t="shared" si="49"/>
        <v>0</v>
      </c>
    </row>
    <row r="305" spans="1:48" x14ac:dyDescent="0.25">
      <c r="A305" s="41">
        <v>40660</v>
      </c>
      <c r="B305" s="47">
        <v>28.94</v>
      </c>
      <c r="C305" s="42">
        <v>56.31</v>
      </c>
      <c r="D305" s="42"/>
      <c r="E305" s="16">
        <f t="shared" si="50"/>
        <v>0</v>
      </c>
      <c r="F305" s="27">
        <f t="shared" si="51"/>
        <v>0</v>
      </c>
      <c r="G305" s="27">
        <f t="shared" si="58"/>
        <v>0</v>
      </c>
      <c r="H305" s="27"/>
      <c r="I305" s="27"/>
      <c r="J305" s="27"/>
      <c r="K305" s="15">
        <f t="shared" si="59"/>
        <v>6.8907520738557828</v>
      </c>
      <c r="L305" s="16">
        <f t="shared" si="48"/>
        <v>388.01824927881916</v>
      </c>
      <c r="M305" s="43">
        <v>5.7092000000000001</v>
      </c>
      <c r="N305" s="28">
        <f t="shared" si="52"/>
        <v>0</v>
      </c>
      <c r="O305" s="29">
        <f t="shared" si="53"/>
        <v>0</v>
      </c>
      <c r="P305" s="17"/>
      <c r="Q305" s="17"/>
      <c r="R305" s="17"/>
      <c r="S305" s="18">
        <f>S304+O305+Q305</f>
        <v>69.818827668187481</v>
      </c>
      <c r="T305" s="17">
        <f>M305*S305</f>
        <v>398.60965092321595</v>
      </c>
      <c r="U305" s="44">
        <v>4.16</v>
      </c>
      <c r="V305" s="30">
        <f>IF(MONTH(A305)&gt;MONTH(A304),B305*0.2,0)</f>
        <v>0</v>
      </c>
      <c r="W305" s="31">
        <f t="shared" si="54"/>
        <v>0</v>
      </c>
      <c r="X305" s="19"/>
      <c r="Y305" s="19"/>
      <c r="Z305" s="19"/>
      <c r="AA305" s="20">
        <f>AA304+W305+Y305</f>
        <v>60.72646894508739</v>
      </c>
      <c r="AB305" s="19">
        <f>U305*AA305</f>
        <v>252.62211081156354</v>
      </c>
      <c r="AC305" s="45">
        <v>104</v>
      </c>
      <c r="AD305" s="45"/>
      <c r="AE305" s="32">
        <f>IF(MONTH(A305)&gt;MONTH(A304),B305*0.1,0)</f>
        <v>0</v>
      </c>
      <c r="AF305" s="33">
        <f t="shared" si="55"/>
        <v>0</v>
      </c>
      <c r="AG305" s="33">
        <f>IF(AD305&gt;0,(AK304*AD305)/AC305,0)</f>
        <v>0</v>
      </c>
      <c r="AH305" s="33"/>
      <c r="AI305" s="33"/>
      <c r="AJ305" s="33"/>
      <c r="AK305" s="34">
        <f>AK304+AF305+AG305-AI305</f>
        <v>1.322174182035132</v>
      </c>
      <c r="AL305" s="21">
        <f>AC305*AK305</f>
        <v>137.50611493165374</v>
      </c>
      <c r="AM305" s="46">
        <v>141.59</v>
      </c>
      <c r="AN305" s="35">
        <f>IF(MONTH(A305)&gt;MONTH(A304),B305*0.1,0)</f>
        <v>0</v>
      </c>
      <c r="AO305" s="36">
        <f t="shared" si="57"/>
        <v>0</v>
      </c>
      <c r="AP305" s="23"/>
      <c r="AQ305" s="23"/>
      <c r="AR305" s="23"/>
      <c r="AS305" s="24">
        <f t="shared" si="56"/>
        <v>1.1073615385635012</v>
      </c>
      <c r="AT305" s="23">
        <f>AM305*AS305</f>
        <v>156.79132024520612</v>
      </c>
      <c r="AU305" s="25">
        <f>L305+T305+AB305+AL305+AT305</f>
        <v>1333.5474461904585</v>
      </c>
      <c r="AV305" s="26">
        <f t="shared" si="49"/>
        <v>0</v>
      </c>
    </row>
    <row r="306" spans="1:48" x14ac:dyDescent="0.25">
      <c r="A306" s="41">
        <v>40661</v>
      </c>
      <c r="B306" s="47">
        <v>28.94</v>
      </c>
      <c r="C306" s="42">
        <v>56.06</v>
      </c>
      <c r="D306" s="42"/>
      <c r="E306" s="16">
        <f t="shared" si="50"/>
        <v>0</v>
      </c>
      <c r="F306" s="27">
        <f t="shared" si="51"/>
        <v>0</v>
      </c>
      <c r="G306" s="27">
        <f t="shared" si="58"/>
        <v>0</v>
      </c>
      <c r="H306" s="27"/>
      <c r="I306" s="27"/>
      <c r="J306" s="27"/>
      <c r="K306" s="15">
        <f t="shared" si="59"/>
        <v>6.8907520738557828</v>
      </c>
      <c r="L306" s="16">
        <f t="shared" si="48"/>
        <v>386.29556126035521</v>
      </c>
      <c r="M306" s="43">
        <v>5.7342000000000004</v>
      </c>
      <c r="N306" s="28">
        <f t="shared" si="52"/>
        <v>0</v>
      </c>
      <c r="O306" s="29">
        <f t="shared" si="53"/>
        <v>0</v>
      </c>
      <c r="P306" s="17"/>
      <c r="Q306" s="17"/>
      <c r="R306" s="17"/>
      <c r="S306" s="18">
        <f>S305+O306+Q306</f>
        <v>69.818827668187481</v>
      </c>
      <c r="T306" s="17">
        <f>M306*S306</f>
        <v>400.35512161492068</v>
      </c>
      <c r="U306" s="44">
        <v>4.1500000000000004</v>
      </c>
      <c r="V306" s="30">
        <f>IF(MONTH(A306)&gt;MONTH(A305),B306*0.2,0)</f>
        <v>0</v>
      </c>
      <c r="W306" s="31">
        <f t="shared" si="54"/>
        <v>0</v>
      </c>
      <c r="X306" s="19"/>
      <c r="Y306" s="19"/>
      <c r="Z306" s="19"/>
      <c r="AA306" s="20">
        <f>AA305+W306+Y306</f>
        <v>60.72646894508739</v>
      </c>
      <c r="AB306" s="19">
        <f>U306*AA306</f>
        <v>252.01484612211269</v>
      </c>
      <c r="AC306" s="45">
        <v>103.19</v>
      </c>
      <c r="AD306" s="45"/>
      <c r="AE306" s="32">
        <f>IF(MONTH(A306)&gt;MONTH(A305),B306*0.1,0)</f>
        <v>0</v>
      </c>
      <c r="AF306" s="33">
        <f t="shared" si="55"/>
        <v>0</v>
      </c>
      <c r="AG306" s="33">
        <f>IF(AD306&gt;0,(AK305*AD306)/AC306,0)</f>
        <v>0</v>
      </c>
      <c r="AH306" s="33"/>
      <c r="AI306" s="33"/>
      <c r="AJ306" s="33"/>
      <c r="AK306" s="34">
        <f>AK305+AF306+AG306-AI306</f>
        <v>1.322174182035132</v>
      </c>
      <c r="AL306" s="21">
        <f>AC306*AK306</f>
        <v>136.43515384420527</v>
      </c>
      <c r="AM306" s="46">
        <v>141.93</v>
      </c>
      <c r="AN306" s="35">
        <f>IF(MONTH(A306)&gt;MONTH(A305),B306*0.1,0)</f>
        <v>0</v>
      </c>
      <c r="AO306" s="36">
        <f t="shared" si="57"/>
        <v>0</v>
      </c>
      <c r="AP306" s="23"/>
      <c r="AQ306" s="23"/>
      <c r="AR306" s="23"/>
      <c r="AS306" s="24">
        <f t="shared" si="56"/>
        <v>1.1073615385635012</v>
      </c>
      <c r="AT306" s="23">
        <f>AM306*AS306</f>
        <v>157.16782316831774</v>
      </c>
      <c r="AU306" s="25">
        <f>L306+T306+AB306+AL306+AT306</f>
        <v>1332.2685060099116</v>
      </c>
      <c r="AV306" s="26">
        <f t="shared" si="49"/>
        <v>0</v>
      </c>
    </row>
    <row r="307" spans="1:48" x14ac:dyDescent="0.25">
      <c r="A307" s="41">
        <v>40662</v>
      </c>
      <c r="B307" s="47">
        <v>28.94</v>
      </c>
      <c r="C307" s="42">
        <v>56.25</v>
      </c>
      <c r="D307" s="42"/>
      <c r="E307" s="16">
        <f t="shared" si="50"/>
        <v>0</v>
      </c>
      <c r="F307" s="27">
        <f t="shared" si="51"/>
        <v>0</v>
      </c>
      <c r="G307" s="27">
        <f t="shared" si="58"/>
        <v>0</v>
      </c>
      <c r="H307" s="27"/>
      <c r="I307" s="27"/>
      <c r="J307" s="27"/>
      <c r="K307" s="15">
        <f t="shared" si="59"/>
        <v>6.8907520738557828</v>
      </c>
      <c r="L307" s="16">
        <f t="shared" si="48"/>
        <v>387.60480415438781</v>
      </c>
      <c r="M307" s="43">
        <v>5.7609000000000004</v>
      </c>
      <c r="N307" s="28">
        <f t="shared" si="52"/>
        <v>0</v>
      </c>
      <c r="O307" s="29">
        <f t="shared" si="53"/>
        <v>0</v>
      </c>
      <c r="P307" s="17"/>
      <c r="Q307" s="17"/>
      <c r="R307" s="17"/>
      <c r="S307" s="18">
        <f>S306+O307+Q307</f>
        <v>69.818827668187481</v>
      </c>
      <c r="T307" s="17">
        <f>M307*S307</f>
        <v>402.21928431366126</v>
      </c>
      <c r="U307" s="44">
        <v>4.16</v>
      </c>
      <c r="V307" s="30">
        <f>IF(MONTH(A307)&gt;MONTH(A306),B307*0.2,0)</f>
        <v>0</v>
      </c>
      <c r="W307" s="31">
        <f t="shared" si="54"/>
        <v>0</v>
      </c>
      <c r="X307" s="19"/>
      <c r="Y307" s="19"/>
      <c r="Z307" s="19"/>
      <c r="AA307" s="20">
        <f>AA306+W307+Y307</f>
        <v>60.72646894508739</v>
      </c>
      <c r="AB307" s="19">
        <f>U307*AA307</f>
        <v>252.62211081156354</v>
      </c>
      <c r="AC307" s="45">
        <v>102.82</v>
      </c>
      <c r="AD307" s="45"/>
      <c r="AE307" s="32">
        <f>IF(MONTH(A307)&gt;MONTH(A306),B307*0.1,0)</f>
        <v>0</v>
      </c>
      <c r="AF307" s="33">
        <f t="shared" si="55"/>
        <v>0</v>
      </c>
      <c r="AG307" s="33">
        <f>IF(AD307&gt;0,(AK306*AD307)/AC307,0)</f>
        <v>0</v>
      </c>
      <c r="AH307" s="33"/>
      <c r="AI307" s="33"/>
      <c r="AJ307" s="33"/>
      <c r="AK307" s="34">
        <f>AK306+AF307+AG307-AI307</f>
        <v>1.322174182035132</v>
      </c>
      <c r="AL307" s="21">
        <f>AC307*AK307</f>
        <v>135.94594939685226</v>
      </c>
      <c r="AM307" s="46">
        <v>142.94</v>
      </c>
      <c r="AN307" s="35">
        <f>IF(MONTH(A307)&gt;MONTH(A306),B307*0.1,0)</f>
        <v>0</v>
      </c>
      <c r="AO307" s="36">
        <f t="shared" si="57"/>
        <v>0</v>
      </c>
      <c r="AP307" s="23"/>
      <c r="AQ307" s="23"/>
      <c r="AR307" s="23"/>
      <c r="AS307" s="24">
        <f t="shared" si="56"/>
        <v>1.1073615385635012</v>
      </c>
      <c r="AT307" s="23">
        <f>AM307*AS307</f>
        <v>158.28625832226686</v>
      </c>
      <c r="AU307" s="25">
        <f>L307+T307+AB307+AL307+AT307</f>
        <v>1336.6784069987316</v>
      </c>
      <c r="AV307" s="26">
        <f t="shared" si="49"/>
        <v>0</v>
      </c>
    </row>
    <row r="308" spans="1:48" x14ac:dyDescent="0.25">
      <c r="A308" s="41">
        <v>40665</v>
      </c>
      <c r="B308" s="47">
        <v>28.94</v>
      </c>
      <c r="C308" s="42">
        <v>56.9</v>
      </c>
      <c r="D308" s="42"/>
      <c r="E308" s="16">
        <f t="shared" si="50"/>
        <v>8.6820000000000004</v>
      </c>
      <c r="F308" s="27">
        <f t="shared" si="51"/>
        <v>0.15258347978910369</v>
      </c>
      <c r="G308" s="27">
        <f t="shared" si="58"/>
        <v>0</v>
      </c>
      <c r="H308" s="27"/>
      <c r="I308" s="27"/>
      <c r="J308" s="27"/>
      <c r="K308" s="15">
        <f t="shared" si="59"/>
        <v>7.0433355536448863</v>
      </c>
      <c r="L308" s="16">
        <f t="shared" si="48"/>
        <v>400.76579300239399</v>
      </c>
      <c r="M308" s="43">
        <v>5.7804000000000002</v>
      </c>
      <c r="N308" s="28">
        <f t="shared" si="52"/>
        <v>8.6820000000000004</v>
      </c>
      <c r="O308" s="29">
        <f t="shared" si="53"/>
        <v>1.5019721818559268</v>
      </c>
      <c r="P308" s="17"/>
      <c r="Q308" s="17"/>
      <c r="R308" s="17"/>
      <c r="S308" s="18">
        <f>S307+O308+Q308</f>
        <v>71.320799850043414</v>
      </c>
      <c r="T308" s="17">
        <f>M308*S308</f>
        <v>412.26275145319096</v>
      </c>
      <c r="U308" s="48">
        <v>4.1399999999999997</v>
      </c>
      <c r="V308" s="30">
        <f>IF(MONTH(A308)&gt;MONTH(A307),B308*0.2,0)</f>
        <v>5.7880000000000003</v>
      </c>
      <c r="W308" s="31">
        <f t="shared" si="54"/>
        <v>1.3980676328502417</v>
      </c>
      <c r="X308" s="31">
        <v>58.941499999999998</v>
      </c>
      <c r="Y308" s="31">
        <f>IF(X308&gt;0.1,AA307-X308,0)</f>
        <v>1.7849689450873925</v>
      </c>
      <c r="Z308" s="49">
        <f>Y308*U308</f>
        <v>7.3897714326618038</v>
      </c>
      <c r="AA308" s="20">
        <f>AA307+W308+Y308</f>
        <v>63.909505523025025</v>
      </c>
      <c r="AB308" s="19">
        <f>U308*AA308</f>
        <v>264.58535286532356</v>
      </c>
      <c r="AC308" s="45">
        <v>103.76</v>
      </c>
      <c r="AD308" s="45"/>
      <c r="AE308" s="32">
        <f>IF(MONTH(A308)&gt;MONTH(A307),B308*0.1,0)</f>
        <v>2.8940000000000001</v>
      </c>
      <c r="AF308" s="33">
        <f t="shared" si="55"/>
        <v>2.7891287586738627E-2</v>
      </c>
      <c r="AG308" s="33">
        <f>IF(AD308&gt;0,(AK307*AD308)/AC308,0)</f>
        <v>0</v>
      </c>
      <c r="AH308" s="33"/>
      <c r="AI308" s="33"/>
      <c r="AJ308" s="33"/>
      <c r="AK308" s="34">
        <f>AK307+AF308+AG308-AI308</f>
        <v>1.3500654696218706</v>
      </c>
      <c r="AL308" s="21">
        <f>AC308*AK308</f>
        <v>140.08279312796529</v>
      </c>
      <c r="AM308" s="46">
        <v>142.94</v>
      </c>
      <c r="AN308" s="35">
        <f>IF(MONTH(A308)&gt;MONTH(A307),B308*0.1,0)</f>
        <v>2.8940000000000001</v>
      </c>
      <c r="AO308" s="36">
        <f t="shared" si="57"/>
        <v>2.0246257170840914E-2</v>
      </c>
      <c r="AP308" s="23"/>
      <c r="AQ308" s="23"/>
      <c r="AR308" s="23"/>
      <c r="AS308" s="24">
        <f t="shared" si="56"/>
        <v>1.127607795734342</v>
      </c>
      <c r="AT308" s="23">
        <f>AM308*AS308</f>
        <v>161.18025832226684</v>
      </c>
      <c r="AU308" s="25">
        <f>L308+T308+AB308+AL308+AT308</f>
        <v>1378.8769487711406</v>
      </c>
      <c r="AV308" s="26">
        <f t="shared" si="49"/>
        <v>7.3897714326618038</v>
      </c>
    </row>
    <row r="309" spans="1:48" x14ac:dyDescent="0.25">
      <c r="A309" s="41">
        <v>40666</v>
      </c>
      <c r="B309" s="47">
        <v>28.94</v>
      </c>
      <c r="C309" s="42">
        <v>56.13</v>
      </c>
      <c r="D309" s="42"/>
      <c r="E309" s="16">
        <f t="shared" si="50"/>
        <v>0</v>
      </c>
      <c r="F309" s="27">
        <f t="shared" si="51"/>
        <v>0</v>
      </c>
      <c r="G309" s="27">
        <f t="shared" si="58"/>
        <v>0</v>
      </c>
      <c r="H309" s="27"/>
      <c r="I309" s="27"/>
      <c r="J309" s="27"/>
      <c r="K309" s="15">
        <f t="shared" si="59"/>
        <v>7.0433355536448863</v>
      </c>
      <c r="L309" s="16">
        <f t="shared" si="48"/>
        <v>395.34242462608751</v>
      </c>
      <c r="M309" s="43">
        <v>5.7670000000000003</v>
      </c>
      <c r="N309" s="28">
        <f t="shared" si="52"/>
        <v>0</v>
      </c>
      <c r="O309" s="29">
        <f t="shared" si="53"/>
        <v>0</v>
      </c>
      <c r="P309" s="17"/>
      <c r="Q309" s="17"/>
      <c r="R309" s="17"/>
      <c r="S309" s="18">
        <f>S308+O309+Q309</f>
        <v>71.320799850043414</v>
      </c>
      <c r="T309" s="17">
        <f>M309*S309</f>
        <v>411.30705273520039</v>
      </c>
      <c r="U309" s="44">
        <v>4.13</v>
      </c>
      <c r="V309" s="30">
        <f>IF(MONTH(A309)&gt;MONTH(A308),B309*0.2,0)</f>
        <v>0</v>
      </c>
      <c r="W309" s="31">
        <f t="shared" si="54"/>
        <v>0</v>
      </c>
      <c r="X309" s="19"/>
      <c r="Y309" s="31">
        <f>IF(X309&gt;0.1,AA308-X309,0)</f>
        <v>0</v>
      </c>
      <c r="Z309" s="49">
        <f>Y309*U309</f>
        <v>0</v>
      </c>
      <c r="AA309" s="20">
        <f>AA308+W309+Y309</f>
        <v>63.909505523025025</v>
      </c>
      <c r="AB309" s="19">
        <f>U309*AA309</f>
        <v>263.94625781009336</v>
      </c>
      <c r="AC309" s="45">
        <v>102.93</v>
      </c>
      <c r="AD309" s="45"/>
      <c r="AE309" s="32">
        <f>IF(MONTH(A309)&gt;MONTH(A308),B309*0.1,0)</f>
        <v>0</v>
      </c>
      <c r="AF309" s="33">
        <f t="shared" si="55"/>
        <v>0</v>
      </c>
      <c r="AG309" s="33">
        <f>IF(AD309&gt;0,(AK308*AD309)/AC309,0)</f>
        <v>0</v>
      </c>
      <c r="AH309" s="33"/>
      <c r="AI309" s="33"/>
      <c r="AJ309" s="33"/>
      <c r="AK309" s="34">
        <f>AK308+AF309+AG309-AI309</f>
        <v>1.3500654696218706</v>
      </c>
      <c r="AL309" s="21">
        <f>AC309*AK309</f>
        <v>138.96223878817915</v>
      </c>
      <c r="AM309" s="46">
        <v>142.12</v>
      </c>
      <c r="AN309" s="35">
        <f>IF(MONTH(A309)&gt;MONTH(A308),B309*0.1,0)</f>
        <v>0</v>
      </c>
      <c r="AO309" s="36">
        <f t="shared" si="57"/>
        <v>0</v>
      </c>
      <c r="AP309" s="23"/>
      <c r="AQ309" s="23"/>
      <c r="AR309" s="23"/>
      <c r="AS309" s="24">
        <f t="shared" si="56"/>
        <v>1.127607795734342</v>
      </c>
      <c r="AT309" s="23">
        <f>AM309*AS309</f>
        <v>160.25561992976469</v>
      </c>
      <c r="AU309" s="25">
        <f>L309+T309+AB309+AL309+AT309</f>
        <v>1369.8135938893249</v>
      </c>
      <c r="AV309" s="26">
        <f t="shared" si="49"/>
        <v>0</v>
      </c>
    </row>
    <row r="310" spans="1:48" x14ac:dyDescent="0.25">
      <c r="A310" s="41">
        <v>40667</v>
      </c>
      <c r="B310" s="47">
        <v>28.94</v>
      </c>
      <c r="C310" s="42">
        <v>55.74</v>
      </c>
      <c r="D310" s="42"/>
      <c r="E310" s="16">
        <f t="shared" si="50"/>
        <v>0</v>
      </c>
      <c r="F310" s="27">
        <f t="shared" si="51"/>
        <v>0</v>
      </c>
      <c r="G310" s="27">
        <f t="shared" si="58"/>
        <v>0</v>
      </c>
      <c r="H310" s="27"/>
      <c r="I310" s="27"/>
      <c r="J310" s="27"/>
      <c r="K310" s="15">
        <f t="shared" si="59"/>
        <v>7.0433355536448863</v>
      </c>
      <c r="L310" s="16">
        <f t="shared" si="48"/>
        <v>392.59552376016597</v>
      </c>
      <c r="M310" s="43">
        <v>5.7013999999999996</v>
      </c>
      <c r="N310" s="28">
        <f t="shared" si="52"/>
        <v>0</v>
      </c>
      <c r="O310" s="29">
        <f t="shared" si="53"/>
        <v>0</v>
      </c>
      <c r="P310" s="17"/>
      <c r="Q310" s="17"/>
      <c r="R310" s="17"/>
      <c r="S310" s="18">
        <f>S309+O310+Q310</f>
        <v>71.320799850043414</v>
      </c>
      <c r="T310" s="17">
        <f>M310*S310</f>
        <v>406.62840826503748</v>
      </c>
      <c r="U310" s="44">
        <v>4.09</v>
      </c>
      <c r="V310" s="30">
        <f>IF(MONTH(A310)&gt;MONTH(A309),B310*0.2,0)</f>
        <v>0</v>
      </c>
      <c r="W310" s="31">
        <f t="shared" si="54"/>
        <v>0</v>
      </c>
      <c r="X310" s="19"/>
      <c r="Y310" s="31">
        <f t="shared" ref="Y310:Y352" si="60">IF(X310&gt;0.1,AA309-X310,0)</f>
        <v>0</v>
      </c>
      <c r="Z310" s="49">
        <f t="shared" ref="Z310:Z352" si="61">Y310*U310</f>
        <v>0</v>
      </c>
      <c r="AA310" s="20">
        <f>AA309+W310+Y310</f>
        <v>63.909505523025025</v>
      </c>
      <c r="AB310" s="19">
        <f>U310*AA310</f>
        <v>261.38987758917233</v>
      </c>
      <c r="AC310" s="45">
        <v>101.29</v>
      </c>
      <c r="AD310" s="45"/>
      <c r="AE310" s="32">
        <f>IF(MONTH(A310)&gt;MONTH(A309),B310*0.1,0)</f>
        <v>0</v>
      </c>
      <c r="AF310" s="33">
        <f t="shared" si="55"/>
        <v>0</v>
      </c>
      <c r="AG310" s="33">
        <f>IF(AD310&gt;0,(AK309*AD310)/AC310,0)</f>
        <v>0</v>
      </c>
      <c r="AH310" s="33"/>
      <c r="AI310" s="33"/>
      <c r="AJ310" s="33"/>
      <c r="AK310" s="34">
        <f>AK309+AF310+AG310-AI310</f>
        <v>1.3500654696218706</v>
      </c>
      <c r="AL310" s="21">
        <f>AC310*AK310</f>
        <v>136.74813141799928</v>
      </c>
      <c r="AM310" s="46">
        <v>140.08000000000001</v>
      </c>
      <c r="AN310" s="35">
        <f>IF(MONTH(A310)&gt;MONTH(A309),B310*0.1,0)</f>
        <v>0</v>
      </c>
      <c r="AO310" s="36">
        <f t="shared" si="57"/>
        <v>0</v>
      </c>
      <c r="AP310" s="23"/>
      <c r="AQ310" s="23"/>
      <c r="AR310" s="23"/>
      <c r="AS310" s="24">
        <f t="shared" si="56"/>
        <v>1.127607795734342</v>
      </c>
      <c r="AT310" s="23">
        <f>AM310*AS310</f>
        <v>157.95530002646663</v>
      </c>
      <c r="AU310" s="25">
        <f>L310+T310+AB310+AL310+AT310</f>
        <v>1355.3172410588418</v>
      </c>
      <c r="AV310" s="26">
        <f t="shared" si="49"/>
        <v>0</v>
      </c>
    </row>
    <row r="311" spans="1:48" x14ac:dyDescent="0.25">
      <c r="A311" s="41">
        <v>40668</v>
      </c>
      <c r="B311" s="47">
        <v>28.94</v>
      </c>
      <c r="C311" s="42">
        <v>55.21</v>
      </c>
      <c r="D311" s="42"/>
      <c r="E311" s="16">
        <f t="shared" si="50"/>
        <v>0</v>
      </c>
      <c r="F311" s="27">
        <f t="shared" si="51"/>
        <v>0</v>
      </c>
      <c r="G311" s="27">
        <f t="shared" si="58"/>
        <v>0</v>
      </c>
      <c r="H311" s="27"/>
      <c r="I311" s="27"/>
      <c r="J311" s="27"/>
      <c r="K311" s="15">
        <f t="shared" si="59"/>
        <v>7.0433355536448863</v>
      </c>
      <c r="L311" s="16">
        <f t="shared" si="48"/>
        <v>388.86255591673415</v>
      </c>
      <c r="M311" s="43">
        <v>5.6936</v>
      </c>
      <c r="N311" s="28">
        <f t="shared" si="52"/>
        <v>0</v>
      </c>
      <c r="O311" s="29">
        <f t="shared" si="53"/>
        <v>0</v>
      </c>
      <c r="P311" s="17"/>
      <c r="Q311" s="17"/>
      <c r="R311" s="17"/>
      <c r="S311" s="18">
        <f>S310+O311+Q311</f>
        <v>71.320799850043414</v>
      </c>
      <c r="T311" s="17">
        <f>M311*S311</f>
        <v>406.07210602620717</v>
      </c>
      <c r="U311" s="44">
        <v>4.13</v>
      </c>
      <c r="V311" s="30">
        <f>IF(MONTH(A311)&gt;MONTH(A310),B311*0.2,0)</f>
        <v>0</v>
      </c>
      <c r="W311" s="31">
        <f t="shared" si="54"/>
        <v>0</v>
      </c>
      <c r="X311" s="19"/>
      <c r="Y311" s="31">
        <f t="shared" si="60"/>
        <v>0</v>
      </c>
      <c r="Z311" s="49">
        <f t="shared" si="61"/>
        <v>0</v>
      </c>
      <c r="AA311" s="20">
        <f>AA310+W311+Y311</f>
        <v>63.909505523025025</v>
      </c>
      <c r="AB311" s="19">
        <f>U311*AA311</f>
        <v>263.94625781009336</v>
      </c>
      <c r="AC311" s="45">
        <v>101.09</v>
      </c>
      <c r="AD311" s="45"/>
      <c r="AE311" s="32">
        <f>IF(MONTH(A311)&gt;MONTH(A310),B311*0.1,0)</f>
        <v>0</v>
      </c>
      <c r="AF311" s="33">
        <f t="shared" si="55"/>
        <v>0</v>
      </c>
      <c r="AG311" s="33">
        <f>IF(AD311&gt;0,(AK310*AD311)/AC311,0)</f>
        <v>0</v>
      </c>
      <c r="AH311" s="33"/>
      <c r="AI311" s="33"/>
      <c r="AJ311" s="33"/>
      <c r="AK311" s="34">
        <f>AK310+AF311+AG311-AI311</f>
        <v>1.3500654696218706</v>
      </c>
      <c r="AL311" s="21">
        <f>AC311*AK311</f>
        <v>136.4781183240749</v>
      </c>
      <c r="AM311" s="46">
        <v>139.93</v>
      </c>
      <c r="AN311" s="35">
        <f>IF(MONTH(A311)&gt;MONTH(A310),B311*0.1,0)</f>
        <v>0</v>
      </c>
      <c r="AO311" s="36">
        <f t="shared" si="57"/>
        <v>0</v>
      </c>
      <c r="AP311" s="23"/>
      <c r="AQ311" s="23"/>
      <c r="AR311" s="23"/>
      <c r="AS311" s="24">
        <f t="shared" si="56"/>
        <v>1.127607795734342</v>
      </c>
      <c r="AT311" s="23">
        <f>AM311*AS311</f>
        <v>157.78615885710647</v>
      </c>
      <c r="AU311" s="25">
        <f>L311+T311+AB311+AL311+AT311</f>
        <v>1353.1451969342163</v>
      </c>
      <c r="AV311" s="26">
        <f t="shared" si="49"/>
        <v>0</v>
      </c>
    </row>
    <row r="312" spans="1:48" x14ac:dyDescent="0.25">
      <c r="A312" s="41">
        <v>40669</v>
      </c>
      <c r="B312" s="47">
        <v>28.94</v>
      </c>
      <c r="C312" s="42">
        <v>55.74</v>
      </c>
      <c r="D312" s="42"/>
      <c r="E312" s="16">
        <f t="shared" si="50"/>
        <v>0</v>
      </c>
      <c r="F312" s="27">
        <f t="shared" si="51"/>
        <v>0</v>
      </c>
      <c r="G312" s="27">
        <f t="shared" si="58"/>
        <v>0</v>
      </c>
      <c r="H312" s="27"/>
      <c r="I312" s="27"/>
      <c r="J312" s="27"/>
      <c r="K312" s="15">
        <f t="shared" si="59"/>
        <v>7.0433355536448863</v>
      </c>
      <c r="L312" s="16">
        <f t="shared" si="48"/>
        <v>392.59552376016597</v>
      </c>
      <c r="M312" s="43">
        <v>5.7549999999999999</v>
      </c>
      <c r="N312" s="28">
        <f t="shared" si="52"/>
        <v>0</v>
      </c>
      <c r="O312" s="29">
        <f t="shared" si="53"/>
        <v>0</v>
      </c>
      <c r="P312" s="17"/>
      <c r="Q312" s="17"/>
      <c r="R312" s="17"/>
      <c r="S312" s="18">
        <f>S311+O312+Q312</f>
        <v>71.320799850043414</v>
      </c>
      <c r="T312" s="17">
        <f>M312*S312</f>
        <v>410.45120313699982</v>
      </c>
      <c r="U312" s="44">
        <v>4.18</v>
      </c>
      <c r="V312" s="30">
        <f>IF(MONTH(A312)&gt;MONTH(A311),B312*0.2,0)</f>
        <v>0</v>
      </c>
      <c r="W312" s="31">
        <f t="shared" si="54"/>
        <v>0</v>
      </c>
      <c r="X312" s="19"/>
      <c r="Y312" s="31">
        <f t="shared" si="60"/>
        <v>0</v>
      </c>
      <c r="Z312" s="49">
        <f t="shared" si="61"/>
        <v>0</v>
      </c>
      <c r="AA312" s="20">
        <f>AA311+W312+Y312</f>
        <v>63.909505523025025</v>
      </c>
      <c r="AB312" s="19">
        <f>U312*AA312</f>
        <v>267.14173308624459</v>
      </c>
      <c r="AC312" s="45">
        <v>102.74</v>
      </c>
      <c r="AD312" s="45"/>
      <c r="AE312" s="32">
        <f>IF(MONTH(A312)&gt;MONTH(A311),B312*0.1,0)</f>
        <v>0</v>
      </c>
      <c r="AF312" s="33">
        <f t="shared" si="55"/>
        <v>0</v>
      </c>
      <c r="AG312" s="33">
        <f>IF(AD312&gt;0,(AK311*AD312)/AC312,0)</f>
        <v>0</v>
      </c>
      <c r="AH312" s="33"/>
      <c r="AI312" s="33"/>
      <c r="AJ312" s="33"/>
      <c r="AK312" s="34">
        <f>AK311+AF312+AG312-AI312</f>
        <v>1.3500654696218706</v>
      </c>
      <c r="AL312" s="21">
        <f>AC312*AK312</f>
        <v>138.70572634895098</v>
      </c>
      <c r="AM312" s="46">
        <v>141.47999999999999</v>
      </c>
      <c r="AN312" s="35">
        <f>IF(MONTH(A312)&gt;MONTH(A311),B312*0.1,0)</f>
        <v>0</v>
      </c>
      <c r="AO312" s="36">
        <f t="shared" si="57"/>
        <v>0</v>
      </c>
      <c r="AP312" s="23"/>
      <c r="AQ312" s="23"/>
      <c r="AR312" s="23"/>
      <c r="AS312" s="24">
        <f t="shared" si="56"/>
        <v>1.127607795734342</v>
      </c>
      <c r="AT312" s="23">
        <f>AM312*AS312</f>
        <v>159.53395094049469</v>
      </c>
      <c r="AU312" s="25">
        <f>L312+T312+AB312+AL312+AT312</f>
        <v>1368.428137272856</v>
      </c>
      <c r="AV312" s="26">
        <f t="shared" si="49"/>
        <v>0</v>
      </c>
    </row>
    <row r="313" spans="1:48" x14ac:dyDescent="0.25">
      <c r="A313" s="41">
        <v>40672</v>
      </c>
      <c r="B313" s="47">
        <v>28.94</v>
      </c>
      <c r="C313" s="42">
        <v>56.24</v>
      </c>
      <c r="D313" s="42"/>
      <c r="E313" s="16">
        <f t="shared" si="50"/>
        <v>0</v>
      </c>
      <c r="F313" s="27">
        <f t="shared" si="51"/>
        <v>0</v>
      </c>
      <c r="G313" s="27">
        <f t="shared" si="58"/>
        <v>0</v>
      </c>
      <c r="H313" s="27"/>
      <c r="I313" s="27"/>
      <c r="J313" s="27"/>
      <c r="K313" s="15">
        <f t="shared" si="59"/>
        <v>7.0433355536448863</v>
      </c>
      <c r="L313" s="16">
        <f t="shared" si="48"/>
        <v>396.1171915369884</v>
      </c>
      <c r="M313" s="43">
        <v>5.7301000000000002</v>
      </c>
      <c r="N313" s="28">
        <f t="shared" si="52"/>
        <v>0</v>
      </c>
      <c r="O313" s="29">
        <f t="shared" si="53"/>
        <v>0</v>
      </c>
      <c r="P313" s="17"/>
      <c r="Q313" s="17"/>
      <c r="R313" s="17"/>
      <c r="S313" s="18">
        <f>S312+O313+Q313</f>
        <v>71.320799850043414</v>
      </c>
      <c r="T313" s="17">
        <f>M313*S313</f>
        <v>408.67531522073381</v>
      </c>
      <c r="U313" s="44">
        <v>4.2699999999999996</v>
      </c>
      <c r="V313" s="30">
        <f>IF(MONTH(A313)&gt;MONTH(A312),B313*0.2,0)</f>
        <v>0</v>
      </c>
      <c r="W313" s="31">
        <f t="shared" si="54"/>
        <v>0</v>
      </c>
      <c r="X313" s="19"/>
      <c r="Y313" s="31">
        <f t="shared" si="60"/>
        <v>0</v>
      </c>
      <c r="Z313" s="49">
        <f t="shared" si="61"/>
        <v>0</v>
      </c>
      <c r="AA313" s="20">
        <f>AA312+W313+Y313</f>
        <v>63.909505523025025</v>
      </c>
      <c r="AB313" s="19">
        <f>U313*AA313</f>
        <v>272.89358858331684</v>
      </c>
      <c r="AC313" s="45">
        <v>104.39</v>
      </c>
      <c r="AD313" s="45"/>
      <c r="AE313" s="32">
        <f>IF(MONTH(A313)&gt;MONTH(A312),B313*0.1,0)</f>
        <v>0</v>
      </c>
      <c r="AF313" s="33">
        <f t="shared" si="55"/>
        <v>0</v>
      </c>
      <c r="AG313" s="33">
        <f>IF(AD313&gt;0,(AK312*AD313)/AC313,0)</f>
        <v>0</v>
      </c>
      <c r="AH313" s="33"/>
      <c r="AI313" s="33"/>
      <c r="AJ313" s="33"/>
      <c r="AK313" s="34">
        <f>AK312+AF313+AG313-AI313</f>
        <v>1.3500654696218706</v>
      </c>
      <c r="AL313" s="21">
        <f>AC313*AK313</f>
        <v>140.93333437382708</v>
      </c>
      <c r="AM313" s="46">
        <v>141.93</v>
      </c>
      <c r="AN313" s="35">
        <f>IF(MONTH(A313)&gt;MONTH(A312),B313*0.1,0)</f>
        <v>0</v>
      </c>
      <c r="AO313" s="36">
        <f t="shared" si="57"/>
        <v>0</v>
      </c>
      <c r="AP313" s="23"/>
      <c r="AQ313" s="23"/>
      <c r="AR313" s="23"/>
      <c r="AS313" s="24">
        <f t="shared" si="56"/>
        <v>1.127607795734342</v>
      </c>
      <c r="AT313" s="23">
        <f>AM313*AS313</f>
        <v>160.04137444857517</v>
      </c>
      <c r="AU313" s="25">
        <f>L313+T313+AB313+AL313+AT313</f>
        <v>1378.6608041634415</v>
      </c>
      <c r="AV313" s="26">
        <f t="shared" si="49"/>
        <v>0</v>
      </c>
    </row>
    <row r="314" spans="1:48" x14ac:dyDescent="0.25">
      <c r="A314" s="41">
        <v>40673</v>
      </c>
      <c r="B314" s="47">
        <v>28.94</v>
      </c>
      <c r="C314" s="42">
        <v>56.74</v>
      </c>
      <c r="D314" s="42"/>
      <c r="E314" s="16">
        <f t="shared" si="50"/>
        <v>0</v>
      </c>
      <c r="F314" s="27">
        <f t="shared" si="51"/>
        <v>0</v>
      </c>
      <c r="G314" s="27">
        <f t="shared" si="58"/>
        <v>0</v>
      </c>
      <c r="H314" s="27"/>
      <c r="I314" s="27"/>
      <c r="J314" s="27"/>
      <c r="K314" s="15">
        <f t="shared" si="59"/>
        <v>7.0433355536448863</v>
      </c>
      <c r="L314" s="16">
        <f t="shared" si="48"/>
        <v>399.63885931381088</v>
      </c>
      <c r="M314" s="43">
        <v>5.7690999999999999</v>
      </c>
      <c r="N314" s="28">
        <f t="shared" si="52"/>
        <v>0</v>
      </c>
      <c r="O314" s="29">
        <f t="shared" si="53"/>
        <v>0</v>
      </c>
      <c r="P314" s="17"/>
      <c r="Q314" s="17"/>
      <c r="R314" s="17"/>
      <c r="S314" s="18">
        <f>S313+O314+Q314</f>
        <v>71.320799850043414</v>
      </c>
      <c r="T314" s="17">
        <f>M314*S314</f>
        <v>411.45682641488543</v>
      </c>
      <c r="U314" s="44">
        <v>4.28</v>
      </c>
      <c r="V314" s="30">
        <f>IF(MONTH(A314)&gt;MONTH(A313),B314*0.2,0)</f>
        <v>0</v>
      </c>
      <c r="W314" s="31">
        <f t="shared" si="54"/>
        <v>0</v>
      </c>
      <c r="X314" s="19"/>
      <c r="Y314" s="31">
        <f t="shared" si="60"/>
        <v>0</v>
      </c>
      <c r="Z314" s="49">
        <f t="shared" si="61"/>
        <v>0</v>
      </c>
      <c r="AA314" s="20">
        <f>AA313+W314+Y314</f>
        <v>63.909505523025025</v>
      </c>
      <c r="AB314" s="19">
        <f>U314*AA314</f>
        <v>273.5326836385471</v>
      </c>
      <c r="AC314" s="45">
        <v>104.78</v>
      </c>
      <c r="AD314" s="45"/>
      <c r="AE314" s="32">
        <f>IF(MONTH(A314)&gt;MONTH(A313),B314*0.1,0)</f>
        <v>0</v>
      </c>
      <c r="AF314" s="33">
        <f t="shared" si="55"/>
        <v>0</v>
      </c>
      <c r="AG314" s="33">
        <f>IF(AD314&gt;0,(AK313*AD314)/AC314,0)</f>
        <v>0</v>
      </c>
      <c r="AH314" s="33"/>
      <c r="AI314" s="33"/>
      <c r="AJ314" s="33"/>
      <c r="AK314" s="34">
        <f>AK313+AF314+AG314-AI314</f>
        <v>1.3500654696218706</v>
      </c>
      <c r="AL314" s="21">
        <f>AC314*AK314</f>
        <v>141.4598599069796</v>
      </c>
      <c r="AM314" s="46">
        <v>143.32</v>
      </c>
      <c r="AN314" s="35">
        <f>IF(MONTH(A314)&gt;MONTH(A313),B314*0.1,0)</f>
        <v>0</v>
      </c>
      <c r="AO314" s="36">
        <f t="shared" si="57"/>
        <v>0</v>
      </c>
      <c r="AP314" s="23"/>
      <c r="AQ314" s="23"/>
      <c r="AR314" s="23"/>
      <c r="AS314" s="24">
        <f t="shared" si="56"/>
        <v>1.127607795734342</v>
      </c>
      <c r="AT314" s="23">
        <f>AM314*AS314</f>
        <v>161.60874928464588</v>
      </c>
      <c r="AU314" s="25">
        <f>L314+T314+AB314+AL314+AT314</f>
        <v>1387.6969785588688</v>
      </c>
      <c r="AV314" s="26">
        <f t="shared" si="49"/>
        <v>0</v>
      </c>
    </row>
    <row r="315" spans="1:48" x14ac:dyDescent="0.25">
      <c r="A315" s="41">
        <v>40674</v>
      </c>
      <c r="B315" s="47">
        <v>28.94</v>
      </c>
      <c r="C315" s="42">
        <v>56.91</v>
      </c>
      <c r="D315" s="42"/>
      <c r="E315" s="16">
        <f t="shared" si="50"/>
        <v>0</v>
      </c>
      <c r="F315" s="27">
        <f t="shared" si="51"/>
        <v>0</v>
      </c>
      <c r="G315" s="27">
        <f t="shared" si="58"/>
        <v>0</v>
      </c>
      <c r="H315" s="27"/>
      <c r="I315" s="27"/>
      <c r="J315" s="27"/>
      <c r="K315" s="15">
        <f t="shared" si="59"/>
        <v>7.0433355536448863</v>
      </c>
      <c r="L315" s="16">
        <f t="shared" si="48"/>
        <v>400.83622635793046</v>
      </c>
      <c r="M315" s="43">
        <v>5.7846000000000002</v>
      </c>
      <c r="N315" s="28">
        <f t="shared" si="52"/>
        <v>0</v>
      </c>
      <c r="O315" s="29">
        <f t="shared" si="53"/>
        <v>0</v>
      </c>
      <c r="P315" s="17"/>
      <c r="Q315" s="17"/>
      <c r="R315" s="17"/>
      <c r="S315" s="18">
        <f>S314+O315+Q315</f>
        <v>71.320799850043414</v>
      </c>
      <c r="T315" s="17">
        <f>M315*S315</f>
        <v>412.56229881256115</v>
      </c>
      <c r="U315" s="44">
        <v>4.25</v>
      </c>
      <c r="V315" s="30">
        <f>IF(MONTH(A315)&gt;MONTH(A314),B315*0.2,0)</f>
        <v>0</v>
      </c>
      <c r="W315" s="31">
        <f t="shared" si="54"/>
        <v>0</v>
      </c>
      <c r="X315" s="19"/>
      <c r="Y315" s="31">
        <f t="shared" si="60"/>
        <v>0</v>
      </c>
      <c r="Z315" s="49">
        <f t="shared" si="61"/>
        <v>0</v>
      </c>
      <c r="AA315" s="20">
        <f>AA314+W315+Y315</f>
        <v>63.909505523025025</v>
      </c>
      <c r="AB315" s="19">
        <f>U315*AA315</f>
        <v>271.61539847285638</v>
      </c>
      <c r="AC315" s="45">
        <v>105.41</v>
      </c>
      <c r="AD315" s="45"/>
      <c r="AE315" s="32">
        <f>IF(MONTH(A315)&gt;MONTH(A314),B315*0.1,0)</f>
        <v>0</v>
      </c>
      <c r="AF315" s="33">
        <f t="shared" si="55"/>
        <v>0</v>
      </c>
      <c r="AG315" s="33">
        <f>IF(AD315&gt;0,(AK314*AD315)/AC315,0)</f>
        <v>0</v>
      </c>
      <c r="AH315" s="33"/>
      <c r="AI315" s="33"/>
      <c r="AJ315" s="33"/>
      <c r="AK315" s="34">
        <f>AK314+AF315+AG315-AI315</f>
        <v>1.3500654696218706</v>
      </c>
      <c r="AL315" s="21">
        <f>AC315*AK315</f>
        <v>142.31040115284137</v>
      </c>
      <c r="AM315" s="46">
        <v>143.13999999999999</v>
      </c>
      <c r="AN315" s="35">
        <f>IF(MONTH(A315)&gt;MONTH(A314),B315*0.1,0)</f>
        <v>0</v>
      </c>
      <c r="AO315" s="36">
        <f t="shared" si="57"/>
        <v>0</v>
      </c>
      <c r="AP315" s="23"/>
      <c r="AQ315" s="23"/>
      <c r="AR315" s="23"/>
      <c r="AS315" s="24">
        <f t="shared" si="56"/>
        <v>1.127607795734342</v>
      </c>
      <c r="AT315" s="23">
        <f>AM315*AS315</f>
        <v>161.40577988141371</v>
      </c>
      <c r="AU315" s="25">
        <f>L315+T315+AB315+AL315+AT315</f>
        <v>1388.7301046776033</v>
      </c>
      <c r="AV315" s="26">
        <f t="shared" si="49"/>
        <v>0</v>
      </c>
    </row>
    <row r="316" spans="1:48" x14ac:dyDescent="0.25">
      <c r="A316" s="41">
        <v>40675</v>
      </c>
      <c r="B316" s="47">
        <v>28.94</v>
      </c>
      <c r="C316" s="42">
        <v>55.98</v>
      </c>
      <c r="D316" s="42"/>
      <c r="E316" s="16">
        <f t="shared" si="50"/>
        <v>0</v>
      </c>
      <c r="F316" s="27">
        <f t="shared" si="51"/>
        <v>0</v>
      </c>
      <c r="G316" s="27">
        <f t="shared" si="58"/>
        <v>0</v>
      </c>
      <c r="H316" s="27"/>
      <c r="I316" s="27"/>
      <c r="J316" s="27"/>
      <c r="K316" s="15">
        <f t="shared" si="59"/>
        <v>7.0433355536448863</v>
      </c>
      <c r="L316" s="16">
        <f t="shared" si="48"/>
        <v>394.28592429304069</v>
      </c>
      <c r="M316" s="43">
        <v>5.7590000000000003</v>
      </c>
      <c r="N316" s="28">
        <f t="shared" si="52"/>
        <v>0</v>
      </c>
      <c r="O316" s="29">
        <f t="shared" si="53"/>
        <v>0</v>
      </c>
      <c r="P316" s="17"/>
      <c r="Q316" s="17"/>
      <c r="R316" s="17"/>
      <c r="S316" s="18">
        <f>S315+O316+Q316</f>
        <v>71.320799850043414</v>
      </c>
      <c r="T316" s="17">
        <f>M316*S316</f>
        <v>410.73648633640005</v>
      </c>
      <c r="U316" s="44">
        <v>4.3</v>
      </c>
      <c r="V316" s="30">
        <f>IF(MONTH(A316)&gt;MONTH(A315),B316*0.2,0)</f>
        <v>0</v>
      </c>
      <c r="W316" s="31">
        <f t="shared" si="54"/>
        <v>0</v>
      </c>
      <c r="X316" s="19"/>
      <c r="Y316" s="31">
        <f t="shared" si="60"/>
        <v>0</v>
      </c>
      <c r="Z316" s="49">
        <f t="shared" si="61"/>
        <v>0</v>
      </c>
      <c r="AA316" s="20">
        <f>AA315+W316+Y316</f>
        <v>63.909505523025025</v>
      </c>
      <c r="AB316" s="19">
        <f>U316*AA316</f>
        <v>274.81087374900761</v>
      </c>
      <c r="AC316" s="45">
        <v>104.7</v>
      </c>
      <c r="AD316" s="45"/>
      <c r="AE316" s="32">
        <f>IF(MONTH(A316)&gt;MONTH(A315),B316*0.1,0)</f>
        <v>0</v>
      </c>
      <c r="AF316" s="33">
        <f t="shared" si="55"/>
        <v>0</v>
      </c>
      <c r="AG316" s="33">
        <f>IF(AD316&gt;0,(AK315*AD316)/AC316,0)</f>
        <v>0</v>
      </c>
      <c r="AH316" s="33"/>
      <c r="AI316" s="33"/>
      <c r="AJ316" s="33"/>
      <c r="AK316" s="34">
        <f>AK315+AF316+AG316-AI316</f>
        <v>1.3500654696218706</v>
      </c>
      <c r="AL316" s="21">
        <f>AC316*AK316</f>
        <v>141.35185466940985</v>
      </c>
      <c r="AM316" s="46">
        <v>142.4</v>
      </c>
      <c r="AN316" s="35">
        <f>IF(MONTH(A316)&gt;MONTH(A315),B316*0.1,0)</f>
        <v>0</v>
      </c>
      <c r="AO316" s="36">
        <f t="shared" si="57"/>
        <v>0</v>
      </c>
      <c r="AP316" s="23"/>
      <c r="AQ316" s="23"/>
      <c r="AR316" s="23"/>
      <c r="AS316" s="24">
        <f t="shared" si="56"/>
        <v>1.127607795734342</v>
      </c>
      <c r="AT316" s="23">
        <f>AM316*AS316</f>
        <v>160.57135011257031</v>
      </c>
      <c r="AU316" s="25">
        <f>L316+T316+AB316+AL316+AT316</f>
        <v>1381.7564891604286</v>
      </c>
      <c r="AV316" s="26">
        <f t="shared" si="49"/>
        <v>0</v>
      </c>
    </row>
    <row r="317" spans="1:48" x14ac:dyDescent="0.25">
      <c r="A317" s="41">
        <v>40676</v>
      </c>
      <c r="B317" s="47">
        <v>28.94</v>
      </c>
      <c r="C317" s="42">
        <v>56.25</v>
      </c>
      <c r="D317" s="42"/>
      <c r="E317" s="16">
        <f t="shared" si="50"/>
        <v>0</v>
      </c>
      <c r="F317" s="27">
        <f t="shared" si="51"/>
        <v>0</v>
      </c>
      <c r="G317" s="27">
        <f t="shared" si="58"/>
        <v>0</v>
      </c>
      <c r="H317" s="27"/>
      <c r="I317" s="27"/>
      <c r="J317" s="27"/>
      <c r="K317" s="15">
        <f t="shared" si="59"/>
        <v>7.0433355536448863</v>
      </c>
      <c r="L317" s="16">
        <f t="shared" si="48"/>
        <v>396.18762489252487</v>
      </c>
      <c r="M317" s="43">
        <v>5.7460000000000004</v>
      </c>
      <c r="N317" s="28">
        <f t="shared" si="52"/>
        <v>0</v>
      </c>
      <c r="O317" s="29">
        <f t="shared" si="53"/>
        <v>0</v>
      </c>
      <c r="P317" s="17"/>
      <c r="Q317" s="17"/>
      <c r="R317" s="17"/>
      <c r="S317" s="18">
        <f>S316+O317+Q317</f>
        <v>71.320799850043414</v>
      </c>
      <c r="T317" s="17">
        <f>M317*S317</f>
        <v>409.80931593834947</v>
      </c>
      <c r="U317" s="44">
        <v>4.26</v>
      </c>
      <c r="V317" s="30">
        <f>IF(MONTH(A317)&gt;MONTH(A316),B317*0.2,0)</f>
        <v>0</v>
      </c>
      <c r="W317" s="31">
        <f t="shared" si="54"/>
        <v>0</v>
      </c>
      <c r="X317" s="19"/>
      <c r="Y317" s="31">
        <f t="shared" si="60"/>
        <v>0</v>
      </c>
      <c r="Z317" s="49">
        <f t="shared" si="61"/>
        <v>0</v>
      </c>
      <c r="AA317" s="20">
        <f>AA316+W317+Y317</f>
        <v>63.909505523025025</v>
      </c>
      <c r="AB317" s="19">
        <f>U317*AA317</f>
        <v>272.25449352808658</v>
      </c>
      <c r="AC317" s="45">
        <v>104.61</v>
      </c>
      <c r="AD317" s="45"/>
      <c r="AE317" s="32">
        <f>IF(MONTH(A317)&gt;MONTH(A316),B317*0.1,0)</f>
        <v>0</v>
      </c>
      <c r="AF317" s="33">
        <f t="shared" si="55"/>
        <v>0</v>
      </c>
      <c r="AG317" s="33">
        <f>IF(AD317&gt;0,(AK316*AD317)/AC317,0)</f>
        <v>0</v>
      </c>
      <c r="AH317" s="33"/>
      <c r="AI317" s="33"/>
      <c r="AJ317" s="33"/>
      <c r="AK317" s="34">
        <f>AK316+AF317+AG317-AI317</f>
        <v>1.3500654696218706</v>
      </c>
      <c r="AL317" s="21">
        <f>AC317*AK317</f>
        <v>141.23034877714389</v>
      </c>
      <c r="AM317" s="46">
        <v>142.13</v>
      </c>
      <c r="AN317" s="35">
        <f>IF(MONTH(A317)&gt;MONTH(A316),B317*0.1,0)</f>
        <v>0</v>
      </c>
      <c r="AO317" s="36">
        <f t="shared" si="57"/>
        <v>0</v>
      </c>
      <c r="AP317" s="23"/>
      <c r="AQ317" s="23"/>
      <c r="AR317" s="23"/>
      <c r="AS317" s="24">
        <f t="shared" si="56"/>
        <v>1.127607795734342</v>
      </c>
      <c r="AT317" s="23">
        <f>AM317*AS317</f>
        <v>160.26689600772201</v>
      </c>
      <c r="AU317" s="25">
        <f>L317+T317+AB317+AL317+AT317</f>
        <v>1379.7486791438268</v>
      </c>
      <c r="AV317" s="26">
        <f t="shared" si="49"/>
        <v>0</v>
      </c>
    </row>
    <row r="318" spans="1:48" x14ac:dyDescent="0.25">
      <c r="A318" s="41">
        <v>40679</v>
      </c>
      <c r="B318" s="47">
        <v>28.94</v>
      </c>
      <c r="C318" s="42">
        <v>55.86</v>
      </c>
      <c r="D318" s="42"/>
      <c r="E318" s="16">
        <f t="shared" si="50"/>
        <v>0</v>
      </c>
      <c r="F318" s="27">
        <f t="shared" si="51"/>
        <v>0</v>
      </c>
      <c r="G318" s="27">
        <f t="shared" si="58"/>
        <v>0</v>
      </c>
      <c r="H318" s="27"/>
      <c r="I318" s="27"/>
      <c r="J318" s="27"/>
      <c r="K318" s="15">
        <f t="shared" si="59"/>
        <v>7.0433355536448863</v>
      </c>
      <c r="L318" s="16">
        <f t="shared" si="48"/>
        <v>393.44072402660333</v>
      </c>
      <c r="M318" s="43">
        <v>5.7534000000000001</v>
      </c>
      <c r="N318" s="28">
        <f t="shared" si="52"/>
        <v>0</v>
      </c>
      <c r="O318" s="29">
        <f t="shared" si="53"/>
        <v>0</v>
      </c>
      <c r="P318" s="17"/>
      <c r="Q318" s="17"/>
      <c r="R318" s="17"/>
      <c r="S318" s="18">
        <f>S317+O318+Q318</f>
        <v>71.320799850043414</v>
      </c>
      <c r="T318" s="17">
        <f>M318*S318</f>
        <v>410.33708985723979</v>
      </c>
      <c r="U318" s="44">
        <v>4.2300000000000004</v>
      </c>
      <c r="V318" s="30">
        <f>IF(MONTH(A318)&gt;MONTH(A317),B318*0.2,0)</f>
        <v>0</v>
      </c>
      <c r="W318" s="31">
        <f t="shared" si="54"/>
        <v>0</v>
      </c>
      <c r="X318" s="19"/>
      <c r="Y318" s="31">
        <f t="shared" si="60"/>
        <v>0</v>
      </c>
      <c r="Z318" s="49">
        <f t="shared" si="61"/>
        <v>0</v>
      </c>
      <c r="AA318" s="20">
        <f>AA317+W318+Y318</f>
        <v>63.909505523025025</v>
      </c>
      <c r="AB318" s="19">
        <f>U318*AA318</f>
        <v>270.33720836239587</v>
      </c>
      <c r="AC318" s="45">
        <v>104.14</v>
      </c>
      <c r="AD318" s="45"/>
      <c r="AE318" s="32">
        <f>IF(MONTH(A318)&gt;MONTH(A317),B318*0.1,0)</f>
        <v>0</v>
      </c>
      <c r="AF318" s="33">
        <f t="shared" si="55"/>
        <v>0</v>
      </c>
      <c r="AG318" s="33">
        <f>IF(AD318&gt;0,(AK317*AD318)/AC318,0)</f>
        <v>0</v>
      </c>
      <c r="AH318" s="33"/>
      <c r="AI318" s="33"/>
      <c r="AJ318" s="33"/>
      <c r="AK318" s="34">
        <f>AK317+AF318+AG318-AI318</f>
        <v>1.3500654696218706</v>
      </c>
      <c r="AL318" s="21">
        <f>AC318*AK318</f>
        <v>140.59581800642161</v>
      </c>
      <c r="AM318" s="46">
        <v>141.93</v>
      </c>
      <c r="AN318" s="35">
        <f>IF(MONTH(A318)&gt;MONTH(A317),B318*0.1,0)</f>
        <v>0</v>
      </c>
      <c r="AO318" s="36">
        <f t="shared" si="57"/>
        <v>0</v>
      </c>
      <c r="AP318" s="23"/>
      <c r="AQ318" s="23"/>
      <c r="AR318" s="23"/>
      <c r="AS318" s="24">
        <f t="shared" si="56"/>
        <v>1.127607795734342</v>
      </c>
      <c r="AT318" s="23">
        <f>AM318*AS318</f>
        <v>160.04137444857517</v>
      </c>
      <c r="AU318" s="25">
        <f>L318+T318+AB318+AL318+AT318</f>
        <v>1374.7522147012357</v>
      </c>
      <c r="AV318" s="26">
        <f t="shared" si="49"/>
        <v>0</v>
      </c>
    </row>
    <row r="319" spans="1:48" x14ac:dyDescent="0.25">
      <c r="A319" s="41">
        <v>40680</v>
      </c>
      <c r="B319" s="47">
        <v>28.94</v>
      </c>
      <c r="C319" s="42">
        <v>55.9</v>
      </c>
      <c r="D319" s="42"/>
      <c r="E319" s="16">
        <f t="shared" si="50"/>
        <v>0</v>
      </c>
      <c r="F319" s="27">
        <f t="shared" si="51"/>
        <v>0</v>
      </c>
      <c r="G319" s="27">
        <f t="shared" si="58"/>
        <v>0</v>
      </c>
      <c r="H319" s="27"/>
      <c r="I319" s="27"/>
      <c r="J319" s="27"/>
      <c r="K319" s="15">
        <f t="shared" si="59"/>
        <v>7.0433355536448863</v>
      </c>
      <c r="L319" s="16">
        <f t="shared" si="48"/>
        <v>393.72245744874914</v>
      </c>
      <c r="M319" s="43">
        <v>5.6852</v>
      </c>
      <c r="N319" s="28">
        <f t="shared" si="52"/>
        <v>0</v>
      </c>
      <c r="O319" s="29">
        <f t="shared" si="53"/>
        <v>0</v>
      </c>
      <c r="P319" s="17"/>
      <c r="Q319" s="17"/>
      <c r="R319" s="17"/>
      <c r="S319" s="18">
        <f>S318+O319+Q319</f>
        <v>71.320799850043414</v>
      </c>
      <c r="T319" s="17">
        <f>M319*S319</f>
        <v>405.47301130746683</v>
      </c>
      <c r="U319" s="44">
        <v>4.24</v>
      </c>
      <c r="V319" s="30">
        <f>IF(MONTH(A319)&gt;MONTH(A318),B319*0.2,0)</f>
        <v>0</v>
      </c>
      <c r="W319" s="31">
        <f t="shared" si="54"/>
        <v>0</v>
      </c>
      <c r="X319" s="19"/>
      <c r="Y319" s="31">
        <f t="shared" si="60"/>
        <v>0</v>
      </c>
      <c r="Z319" s="49">
        <f t="shared" si="61"/>
        <v>0</v>
      </c>
      <c r="AA319" s="20">
        <f>AA318+W319+Y319</f>
        <v>63.909505523025025</v>
      </c>
      <c r="AB319" s="19">
        <f>U319*AA319</f>
        <v>270.97630341762613</v>
      </c>
      <c r="AC319" s="45">
        <v>103.88</v>
      </c>
      <c r="AD319" s="45"/>
      <c r="AE319" s="32">
        <f>IF(MONTH(A319)&gt;MONTH(A318),B319*0.1,0)</f>
        <v>0</v>
      </c>
      <c r="AF319" s="33">
        <f t="shared" si="55"/>
        <v>0</v>
      </c>
      <c r="AG319" s="33">
        <f>IF(AD319&gt;0,(AK318*AD319)/AC319,0)</f>
        <v>0</v>
      </c>
      <c r="AH319" s="33"/>
      <c r="AI319" s="33"/>
      <c r="AJ319" s="33"/>
      <c r="AK319" s="34">
        <f>AK318+AF319+AG319-AI319</f>
        <v>1.3500654696218706</v>
      </c>
      <c r="AL319" s="21">
        <f>AC319*AK319</f>
        <v>140.24480098431991</v>
      </c>
      <c r="AM319" s="46">
        <v>140.82</v>
      </c>
      <c r="AN319" s="35">
        <f>IF(MONTH(A319)&gt;MONTH(A318),B319*0.1,0)</f>
        <v>0</v>
      </c>
      <c r="AO319" s="36">
        <f t="shared" si="57"/>
        <v>0</v>
      </c>
      <c r="AP319" s="23"/>
      <c r="AQ319" s="23"/>
      <c r="AR319" s="23"/>
      <c r="AS319" s="24">
        <f t="shared" si="56"/>
        <v>1.127607795734342</v>
      </c>
      <c r="AT319" s="23">
        <f>AM319*AS319</f>
        <v>158.78972979531002</v>
      </c>
      <c r="AU319" s="25">
        <f>L319+T319+AB319+AL319+AT319</f>
        <v>1369.206302953472</v>
      </c>
      <c r="AV319" s="26">
        <f t="shared" si="49"/>
        <v>0</v>
      </c>
    </row>
    <row r="320" spans="1:48" x14ac:dyDescent="0.25">
      <c r="A320" s="41">
        <v>40681</v>
      </c>
      <c r="B320" s="47">
        <v>28.94</v>
      </c>
      <c r="C320" s="42">
        <v>55.65</v>
      </c>
      <c r="D320" s="42"/>
      <c r="E320" s="16">
        <f t="shared" si="50"/>
        <v>0</v>
      </c>
      <c r="F320" s="27">
        <f t="shared" si="51"/>
        <v>0</v>
      </c>
      <c r="G320" s="27">
        <f t="shared" si="58"/>
        <v>0</v>
      </c>
      <c r="H320" s="27"/>
      <c r="I320" s="27"/>
      <c r="J320" s="27"/>
      <c r="K320" s="15">
        <f t="shared" si="59"/>
        <v>7.0433355536448863</v>
      </c>
      <c r="L320" s="16">
        <f t="shared" si="48"/>
        <v>391.9616235603379</v>
      </c>
      <c r="M320" s="43">
        <v>5.7141999999999999</v>
      </c>
      <c r="N320" s="28">
        <f t="shared" si="52"/>
        <v>0</v>
      </c>
      <c r="O320" s="29">
        <f t="shared" si="53"/>
        <v>0</v>
      </c>
      <c r="P320" s="17"/>
      <c r="Q320" s="17"/>
      <c r="R320" s="17"/>
      <c r="S320" s="18">
        <f>S319+O320+Q320</f>
        <v>71.320799850043414</v>
      </c>
      <c r="T320" s="17">
        <f>M320*S320</f>
        <v>407.54131450311809</v>
      </c>
      <c r="U320" s="44">
        <v>4.26</v>
      </c>
      <c r="V320" s="30">
        <f>IF(MONTH(A320)&gt;MONTH(A319),B320*0.2,0)</f>
        <v>0</v>
      </c>
      <c r="W320" s="31">
        <f t="shared" si="54"/>
        <v>0</v>
      </c>
      <c r="X320" s="19"/>
      <c r="Y320" s="31">
        <f t="shared" si="60"/>
        <v>0</v>
      </c>
      <c r="Z320" s="49">
        <f t="shared" si="61"/>
        <v>0</v>
      </c>
      <c r="AA320" s="20">
        <f>AA319+W320+Y320</f>
        <v>63.909505523025025</v>
      </c>
      <c r="AB320" s="19">
        <f>U320*AA320</f>
        <v>272.25449352808658</v>
      </c>
      <c r="AC320" s="45">
        <v>103.96</v>
      </c>
      <c r="AD320" s="45"/>
      <c r="AE320" s="32">
        <f>IF(MONTH(A320)&gt;MONTH(A319),B320*0.1,0)</f>
        <v>0</v>
      </c>
      <c r="AF320" s="33">
        <f t="shared" si="55"/>
        <v>0</v>
      </c>
      <c r="AG320" s="33">
        <f>IF(AD320&gt;0,(AK319*AD320)/AC320,0)</f>
        <v>0</v>
      </c>
      <c r="AH320" s="33"/>
      <c r="AI320" s="33"/>
      <c r="AJ320" s="33"/>
      <c r="AK320" s="34">
        <f>AK319+AF320+AG320-AI320</f>
        <v>1.3500654696218706</v>
      </c>
      <c r="AL320" s="21">
        <f>AC320*AK320</f>
        <v>140.35280622188967</v>
      </c>
      <c r="AM320" s="46">
        <v>140.52000000000001</v>
      </c>
      <c r="AN320" s="35">
        <f>IF(MONTH(A320)&gt;MONTH(A319),B320*0.1,0)</f>
        <v>0</v>
      </c>
      <c r="AO320" s="36">
        <f t="shared" si="57"/>
        <v>0</v>
      </c>
      <c r="AP320" s="23"/>
      <c r="AQ320" s="23"/>
      <c r="AR320" s="23"/>
      <c r="AS320" s="24">
        <f t="shared" si="56"/>
        <v>1.127607795734342</v>
      </c>
      <c r="AT320" s="23">
        <f>AM320*AS320</f>
        <v>158.45144745658976</v>
      </c>
      <c r="AU320" s="25">
        <f>L320+T320+AB320+AL320+AT320</f>
        <v>1370.5616852700221</v>
      </c>
      <c r="AV320" s="26">
        <f t="shared" si="49"/>
        <v>0</v>
      </c>
    </row>
    <row r="321" spans="1:48" x14ac:dyDescent="0.25">
      <c r="A321" s="41">
        <v>40682</v>
      </c>
      <c r="B321" s="47">
        <v>28.94</v>
      </c>
      <c r="C321" s="42">
        <v>55.99</v>
      </c>
      <c r="D321" s="42"/>
      <c r="E321" s="16">
        <f t="shared" si="50"/>
        <v>0</v>
      </c>
      <c r="F321" s="27">
        <f t="shared" si="51"/>
        <v>0</v>
      </c>
      <c r="G321" s="27">
        <f t="shared" si="58"/>
        <v>0</v>
      </c>
      <c r="H321" s="27"/>
      <c r="I321" s="27"/>
      <c r="J321" s="27"/>
      <c r="K321" s="15">
        <f t="shared" si="59"/>
        <v>7.0433355536448863</v>
      </c>
      <c r="L321" s="16">
        <f t="shared" si="48"/>
        <v>394.35635764857722</v>
      </c>
      <c r="M321" s="43">
        <v>5.7542</v>
      </c>
      <c r="N321" s="28">
        <f t="shared" si="52"/>
        <v>0</v>
      </c>
      <c r="O321" s="29">
        <f t="shared" si="53"/>
        <v>0</v>
      </c>
      <c r="P321" s="17"/>
      <c r="Q321" s="17"/>
      <c r="R321" s="17"/>
      <c r="S321" s="18">
        <f>S320+O321+Q321</f>
        <v>71.320799850043414</v>
      </c>
      <c r="T321" s="17">
        <f>M321*S321</f>
        <v>410.39414649711983</v>
      </c>
      <c r="U321" s="44">
        <v>4.2699999999999996</v>
      </c>
      <c r="V321" s="30">
        <f>IF(MONTH(A321)&gt;MONTH(A320),B321*0.2,0)</f>
        <v>0</v>
      </c>
      <c r="W321" s="31">
        <f t="shared" si="54"/>
        <v>0</v>
      </c>
      <c r="X321" s="19"/>
      <c r="Y321" s="31">
        <f t="shared" si="60"/>
        <v>0</v>
      </c>
      <c r="Z321" s="49">
        <f t="shared" si="61"/>
        <v>0</v>
      </c>
      <c r="AA321" s="20">
        <f>AA320+W321+Y321</f>
        <v>63.909505523025025</v>
      </c>
      <c r="AB321" s="19">
        <f>U321*AA321</f>
        <v>272.89358858331684</v>
      </c>
      <c r="AC321" s="45">
        <v>104.3</v>
      </c>
      <c r="AD321" s="45"/>
      <c r="AE321" s="32">
        <f>IF(MONTH(A321)&gt;MONTH(A320),B321*0.1,0)</f>
        <v>0</v>
      </c>
      <c r="AF321" s="33">
        <f t="shared" si="55"/>
        <v>0</v>
      </c>
      <c r="AG321" s="33">
        <f>IF(AD321&gt;0,(AK320*AD321)/AC321,0)</f>
        <v>0</v>
      </c>
      <c r="AH321" s="33"/>
      <c r="AI321" s="33"/>
      <c r="AJ321" s="33"/>
      <c r="AK321" s="34">
        <f>AK320+AF321+AG321-AI321</f>
        <v>1.3500654696218706</v>
      </c>
      <c r="AL321" s="21">
        <f>AC321*AK321</f>
        <v>140.81182848156109</v>
      </c>
      <c r="AM321" s="46">
        <v>141.63999999999999</v>
      </c>
      <c r="AN321" s="35">
        <f>IF(MONTH(A321)&gt;MONTH(A320),B321*0.1,0)</f>
        <v>0</v>
      </c>
      <c r="AO321" s="36">
        <f t="shared" si="57"/>
        <v>0</v>
      </c>
      <c r="AP321" s="23"/>
      <c r="AQ321" s="23"/>
      <c r="AR321" s="23"/>
      <c r="AS321" s="24">
        <f t="shared" si="56"/>
        <v>1.127607795734342</v>
      </c>
      <c r="AT321" s="23">
        <f>AM321*AS321</f>
        <v>159.7143681878122</v>
      </c>
      <c r="AU321" s="25">
        <f>L321+T321+AB321+AL321+AT321</f>
        <v>1378.1702893983872</v>
      </c>
      <c r="AV321" s="26">
        <f t="shared" si="49"/>
        <v>0</v>
      </c>
    </row>
    <row r="322" spans="1:48" x14ac:dyDescent="0.25">
      <c r="A322" s="41">
        <v>40683</v>
      </c>
      <c r="B322" s="47">
        <v>28.94</v>
      </c>
      <c r="C322" s="42">
        <v>55.76</v>
      </c>
      <c r="D322" s="42"/>
      <c r="E322" s="16">
        <f t="shared" si="50"/>
        <v>0</v>
      </c>
      <c r="F322" s="27">
        <f t="shared" si="51"/>
        <v>0</v>
      </c>
      <c r="G322" s="27">
        <f t="shared" si="58"/>
        <v>0</v>
      </c>
      <c r="H322" s="27"/>
      <c r="I322" s="27"/>
      <c r="J322" s="27"/>
      <c r="K322" s="15">
        <f t="shared" si="59"/>
        <v>7.0433355536448863</v>
      </c>
      <c r="L322" s="16">
        <f t="shared" si="48"/>
        <v>392.73639047123885</v>
      </c>
      <c r="M322" s="43">
        <v>5.7336999999999998</v>
      </c>
      <c r="N322" s="28">
        <f t="shared" si="52"/>
        <v>0</v>
      </c>
      <c r="O322" s="29">
        <f t="shared" si="53"/>
        <v>0</v>
      </c>
      <c r="P322" s="17"/>
      <c r="Q322" s="17"/>
      <c r="R322" s="17"/>
      <c r="S322" s="18">
        <f>S321+O322+Q322</f>
        <v>71.320799850043414</v>
      </c>
      <c r="T322" s="17">
        <f>M322*S322</f>
        <v>408.93207010019393</v>
      </c>
      <c r="U322" s="44">
        <v>4.26</v>
      </c>
      <c r="V322" s="30">
        <f>IF(MONTH(A322)&gt;MONTH(A321),B322*0.2,0)</f>
        <v>0</v>
      </c>
      <c r="W322" s="31">
        <f t="shared" si="54"/>
        <v>0</v>
      </c>
      <c r="X322" s="19"/>
      <c r="Y322" s="31">
        <f t="shared" si="60"/>
        <v>0</v>
      </c>
      <c r="Z322" s="49">
        <f t="shared" si="61"/>
        <v>0</v>
      </c>
      <c r="AA322" s="20">
        <f>AA321+W322+Y322</f>
        <v>63.909505523025025</v>
      </c>
      <c r="AB322" s="19">
        <f>U322*AA322</f>
        <v>272.25449352808658</v>
      </c>
      <c r="AC322" s="45">
        <v>103.44</v>
      </c>
      <c r="AD322" s="45"/>
      <c r="AE322" s="32">
        <f>IF(MONTH(A322)&gt;MONTH(A321),B322*0.1,0)</f>
        <v>0</v>
      </c>
      <c r="AF322" s="33">
        <f t="shared" si="55"/>
        <v>0</v>
      </c>
      <c r="AG322" s="33">
        <f>IF(AD322&gt;0,(AK321*AD322)/AC322,0)</f>
        <v>0</v>
      </c>
      <c r="AH322" s="33"/>
      <c r="AI322" s="33"/>
      <c r="AJ322" s="33"/>
      <c r="AK322" s="34">
        <f>AK321+AF322+AG322-AI322</f>
        <v>1.3500654696218706</v>
      </c>
      <c r="AL322" s="21">
        <f>AC322*AK322</f>
        <v>139.65077217768629</v>
      </c>
      <c r="AM322" s="46">
        <v>141.97999999999999</v>
      </c>
      <c r="AN322" s="35">
        <f>IF(MONTH(A322)&gt;MONTH(A321),B322*0.1,0)</f>
        <v>0</v>
      </c>
      <c r="AO322" s="36">
        <f t="shared" si="57"/>
        <v>0</v>
      </c>
      <c r="AP322" s="23"/>
      <c r="AQ322" s="23"/>
      <c r="AR322" s="23"/>
      <c r="AS322" s="24">
        <f t="shared" si="56"/>
        <v>1.127607795734342</v>
      </c>
      <c r="AT322" s="23">
        <f>AM322*AS322</f>
        <v>160.09775483836188</v>
      </c>
      <c r="AU322" s="25">
        <f>L322+T322+AB322+AL322+AT322</f>
        <v>1373.6714811155675</v>
      </c>
      <c r="AV322" s="26">
        <f t="shared" si="49"/>
        <v>0</v>
      </c>
    </row>
    <row r="323" spans="1:48" x14ac:dyDescent="0.25">
      <c r="A323" s="41">
        <v>40686</v>
      </c>
      <c r="B323" s="47">
        <v>28.94</v>
      </c>
      <c r="C323" s="42">
        <v>55.54</v>
      </c>
      <c r="D323" s="42"/>
      <c r="E323" s="16">
        <f t="shared" si="50"/>
        <v>0</v>
      </c>
      <c r="F323" s="27">
        <f t="shared" si="51"/>
        <v>0</v>
      </c>
      <c r="G323" s="27">
        <f t="shared" si="58"/>
        <v>0</v>
      </c>
      <c r="H323" s="27"/>
      <c r="I323" s="27"/>
      <c r="J323" s="27"/>
      <c r="K323" s="15">
        <f t="shared" si="59"/>
        <v>7.0433355536448863</v>
      </c>
      <c r="L323" s="16">
        <f t="shared" ref="L323:L352" si="62">C323*K323</f>
        <v>391.186856649437</v>
      </c>
      <c r="M323" s="43">
        <v>5.6421000000000001</v>
      </c>
      <c r="N323" s="28">
        <f t="shared" si="52"/>
        <v>0</v>
      </c>
      <c r="O323" s="29">
        <f t="shared" si="53"/>
        <v>0</v>
      </c>
      <c r="P323" s="17"/>
      <c r="Q323" s="17"/>
      <c r="R323" s="17"/>
      <c r="S323" s="18">
        <f>S322+O323+Q323</f>
        <v>71.320799850043414</v>
      </c>
      <c r="T323" s="17">
        <f>M323*S323</f>
        <v>402.39908483392998</v>
      </c>
      <c r="U323" s="44">
        <v>4.24</v>
      </c>
      <c r="V323" s="30">
        <f>IF(MONTH(A323)&gt;MONTH(A322),B323*0.2,0)</f>
        <v>0</v>
      </c>
      <c r="W323" s="31">
        <f t="shared" si="54"/>
        <v>0</v>
      </c>
      <c r="X323" s="19"/>
      <c r="Y323" s="31">
        <f t="shared" si="60"/>
        <v>0</v>
      </c>
      <c r="Z323" s="49">
        <f t="shared" si="61"/>
        <v>0</v>
      </c>
      <c r="AA323" s="20">
        <f>AA322+W323+Y323</f>
        <v>63.909505523025025</v>
      </c>
      <c r="AB323" s="19">
        <f>U323*AA323</f>
        <v>270.97630341762613</v>
      </c>
      <c r="AC323" s="45">
        <v>103.27</v>
      </c>
      <c r="AD323" s="45"/>
      <c r="AE323" s="32">
        <f>IF(MONTH(A323)&gt;MONTH(A322),B323*0.1,0)</f>
        <v>0</v>
      </c>
      <c r="AF323" s="33">
        <f t="shared" si="55"/>
        <v>0</v>
      </c>
      <c r="AG323" s="33">
        <f>IF(AD323&gt;0,(AK322*AD323)/AC323,0)</f>
        <v>0</v>
      </c>
      <c r="AH323" s="33"/>
      <c r="AI323" s="33"/>
      <c r="AJ323" s="33"/>
      <c r="AK323" s="34">
        <f>AK322+AF323+AG323-AI323</f>
        <v>1.3500654696218706</v>
      </c>
      <c r="AL323" s="21">
        <f>AC323*AK323</f>
        <v>139.42126104785058</v>
      </c>
      <c r="AM323" s="46">
        <v>139.38999999999999</v>
      </c>
      <c r="AN323" s="35">
        <f>IF(MONTH(A323)&gt;MONTH(A322),B323*0.1,0)</f>
        <v>0</v>
      </c>
      <c r="AO323" s="36">
        <f t="shared" si="57"/>
        <v>0</v>
      </c>
      <c r="AP323" s="23"/>
      <c r="AQ323" s="23"/>
      <c r="AR323" s="23"/>
      <c r="AS323" s="24">
        <f t="shared" si="56"/>
        <v>1.127607795734342</v>
      </c>
      <c r="AT323" s="23">
        <f>AM323*AS323</f>
        <v>157.17725064740992</v>
      </c>
      <c r="AU323" s="25">
        <f>L323+T323+AB323+AL323+AT323</f>
        <v>1361.1607565962533</v>
      </c>
      <c r="AV323" s="26">
        <f t="shared" ref="AV323:AV352" si="63">AR323+AJ323+Z323+R323+J323</f>
        <v>0</v>
      </c>
    </row>
    <row r="324" spans="1:48" x14ac:dyDescent="0.25">
      <c r="A324" s="41">
        <v>40687</v>
      </c>
      <c r="B324" s="47">
        <v>28.94</v>
      </c>
      <c r="C324" s="42">
        <v>55.5</v>
      </c>
      <c r="D324" s="42"/>
      <c r="E324" s="16">
        <f t="shared" ref="E324:E352" si="64">IF(MONTH(A324)&gt;MONTH(A323),B324*0.3,0)</f>
        <v>0</v>
      </c>
      <c r="F324" s="27">
        <f t="shared" ref="F324:F352" si="65">IF(E324&gt;0,E324/C324,0)</f>
        <v>0</v>
      </c>
      <c r="G324" s="27">
        <f t="shared" si="58"/>
        <v>0</v>
      </c>
      <c r="H324" s="27"/>
      <c r="I324" s="27"/>
      <c r="J324" s="27"/>
      <c r="K324" s="15">
        <f t="shared" si="59"/>
        <v>7.0433355536448863</v>
      </c>
      <c r="L324" s="16">
        <f t="shared" si="62"/>
        <v>390.9051232272912</v>
      </c>
      <c r="M324" s="43">
        <v>5.6569000000000003</v>
      </c>
      <c r="N324" s="28">
        <f t="shared" ref="N324:N352" si="66">IF(MONTH(A324)&gt;MONTH(A323),B324*0.3,0)</f>
        <v>0</v>
      </c>
      <c r="O324" s="29">
        <f t="shared" ref="O324:O352" si="67">IF(N324&gt;0,N324/M324,0)</f>
        <v>0</v>
      </c>
      <c r="P324" s="17"/>
      <c r="Q324" s="17"/>
      <c r="R324" s="17"/>
      <c r="S324" s="18">
        <f>S323+O324+Q324</f>
        <v>71.320799850043414</v>
      </c>
      <c r="T324" s="17">
        <f>M324*S324</f>
        <v>403.45463267171061</v>
      </c>
      <c r="U324" s="44">
        <v>4.22</v>
      </c>
      <c r="V324" s="30">
        <f>IF(MONTH(A324)&gt;MONTH(A323),B324*0.2,0)</f>
        <v>0</v>
      </c>
      <c r="W324" s="31">
        <f t="shared" ref="W324:W352" si="68">IF(V324&gt;0,V324/U324,0)</f>
        <v>0</v>
      </c>
      <c r="X324" s="19"/>
      <c r="Y324" s="31">
        <f t="shared" si="60"/>
        <v>0</v>
      </c>
      <c r="Z324" s="49">
        <f t="shared" si="61"/>
        <v>0</v>
      </c>
      <c r="AA324" s="20">
        <f>AA323+W324+Y324</f>
        <v>63.909505523025025</v>
      </c>
      <c r="AB324" s="19">
        <f>U324*AA324</f>
        <v>269.69811330716561</v>
      </c>
      <c r="AC324" s="45">
        <v>103.1</v>
      </c>
      <c r="AD324" s="45"/>
      <c r="AE324" s="32">
        <f>IF(MONTH(A324)&gt;MONTH(A323),B324*0.1,0)</f>
        <v>0</v>
      </c>
      <c r="AF324" s="33">
        <f t="shared" ref="AF324:AF352" si="69">IF(AE324&gt;0,AE324/AC324,0)</f>
        <v>0</v>
      </c>
      <c r="AG324" s="33">
        <f>IF(AD324&gt;0,(AK323*AD324)/AC324,0)</f>
        <v>0</v>
      </c>
      <c r="AH324" s="33"/>
      <c r="AI324" s="33"/>
      <c r="AJ324" s="33"/>
      <c r="AK324" s="34">
        <f>AK323+AF324+AG324-AI324</f>
        <v>1.3500654696218706</v>
      </c>
      <c r="AL324" s="21">
        <f>AC324*AK324</f>
        <v>139.19174991801484</v>
      </c>
      <c r="AM324" s="46">
        <v>139.88999999999999</v>
      </c>
      <c r="AN324" s="35">
        <f>IF(MONTH(A324)&gt;MONTH(A323),B324*0.1,0)</f>
        <v>0</v>
      </c>
      <c r="AO324" s="36">
        <f t="shared" si="57"/>
        <v>0</v>
      </c>
      <c r="AP324" s="23"/>
      <c r="AQ324" s="23"/>
      <c r="AR324" s="23"/>
      <c r="AS324" s="24">
        <f t="shared" ref="AS324:AS352" si="70">AS323+AO324-AQ324</f>
        <v>1.127607795734342</v>
      </c>
      <c r="AT324" s="23">
        <f>AM324*AS324</f>
        <v>157.74105454527708</v>
      </c>
      <c r="AU324" s="25">
        <f>L324+T324+AB324+AL324+AT324</f>
        <v>1360.9906736694595</v>
      </c>
      <c r="AV324" s="26">
        <f t="shared" si="63"/>
        <v>0</v>
      </c>
    </row>
    <row r="325" spans="1:48" x14ac:dyDescent="0.25">
      <c r="A325" s="41">
        <v>40688</v>
      </c>
      <c r="B325" s="47">
        <v>28.94</v>
      </c>
      <c r="C325" s="42">
        <v>55.43</v>
      </c>
      <c r="D325" s="42"/>
      <c r="E325" s="16">
        <f t="shared" si="64"/>
        <v>0</v>
      </c>
      <c r="F325" s="27">
        <f t="shared" si="65"/>
        <v>0</v>
      </c>
      <c r="G325" s="27">
        <f t="shared" si="58"/>
        <v>0</v>
      </c>
      <c r="H325" s="27"/>
      <c r="I325" s="27"/>
      <c r="J325" s="27"/>
      <c r="K325" s="15">
        <f t="shared" si="59"/>
        <v>7.0433355536448863</v>
      </c>
      <c r="L325" s="16">
        <f t="shared" si="62"/>
        <v>390.41208973853605</v>
      </c>
      <c r="M325" s="43">
        <v>5.6924000000000001</v>
      </c>
      <c r="N325" s="28">
        <f t="shared" si="66"/>
        <v>0</v>
      </c>
      <c r="O325" s="29">
        <f t="shared" si="67"/>
        <v>0</v>
      </c>
      <c r="P325" s="17"/>
      <c r="Q325" s="17"/>
      <c r="R325" s="17"/>
      <c r="S325" s="18">
        <f>S324+O325+Q325</f>
        <v>71.320799850043414</v>
      </c>
      <c r="T325" s="17">
        <f>M325*S325</f>
        <v>405.98652106638713</v>
      </c>
      <c r="U325" s="44">
        <v>4.25</v>
      </c>
      <c r="V325" s="30">
        <f>IF(MONTH(A325)&gt;MONTH(A324),B325*0.2,0)</f>
        <v>0</v>
      </c>
      <c r="W325" s="31">
        <f t="shared" si="68"/>
        <v>0</v>
      </c>
      <c r="X325" s="19"/>
      <c r="Y325" s="31">
        <f t="shared" si="60"/>
        <v>0</v>
      </c>
      <c r="Z325" s="49">
        <f t="shared" si="61"/>
        <v>0</v>
      </c>
      <c r="AA325" s="20">
        <f>AA324+W325+Y325</f>
        <v>63.909505523025025</v>
      </c>
      <c r="AB325" s="19">
        <f>U325*AA325</f>
        <v>271.61539847285638</v>
      </c>
      <c r="AC325" s="45">
        <v>102.83</v>
      </c>
      <c r="AD325" s="45"/>
      <c r="AE325" s="32">
        <f>IF(MONTH(A325)&gt;MONTH(A324),B325*0.1,0)</f>
        <v>0</v>
      </c>
      <c r="AF325" s="33">
        <f t="shared" si="69"/>
        <v>0</v>
      </c>
      <c r="AG325" s="33">
        <f>IF(AD325&gt;0,(AK324*AD325)/AC325,0)</f>
        <v>0</v>
      </c>
      <c r="AH325" s="33"/>
      <c r="AI325" s="33"/>
      <c r="AJ325" s="33"/>
      <c r="AK325" s="34">
        <f>AK324+AF325+AG325-AI325</f>
        <v>1.3500654696218706</v>
      </c>
      <c r="AL325" s="21">
        <f>AC325*AK325</f>
        <v>138.82723224121696</v>
      </c>
      <c r="AM325" s="46">
        <v>140.13999999999999</v>
      </c>
      <c r="AN325" s="35">
        <f>IF(MONTH(A325)&gt;MONTH(A324),B325*0.1,0)</f>
        <v>0</v>
      </c>
      <c r="AO325" s="36">
        <f t="shared" ref="AO325:AO352" si="71">IF(AN325&gt;0,AN325/AM325,0)</f>
        <v>0</v>
      </c>
      <c r="AP325" s="23"/>
      <c r="AQ325" s="23"/>
      <c r="AR325" s="23"/>
      <c r="AS325" s="24">
        <f t="shared" si="70"/>
        <v>1.127607795734342</v>
      </c>
      <c r="AT325" s="23">
        <f>AM325*AS325</f>
        <v>158.02295649421066</v>
      </c>
      <c r="AU325" s="25">
        <f>L325+T325+AB325+AL325+AT325</f>
        <v>1364.8641980132072</v>
      </c>
      <c r="AV325" s="26">
        <f t="shared" si="63"/>
        <v>0</v>
      </c>
    </row>
    <row r="326" spans="1:48" x14ac:dyDescent="0.25">
      <c r="A326" s="41">
        <v>40689</v>
      </c>
      <c r="B326" s="47">
        <v>28.94</v>
      </c>
      <c r="C326" s="42">
        <v>55.4</v>
      </c>
      <c r="D326" s="42"/>
      <c r="E326" s="16">
        <f t="shared" si="64"/>
        <v>0</v>
      </c>
      <c r="F326" s="27">
        <f t="shared" si="65"/>
        <v>0</v>
      </c>
      <c r="G326" s="27">
        <f t="shared" si="58"/>
        <v>0</v>
      </c>
      <c r="H326" s="27"/>
      <c r="I326" s="27"/>
      <c r="J326" s="27"/>
      <c r="K326" s="15">
        <f t="shared" si="59"/>
        <v>7.0433355536448863</v>
      </c>
      <c r="L326" s="16">
        <f t="shared" si="62"/>
        <v>390.20078967192671</v>
      </c>
      <c r="M326" s="43">
        <v>5.6814</v>
      </c>
      <c r="N326" s="28">
        <f t="shared" si="66"/>
        <v>0</v>
      </c>
      <c r="O326" s="29">
        <f t="shared" si="67"/>
        <v>0</v>
      </c>
      <c r="P326" s="17"/>
      <c r="Q326" s="17"/>
      <c r="R326" s="17"/>
      <c r="S326" s="18">
        <f>S325+O326+Q326</f>
        <v>71.320799850043414</v>
      </c>
      <c r="T326" s="17">
        <f>M326*S326</f>
        <v>405.20199226803663</v>
      </c>
      <c r="U326" s="44">
        <v>4.25</v>
      </c>
      <c r="V326" s="30">
        <f>IF(MONTH(A326)&gt;MONTH(A325),B326*0.2,0)</f>
        <v>0</v>
      </c>
      <c r="W326" s="31">
        <f t="shared" si="68"/>
        <v>0</v>
      </c>
      <c r="X326" s="19"/>
      <c r="Y326" s="31">
        <f t="shared" si="60"/>
        <v>0</v>
      </c>
      <c r="Z326" s="49">
        <f t="shared" si="61"/>
        <v>0</v>
      </c>
      <c r="AA326" s="20">
        <f>AA325+W326+Y326</f>
        <v>63.909505523025025</v>
      </c>
      <c r="AB326" s="19">
        <f>U326*AA326</f>
        <v>271.61539847285638</v>
      </c>
      <c r="AC326" s="45">
        <v>103.27</v>
      </c>
      <c r="AD326" s="45"/>
      <c r="AE326" s="32">
        <f>IF(MONTH(A326)&gt;MONTH(A325),B326*0.1,0)</f>
        <v>0</v>
      </c>
      <c r="AF326" s="33">
        <f t="shared" si="69"/>
        <v>0</v>
      </c>
      <c r="AG326" s="33">
        <f>IF(AD326&gt;0,(AK325*AD326)/AC326,0)</f>
        <v>0</v>
      </c>
      <c r="AH326" s="33"/>
      <c r="AI326" s="33"/>
      <c r="AJ326" s="33"/>
      <c r="AK326" s="34">
        <f>AK325+AF326+AG326-AI326</f>
        <v>1.3500654696218706</v>
      </c>
      <c r="AL326" s="21">
        <f>AC326*AK326</f>
        <v>139.42126104785058</v>
      </c>
      <c r="AM326" s="46">
        <v>140.44999999999999</v>
      </c>
      <c r="AN326" s="35">
        <f>IF(MONTH(A326)&gt;MONTH(A325),B326*0.1,0)</f>
        <v>0</v>
      </c>
      <c r="AO326" s="36">
        <f t="shared" si="71"/>
        <v>0</v>
      </c>
      <c r="AP326" s="23"/>
      <c r="AQ326" s="23"/>
      <c r="AR326" s="23"/>
      <c r="AS326" s="24">
        <f t="shared" si="70"/>
        <v>1.127607795734342</v>
      </c>
      <c r="AT326" s="23">
        <f>AM326*AS326</f>
        <v>158.37251491088833</v>
      </c>
      <c r="AU326" s="25">
        <f>L326+T326+AB326+AL326+AT326</f>
        <v>1364.8119563715586</v>
      </c>
      <c r="AV326" s="26">
        <f t="shared" si="63"/>
        <v>0</v>
      </c>
    </row>
    <row r="327" spans="1:48" x14ac:dyDescent="0.25">
      <c r="A327" s="41">
        <v>40690</v>
      </c>
      <c r="B327" s="47">
        <v>28.94</v>
      </c>
      <c r="C327" s="42">
        <v>55.5</v>
      </c>
      <c r="D327" s="42"/>
      <c r="E327" s="16">
        <f t="shared" si="64"/>
        <v>0</v>
      </c>
      <c r="F327" s="27">
        <f t="shared" si="65"/>
        <v>0</v>
      </c>
      <c r="G327" s="27">
        <f t="shared" si="58"/>
        <v>0</v>
      </c>
      <c r="H327" s="27"/>
      <c r="I327" s="27"/>
      <c r="J327" s="27"/>
      <c r="K327" s="15">
        <f t="shared" si="59"/>
        <v>7.0433355536448863</v>
      </c>
      <c r="L327" s="16">
        <f t="shared" si="62"/>
        <v>390.9051232272912</v>
      </c>
      <c r="M327" s="43">
        <v>5.7213000000000003</v>
      </c>
      <c r="N327" s="28">
        <f t="shared" si="66"/>
        <v>0</v>
      </c>
      <c r="O327" s="29">
        <f t="shared" si="67"/>
        <v>0</v>
      </c>
      <c r="P327" s="17"/>
      <c r="Q327" s="17"/>
      <c r="R327" s="17"/>
      <c r="S327" s="18">
        <f>S326+O327+Q327</f>
        <v>71.320799850043414</v>
      </c>
      <c r="T327" s="17">
        <f>M327*S327</f>
        <v>408.04769218205342</v>
      </c>
      <c r="U327" s="44">
        <v>4.2300000000000004</v>
      </c>
      <c r="V327" s="30">
        <f>IF(MONTH(A327)&gt;MONTH(A326),B327*0.2,0)</f>
        <v>0</v>
      </c>
      <c r="W327" s="31">
        <f t="shared" si="68"/>
        <v>0</v>
      </c>
      <c r="X327" s="19"/>
      <c r="Y327" s="31">
        <f t="shared" si="60"/>
        <v>0</v>
      </c>
      <c r="Z327" s="49">
        <f t="shared" si="61"/>
        <v>0</v>
      </c>
      <c r="AA327" s="20">
        <f>AA326+W327+Y327</f>
        <v>63.909505523025025</v>
      </c>
      <c r="AB327" s="19">
        <f>U327*AA327</f>
        <v>270.33720836239587</v>
      </c>
      <c r="AC327" s="45">
        <v>103.76</v>
      </c>
      <c r="AD327" s="45"/>
      <c r="AE327" s="32">
        <f>IF(MONTH(A327)&gt;MONTH(A326),B327*0.1,0)</f>
        <v>0</v>
      </c>
      <c r="AF327" s="33">
        <f t="shared" si="69"/>
        <v>0</v>
      </c>
      <c r="AG327" s="33">
        <f>IF(AD327&gt;0,(AK326*AD327)/AC327,0)</f>
        <v>0</v>
      </c>
      <c r="AH327" s="33"/>
      <c r="AI327" s="33"/>
      <c r="AJ327" s="33"/>
      <c r="AK327" s="34">
        <f>AK326+AF327+AG327-AI327</f>
        <v>1.3500654696218706</v>
      </c>
      <c r="AL327" s="21">
        <f>AC327*AK327</f>
        <v>140.08279312796529</v>
      </c>
      <c r="AM327" s="46">
        <v>141.47999999999999</v>
      </c>
      <c r="AN327" s="35">
        <f>IF(MONTH(A327)&gt;MONTH(A326),B327*0.1,0)</f>
        <v>0</v>
      </c>
      <c r="AO327" s="36">
        <f t="shared" si="71"/>
        <v>0</v>
      </c>
      <c r="AP327" s="23"/>
      <c r="AQ327" s="23"/>
      <c r="AR327" s="23"/>
      <c r="AS327" s="24">
        <f t="shared" si="70"/>
        <v>1.127607795734342</v>
      </c>
      <c r="AT327" s="23">
        <f>AM327*AS327</f>
        <v>159.53395094049469</v>
      </c>
      <c r="AU327" s="25">
        <f>L327+T327+AB327+AL327+AT327</f>
        <v>1368.9067678402002</v>
      </c>
      <c r="AV327" s="26">
        <f t="shared" si="63"/>
        <v>0</v>
      </c>
    </row>
    <row r="328" spans="1:48" x14ac:dyDescent="0.25">
      <c r="A328" s="41">
        <v>40693</v>
      </c>
      <c r="B328" s="47">
        <v>28.94</v>
      </c>
      <c r="C328" s="42">
        <v>55.67</v>
      </c>
      <c r="D328" s="42"/>
      <c r="E328" s="16">
        <f t="shared" si="64"/>
        <v>0</v>
      </c>
      <c r="F328" s="27">
        <f t="shared" si="65"/>
        <v>0</v>
      </c>
      <c r="G328" s="27">
        <f t="shared" si="58"/>
        <v>0</v>
      </c>
      <c r="H328" s="27"/>
      <c r="I328" s="27"/>
      <c r="J328" s="27"/>
      <c r="K328" s="15">
        <f t="shared" si="59"/>
        <v>7.0433355536448863</v>
      </c>
      <c r="L328" s="16">
        <f t="shared" si="62"/>
        <v>392.10249027141083</v>
      </c>
      <c r="M328" s="43">
        <v>5.7178000000000004</v>
      </c>
      <c r="N328" s="28">
        <f t="shared" si="66"/>
        <v>0</v>
      </c>
      <c r="O328" s="29">
        <f t="shared" si="67"/>
        <v>0</v>
      </c>
      <c r="P328" s="17"/>
      <c r="Q328" s="17"/>
      <c r="R328" s="17"/>
      <c r="S328" s="18">
        <f>S327+O328+Q328</f>
        <v>71.320799850043414</v>
      </c>
      <c r="T328" s="17">
        <f>M328*S328</f>
        <v>407.79806938257826</v>
      </c>
      <c r="U328" s="44">
        <v>4.22</v>
      </c>
      <c r="V328" s="30">
        <f>IF(MONTH(A328)&gt;MONTH(A327),B328*0.2,0)</f>
        <v>0</v>
      </c>
      <c r="W328" s="31">
        <f t="shared" si="68"/>
        <v>0</v>
      </c>
      <c r="X328" s="19"/>
      <c r="Y328" s="31">
        <f t="shared" si="60"/>
        <v>0</v>
      </c>
      <c r="Z328" s="49">
        <f t="shared" si="61"/>
        <v>0</v>
      </c>
      <c r="AA328" s="20">
        <f>AA327+W328+Y328</f>
        <v>63.909505523025025</v>
      </c>
      <c r="AB328" s="19">
        <f>U328*AA328</f>
        <v>269.69811330716561</v>
      </c>
      <c r="AC328" s="45">
        <v>103.73</v>
      </c>
      <c r="AD328" s="45"/>
      <c r="AE328" s="32">
        <f>IF(MONTH(A328)&gt;MONTH(A327),B328*0.1,0)</f>
        <v>0</v>
      </c>
      <c r="AF328" s="33">
        <f t="shared" si="69"/>
        <v>0</v>
      </c>
      <c r="AG328" s="33">
        <f>IF(AD328&gt;0,(AK327*AD328)/AC328,0)</f>
        <v>0</v>
      </c>
      <c r="AH328" s="33"/>
      <c r="AI328" s="33"/>
      <c r="AJ328" s="33"/>
      <c r="AK328" s="34">
        <f>AK327+AF328+AG328-AI328</f>
        <v>1.3500654696218706</v>
      </c>
      <c r="AL328" s="21">
        <f>AC328*AK328</f>
        <v>140.04229116387663</v>
      </c>
      <c r="AM328" s="46">
        <v>141.72</v>
      </c>
      <c r="AN328" s="35">
        <f>IF(MONTH(A328)&gt;MONTH(A327),B328*0.1,0)</f>
        <v>0</v>
      </c>
      <c r="AO328" s="36">
        <f t="shared" si="71"/>
        <v>0</v>
      </c>
      <c r="AP328" s="23"/>
      <c r="AQ328" s="23"/>
      <c r="AR328" s="23"/>
      <c r="AS328" s="24">
        <f t="shared" si="70"/>
        <v>1.127607795734342</v>
      </c>
      <c r="AT328" s="23">
        <f>AM328*AS328</f>
        <v>159.80457681147095</v>
      </c>
      <c r="AU328" s="25">
        <f>L328+T328+AB328+AL328+AT328</f>
        <v>1369.4455409365023</v>
      </c>
      <c r="AV328" s="26">
        <f t="shared" si="63"/>
        <v>0</v>
      </c>
    </row>
    <row r="329" spans="1:48" x14ac:dyDescent="0.25">
      <c r="A329" s="41">
        <v>40694</v>
      </c>
      <c r="B329" s="47">
        <v>28.94</v>
      </c>
      <c r="C329" s="42">
        <v>55.94</v>
      </c>
      <c r="D329" s="42"/>
      <c r="E329" s="16">
        <f t="shared" si="64"/>
        <v>0</v>
      </c>
      <c r="F329" s="27">
        <f t="shared" si="65"/>
        <v>0</v>
      </c>
      <c r="G329" s="27">
        <f t="shared" si="58"/>
        <v>0</v>
      </c>
      <c r="H329" s="27"/>
      <c r="I329" s="27"/>
      <c r="J329" s="27"/>
      <c r="K329" s="15">
        <f t="shared" si="59"/>
        <v>7.0433355536448863</v>
      </c>
      <c r="L329" s="16">
        <f t="shared" si="62"/>
        <v>394.00419087089494</v>
      </c>
      <c r="M329" s="43">
        <v>5.7891000000000004</v>
      </c>
      <c r="N329" s="28">
        <f t="shared" si="66"/>
        <v>0</v>
      </c>
      <c r="O329" s="29">
        <f t="shared" si="67"/>
        <v>0</v>
      </c>
      <c r="P329" s="17"/>
      <c r="Q329" s="17"/>
      <c r="R329" s="17"/>
      <c r="S329" s="18">
        <f>S328+O329+Q329</f>
        <v>71.320799850043414</v>
      </c>
      <c r="T329" s="17">
        <f>M329*S329</f>
        <v>412.88324241188633</v>
      </c>
      <c r="U329" s="44">
        <v>4.2300000000000004</v>
      </c>
      <c r="V329" s="30">
        <f>IF(MONTH(A329)&gt;MONTH(A328),B329*0.2,0)</f>
        <v>0</v>
      </c>
      <c r="W329" s="31">
        <f t="shared" si="68"/>
        <v>0</v>
      </c>
      <c r="X329" s="19"/>
      <c r="Y329" s="31">
        <f t="shared" si="60"/>
        <v>0</v>
      </c>
      <c r="Z329" s="49">
        <f t="shared" si="61"/>
        <v>0</v>
      </c>
      <c r="AA329" s="20">
        <f>AA328+W329+Y329</f>
        <v>63.909505523025025</v>
      </c>
      <c r="AB329" s="19">
        <f>U329*AA329</f>
        <v>270.33720836239587</v>
      </c>
      <c r="AC329" s="45">
        <v>104.35</v>
      </c>
      <c r="AD329" s="45"/>
      <c r="AE329" s="32">
        <f>IF(MONTH(A329)&gt;MONTH(A328),B329*0.1,0)</f>
        <v>0</v>
      </c>
      <c r="AF329" s="33">
        <f t="shared" si="69"/>
        <v>0</v>
      </c>
      <c r="AG329" s="33">
        <f>IF(AD329&gt;0,(AK328*AD329)/AC329,0)</f>
        <v>0</v>
      </c>
      <c r="AH329" s="33"/>
      <c r="AI329" s="33"/>
      <c r="AJ329" s="33"/>
      <c r="AK329" s="34">
        <f>AK328+AF329+AG329-AI329</f>
        <v>1.3500654696218706</v>
      </c>
      <c r="AL329" s="21">
        <f>AC329*AK329</f>
        <v>140.87933175504219</v>
      </c>
      <c r="AM329" s="46">
        <v>142.62</v>
      </c>
      <c r="AN329" s="35">
        <f>IF(MONTH(A329)&gt;MONTH(A328),B329*0.1,0)</f>
        <v>0</v>
      </c>
      <c r="AO329" s="36">
        <f t="shared" si="71"/>
        <v>0</v>
      </c>
      <c r="AP329" s="23"/>
      <c r="AQ329" s="23"/>
      <c r="AR329" s="23"/>
      <c r="AS329" s="24">
        <f t="shared" si="70"/>
        <v>1.127607795734342</v>
      </c>
      <c r="AT329" s="23">
        <f>AM329*AS329</f>
        <v>160.81942382763185</v>
      </c>
      <c r="AU329" s="25">
        <f>L329+T329+AB329+AL329+AT329</f>
        <v>1378.9233972278512</v>
      </c>
      <c r="AV329" s="26">
        <f t="shared" si="63"/>
        <v>0</v>
      </c>
    </row>
    <row r="330" spans="1:48" x14ac:dyDescent="0.25">
      <c r="A330" s="41">
        <v>40695</v>
      </c>
      <c r="B330" s="47">
        <v>28.94</v>
      </c>
      <c r="C330" s="42">
        <v>55.94</v>
      </c>
      <c r="D330" s="42"/>
      <c r="E330" s="16">
        <f t="shared" si="64"/>
        <v>8.6820000000000004</v>
      </c>
      <c r="F330" s="27">
        <f t="shared" si="65"/>
        <v>0.15520200214515553</v>
      </c>
      <c r="G330" s="27">
        <f t="shared" si="58"/>
        <v>0</v>
      </c>
      <c r="H330" s="27"/>
      <c r="I330" s="27"/>
      <c r="J330" s="27"/>
      <c r="K330" s="15">
        <f t="shared" si="59"/>
        <v>7.1985375557900415</v>
      </c>
      <c r="L330" s="16">
        <f t="shared" si="62"/>
        <v>402.6861908708949</v>
      </c>
      <c r="M330" s="43">
        <v>5.7595000000000001</v>
      </c>
      <c r="N330" s="28">
        <f t="shared" si="66"/>
        <v>8.6820000000000004</v>
      </c>
      <c r="O330" s="29">
        <f t="shared" si="67"/>
        <v>1.507422519315913</v>
      </c>
      <c r="P330" s="17"/>
      <c r="Q330" s="17"/>
      <c r="R330" s="17"/>
      <c r="S330" s="18">
        <f>S329+O330+Q330</f>
        <v>72.828222369359324</v>
      </c>
      <c r="T330" s="17">
        <f>M330*S330</f>
        <v>419.45414673632501</v>
      </c>
      <c r="U330" s="44">
        <v>4.1100000000000003</v>
      </c>
      <c r="V330" s="30">
        <f>IF(MONTH(A330)&gt;MONTH(A329),B330*0.2,0)</f>
        <v>5.7880000000000003</v>
      </c>
      <c r="W330" s="31">
        <f t="shared" si="68"/>
        <v>1.408272506082725</v>
      </c>
      <c r="X330" s="19"/>
      <c r="Y330" s="31">
        <f t="shared" si="60"/>
        <v>0</v>
      </c>
      <c r="Z330" s="49">
        <f t="shared" si="61"/>
        <v>0</v>
      </c>
      <c r="AA330" s="20">
        <f>AA329+W330+Y330</f>
        <v>65.317778029107757</v>
      </c>
      <c r="AB330" s="19">
        <f>U330*AA330</f>
        <v>268.45606769963291</v>
      </c>
      <c r="AC330" s="45">
        <v>104.7</v>
      </c>
      <c r="AD330" s="45"/>
      <c r="AE330" s="32">
        <f>IF(MONTH(A330)&gt;MONTH(A329),B330*0.1,0)</f>
        <v>2.8940000000000001</v>
      </c>
      <c r="AF330" s="33">
        <f t="shared" si="69"/>
        <v>2.7640878701050621E-2</v>
      </c>
      <c r="AG330" s="33">
        <f>IF(AD330&gt;0,(AK329*AD330)/AC330,0)</f>
        <v>0</v>
      </c>
      <c r="AH330" s="33"/>
      <c r="AI330" s="33"/>
      <c r="AJ330" s="33"/>
      <c r="AK330" s="34">
        <f>AK329+AF330+AG330-AI330</f>
        <v>1.3777063483229213</v>
      </c>
      <c r="AL330" s="21">
        <f>AC330*AK330</f>
        <v>144.24585466940985</v>
      </c>
      <c r="AM330" s="46">
        <v>142.15</v>
      </c>
      <c r="AN330" s="35">
        <f>IF(MONTH(A330)&gt;MONTH(A329),B330*0.1,0)</f>
        <v>2.8940000000000001</v>
      </c>
      <c r="AO330" s="36">
        <f t="shared" si="71"/>
        <v>2.0358775940907493E-2</v>
      </c>
      <c r="AP330" s="23"/>
      <c r="AQ330" s="23"/>
      <c r="AR330" s="23"/>
      <c r="AS330" s="24">
        <f t="shared" si="70"/>
        <v>1.1479665716752494</v>
      </c>
      <c r="AT330" s="23">
        <f>AM330*AS330</f>
        <v>163.18344816363671</v>
      </c>
      <c r="AU330" s="25">
        <f>L330+T330+AB330+AL330+AT330</f>
        <v>1398.0257081398995</v>
      </c>
      <c r="AV330" s="26">
        <f t="shared" si="63"/>
        <v>0</v>
      </c>
    </row>
    <row r="331" spans="1:48" x14ac:dyDescent="0.25">
      <c r="A331" s="41">
        <v>40696</v>
      </c>
      <c r="B331" s="47">
        <v>28.94</v>
      </c>
      <c r="C331" s="42">
        <v>55.94</v>
      </c>
      <c r="D331" s="42"/>
      <c r="E331" s="16">
        <f t="shared" si="64"/>
        <v>0</v>
      </c>
      <c r="F331" s="27">
        <f t="shared" si="65"/>
        <v>0</v>
      </c>
      <c r="G331" s="27">
        <f t="shared" si="58"/>
        <v>0</v>
      </c>
      <c r="H331" s="27"/>
      <c r="I331" s="27"/>
      <c r="J331" s="27"/>
      <c r="K331" s="15">
        <f t="shared" si="59"/>
        <v>7.1985375557900415</v>
      </c>
      <c r="L331" s="16">
        <f t="shared" si="62"/>
        <v>402.6861908708949</v>
      </c>
      <c r="M331" s="43">
        <v>5.7595000000000001</v>
      </c>
      <c r="N331" s="28">
        <f t="shared" si="66"/>
        <v>0</v>
      </c>
      <c r="O331" s="29">
        <f t="shared" si="67"/>
        <v>0</v>
      </c>
      <c r="P331" s="17"/>
      <c r="Q331" s="17"/>
      <c r="R331" s="17"/>
      <c r="S331" s="18">
        <f>S330+O331+Q331</f>
        <v>72.828222369359324</v>
      </c>
      <c r="T331" s="17">
        <f>M331*S331</f>
        <v>419.45414673632501</v>
      </c>
      <c r="U331" s="44">
        <v>4.1100000000000003</v>
      </c>
      <c r="V331" s="30">
        <f>IF(MONTH(A331)&gt;MONTH(A330),B331*0.2,0)</f>
        <v>0</v>
      </c>
      <c r="W331" s="31">
        <f t="shared" si="68"/>
        <v>0</v>
      </c>
      <c r="X331" s="19"/>
      <c r="Y331" s="31">
        <f t="shared" si="60"/>
        <v>0</v>
      </c>
      <c r="Z331" s="49">
        <f t="shared" si="61"/>
        <v>0</v>
      </c>
      <c r="AA331" s="20">
        <f>AA330+W331+Y331</f>
        <v>65.317778029107757</v>
      </c>
      <c r="AB331" s="19">
        <f>U331*AA331</f>
        <v>268.45606769963291</v>
      </c>
      <c r="AC331" s="45">
        <v>104.7</v>
      </c>
      <c r="AD331" s="45"/>
      <c r="AE331" s="32">
        <f>IF(MONTH(A331)&gt;MONTH(A330),B331*0.1,0)</f>
        <v>0</v>
      </c>
      <c r="AF331" s="33">
        <f t="shared" si="69"/>
        <v>0</v>
      </c>
      <c r="AG331" s="33">
        <f>IF(AD331&gt;0,(AK330*AD331)/AC331,0)</f>
        <v>0</v>
      </c>
      <c r="AH331" s="33"/>
      <c r="AI331" s="33"/>
      <c r="AJ331" s="33"/>
      <c r="AK331" s="34">
        <f>AK330+AF331+AG331-AI331</f>
        <v>1.3777063483229213</v>
      </c>
      <c r="AL331" s="21">
        <f>AC331*AK331</f>
        <v>144.24585466940985</v>
      </c>
      <c r="AM331" s="46">
        <v>142.15</v>
      </c>
      <c r="AN331" s="35">
        <f>IF(MONTH(A331)&gt;MONTH(A330),B331*0.1,0)</f>
        <v>0</v>
      </c>
      <c r="AO331" s="36">
        <f t="shared" si="71"/>
        <v>0</v>
      </c>
      <c r="AP331" s="23"/>
      <c r="AQ331" s="23"/>
      <c r="AR331" s="23"/>
      <c r="AS331" s="24">
        <f t="shared" si="70"/>
        <v>1.1479665716752494</v>
      </c>
      <c r="AT331" s="23">
        <f>AM331*AS331</f>
        <v>163.18344816363671</v>
      </c>
      <c r="AU331" s="25">
        <f>L331+T331+AB331+AL331+AT331</f>
        <v>1398.0257081398995</v>
      </c>
      <c r="AV331" s="26">
        <f t="shared" si="63"/>
        <v>0</v>
      </c>
    </row>
    <row r="332" spans="1:48" x14ac:dyDescent="0.25">
      <c r="A332" s="41">
        <v>40697</v>
      </c>
      <c r="B332" s="47">
        <v>28.94</v>
      </c>
      <c r="C332" s="42">
        <v>54.55</v>
      </c>
      <c r="D332" s="42"/>
      <c r="E332" s="16">
        <f t="shared" si="64"/>
        <v>0</v>
      </c>
      <c r="F332" s="27">
        <f t="shared" si="65"/>
        <v>0</v>
      </c>
      <c r="G332" s="27">
        <f t="shared" si="58"/>
        <v>0</v>
      </c>
      <c r="H332" s="27"/>
      <c r="I332" s="27"/>
      <c r="J332" s="27"/>
      <c r="K332" s="15">
        <f t="shared" si="59"/>
        <v>7.1985375557900415</v>
      </c>
      <c r="L332" s="16">
        <f t="shared" si="62"/>
        <v>392.68022366834674</v>
      </c>
      <c r="M332" s="43">
        <v>5.6726999999999999</v>
      </c>
      <c r="N332" s="28">
        <f t="shared" si="66"/>
        <v>0</v>
      </c>
      <c r="O332" s="29">
        <f t="shared" si="67"/>
        <v>0</v>
      </c>
      <c r="P332" s="17"/>
      <c r="Q332" s="17"/>
      <c r="R332" s="17"/>
      <c r="S332" s="18">
        <f>S331+O332+Q332</f>
        <v>72.828222369359324</v>
      </c>
      <c r="T332" s="17">
        <f>M332*S332</f>
        <v>413.13265703466465</v>
      </c>
      <c r="U332" s="44">
        <v>4.03</v>
      </c>
      <c r="V332" s="30">
        <f>IF(MONTH(A332)&gt;MONTH(A331),B332*0.2,0)</f>
        <v>0</v>
      </c>
      <c r="W332" s="31">
        <f t="shared" si="68"/>
        <v>0</v>
      </c>
      <c r="X332" s="19"/>
      <c r="Y332" s="31">
        <f t="shared" si="60"/>
        <v>0</v>
      </c>
      <c r="Z332" s="49">
        <f t="shared" si="61"/>
        <v>0</v>
      </c>
      <c r="AA332" s="20">
        <f>AA331+W332+Y332</f>
        <v>65.317778029107757</v>
      </c>
      <c r="AB332" s="19">
        <f>U332*AA332</f>
        <v>263.23064545730426</v>
      </c>
      <c r="AC332" s="45">
        <v>102.16</v>
      </c>
      <c r="AD332" s="45"/>
      <c r="AE332" s="32">
        <f>IF(MONTH(A332)&gt;MONTH(A331),B332*0.1,0)</f>
        <v>0</v>
      </c>
      <c r="AF332" s="33">
        <f t="shared" si="69"/>
        <v>0</v>
      </c>
      <c r="AG332" s="33">
        <f>IF(AD332&gt;0,(AK331*AD332)/AC332,0)</f>
        <v>0</v>
      </c>
      <c r="AH332" s="33"/>
      <c r="AI332" s="33"/>
      <c r="AJ332" s="33"/>
      <c r="AK332" s="34">
        <f>AK331+AF332+AG332-AI332</f>
        <v>1.3777063483229213</v>
      </c>
      <c r="AL332" s="21">
        <f>AC332*AK332</f>
        <v>140.74648054466962</v>
      </c>
      <c r="AM332" s="46">
        <v>139.83000000000001</v>
      </c>
      <c r="AN332" s="35">
        <f>IF(MONTH(A332)&gt;MONTH(A331),B332*0.1,0)</f>
        <v>0</v>
      </c>
      <c r="AO332" s="36">
        <f t="shared" si="71"/>
        <v>0</v>
      </c>
      <c r="AP332" s="23"/>
      <c r="AQ332" s="23"/>
      <c r="AR332" s="23"/>
      <c r="AS332" s="24">
        <f t="shared" si="70"/>
        <v>1.1479665716752494</v>
      </c>
      <c r="AT332" s="23">
        <f>AM332*AS332</f>
        <v>160.52016571735012</v>
      </c>
      <c r="AU332" s="25">
        <f>L332+T332+AB332+AL332+AT332</f>
        <v>1370.3101724223354</v>
      </c>
      <c r="AV332" s="26">
        <f t="shared" si="63"/>
        <v>0</v>
      </c>
    </row>
    <row r="333" spans="1:48" x14ac:dyDescent="0.25">
      <c r="A333" s="41">
        <v>40700</v>
      </c>
      <c r="B333" s="47">
        <v>28.94</v>
      </c>
      <c r="C333" s="42">
        <v>54.06</v>
      </c>
      <c r="D333" s="42"/>
      <c r="E333" s="16">
        <f t="shared" si="64"/>
        <v>0</v>
      </c>
      <c r="F333" s="27">
        <f t="shared" si="65"/>
        <v>0</v>
      </c>
      <c r="G333" s="27">
        <f t="shared" si="58"/>
        <v>0</v>
      </c>
      <c r="H333" s="27"/>
      <c r="I333" s="27"/>
      <c r="J333" s="27"/>
      <c r="K333" s="15">
        <f t="shared" si="59"/>
        <v>7.1985375557900415</v>
      </c>
      <c r="L333" s="16">
        <f t="shared" si="62"/>
        <v>389.15294026600964</v>
      </c>
      <c r="M333" s="43">
        <v>5.641</v>
      </c>
      <c r="N333" s="28">
        <f t="shared" si="66"/>
        <v>0</v>
      </c>
      <c r="O333" s="29">
        <f t="shared" si="67"/>
        <v>0</v>
      </c>
      <c r="P333" s="17"/>
      <c r="Q333" s="17"/>
      <c r="R333" s="17"/>
      <c r="S333" s="18">
        <f>S332+O333+Q333</f>
        <v>72.828222369359324</v>
      </c>
      <c r="T333" s="17">
        <f>M333*S333</f>
        <v>410.82400238555596</v>
      </c>
      <c r="U333" s="44">
        <v>3.99</v>
      </c>
      <c r="V333" s="30">
        <f>IF(MONTH(A333)&gt;MONTH(A332),B333*0.2,0)</f>
        <v>0</v>
      </c>
      <c r="W333" s="31">
        <f t="shared" si="68"/>
        <v>0</v>
      </c>
      <c r="X333" s="19"/>
      <c r="Y333" s="31">
        <f t="shared" si="60"/>
        <v>0</v>
      </c>
      <c r="Z333" s="49">
        <f t="shared" si="61"/>
        <v>0</v>
      </c>
      <c r="AA333" s="20">
        <f>AA332+W333+Y333</f>
        <v>65.317778029107757</v>
      </c>
      <c r="AB333" s="19">
        <f>U333*AA333</f>
        <v>260.61793433613997</v>
      </c>
      <c r="AC333" s="45">
        <v>101.13</v>
      </c>
      <c r="AD333" s="45"/>
      <c r="AE333" s="32">
        <f>IF(MONTH(A333)&gt;MONTH(A332),B333*0.1,0)</f>
        <v>0</v>
      </c>
      <c r="AF333" s="33">
        <f t="shared" si="69"/>
        <v>0</v>
      </c>
      <c r="AG333" s="33">
        <f>IF(AD333&gt;0,(AK332*AD333)/AC333,0)</f>
        <v>0</v>
      </c>
      <c r="AH333" s="33"/>
      <c r="AI333" s="33"/>
      <c r="AJ333" s="33"/>
      <c r="AK333" s="34">
        <f>AK332+AF333+AG333-AI333</f>
        <v>1.3777063483229213</v>
      </c>
      <c r="AL333" s="21">
        <f>AC333*AK333</f>
        <v>139.32744300589701</v>
      </c>
      <c r="AM333" s="46">
        <v>139.83000000000001</v>
      </c>
      <c r="AN333" s="35">
        <f>IF(MONTH(A333)&gt;MONTH(A332),B333*0.1,0)</f>
        <v>0</v>
      </c>
      <c r="AO333" s="36">
        <f t="shared" si="71"/>
        <v>0</v>
      </c>
      <c r="AP333" s="23"/>
      <c r="AQ333" s="23"/>
      <c r="AR333" s="23"/>
      <c r="AS333" s="24">
        <f t="shared" si="70"/>
        <v>1.1479665716752494</v>
      </c>
      <c r="AT333" s="23">
        <f>AM333*AS333</f>
        <v>160.52016571735012</v>
      </c>
      <c r="AU333" s="25">
        <f>L333+T333+AB333+AL333+AT333</f>
        <v>1360.442485710953</v>
      </c>
      <c r="AV333" s="26">
        <f t="shared" si="63"/>
        <v>0</v>
      </c>
    </row>
    <row r="334" spans="1:48" x14ac:dyDescent="0.25">
      <c r="A334" s="41">
        <v>40701</v>
      </c>
      <c r="B334" s="47">
        <v>28.94</v>
      </c>
      <c r="C334" s="42">
        <v>53.78</v>
      </c>
      <c r="D334" s="42"/>
      <c r="E334" s="16">
        <f t="shared" si="64"/>
        <v>0</v>
      </c>
      <c r="F334" s="27">
        <f t="shared" si="65"/>
        <v>0</v>
      </c>
      <c r="G334" s="27">
        <f t="shared" si="58"/>
        <v>0</v>
      </c>
      <c r="H334" s="27"/>
      <c r="I334" s="27"/>
      <c r="J334" s="27"/>
      <c r="K334" s="15">
        <f t="shared" si="59"/>
        <v>7.1985375557900415</v>
      </c>
      <c r="L334" s="16">
        <f t="shared" si="62"/>
        <v>387.13734975038847</v>
      </c>
      <c r="M334" s="43">
        <v>5.6233000000000004</v>
      </c>
      <c r="N334" s="28">
        <f t="shared" si="66"/>
        <v>0</v>
      </c>
      <c r="O334" s="29">
        <f t="shared" si="67"/>
        <v>0</v>
      </c>
      <c r="P334" s="17"/>
      <c r="Q334" s="17"/>
      <c r="R334" s="17"/>
      <c r="S334" s="18">
        <f>S333+O334+Q334</f>
        <v>72.828222369359324</v>
      </c>
      <c r="T334" s="17">
        <f>M334*S334</f>
        <v>409.53494284961829</v>
      </c>
      <c r="U334" s="44">
        <v>3.97</v>
      </c>
      <c r="V334" s="30">
        <f>IF(MONTH(A334)&gt;MONTH(A333),B334*0.2,0)</f>
        <v>0</v>
      </c>
      <c r="W334" s="31">
        <f t="shared" si="68"/>
        <v>0</v>
      </c>
      <c r="X334" s="19"/>
      <c r="Y334" s="31">
        <f t="shared" si="60"/>
        <v>0</v>
      </c>
      <c r="Z334" s="49">
        <f t="shared" si="61"/>
        <v>0</v>
      </c>
      <c r="AA334" s="20">
        <f>AA333+W334+Y334</f>
        <v>65.317778029107757</v>
      </c>
      <c r="AB334" s="19">
        <f>U334*AA334</f>
        <v>259.31157877555779</v>
      </c>
      <c r="AC334" s="45">
        <v>100.86</v>
      </c>
      <c r="AD334" s="45"/>
      <c r="AE334" s="32">
        <f>IF(MONTH(A334)&gt;MONTH(A333),B334*0.1,0)</f>
        <v>0</v>
      </c>
      <c r="AF334" s="33">
        <f t="shared" si="69"/>
        <v>0</v>
      </c>
      <c r="AG334" s="33">
        <f>IF(AD334&gt;0,(AK333*AD334)/AC334,0)</f>
        <v>0</v>
      </c>
      <c r="AH334" s="33"/>
      <c r="AI334" s="33"/>
      <c r="AJ334" s="33"/>
      <c r="AK334" s="34">
        <f>AK333+AF334+AG334-AI334</f>
        <v>1.3777063483229213</v>
      </c>
      <c r="AL334" s="21">
        <f>AC334*AK334</f>
        <v>138.95546229184984</v>
      </c>
      <c r="AM334" s="46">
        <v>139.09</v>
      </c>
      <c r="AN334" s="35">
        <f>IF(MONTH(A334)&gt;MONTH(A333),B334*0.1,0)</f>
        <v>0</v>
      </c>
      <c r="AO334" s="36">
        <f t="shared" si="71"/>
        <v>0</v>
      </c>
      <c r="AP334" s="23"/>
      <c r="AQ334" s="23"/>
      <c r="AR334" s="23"/>
      <c r="AS334" s="24">
        <f t="shared" si="70"/>
        <v>1.1479665716752494</v>
      </c>
      <c r="AT334" s="23">
        <f>AM334*AS334</f>
        <v>159.67067045431045</v>
      </c>
      <c r="AU334" s="25">
        <f>L334+T334+AB334+AL334+AT334</f>
        <v>1354.6100041217251</v>
      </c>
      <c r="AV334" s="26">
        <f t="shared" si="63"/>
        <v>0</v>
      </c>
    </row>
    <row r="335" spans="1:48" x14ac:dyDescent="0.25">
      <c r="A335" s="41">
        <v>40702</v>
      </c>
      <c r="B335" s="47">
        <v>28.94</v>
      </c>
      <c r="C335" s="42">
        <v>53.27</v>
      </c>
      <c r="D335" s="42"/>
      <c r="E335" s="16">
        <f t="shared" si="64"/>
        <v>0</v>
      </c>
      <c r="F335" s="27">
        <f t="shared" si="65"/>
        <v>0</v>
      </c>
      <c r="G335" s="27">
        <f t="shared" si="58"/>
        <v>0</v>
      </c>
      <c r="H335" s="27"/>
      <c r="I335" s="27"/>
      <c r="J335" s="27"/>
      <c r="K335" s="15">
        <f t="shared" si="59"/>
        <v>7.1985375557900415</v>
      </c>
      <c r="L335" s="16">
        <f t="shared" si="62"/>
        <v>383.46609559693553</v>
      </c>
      <c r="M335" s="43">
        <v>5.5656999999999996</v>
      </c>
      <c r="N335" s="28">
        <f t="shared" si="66"/>
        <v>0</v>
      </c>
      <c r="O335" s="29">
        <f t="shared" si="67"/>
        <v>0</v>
      </c>
      <c r="P335" s="17"/>
      <c r="Q335" s="17"/>
      <c r="R335" s="17"/>
      <c r="S335" s="18">
        <f>S334+O335+Q335</f>
        <v>72.828222369359324</v>
      </c>
      <c r="T335" s="17">
        <f>M335*S335</f>
        <v>405.34003724114314</v>
      </c>
      <c r="U335" s="44">
        <v>3.97</v>
      </c>
      <c r="V335" s="30">
        <f>IF(MONTH(A335)&gt;MONTH(A334),B335*0.2,0)</f>
        <v>0</v>
      </c>
      <c r="W335" s="31">
        <f t="shared" si="68"/>
        <v>0</v>
      </c>
      <c r="X335" s="19"/>
      <c r="Y335" s="31">
        <f t="shared" si="60"/>
        <v>0</v>
      </c>
      <c r="Z335" s="49">
        <f t="shared" si="61"/>
        <v>0</v>
      </c>
      <c r="AA335" s="20">
        <f>AA334+W335+Y335</f>
        <v>65.317778029107757</v>
      </c>
      <c r="AB335" s="19">
        <f>U335*AA335</f>
        <v>259.31157877555779</v>
      </c>
      <c r="AC335" s="45">
        <v>100.28</v>
      </c>
      <c r="AD335" s="45"/>
      <c r="AE335" s="32">
        <f>IF(MONTH(A335)&gt;MONTH(A334),B335*0.1,0)</f>
        <v>0</v>
      </c>
      <c r="AF335" s="33">
        <f t="shared" si="69"/>
        <v>0</v>
      </c>
      <c r="AG335" s="33">
        <f>IF(AD335&gt;0,(AK334*AD335)/AC335,0)</f>
        <v>0</v>
      </c>
      <c r="AH335" s="33"/>
      <c r="AI335" s="33"/>
      <c r="AJ335" s="33"/>
      <c r="AK335" s="34">
        <f>AK334+AF335+AG335-AI335</f>
        <v>1.3777063483229213</v>
      </c>
      <c r="AL335" s="21">
        <f>AC335*AK335</f>
        <v>138.15639260982255</v>
      </c>
      <c r="AM335" s="46">
        <v>137.09</v>
      </c>
      <c r="AN335" s="35">
        <f>IF(MONTH(A335)&gt;MONTH(A334),B335*0.1,0)</f>
        <v>0</v>
      </c>
      <c r="AO335" s="36">
        <f t="shared" si="71"/>
        <v>0</v>
      </c>
      <c r="AP335" s="23"/>
      <c r="AQ335" s="23"/>
      <c r="AR335" s="23"/>
      <c r="AS335" s="24">
        <f t="shared" si="70"/>
        <v>1.1479665716752494</v>
      </c>
      <c r="AT335" s="23">
        <f>AM335*AS335</f>
        <v>157.37473731095994</v>
      </c>
      <c r="AU335" s="25">
        <f>L335+T335+AB335+AL335+AT335</f>
        <v>1343.6488415344188</v>
      </c>
      <c r="AV335" s="26">
        <f t="shared" si="63"/>
        <v>0</v>
      </c>
    </row>
    <row r="336" spans="1:48" x14ac:dyDescent="0.25">
      <c r="A336" s="41">
        <v>40703</v>
      </c>
      <c r="B336" s="47">
        <v>28.94</v>
      </c>
      <c r="C336" s="42">
        <v>53.49</v>
      </c>
      <c r="D336" s="42"/>
      <c r="E336" s="16">
        <f t="shared" si="64"/>
        <v>0</v>
      </c>
      <c r="F336" s="27">
        <f t="shared" si="65"/>
        <v>0</v>
      </c>
      <c r="G336" s="27">
        <f t="shared" si="58"/>
        <v>0</v>
      </c>
      <c r="H336" s="27"/>
      <c r="I336" s="27"/>
      <c r="J336" s="27"/>
      <c r="K336" s="15">
        <f t="shared" si="59"/>
        <v>7.1985375557900415</v>
      </c>
      <c r="L336" s="16">
        <f t="shared" si="62"/>
        <v>385.04977385920932</v>
      </c>
      <c r="M336" s="43">
        <v>5.6173999999999999</v>
      </c>
      <c r="N336" s="28">
        <f t="shared" si="66"/>
        <v>0</v>
      </c>
      <c r="O336" s="29">
        <f t="shared" si="67"/>
        <v>0</v>
      </c>
      <c r="P336" s="17"/>
      <c r="Q336" s="17"/>
      <c r="R336" s="17"/>
      <c r="S336" s="18">
        <f>S335+O336+Q336</f>
        <v>72.828222369359324</v>
      </c>
      <c r="T336" s="17">
        <f>M336*S336</f>
        <v>409.10525633763905</v>
      </c>
      <c r="U336" s="44">
        <v>4.03</v>
      </c>
      <c r="V336" s="30">
        <f>IF(MONTH(A336)&gt;MONTH(A335),B336*0.2,0)</f>
        <v>0</v>
      </c>
      <c r="W336" s="31">
        <f t="shared" si="68"/>
        <v>0</v>
      </c>
      <c r="X336" s="19"/>
      <c r="Y336" s="31">
        <f t="shared" si="60"/>
        <v>0</v>
      </c>
      <c r="Z336" s="49">
        <f t="shared" si="61"/>
        <v>0</v>
      </c>
      <c r="AA336" s="20">
        <f>AA335+W336+Y336</f>
        <v>65.317778029107757</v>
      </c>
      <c r="AB336" s="19">
        <f>U336*AA336</f>
        <v>263.23064545730426</v>
      </c>
      <c r="AC336" s="45">
        <v>99.99</v>
      </c>
      <c r="AD336" s="45"/>
      <c r="AE336" s="32">
        <f>IF(MONTH(A336)&gt;MONTH(A335),B336*0.1,0)</f>
        <v>0</v>
      </c>
      <c r="AF336" s="33">
        <f t="shared" si="69"/>
        <v>0</v>
      </c>
      <c r="AG336" s="33">
        <f>IF(AD336&gt;0,(AK335*AD336)/AC336,0)</f>
        <v>0</v>
      </c>
      <c r="AH336" s="33"/>
      <c r="AI336" s="33"/>
      <c r="AJ336" s="33"/>
      <c r="AK336" s="34">
        <f>AK335+AF336+AG336-AI336</f>
        <v>1.3777063483229213</v>
      </c>
      <c r="AL336" s="21">
        <f>AC336*AK336</f>
        <v>137.75685776880889</v>
      </c>
      <c r="AM336" s="46">
        <v>138.13</v>
      </c>
      <c r="AN336" s="35">
        <f>IF(MONTH(A336)&gt;MONTH(A335),B336*0.1,0)</f>
        <v>0</v>
      </c>
      <c r="AO336" s="36">
        <f t="shared" si="71"/>
        <v>0</v>
      </c>
      <c r="AP336" s="23"/>
      <c r="AQ336" s="23"/>
      <c r="AR336" s="23"/>
      <c r="AS336" s="24">
        <f t="shared" si="70"/>
        <v>1.1479665716752494</v>
      </c>
      <c r="AT336" s="23">
        <f>AM336*AS336</f>
        <v>158.56862254550219</v>
      </c>
      <c r="AU336" s="25">
        <f>L336+T336+AB336+AL336+AT336</f>
        <v>1353.7111559684638</v>
      </c>
      <c r="AV336" s="26">
        <f t="shared" si="63"/>
        <v>0</v>
      </c>
    </row>
    <row r="337" spans="1:48" x14ac:dyDescent="0.25">
      <c r="A337" s="41">
        <v>40704</v>
      </c>
      <c r="B337" s="47">
        <v>28.94</v>
      </c>
      <c r="C337" s="42">
        <v>54.02</v>
      </c>
      <c r="D337" s="42"/>
      <c r="E337" s="16">
        <f t="shared" si="64"/>
        <v>0</v>
      </c>
      <c r="F337" s="27">
        <f t="shared" si="65"/>
        <v>0</v>
      </c>
      <c r="G337" s="27">
        <f t="shared" si="58"/>
        <v>0</v>
      </c>
      <c r="H337" s="27"/>
      <c r="I337" s="27"/>
      <c r="J337" s="27"/>
      <c r="K337" s="15">
        <f t="shared" si="59"/>
        <v>7.1985375557900415</v>
      </c>
      <c r="L337" s="16">
        <f t="shared" si="62"/>
        <v>388.86499876377809</v>
      </c>
      <c r="M337" s="43">
        <v>5.5434999999999999</v>
      </c>
      <c r="N337" s="28">
        <f t="shared" si="66"/>
        <v>0</v>
      </c>
      <c r="O337" s="29">
        <f t="shared" si="67"/>
        <v>0</v>
      </c>
      <c r="P337" s="17"/>
      <c r="Q337" s="17"/>
      <c r="R337" s="17"/>
      <c r="S337" s="18">
        <f>S336+O337+Q337</f>
        <v>72.828222369359324</v>
      </c>
      <c r="T337" s="17">
        <f>M337*S337</f>
        <v>403.72325070454337</v>
      </c>
      <c r="U337" s="44">
        <v>4.01</v>
      </c>
      <c r="V337" s="30">
        <f>IF(MONTH(A337)&gt;MONTH(A336),B337*0.2,0)</f>
        <v>0</v>
      </c>
      <c r="W337" s="31">
        <f t="shared" si="68"/>
        <v>0</v>
      </c>
      <c r="X337" s="19"/>
      <c r="Y337" s="31">
        <f t="shared" si="60"/>
        <v>0</v>
      </c>
      <c r="Z337" s="49">
        <f t="shared" si="61"/>
        <v>0</v>
      </c>
      <c r="AA337" s="20">
        <f>AA336+W337+Y337</f>
        <v>65.317778029107757</v>
      </c>
      <c r="AB337" s="19">
        <f>U337*AA337</f>
        <v>261.92428989672209</v>
      </c>
      <c r="AC337" s="45">
        <v>100.38</v>
      </c>
      <c r="AD337" s="45"/>
      <c r="AE337" s="32">
        <f>IF(MONTH(A337)&gt;MONTH(A336),B337*0.1,0)</f>
        <v>0</v>
      </c>
      <c r="AF337" s="33">
        <f t="shared" si="69"/>
        <v>0</v>
      </c>
      <c r="AG337" s="33">
        <f>IF(AD337&gt;0,(AK336*AD337)/AC337,0)</f>
        <v>0</v>
      </c>
      <c r="AH337" s="33"/>
      <c r="AI337" s="33"/>
      <c r="AJ337" s="33"/>
      <c r="AK337" s="34">
        <f>AK336+AF337+AG337-AI337</f>
        <v>1.3777063483229213</v>
      </c>
      <c r="AL337" s="21">
        <f>AC337*AK337</f>
        <v>138.29416324465484</v>
      </c>
      <c r="AM337" s="46">
        <v>136.35</v>
      </c>
      <c r="AN337" s="35">
        <f>IF(MONTH(A337)&gt;MONTH(A336),B337*0.1,0)</f>
        <v>0</v>
      </c>
      <c r="AO337" s="36">
        <f t="shared" si="71"/>
        <v>0</v>
      </c>
      <c r="AP337" s="23"/>
      <c r="AQ337" s="23"/>
      <c r="AR337" s="23"/>
      <c r="AS337" s="24">
        <f t="shared" si="70"/>
        <v>1.1479665716752494</v>
      </c>
      <c r="AT337" s="23">
        <f>AM337*AS337</f>
        <v>156.52524204792024</v>
      </c>
      <c r="AU337" s="25">
        <f>L337+T337+AB337+AL337+AT337</f>
        <v>1349.3319446576186</v>
      </c>
      <c r="AV337" s="26">
        <f t="shared" si="63"/>
        <v>0</v>
      </c>
    </row>
    <row r="338" spans="1:48" x14ac:dyDescent="0.25">
      <c r="A338" s="41">
        <v>40707</v>
      </c>
      <c r="B338" s="47">
        <v>28.94</v>
      </c>
      <c r="C338" s="42">
        <v>54.02</v>
      </c>
      <c r="D338" s="42"/>
      <c r="E338" s="16">
        <f t="shared" si="64"/>
        <v>0</v>
      </c>
      <c r="F338" s="27">
        <f t="shared" si="65"/>
        <v>0</v>
      </c>
      <c r="G338" s="27">
        <f t="shared" si="58"/>
        <v>0</v>
      </c>
      <c r="H338" s="27"/>
      <c r="I338" s="27"/>
      <c r="J338" s="27"/>
      <c r="K338" s="15">
        <f t="shared" si="59"/>
        <v>7.1985375557900415</v>
      </c>
      <c r="L338" s="16">
        <f t="shared" si="62"/>
        <v>388.86499876377809</v>
      </c>
      <c r="M338" s="43">
        <v>5.5434999999999999</v>
      </c>
      <c r="N338" s="28">
        <f t="shared" si="66"/>
        <v>0</v>
      </c>
      <c r="O338" s="29">
        <f t="shared" si="67"/>
        <v>0</v>
      </c>
      <c r="P338" s="17"/>
      <c r="Q338" s="17"/>
      <c r="R338" s="17"/>
      <c r="S338" s="18">
        <f>S337+O338+Q338</f>
        <v>72.828222369359324</v>
      </c>
      <c r="T338" s="17">
        <f>M338*S338</f>
        <v>403.72325070454337</v>
      </c>
      <c r="U338" s="44">
        <v>4.01</v>
      </c>
      <c r="V338" s="30">
        <f>IF(MONTH(A338)&gt;MONTH(A337),B338*0.2,0)</f>
        <v>0</v>
      </c>
      <c r="W338" s="31">
        <f t="shared" si="68"/>
        <v>0</v>
      </c>
      <c r="X338" s="19"/>
      <c r="Y338" s="31">
        <f t="shared" si="60"/>
        <v>0</v>
      </c>
      <c r="Z338" s="49">
        <f t="shared" si="61"/>
        <v>0</v>
      </c>
      <c r="AA338" s="20">
        <f>AA337+W338+Y338</f>
        <v>65.317778029107757</v>
      </c>
      <c r="AB338" s="19">
        <f>U338*AA338</f>
        <v>261.92428989672209</v>
      </c>
      <c r="AC338" s="45">
        <v>100.38</v>
      </c>
      <c r="AD338" s="45"/>
      <c r="AE338" s="32">
        <f>IF(MONTH(A338)&gt;MONTH(A337),B338*0.1,0)</f>
        <v>0</v>
      </c>
      <c r="AF338" s="33">
        <f t="shared" si="69"/>
        <v>0</v>
      </c>
      <c r="AG338" s="33">
        <f>IF(AD338&gt;0,(AK337*AD338)/AC338,0)</f>
        <v>0</v>
      </c>
      <c r="AH338" s="33"/>
      <c r="AI338" s="33"/>
      <c r="AJ338" s="33"/>
      <c r="AK338" s="34">
        <f>AK337+AF338+AG338-AI338</f>
        <v>1.3777063483229213</v>
      </c>
      <c r="AL338" s="21">
        <f>AC338*AK338</f>
        <v>138.29416324465484</v>
      </c>
      <c r="AM338" s="46">
        <v>136.35</v>
      </c>
      <c r="AN338" s="35">
        <f>IF(MONTH(A338)&gt;MONTH(A337),B338*0.1,0)</f>
        <v>0</v>
      </c>
      <c r="AO338" s="36">
        <f t="shared" si="71"/>
        <v>0</v>
      </c>
      <c r="AP338" s="23"/>
      <c r="AQ338" s="23"/>
      <c r="AR338" s="23"/>
      <c r="AS338" s="24">
        <f t="shared" si="70"/>
        <v>1.1479665716752494</v>
      </c>
      <c r="AT338" s="23">
        <f>AM338*AS338</f>
        <v>156.52524204792024</v>
      </c>
      <c r="AU338" s="25">
        <f>L338+T338+AB338+AL338+AT338</f>
        <v>1349.3319446576186</v>
      </c>
      <c r="AV338" s="26">
        <f t="shared" si="63"/>
        <v>0</v>
      </c>
    </row>
    <row r="339" spans="1:48" x14ac:dyDescent="0.25">
      <c r="A339" s="41">
        <v>40708</v>
      </c>
      <c r="B339" s="47">
        <v>28.94</v>
      </c>
      <c r="C339" s="42">
        <v>53.78</v>
      </c>
      <c r="D339" s="42"/>
      <c r="E339" s="16">
        <f t="shared" si="64"/>
        <v>0</v>
      </c>
      <c r="F339" s="27">
        <f t="shared" si="65"/>
        <v>0</v>
      </c>
      <c r="G339" s="27">
        <f t="shared" si="58"/>
        <v>0</v>
      </c>
      <c r="H339" s="27"/>
      <c r="I339" s="27"/>
      <c r="J339" s="27"/>
      <c r="K339" s="15">
        <f t="shared" si="59"/>
        <v>7.1985375557900415</v>
      </c>
      <c r="L339" s="16">
        <f t="shared" si="62"/>
        <v>387.13734975038847</v>
      </c>
      <c r="M339" s="43">
        <v>5.6020000000000003</v>
      </c>
      <c r="N339" s="28">
        <f t="shared" si="66"/>
        <v>0</v>
      </c>
      <c r="O339" s="29">
        <f t="shared" si="67"/>
        <v>0</v>
      </c>
      <c r="P339" s="17"/>
      <c r="Q339" s="17"/>
      <c r="R339" s="17"/>
      <c r="S339" s="18">
        <f>S338+O339+Q339</f>
        <v>72.828222369359324</v>
      </c>
      <c r="T339" s="17">
        <f>M339*S339</f>
        <v>407.98370171315094</v>
      </c>
      <c r="U339" s="44">
        <v>4.03</v>
      </c>
      <c r="V339" s="30">
        <f>IF(MONTH(A339)&gt;MONTH(A338),B339*0.2,0)</f>
        <v>0</v>
      </c>
      <c r="W339" s="31">
        <f t="shared" si="68"/>
        <v>0</v>
      </c>
      <c r="X339" s="19"/>
      <c r="Y339" s="31">
        <f t="shared" si="60"/>
        <v>0</v>
      </c>
      <c r="Z339" s="49">
        <f t="shared" si="61"/>
        <v>0</v>
      </c>
      <c r="AA339" s="20">
        <f>AA338+W339+Y339</f>
        <v>65.317778029107757</v>
      </c>
      <c r="AB339" s="19">
        <f>U339*AA339</f>
        <v>263.23064545730426</v>
      </c>
      <c r="AC339" s="45">
        <v>100.9</v>
      </c>
      <c r="AD339" s="45"/>
      <c r="AE339" s="32">
        <f>IF(MONTH(A339)&gt;MONTH(A338),B339*0.1,0)</f>
        <v>0</v>
      </c>
      <c r="AF339" s="33">
        <f t="shared" si="69"/>
        <v>0</v>
      </c>
      <c r="AG339" s="33">
        <f>IF(AD339&gt;0,(AK338*AD339)/AC339,0)</f>
        <v>0</v>
      </c>
      <c r="AH339" s="33"/>
      <c r="AI339" s="33"/>
      <c r="AJ339" s="33"/>
      <c r="AK339" s="34">
        <f>AK338+AF339+AG339-AI339</f>
        <v>1.3777063483229213</v>
      </c>
      <c r="AL339" s="21">
        <f>AC339*AK339</f>
        <v>139.01057054578277</v>
      </c>
      <c r="AM339" s="46">
        <v>137.69999999999999</v>
      </c>
      <c r="AN339" s="35">
        <f>IF(MONTH(A339)&gt;MONTH(A338),B339*0.1,0)</f>
        <v>0</v>
      </c>
      <c r="AO339" s="36">
        <f t="shared" si="71"/>
        <v>0</v>
      </c>
      <c r="AP339" s="23"/>
      <c r="AQ339" s="23"/>
      <c r="AR339" s="23"/>
      <c r="AS339" s="24">
        <f t="shared" si="70"/>
        <v>1.1479665716752494</v>
      </c>
      <c r="AT339" s="23">
        <f>AM339*AS339</f>
        <v>158.07499691968184</v>
      </c>
      <c r="AU339" s="25">
        <f>L339+T339+AB339+AL339+AT339</f>
        <v>1355.437264386308</v>
      </c>
      <c r="AV339" s="26">
        <f t="shared" si="63"/>
        <v>0</v>
      </c>
    </row>
    <row r="340" spans="1:48" x14ac:dyDescent="0.25">
      <c r="A340" s="41">
        <v>40709</v>
      </c>
      <c r="B340" s="47">
        <v>28.94</v>
      </c>
      <c r="C340" s="42">
        <v>53.86</v>
      </c>
      <c r="D340" s="42"/>
      <c r="E340" s="16">
        <f t="shared" si="64"/>
        <v>0</v>
      </c>
      <c r="F340" s="27">
        <f t="shared" si="65"/>
        <v>0</v>
      </c>
      <c r="G340" s="27">
        <f t="shared" si="58"/>
        <v>0</v>
      </c>
      <c r="H340" s="27"/>
      <c r="I340" s="27"/>
      <c r="J340" s="27"/>
      <c r="K340" s="15">
        <f t="shared" si="59"/>
        <v>7.1985375557900415</v>
      </c>
      <c r="L340" s="16">
        <f t="shared" si="62"/>
        <v>387.71323275485162</v>
      </c>
      <c r="M340" s="43">
        <v>5.5419999999999998</v>
      </c>
      <c r="N340" s="28">
        <f t="shared" si="66"/>
        <v>0</v>
      </c>
      <c r="O340" s="29">
        <f t="shared" si="67"/>
        <v>0</v>
      </c>
      <c r="P340" s="17"/>
      <c r="Q340" s="17"/>
      <c r="R340" s="17"/>
      <c r="S340" s="18">
        <f>S339+O340+Q340</f>
        <v>72.828222369359324</v>
      </c>
      <c r="T340" s="17">
        <f>M340*S340</f>
        <v>403.61400837098938</v>
      </c>
      <c r="U340" s="44">
        <v>4.0199999999999996</v>
      </c>
      <c r="V340" s="30">
        <f>IF(MONTH(A340)&gt;MONTH(A339),B340*0.2,0)</f>
        <v>0</v>
      </c>
      <c r="W340" s="31">
        <f t="shared" si="68"/>
        <v>0</v>
      </c>
      <c r="X340" s="19"/>
      <c r="Y340" s="31">
        <f t="shared" si="60"/>
        <v>0</v>
      </c>
      <c r="Z340" s="49">
        <f t="shared" si="61"/>
        <v>0</v>
      </c>
      <c r="AA340" s="20">
        <f>AA339+W340+Y340</f>
        <v>65.317778029107757</v>
      </c>
      <c r="AB340" s="19">
        <f>U340*AA340</f>
        <v>262.57746767701315</v>
      </c>
      <c r="AC340" s="45">
        <v>101.38</v>
      </c>
      <c r="AD340" s="45"/>
      <c r="AE340" s="32">
        <f>IF(MONTH(A340)&gt;MONTH(A339),B340*0.1,0)</f>
        <v>0</v>
      </c>
      <c r="AF340" s="33">
        <f t="shared" si="69"/>
        <v>0</v>
      </c>
      <c r="AG340" s="33">
        <f>IF(AD340&gt;0,(AK339*AD340)/AC340,0)</f>
        <v>0</v>
      </c>
      <c r="AH340" s="33"/>
      <c r="AI340" s="33"/>
      <c r="AJ340" s="33"/>
      <c r="AK340" s="34">
        <f>AK339+AF340+AG340-AI340</f>
        <v>1.3777063483229213</v>
      </c>
      <c r="AL340" s="21">
        <f>AC340*AK340</f>
        <v>139.67186959297774</v>
      </c>
      <c r="AM340" s="46">
        <v>136.58000000000001</v>
      </c>
      <c r="AN340" s="35">
        <f>IF(MONTH(A340)&gt;MONTH(A339),B340*0.1,0)</f>
        <v>0</v>
      </c>
      <c r="AO340" s="36">
        <f t="shared" si="71"/>
        <v>0</v>
      </c>
      <c r="AP340" s="23"/>
      <c r="AQ340" s="23"/>
      <c r="AR340" s="23"/>
      <c r="AS340" s="24">
        <f t="shared" si="70"/>
        <v>1.1479665716752494</v>
      </c>
      <c r="AT340" s="23">
        <f>AM340*AS340</f>
        <v>156.78927435940557</v>
      </c>
      <c r="AU340" s="25">
        <f>L340+T340+AB340+AL340+AT340</f>
        <v>1350.3658527552375</v>
      </c>
      <c r="AV340" s="26">
        <f t="shared" si="63"/>
        <v>0</v>
      </c>
    </row>
    <row r="341" spans="1:48" x14ac:dyDescent="0.25">
      <c r="A341" s="41">
        <v>40710</v>
      </c>
      <c r="B341" s="47">
        <v>28.94</v>
      </c>
      <c r="C341" s="42">
        <v>53.61</v>
      </c>
      <c r="D341" s="42"/>
      <c r="E341" s="16">
        <f t="shared" si="64"/>
        <v>0</v>
      </c>
      <c r="F341" s="27">
        <f t="shared" si="65"/>
        <v>0</v>
      </c>
      <c r="G341" s="27">
        <f t="shared" si="58"/>
        <v>0</v>
      </c>
      <c r="H341" s="27"/>
      <c r="I341" s="27"/>
      <c r="J341" s="27"/>
      <c r="K341" s="15">
        <f t="shared" si="59"/>
        <v>7.1985375557900415</v>
      </c>
      <c r="L341" s="16">
        <f t="shared" si="62"/>
        <v>385.91359836590414</v>
      </c>
      <c r="M341" s="43">
        <v>5.5217999999999998</v>
      </c>
      <c r="N341" s="28">
        <f t="shared" si="66"/>
        <v>0</v>
      </c>
      <c r="O341" s="29">
        <f t="shared" si="67"/>
        <v>0</v>
      </c>
      <c r="P341" s="17"/>
      <c r="Q341" s="17"/>
      <c r="R341" s="17"/>
      <c r="S341" s="18">
        <f>S340+O341+Q341</f>
        <v>72.828222369359324</v>
      </c>
      <c r="T341" s="17">
        <f>M341*S341</f>
        <v>402.1428782791283</v>
      </c>
      <c r="U341" s="44">
        <v>4.0599999999999996</v>
      </c>
      <c r="V341" s="30">
        <f>IF(MONTH(A341)&gt;MONTH(A340),B341*0.2,0)</f>
        <v>0</v>
      </c>
      <c r="W341" s="31">
        <f t="shared" si="68"/>
        <v>0</v>
      </c>
      <c r="X341" s="19"/>
      <c r="Y341" s="31">
        <f t="shared" si="60"/>
        <v>0</v>
      </c>
      <c r="Z341" s="49">
        <f t="shared" si="61"/>
        <v>0</v>
      </c>
      <c r="AA341" s="20">
        <f>AA340+W341+Y341</f>
        <v>65.317778029107757</v>
      </c>
      <c r="AB341" s="19">
        <f>U341*AA341</f>
        <v>265.19017879817744</v>
      </c>
      <c r="AC341" s="45">
        <v>100.97</v>
      </c>
      <c r="AD341" s="45"/>
      <c r="AE341" s="32">
        <f>IF(MONTH(A341)&gt;MONTH(A340),B341*0.1,0)</f>
        <v>0</v>
      </c>
      <c r="AF341" s="33">
        <f t="shared" si="69"/>
        <v>0</v>
      </c>
      <c r="AG341" s="33">
        <f>IF(AD341&gt;0,(AK340*AD341)/AC341,0)</f>
        <v>0</v>
      </c>
      <c r="AH341" s="33"/>
      <c r="AI341" s="33"/>
      <c r="AJ341" s="33"/>
      <c r="AK341" s="34">
        <f>AK340+AF341+AG341-AI341</f>
        <v>1.3777063483229213</v>
      </c>
      <c r="AL341" s="21">
        <f>AC341*AK341</f>
        <v>139.10700999016535</v>
      </c>
      <c r="AM341" s="46">
        <v>135.01</v>
      </c>
      <c r="AN341" s="35">
        <f>IF(MONTH(A341)&gt;MONTH(A340),B341*0.1,0)</f>
        <v>0</v>
      </c>
      <c r="AO341" s="36">
        <f t="shared" si="71"/>
        <v>0</v>
      </c>
      <c r="AP341" s="23"/>
      <c r="AQ341" s="23"/>
      <c r="AR341" s="23"/>
      <c r="AS341" s="24">
        <f t="shared" si="70"/>
        <v>1.1479665716752494</v>
      </c>
      <c r="AT341" s="23">
        <f>AM341*AS341</f>
        <v>154.98696684187541</v>
      </c>
      <c r="AU341" s="25">
        <f>L341+T341+AB341+AL341+AT341</f>
        <v>1347.3406322752508</v>
      </c>
      <c r="AV341" s="26">
        <f t="shared" si="63"/>
        <v>0</v>
      </c>
    </row>
    <row r="342" spans="1:48" x14ac:dyDescent="0.25">
      <c r="A342" s="41">
        <v>40711</v>
      </c>
      <c r="B342" s="47">
        <v>28.94</v>
      </c>
      <c r="C342" s="42">
        <v>53.65</v>
      </c>
      <c r="D342" s="42"/>
      <c r="E342" s="16">
        <f t="shared" si="64"/>
        <v>0</v>
      </c>
      <c r="F342" s="27">
        <f t="shared" si="65"/>
        <v>0</v>
      </c>
      <c r="G342" s="27">
        <f t="shared" si="58"/>
        <v>0</v>
      </c>
      <c r="H342" s="27"/>
      <c r="I342" s="27"/>
      <c r="J342" s="27"/>
      <c r="K342" s="15">
        <f t="shared" si="59"/>
        <v>7.1985375557900415</v>
      </c>
      <c r="L342" s="16">
        <f t="shared" si="62"/>
        <v>386.20153986813574</v>
      </c>
      <c r="M342" s="43">
        <v>5.5502000000000002</v>
      </c>
      <c r="N342" s="28">
        <f t="shared" si="66"/>
        <v>0</v>
      </c>
      <c r="O342" s="29">
        <f t="shared" si="67"/>
        <v>0</v>
      </c>
      <c r="P342" s="17"/>
      <c r="Q342" s="17"/>
      <c r="R342" s="17"/>
      <c r="S342" s="18">
        <f>S341+O342+Q342</f>
        <v>72.828222369359324</v>
      </c>
      <c r="T342" s="17">
        <f>M342*S342</f>
        <v>404.21119979441812</v>
      </c>
      <c r="U342" s="44">
        <v>4.03</v>
      </c>
      <c r="V342" s="30">
        <f>IF(MONTH(A342)&gt;MONTH(A341),B342*0.2,0)</f>
        <v>0</v>
      </c>
      <c r="W342" s="31">
        <f t="shared" si="68"/>
        <v>0</v>
      </c>
      <c r="X342" s="19"/>
      <c r="Y342" s="31">
        <f t="shared" si="60"/>
        <v>0</v>
      </c>
      <c r="Z342" s="49">
        <f t="shared" si="61"/>
        <v>0</v>
      </c>
      <c r="AA342" s="20">
        <f>AA341+W342+Y342</f>
        <v>65.317778029107757</v>
      </c>
      <c r="AB342" s="19">
        <f>U342*AA342</f>
        <v>263.23064545730426</v>
      </c>
      <c r="AC342" s="45">
        <v>99.87</v>
      </c>
      <c r="AD342" s="45"/>
      <c r="AE342" s="32">
        <f>IF(MONTH(A342)&gt;MONTH(A341),B342*0.1,0)</f>
        <v>0</v>
      </c>
      <c r="AF342" s="33">
        <f t="shared" si="69"/>
        <v>0</v>
      </c>
      <c r="AG342" s="33">
        <f>IF(AD342&gt;0,(AK341*AD342)/AC342,0)</f>
        <v>0</v>
      </c>
      <c r="AH342" s="33"/>
      <c r="AI342" s="33"/>
      <c r="AJ342" s="33"/>
      <c r="AK342" s="34">
        <f>AK341+AF342+AG342-AI342</f>
        <v>1.3777063483229213</v>
      </c>
      <c r="AL342" s="21">
        <f>AC342*AK342</f>
        <v>137.59153300701016</v>
      </c>
      <c r="AM342" s="46">
        <v>134.9</v>
      </c>
      <c r="AN342" s="35">
        <f>IF(MONTH(A342)&gt;MONTH(A341),B342*0.1,0)</f>
        <v>0</v>
      </c>
      <c r="AO342" s="36">
        <f t="shared" si="71"/>
        <v>0</v>
      </c>
      <c r="AP342" s="23"/>
      <c r="AQ342" s="23"/>
      <c r="AR342" s="23"/>
      <c r="AS342" s="24">
        <f t="shared" si="70"/>
        <v>1.1479665716752494</v>
      </c>
      <c r="AT342" s="23">
        <f>AM342*AS342</f>
        <v>154.86069051899116</v>
      </c>
      <c r="AU342" s="25">
        <f>L342+T342+AB342+AL342+AT342</f>
        <v>1346.0956086458593</v>
      </c>
      <c r="AV342" s="26">
        <f t="shared" si="63"/>
        <v>0</v>
      </c>
    </row>
    <row r="343" spans="1:48" x14ac:dyDescent="0.25">
      <c r="A343" s="41">
        <v>40714</v>
      </c>
      <c r="B343" s="47">
        <v>28.94</v>
      </c>
      <c r="C343" s="42">
        <v>53.11</v>
      </c>
      <c r="D343" s="42"/>
      <c r="E343" s="16">
        <f t="shared" si="64"/>
        <v>0</v>
      </c>
      <c r="F343" s="27">
        <f t="shared" si="65"/>
        <v>0</v>
      </c>
      <c r="G343" s="27">
        <f t="shared" si="58"/>
        <v>0</v>
      </c>
      <c r="H343" s="27"/>
      <c r="I343" s="27"/>
      <c r="J343" s="27"/>
      <c r="K343" s="15">
        <f t="shared" si="59"/>
        <v>7.1985375557900415</v>
      </c>
      <c r="L343" s="16">
        <f t="shared" si="62"/>
        <v>382.31432958800912</v>
      </c>
      <c r="M343" s="43">
        <v>5.5284000000000004</v>
      </c>
      <c r="N343" s="28">
        <f t="shared" si="66"/>
        <v>0</v>
      </c>
      <c r="O343" s="29">
        <f t="shared" si="67"/>
        <v>0</v>
      </c>
      <c r="P343" s="17"/>
      <c r="Q343" s="17"/>
      <c r="R343" s="17"/>
      <c r="S343" s="18">
        <f>S342+O343+Q343</f>
        <v>72.828222369359324</v>
      </c>
      <c r="T343" s="17">
        <f>M343*S343</f>
        <v>402.62354454676614</v>
      </c>
      <c r="U343" s="44">
        <v>4.05</v>
      </c>
      <c r="V343" s="30">
        <f>IF(MONTH(A343)&gt;MONTH(A342),B343*0.2,0)</f>
        <v>0</v>
      </c>
      <c r="W343" s="31">
        <f t="shared" si="68"/>
        <v>0</v>
      </c>
      <c r="X343" s="19"/>
      <c r="Y343" s="31">
        <f t="shared" si="60"/>
        <v>0</v>
      </c>
      <c r="Z343" s="49">
        <f t="shared" si="61"/>
        <v>0</v>
      </c>
      <c r="AA343" s="20">
        <f>AA342+W343+Y343</f>
        <v>65.317778029107757</v>
      </c>
      <c r="AB343" s="19">
        <f>U343*AA343</f>
        <v>264.53700101788638</v>
      </c>
      <c r="AC343" s="45">
        <v>98.9</v>
      </c>
      <c r="AD343" s="45"/>
      <c r="AE343" s="32">
        <f>IF(MONTH(A343)&gt;MONTH(A342),B343*0.1,0)</f>
        <v>0</v>
      </c>
      <c r="AF343" s="33">
        <f t="shared" si="69"/>
        <v>0</v>
      </c>
      <c r="AG343" s="33">
        <f>IF(AD343&gt;0,(AK342*AD343)/AC343,0)</f>
        <v>0</v>
      </c>
      <c r="AH343" s="33"/>
      <c r="AI343" s="33"/>
      <c r="AJ343" s="33"/>
      <c r="AK343" s="34">
        <f>AK342+AF343+AG343-AI343</f>
        <v>1.3777063483229213</v>
      </c>
      <c r="AL343" s="21">
        <f>AC343*AK343</f>
        <v>136.25515784913694</v>
      </c>
      <c r="AM343" s="46">
        <v>133.5</v>
      </c>
      <c r="AN343" s="35">
        <f>IF(MONTH(A343)&gt;MONTH(A342),B343*0.1,0)</f>
        <v>0</v>
      </c>
      <c r="AO343" s="36">
        <f t="shared" si="71"/>
        <v>0</v>
      </c>
      <c r="AP343" s="23"/>
      <c r="AQ343" s="23"/>
      <c r="AR343" s="23"/>
      <c r="AS343" s="24">
        <f t="shared" si="70"/>
        <v>1.1479665716752494</v>
      </c>
      <c r="AT343" s="23">
        <f>AM343*AS343</f>
        <v>153.25353731864578</v>
      </c>
      <c r="AU343" s="25">
        <f>L343+T343+AB343+AL343+AT343</f>
        <v>1338.9835703204446</v>
      </c>
      <c r="AV343" s="26">
        <f t="shared" si="63"/>
        <v>0</v>
      </c>
    </row>
    <row r="344" spans="1:48" x14ac:dyDescent="0.25">
      <c r="A344" s="41">
        <v>40715</v>
      </c>
      <c r="B344" s="47">
        <v>28.94</v>
      </c>
      <c r="C344" s="42">
        <v>53.27</v>
      </c>
      <c r="D344" s="42"/>
      <c r="E344" s="16">
        <f t="shared" si="64"/>
        <v>0</v>
      </c>
      <c r="F344" s="27">
        <f t="shared" si="65"/>
        <v>0</v>
      </c>
      <c r="G344" s="27">
        <f t="shared" si="58"/>
        <v>0</v>
      </c>
      <c r="H344" s="27"/>
      <c r="I344" s="27"/>
      <c r="J344" s="27"/>
      <c r="K344" s="15">
        <f t="shared" si="59"/>
        <v>7.1985375557900415</v>
      </c>
      <c r="L344" s="16">
        <f t="shared" si="62"/>
        <v>383.46609559693553</v>
      </c>
      <c r="M344" s="43">
        <v>5.6070000000000002</v>
      </c>
      <c r="N344" s="28">
        <f t="shared" si="66"/>
        <v>0</v>
      </c>
      <c r="O344" s="29">
        <f t="shared" si="67"/>
        <v>0</v>
      </c>
      <c r="P344" s="17"/>
      <c r="Q344" s="17"/>
      <c r="R344" s="17"/>
      <c r="S344" s="18">
        <f>S343+O344+Q344</f>
        <v>72.828222369359324</v>
      </c>
      <c r="T344" s="17">
        <f>M344*S344</f>
        <v>408.34784282499777</v>
      </c>
      <c r="U344" s="44">
        <v>4.09</v>
      </c>
      <c r="V344" s="30">
        <f>IF(MONTH(A344)&gt;MONTH(A343),B344*0.2,0)</f>
        <v>0</v>
      </c>
      <c r="W344" s="31">
        <f t="shared" si="68"/>
        <v>0</v>
      </c>
      <c r="X344" s="19"/>
      <c r="Y344" s="31">
        <f t="shared" si="60"/>
        <v>0</v>
      </c>
      <c r="Z344" s="49">
        <f t="shared" si="61"/>
        <v>0</v>
      </c>
      <c r="AA344" s="20">
        <f>AA343+W344+Y344</f>
        <v>65.317778029107757</v>
      </c>
      <c r="AB344" s="19">
        <f>U344*AA344</f>
        <v>267.14971213905073</v>
      </c>
      <c r="AC344" s="45">
        <v>99.5</v>
      </c>
      <c r="AD344" s="45"/>
      <c r="AE344" s="32">
        <f>IF(MONTH(A344)&gt;MONTH(A343),B344*0.1,0)</f>
        <v>0</v>
      </c>
      <c r="AF344" s="33">
        <f t="shared" si="69"/>
        <v>0</v>
      </c>
      <c r="AG344" s="33">
        <f>IF(AD344&gt;0,(AK343*AD344)/AC344,0)</f>
        <v>0</v>
      </c>
      <c r="AH344" s="33"/>
      <c r="AI344" s="33"/>
      <c r="AJ344" s="33"/>
      <c r="AK344" s="34">
        <f>AK343+AF344+AG344-AI344</f>
        <v>1.3777063483229213</v>
      </c>
      <c r="AL344" s="21">
        <f>AC344*AK344</f>
        <v>137.08178165813067</v>
      </c>
      <c r="AM344" s="46">
        <v>135.25</v>
      </c>
      <c r="AN344" s="35">
        <f>IF(MONTH(A344)&gt;MONTH(A343),B344*0.1,0)</f>
        <v>0</v>
      </c>
      <c r="AO344" s="36">
        <f t="shared" si="71"/>
        <v>0</v>
      </c>
      <c r="AP344" s="23"/>
      <c r="AQ344" s="23"/>
      <c r="AR344" s="23"/>
      <c r="AS344" s="24">
        <f t="shared" si="70"/>
        <v>1.1479665716752494</v>
      </c>
      <c r="AT344" s="23">
        <f>AM344*AS344</f>
        <v>155.26247881907747</v>
      </c>
      <c r="AU344" s="25">
        <f>L344+T344+AB344+AL344+AT344</f>
        <v>1351.3079110381921</v>
      </c>
      <c r="AV344" s="26">
        <f t="shared" si="63"/>
        <v>0</v>
      </c>
    </row>
    <row r="345" spans="1:48" x14ac:dyDescent="0.25">
      <c r="A345" s="41">
        <v>40716</v>
      </c>
      <c r="B345" s="47">
        <v>28.94</v>
      </c>
      <c r="C345" s="42">
        <v>53.66</v>
      </c>
      <c r="D345" s="42"/>
      <c r="E345" s="16">
        <f t="shared" si="64"/>
        <v>0</v>
      </c>
      <c r="F345" s="27">
        <f t="shared" si="65"/>
        <v>0</v>
      </c>
      <c r="G345" s="27">
        <f t="shared" si="58"/>
        <v>0</v>
      </c>
      <c r="H345" s="27"/>
      <c r="I345" s="27"/>
      <c r="J345" s="27"/>
      <c r="K345" s="15">
        <f t="shared" si="59"/>
        <v>7.1985375557900415</v>
      </c>
      <c r="L345" s="16">
        <f t="shared" si="62"/>
        <v>386.2735252436936</v>
      </c>
      <c r="M345" s="43">
        <v>5.5861999999999998</v>
      </c>
      <c r="N345" s="28">
        <f t="shared" si="66"/>
        <v>0</v>
      </c>
      <c r="O345" s="29">
        <f t="shared" si="67"/>
        <v>0</v>
      </c>
      <c r="P345" s="17"/>
      <c r="Q345" s="17"/>
      <c r="R345" s="17"/>
      <c r="S345" s="18">
        <f>S344+O345+Q345</f>
        <v>72.828222369359324</v>
      </c>
      <c r="T345" s="17">
        <f>M345*S345</f>
        <v>406.83301579971504</v>
      </c>
      <c r="U345" s="44">
        <v>4.05</v>
      </c>
      <c r="V345" s="30">
        <f>IF(MONTH(A345)&gt;MONTH(A344),B345*0.2,0)</f>
        <v>0</v>
      </c>
      <c r="W345" s="31">
        <f t="shared" si="68"/>
        <v>0</v>
      </c>
      <c r="X345" s="19"/>
      <c r="Y345" s="31">
        <f t="shared" si="60"/>
        <v>0</v>
      </c>
      <c r="Z345" s="49">
        <f t="shared" si="61"/>
        <v>0</v>
      </c>
      <c r="AA345" s="20">
        <f>AA344+W345+Y345</f>
        <v>65.317778029107757</v>
      </c>
      <c r="AB345" s="19">
        <f>U345*AA345</f>
        <v>264.53700101788638</v>
      </c>
      <c r="AC345" s="45">
        <v>100.05</v>
      </c>
      <c r="AD345" s="45"/>
      <c r="AE345" s="32">
        <f>IF(MONTH(A345)&gt;MONTH(A344),B345*0.1,0)</f>
        <v>0</v>
      </c>
      <c r="AF345" s="33">
        <f t="shared" si="69"/>
        <v>0</v>
      </c>
      <c r="AG345" s="33">
        <f>IF(AD345&gt;0,(AK344*AD345)/AC345,0)</f>
        <v>0</v>
      </c>
      <c r="AH345" s="33"/>
      <c r="AI345" s="33"/>
      <c r="AJ345" s="33"/>
      <c r="AK345" s="34">
        <f>AK344+AF345+AG345-AI345</f>
        <v>1.3777063483229213</v>
      </c>
      <c r="AL345" s="21">
        <f>AC345*AK345</f>
        <v>137.83952014970828</v>
      </c>
      <c r="AM345" s="46">
        <v>134.71</v>
      </c>
      <c r="AN345" s="35">
        <f>IF(MONTH(A345)&gt;MONTH(A344),B345*0.1,0)</f>
        <v>0</v>
      </c>
      <c r="AO345" s="36">
        <f t="shared" si="71"/>
        <v>0</v>
      </c>
      <c r="AP345" s="23"/>
      <c r="AQ345" s="23"/>
      <c r="AR345" s="23"/>
      <c r="AS345" s="24">
        <f t="shared" si="70"/>
        <v>1.1479665716752494</v>
      </c>
      <c r="AT345" s="23">
        <f>AM345*AS345</f>
        <v>154.64257687037286</v>
      </c>
      <c r="AU345" s="25">
        <f>L345+T345+AB345+AL345+AT345</f>
        <v>1350.1256390813764</v>
      </c>
      <c r="AV345" s="26">
        <f t="shared" si="63"/>
        <v>0</v>
      </c>
    </row>
    <row r="346" spans="1:48" x14ac:dyDescent="0.25">
      <c r="A346" s="41">
        <v>40717</v>
      </c>
      <c r="B346" s="47">
        <v>28.94</v>
      </c>
      <c r="C346" s="42">
        <v>53.66</v>
      </c>
      <c r="D346" s="42"/>
      <c r="E346" s="16">
        <f t="shared" si="64"/>
        <v>0</v>
      </c>
      <c r="F346" s="27">
        <f t="shared" si="65"/>
        <v>0</v>
      </c>
      <c r="G346" s="27">
        <f t="shared" si="58"/>
        <v>0</v>
      </c>
      <c r="H346" s="27"/>
      <c r="I346" s="27"/>
      <c r="J346" s="27"/>
      <c r="K346" s="15">
        <f t="shared" si="59"/>
        <v>7.1985375557900415</v>
      </c>
      <c r="L346" s="16">
        <f t="shared" si="62"/>
        <v>386.2735252436936</v>
      </c>
      <c r="M346" s="43">
        <v>5.4926000000000004</v>
      </c>
      <c r="N346" s="28">
        <f t="shared" si="66"/>
        <v>0</v>
      </c>
      <c r="O346" s="29">
        <f t="shared" si="67"/>
        <v>0</v>
      </c>
      <c r="P346" s="17"/>
      <c r="Q346" s="17"/>
      <c r="R346" s="17"/>
      <c r="S346" s="18">
        <f>S345+O346+Q346</f>
        <v>72.828222369359324</v>
      </c>
      <c r="T346" s="17">
        <f>M346*S346</f>
        <v>400.01629418594302</v>
      </c>
      <c r="U346" s="44">
        <v>4.05</v>
      </c>
      <c r="V346" s="30">
        <f>IF(MONTH(A346)&gt;MONTH(A345),B346*0.2,0)</f>
        <v>0</v>
      </c>
      <c r="W346" s="31">
        <f t="shared" si="68"/>
        <v>0</v>
      </c>
      <c r="X346" s="19"/>
      <c r="Y346" s="31">
        <f t="shared" si="60"/>
        <v>0</v>
      </c>
      <c r="Z346" s="49">
        <f t="shared" si="61"/>
        <v>0</v>
      </c>
      <c r="AA346" s="20">
        <f>AA345+W346+Y346</f>
        <v>65.317778029107757</v>
      </c>
      <c r="AB346" s="19">
        <f>U346*AA346</f>
        <v>264.53700101788638</v>
      </c>
      <c r="AC346" s="45">
        <v>100.05</v>
      </c>
      <c r="AD346" s="45"/>
      <c r="AE346" s="32">
        <f>IF(MONTH(A346)&gt;MONTH(A345),B346*0.1,0)</f>
        <v>0</v>
      </c>
      <c r="AF346" s="33">
        <f t="shared" si="69"/>
        <v>0</v>
      </c>
      <c r="AG346" s="33">
        <f>IF(AD346&gt;0,(AK345*AD346)/AC346,0)</f>
        <v>0</v>
      </c>
      <c r="AH346" s="33"/>
      <c r="AI346" s="33"/>
      <c r="AJ346" s="33"/>
      <c r="AK346" s="34">
        <f>AK345+AF346+AG346-AI346</f>
        <v>1.3777063483229213</v>
      </c>
      <c r="AL346" s="21">
        <f>AC346*AK346</f>
        <v>137.83952014970828</v>
      </c>
      <c r="AM346" s="46">
        <v>134.71</v>
      </c>
      <c r="AN346" s="35">
        <f>IF(MONTH(A346)&gt;MONTH(A345),B346*0.1,0)</f>
        <v>0</v>
      </c>
      <c r="AO346" s="36">
        <f t="shared" si="71"/>
        <v>0</v>
      </c>
      <c r="AP346" s="23"/>
      <c r="AQ346" s="23"/>
      <c r="AR346" s="23"/>
      <c r="AS346" s="24">
        <f t="shared" si="70"/>
        <v>1.1479665716752494</v>
      </c>
      <c r="AT346" s="23">
        <f>AM346*AS346</f>
        <v>154.64257687037286</v>
      </c>
      <c r="AU346" s="25">
        <f>L346+T346+AB346+AL346+AT346</f>
        <v>1343.3089174676043</v>
      </c>
      <c r="AV346" s="26">
        <f t="shared" si="63"/>
        <v>0</v>
      </c>
    </row>
    <row r="347" spans="1:48" x14ac:dyDescent="0.25">
      <c r="A347" s="41">
        <v>40718</v>
      </c>
      <c r="B347" s="47">
        <v>28.94</v>
      </c>
      <c r="C347" s="42">
        <v>53.83</v>
      </c>
      <c r="D347" s="42"/>
      <c r="E347" s="16">
        <f t="shared" si="64"/>
        <v>0</v>
      </c>
      <c r="F347" s="27">
        <f t="shared" si="65"/>
        <v>0</v>
      </c>
      <c r="G347" s="27">
        <f t="shared" ref="G347:G352" si="72">IF(D347&gt;0,(K346*D347)/C347,0)</f>
        <v>0</v>
      </c>
      <c r="H347" s="27"/>
      <c r="I347" s="27"/>
      <c r="J347" s="27"/>
      <c r="K347" s="15">
        <f t="shared" ref="K347:K352" si="73">K346+F347+G347+I347</f>
        <v>7.1985375557900415</v>
      </c>
      <c r="L347" s="16">
        <f t="shared" si="62"/>
        <v>387.49727662817793</v>
      </c>
      <c r="M347" s="43">
        <v>5.4862000000000002</v>
      </c>
      <c r="N347" s="28">
        <f t="shared" si="66"/>
        <v>0</v>
      </c>
      <c r="O347" s="29">
        <f t="shared" si="67"/>
        <v>0</v>
      </c>
      <c r="P347" s="17"/>
      <c r="Q347" s="17"/>
      <c r="R347" s="17"/>
      <c r="S347" s="18">
        <f>S346+O347+Q347</f>
        <v>72.828222369359324</v>
      </c>
      <c r="T347" s="17">
        <f>M347*S347</f>
        <v>399.55019356277916</v>
      </c>
      <c r="U347" s="44">
        <v>4.0599999999999996</v>
      </c>
      <c r="V347" s="30">
        <f>IF(MONTH(A347)&gt;MONTH(A346),B347*0.2,0)</f>
        <v>0</v>
      </c>
      <c r="W347" s="31">
        <f t="shared" si="68"/>
        <v>0</v>
      </c>
      <c r="X347" s="19"/>
      <c r="Y347" s="31">
        <f t="shared" si="60"/>
        <v>0</v>
      </c>
      <c r="Z347" s="49">
        <f t="shared" si="61"/>
        <v>0</v>
      </c>
      <c r="AA347" s="20">
        <f>AA346+W347+Y347</f>
        <v>65.317778029107757</v>
      </c>
      <c r="AB347" s="19">
        <f>U347*AA347</f>
        <v>265.19017879817744</v>
      </c>
      <c r="AC347" s="45">
        <v>101.92</v>
      </c>
      <c r="AD347" s="45"/>
      <c r="AE347" s="32">
        <f>IF(MONTH(A347)&gt;MONTH(A346),B347*0.1,0)</f>
        <v>0</v>
      </c>
      <c r="AF347" s="33">
        <f t="shared" si="69"/>
        <v>0</v>
      </c>
      <c r="AG347" s="33">
        <f>IF(AD347&gt;0,(AK346*AD347)/AC347,0)</f>
        <v>0</v>
      </c>
      <c r="AH347" s="33"/>
      <c r="AI347" s="33"/>
      <c r="AJ347" s="33"/>
      <c r="AK347" s="34">
        <f>AK346+AF347+AG347-AI347</f>
        <v>1.3777063483229213</v>
      </c>
      <c r="AL347" s="21">
        <f>AC347*AK347</f>
        <v>140.41583102107214</v>
      </c>
      <c r="AM347" s="46">
        <v>132.72</v>
      </c>
      <c r="AN347" s="35">
        <f>IF(MONTH(A347)&gt;MONTH(A346),B347*0.1,0)</f>
        <v>0</v>
      </c>
      <c r="AO347" s="36">
        <f t="shared" si="71"/>
        <v>0</v>
      </c>
      <c r="AP347" s="23"/>
      <c r="AQ347" s="23"/>
      <c r="AR347" s="23"/>
      <c r="AS347" s="24">
        <f t="shared" si="70"/>
        <v>1.1479665716752494</v>
      </c>
      <c r="AT347" s="23">
        <f>AM347*AS347</f>
        <v>152.35812339273909</v>
      </c>
      <c r="AU347" s="25">
        <f>L347+T347+AB347+AL347+AT347</f>
        <v>1345.0116034029456</v>
      </c>
      <c r="AV347" s="26">
        <f t="shared" si="63"/>
        <v>0</v>
      </c>
    </row>
    <row r="348" spans="1:48" x14ac:dyDescent="0.25">
      <c r="A348" s="41">
        <v>40721</v>
      </c>
      <c r="B348" s="47">
        <v>28.94</v>
      </c>
      <c r="C348" s="42">
        <v>53.3</v>
      </c>
      <c r="D348" s="42"/>
      <c r="E348" s="16">
        <f t="shared" si="64"/>
        <v>0</v>
      </c>
      <c r="F348" s="27">
        <f t="shared" si="65"/>
        <v>0</v>
      </c>
      <c r="G348" s="27">
        <f t="shared" si="72"/>
        <v>0</v>
      </c>
      <c r="H348" s="27"/>
      <c r="I348" s="27"/>
      <c r="J348" s="27"/>
      <c r="K348" s="15">
        <f t="shared" si="73"/>
        <v>7.1985375557900415</v>
      </c>
      <c r="L348" s="16">
        <f t="shared" si="62"/>
        <v>383.68205172360922</v>
      </c>
      <c r="M348" s="43">
        <v>5.4871999999999996</v>
      </c>
      <c r="N348" s="28">
        <f t="shared" si="66"/>
        <v>0</v>
      </c>
      <c r="O348" s="29">
        <f t="shared" si="67"/>
        <v>0</v>
      </c>
      <c r="P348" s="17"/>
      <c r="Q348" s="17"/>
      <c r="R348" s="17"/>
      <c r="S348" s="18">
        <f>S347+O348+Q348</f>
        <v>72.828222369359324</v>
      </c>
      <c r="T348" s="17">
        <f>M348*S348</f>
        <v>399.62302178514847</v>
      </c>
      <c r="U348" s="44">
        <v>4.0599999999999996</v>
      </c>
      <c r="V348" s="30">
        <f>IF(MONTH(A348)&gt;MONTH(A347),B348*0.2,0)</f>
        <v>0</v>
      </c>
      <c r="W348" s="31">
        <f t="shared" si="68"/>
        <v>0</v>
      </c>
      <c r="X348" s="19"/>
      <c r="Y348" s="31">
        <f t="shared" si="60"/>
        <v>0</v>
      </c>
      <c r="Z348" s="49">
        <f t="shared" si="61"/>
        <v>0</v>
      </c>
      <c r="AA348" s="20">
        <f>AA347+W348+Y348</f>
        <v>65.317778029107757</v>
      </c>
      <c r="AB348" s="19">
        <f>U348*AA348</f>
        <v>265.19017879817744</v>
      </c>
      <c r="AC348" s="45">
        <v>101.33</v>
      </c>
      <c r="AD348" s="45"/>
      <c r="AE348" s="32">
        <f>IF(MONTH(A348)&gt;MONTH(A347),B348*0.1,0)</f>
        <v>0</v>
      </c>
      <c r="AF348" s="33">
        <f t="shared" si="69"/>
        <v>0</v>
      </c>
      <c r="AG348" s="33">
        <f>IF(AD348&gt;0,(AK347*AD348)/AC348,0)</f>
        <v>0</v>
      </c>
      <c r="AH348" s="33"/>
      <c r="AI348" s="33"/>
      <c r="AJ348" s="33"/>
      <c r="AK348" s="34">
        <f>AK347+AF348+AG348-AI348</f>
        <v>1.3777063483229213</v>
      </c>
      <c r="AL348" s="21">
        <f>AC348*AK348</f>
        <v>139.6029842755616</v>
      </c>
      <c r="AM348" s="46">
        <v>132.24</v>
      </c>
      <c r="AN348" s="35">
        <f>IF(MONTH(A348)&gt;MONTH(A347),B348*0.1,0)</f>
        <v>0</v>
      </c>
      <c r="AO348" s="36">
        <f t="shared" si="71"/>
        <v>0</v>
      </c>
      <c r="AP348" s="23"/>
      <c r="AQ348" s="23"/>
      <c r="AR348" s="23"/>
      <c r="AS348" s="24">
        <f t="shared" si="70"/>
        <v>1.1479665716752494</v>
      </c>
      <c r="AT348" s="23">
        <f>AM348*AS348</f>
        <v>151.807099438335</v>
      </c>
      <c r="AU348" s="25">
        <f>L348+T348+AB348+AL348+AT348</f>
        <v>1339.9053360208316</v>
      </c>
      <c r="AV348" s="26">
        <f t="shared" si="63"/>
        <v>0</v>
      </c>
    </row>
    <row r="349" spans="1:48" x14ac:dyDescent="0.25">
      <c r="A349" s="41">
        <v>40722</v>
      </c>
      <c r="B349" s="47">
        <v>28.94</v>
      </c>
      <c r="C349" s="42">
        <v>53.17</v>
      </c>
      <c r="D349" s="42"/>
      <c r="E349" s="16">
        <f t="shared" si="64"/>
        <v>0</v>
      </c>
      <c r="F349" s="27">
        <f t="shared" si="65"/>
        <v>0</v>
      </c>
      <c r="G349" s="27">
        <f t="shared" si="72"/>
        <v>0</v>
      </c>
      <c r="H349" s="27"/>
      <c r="I349" s="27"/>
      <c r="J349" s="27"/>
      <c r="K349" s="15">
        <f t="shared" si="73"/>
        <v>7.1985375557900415</v>
      </c>
      <c r="L349" s="16">
        <f t="shared" si="62"/>
        <v>382.74624184135649</v>
      </c>
      <c r="M349" s="43">
        <v>5.5194999999999999</v>
      </c>
      <c r="N349" s="28">
        <f t="shared" si="66"/>
        <v>0</v>
      </c>
      <c r="O349" s="29">
        <f t="shared" si="67"/>
        <v>0</v>
      </c>
      <c r="P349" s="17"/>
      <c r="Q349" s="17"/>
      <c r="R349" s="17"/>
      <c r="S349" s="18">
        <f>S348+O349+Q349</f>
        <v>72.828222369359324</v>
      </c>
      <c r="T349" s="17">
        <f>M349*S349</f>
        <v>401.9753733676788</v>
      </c>
      <c r="U349" s="44">
        <v>4.08</v>
      </c>
      <c r="V349" s="30">
        <f>IF(MONTH(A349)&gt;MONTH(A348),B349*0.2,0)</f>
        <v>0</v>
      </c>
      <c r="W349" s="31">
        <f t="shared" si="68"/>
        <v>0</v>
      </c>
      <c r="X349" s="19"/>
      <c r="Y349" s="31">
        <f t="shared" si="60"/>
        <v>0</v>
      </c>
      <c r="Z349" s="49">
        <f t="shared" si="61"/>
        <v>0</v>
      </c>
      <c r="AA349" s="20">
        <f>AA348+W349+Y349</f>
        <v>65.317778029107757</v>
      </c>
      <c r="AB349" s="19">
        <f>U349*AA349</f>
        <v>266.49653435875967</v>
      </c>
      <c r="AC349" s="45">
        <v>100.2</v>
      </c>
      <c r="AD349" s="45"/>
      <c r="AE349" s="32">
        <f>IF(MONTH(A349)&gt;MONTH(A348),B349*0.1,0)</f>
        <v>0</v>
      </c>
      <c r="AF349" s="33">
        <f t="shared" si="69"/>
        <v>0</v>
      </c>
      <c r="AG349" s="33">
        <f>IF(AD349&gt;0,(AK348*AD349)/AC349,0)</f>
        <v>0</v>
      </c>
      <c r="AH349" s="33"/>
      <c r="AI349" s="33"/>
      <c r="AJ349" s="33"/>
      <c r="AK349" s="34">
        <f>AK348+AF349+AG349-AI349</f>
        <v>1.3777063483229213</v>
      </c>
      <c r="AL349" s="21">
        <f>AC349*AK349</f>
        <v>138.04617610195672</v>
      </c>
      <c r="AM349" s="46">
        <v>133.16</v>
      </c>
      <c r="AN349" s="35">
        <f>IF(MONTH(A349)&gt;MONTH(A348),B349*0.1,0)</f>
        <v>0</v>
      </c>
      <c r="AO349" s="36">
        <f t="shared" si="71"/>
        <v>0</v>
      </c>
      <c r="AP349" s="23"/>
      <c r="AQ349" s="23"/>
      <c r="AR349" s="23"/>
      <c r="AS349" s="24">
        <f t="shared" si="70"/>
        <v>1.1479665716752494</v>
      </c>
      <c r="AT349" s="23">
        <f>AM349*AS349</f>
        <v>152.86322868427621</v>
      </c>
      <c r="AU349" s="25">
        <f>L349+T349+AB349+AL349+AT349</f>
        <v>1342.1275543540278</v>
      </c>
      <c r="AV349" s="26">
        <f t="shared" si="63"/>
        <v>0</v>
      </c>
    </row>
    <row r="350" spans="1:48" x14ac:dyDescent="0.25">
      <c r="A350" s="41">
        <v>40723</v>
      </c>
      <c r="B350" s="47">
        <v>28.94</v>
      </c>
      <c r="C350" s="42">
        <v>54.04</v>
      </c>
      <c r="D350" s="42"/>
      <c r="E350" s="16">
        <f t="shared" si="64"/>
        <v>0</v>
      </c>
      <c r="F350" s="27">
        <f t="shared" si="65"/>
        <v>0</v>
      </c>
      <c r="G350" s="27">
        <f t="shared" si="72"/>
        <v>0</v>
      </c>
      <c r="H350" s="27"/>
      <c r="I350" s="27"/>
      <c r="J350" s="27"/>
      <c r="K350" s="50">
        <f t="shared" si="73"/>
        <v>7.1985375557900415</v>
      </c>
      <c r="L350" s="16">
        <f t="shared" si="62"/>
        <v>389.00896951489386</v>
      </c>
      <c r="M350" s="43">
        <v>5.6086999999999998</v>
      </c>
      <c r="N350" s="28">
        <f t="shared" si="66"/>
        <v>0</v>
      </c>
      <c r="O350" s="29">
        <f t="shared" si="67"/>
        <v>0</v>
      </c>
      <c r="P350" s="17"/>
      <c r="Q350" s="17"/>
      <c r="R350" s="17"/>
      <c r="S350" s="18">
        <f>S349+O350+Q350</f>
        <v>72.828222369359324</v>
      </c>
      <c r="T350" s="17">
        <f>M350*S350</f>
        <v>408.47165080302563</v>
      </c>
      <c r="U350" s="44">
        <v>4.1100000000000003</v>
      </c>
      <c r="V350" s="30">
        <f>IF(MONTH(A350)&gt;MONTH(A349),B350*0.2,0)</f>
        <v>0</v>
      </c>
      <c r="W350" s="31">
        <f t="shared" si="68"/>
        <v>0</v>
      </c>
      <c r="X350" s="19"/>
      <c r="Y350" s="31">
        <f t="shared" si="60"/>
        <v>0</v>
      </c>
      <c r="Z350" s="49">
        <f t="shared" si="61"/>
        <v>0</v>
      </c>
      <c r="AA350" s="20">
        <f>AA349+W350+Y350</f>
        <v>65.317778029107757</v>
      </c>
      <c r="AB350" s="19">
        <f>U350*AA350</f>
        <v>268.45606769963291</v>
      </c>
      <c r="AC350" s="45">
        <v>100.7</v>
      </c>
      <c r="AD350" s="45"/>
      <c r="AE350" s="32">
        <f>IF(MONTH(A350)&gt;MONTH(A349),B350*0.1,0)</f>
        <v>0</v>
      </c>
      <c r="AF350" s="33">
        <f t="shared" si="69"/>
        <v>0</v>
      </c>
      <c r="AG350" s="33">
        <f>IF(AD350&gt;0,(AK349*AD350)/AC350,0)</f>
        <v>0</v>
      </c>
      <c r="AH350" s="33"/>
      <c r="AI350" s="33"/>
      <c r="AJ350" s="33"/>
      <c r="AK350" s="34">
        <f>AK349+AF350+AG350-AI350</f>
        <v>1.3777063483229213</v>
      </c>
      <c r="AL350" s="21">
        <f>AC350*AK350</f>
        <v>138.73502927611818</v>
      </c>
      <c r="AM350" s="46">
        <v>135.97999999999999</v>
      </c>
      <c r="AN350" s="35">
        <f>IF(MONTH(A350)&gt;MONTH(A349),B350*0.1,0)</f>
        <v>0</v>
      </c>
      <c r="AO350" s="36">
        <f t="shared" si="71"/>
        <v>0</v>
      </c>
      <c r="AP350" s="23"/>
      <c r="AQ350" s="23"/>
      <c r="AR350" s="23"/>
      <c r="AS350" s="24">
        <f t="shared" si="70"/>
        <v>1.1479665716752494</v>
      </c>
      <c r="AT350" s="23">
        <f>AM350*AS350</f>
        <v>156.10049441640041</v>
      </c>
      <c r="AU350" s="25">
        <f>L350+T350+AB350+AL350+AT350</f>
        <v>1360.7722117100709</v>
      </c>
      <c r="AV350" s="26">
        <f t="shared" si="63"/>
        <v>0</v>
      </c>
    </row>
    <row r="351" spans="1:48" x14ac:dyDescent="0.25">
      <c r="A351" s="41">
        <v>40724</v>
      </c>
      <c r="B351" s="47">
        <v>28.94</v>
      </c>
      <c r="C351" s="51">
        <v>54.18</v>
      </c>
      <c r="D351" s="42"/>
      <c r="E351" s="16">
        <f t="shared" si="64"/>
        <v>0</v>
      </c>
      <c r="F351" s="27">
        <f t="shared" si="65"/>
        <v>0</v>
      </c>
      <c r="G351" s="27">
        <f t="shared" si="72"/>
        <v>0</v>
      </c>
      <c r="H351" s="27">
        <v>6.5431999999999997</v>
      </c>
      <c r="I351" s="27">
        <f>IF(H351&gt;0.1,K350-H351,0)</f>
        <v>0.65533755579004183</v>
      </c>
      <c r="J351" s="52">
        <f>I351*C351</f>
        <v>35.506188772704469</v>
      </c>
      <c r="K351" s="15">
        <f t="shared" si="73"/>
        <v>7.8538751115800833</v>
      </c>
      <c r="L351" s="16">
        <f t="shared" si="62"/>
        <v>425.52295354540894</v>
      </c>
      <c r="M351" s="53">
        <v>5.6585999999999999</v>
      </c>
      <c r="N351" s="28">
        <f t="shared" si="66"/>
        <v>0</v>
      </c>
      <c r="O351" s="29">
        <f t="shared" si="67"/>
        <v>0</v>
      </c>
      <c r="P351" s="29">
        <v>67.756399999999999</v>
      </c>
      <c r="Q351" s="29">
        <f>IF(P351&gt;0.1,S350-P351,0)</f>
        <v>5.0718223693593245</v>
      </c>
      <c r="R351" s="54">
        <f>Q351*M351</f>
        <v>28.699414059256672</v>
      </c>
      <c r="S351" s="18">
        <f>S350+O351+Q351</f>
        <v>77.900044738718648</v>
      </c>
      <c r="T351" s="17">
        <f>M351*S351</f>
        <v>440.8051931585133</v>
      </c>
      <c r="U351" s="44">
        <v>4.13</v>
      </c>
      <c r="V351" s="30">
        <f>IF(MONTH(A351)&gt;MONTH(A350),B351*0.2,0)</f>
        <v>0</v>
      </c>
      <c r="W351" s="31">
        <f t="shared" si="68"/>
        <v>0</v>
      </c>
      <c r="X351" s="31">
        <v>58.941499999999998</v>
      </c>
      <c r="Y351" s="31">
        <f t="shared" si="60"/>
        <v>6.376278029107759</v>
      </c>
      <c r="Z351" s="49">
        <f t="shared" si="61"/>
        <v>26.334028260215042</v>
      </c>
      <c r="AA351" s="20">
        <f>AA350+W351+Y351</f>
        <v>71.694056058215523</v>
      </c>
      <c r="AB351" s="19">
        <f>U351*AA351</f>
        <v>296.09645152043009</v>
      </c>
      <c r="AC351" s="55">
        <v>101.38</v>
      </c>
      <c r="AD351" s="45"/>
      <c r="AE351" s="32">
        <f>IF(MONTH(A351)&gt;MONTH(A350),B351*0.1,0)</f>
        <v>0</v>
      </c>
      <c r="AF351" s="33">
        <f t="shared" si="69"/>
        <v>0</v>
      </c>
      <c r="AG351" s="33">
        <f>IF(AD351&gt;0,(AK350*AD351)/AC351,0)</f>
        <v>0</v>
      </c>
      <c r="AH351" s="33">
        <v>1.2941</v>
      </c>
      <c r="AI351" s="33">
        <f>IF(AH351&gt;0.1,AK350-AH351,0)</f>
        <v>8.3606348322921242E-2</v>
      </c>
      <c r="AJ351" s="56">
        <f>AI351*AC351</f>
        <v>8.4760115929777555</v>
      </c>
      <c r="AK351" s="34">
        <f>AK350+AF351+AG351-AI351</f>
        <v>1.2941</v>
      </c>
      <c r="AL351" s="21">
        <f>AC351*AK351</f>
        <v>131.19585799999999</v>
      </c>
      <c r="AM351" s="57">
        <v>137.80000000000001</v>
      </c>
      <c r="AN351" s="35">
        <f>IF(MONTH(A351)&gt;MONTH(A350),B351*0.1,0)</f>
        <v>0</v>
      </c>
      <c r="AO351" s="36">
        <f t="shared" si="71"/>
        <v>0</v>
      </c>
      <c r="AP351" s="24">
        <v>1.0753999999999999</v>
      </c>
      <c r="AQ351" s="36">
        <f>IF(AP351&gt;0.1,AS350-AP351,0)</f>
        <v>7.2566571675249492E-2</v>
      </c>
      <c r="AR351" s="58">
        <f>AQ351*AM351</f>
        <v>9.9996735768493803</v>
      </c>
      <c r="AS351" s="24">
        <f t="shared" si="70"/>
        <v>1.0753999999999999</v>
      </c>
      <c r="AT351" s="23">
        <f>AM351*AS351</f>
        <v>148.19012000000001</v>
      </c>
      <c r="AU351" s="25">
        <f>L351+T351+AB351+AL351+AT351</f>
        <v>1441.8105762243524</v>
      </c>
      <c r="AV351" s="26">
        <f t="shared" si="63"/>
        <v>109.01531626200332</v>
      </c>
    </row>
    <row r="352" spans="1:48" x14ac:dyDescent="0.25">
      <c r="A352" s="41">
        <v>40725</v>
      </c>
      <c r="B352" s="47">
        <v>28.94</v>
      </c>
      <c r="C352" s="42">
        <v>54.63</v>
      </c>
      <c r="D352" s="42"/>
      <c r="E352" s="16">
        <f t="shared" si="64"/>
        <v>8.6820000000000004</v>
      </c>
      <c r="F352" s="27">
        <f t="shared" si="65"/>
        <v>0.15892366831411311</v>
      </c>
      <c r="G352" s="27">
        <f t="shared" si="72"/>
        <v>0</v>
      </c>
      <c r="H352" s="27"/>
      <c r="I352" s="27">
        <f>IF(H352&gt;0.1,K351-H352,0)</f>
        <v>0</v>
      </c>
      <c r="J352" s="52">
        <f>I352*C352</f>
        <v>0</v>
      </c>
      <c r="K352" s="15">
        <f t="shared" si="73"/>
        <v>8.0127987798941973</v>
      </c>
      <c r="L352" s="16">
        <f t="shared" si="62"/>
        <v>437.73919734562003</v>
      </c>
      <c r="M352" s="43">
        <v>5.6909999999999998</v>
      </c>
      <c r="N352" s="28">
        <f t="shared" si="66"/>
        <v>8.6820000000000004</v>
      </c>
      <c r="O352" s="29">
        <f t="shared" si="67"/>
        <v>1.5255666842382711</v>
      </c>
      <c r="P352" s="17"/>
      <c r="Q352" s="29">
        <f>IF(P352&gt;0.1,S351-P352,0)</f>
        <v>0</v>
      </c>
      <c r="R352" s="54">
        <f>Q352*M352</f>
        <v>0</v>
      </c>
      <c r="S352" s="18">
        <f>S351+O352+Q352</f>
        <v>79.425611422956919</v>
      </c>
      <c r="T352" s="17">
        <f>M352*S352</f>
        <v>452.01115460804783</v>
      </c>
      <c r="U352" s="44">
        <v>4.2</v>
      </c>
      <c r="V352" s="30">
        <f>IF(MONTH(A352)&gt;MONTH(A351),B352*0.2,0)</f>
        <v>5.7880000000000003</v>
      </c>
      <c r="W352" s="31">
        <f t="shared" si="68"/>
        <v>1.378095238095238</v>
      </c>
      <c r="X352" s="19"/>
      <c r="Y352" s="31">
        <f t="shared" si="60"/>
        <v>0</v>
      </c>
      <c r="Z352" s="49">
        <f t="shared" si="61"/>
        <v>0</v>
      </c>
      <c r="AA352" s="20">
        <f>AA351+W352+Y352</f>
        <v>73.072151296310764</v>
      </c>
      <c r="AB352" s="19">
        <f>U352*AA352</f>
        <v>306.90303544450524</v>
      </c>
      <c r="AC352" s="45">
        <v>101.8</v>
      </c>
      <c r="AD352" s="45"/>
      <c r="AE352" s="32">
        <f>IF(MONTH(A352)&gt;MONTH(A351),B352*0.1,0)</f>
        <v>2.8940000000000001</v>
      </c>
      <c r="AF352" s="33">
        <f t="shared" si="69"/>
        <v>2.8428290766208255E-2</v>
      </c>
      <c r="AG352" s="33">
        <f>IF(AD352&gt;0,(AK351*AD352)/AC352,0)</f>
        <v>0</v>
      </c>
      <c r="AH352" s="33"/>
      <c r="AI352" s="33">
        <f>IF(AH352&gt;0.1,AK351-AH352,0)</f>
        <v>0</v>
      </c>
      <c r="AJ352" s="56">
        <f>AI352*AC352</f>
        <v>0</v>
      </c>
      <c r="AK352" s="34">
        <f>AK351+AF352+AG352-AI352</f>
        <v>1.3225282907662084</v>
      </c>
      <c r="AL352" s="21">
        <f>AC352*AK352</f>
        <v>134.63338000000002</v>
      </c>
      <c r="AM352" s="46">
        <v>138.77000000000001</v>
      </c>
      <c r="AN352" s="35">
        <f>IF(MONTH(A352)&gt;MONTH(A351),B352*0.1,0)</f>
        <v>2.8940000000000001</v>
      </c>
      <c r="AO352" s="36">
        <f t="shared" si="71"/>
        <v>2.085465158175398E-2</v>
      </c>
      <c r="AP352" s="23"/>
      <c r="AQ352" s="36">
        <f>IF(AP352&gt;0.1,AS351-AP352,0)</f>
        <v>0</v>
      </c>
      <c r="AR352" s="58">
        <f>AQ352*AM352</f>
        <v>0</v>
      </c>
      <c r="AS352" s="24">
        <f t="shared" si="70"/>
        <v>1.0962546515817539</v>
      </c>
      <c r="AT352" s="23">
        <f>AM352*AS352</f>
        <v>152.12725800000001</v>
      </c>
      <c r="AU352" s="25">
        <f>L352+T352+AB352+AL352+AT352</f>
        <v>1483.414025398173</v>
      </c>
      <c r="AV352" s="26">
        <f t="shared" si="63"/>
        <v>0</v>
      </c>
    </row>
    <row r="353" spans="2:48" x14ac:dyDescent="0.25">
      <c r="B353" s="59"/>
      <c r="E353" s="59">
        <f>SUM(E3:E352)</f>
        <v>143.31</v>
      </c>
      <c r="N353" s="59">
        <f>SUM(N3:N352)</f>
        <v>134.62800000000001</v>
      </c>
      <c r="V353" s="59">
        <f>SUM(V3:V352)</f>
        <v>89.751999999999981</v>
      </c>
      <c r="AE353" s="59">
        <f>SUM(AE3:AE352)</f>
        <v>44.875999999999991</v>
      </c>
      <c r="AN353" s="59">
        <f>SUM(AN3:AN352)</f>
        <v>44.875999999999991</v>
      </c>
      <c r="AV353" s="60">
        <f>SUM(AV2:AV352)</f>
        <v>116.40508769466513</v>
      </c>
    </row>
    <row r="354" spans="2:48" x14ac:dyDescent="0.25">
      <c r="AG354" t="s">
        <v>26</v>
      </c>
      <c r="AI354" s="59">
        <f>AN353+AE353+V353+N353+E353</f>
        <v>457.44199999999995</v>
      </c>
      <c r="AJ354" s="59">
        <f>AI354/17</f>
        <v>26.908352941176467</v>
      </c>
    </row>
    <row r="355" spans="2:48" x14ac:dyDescent="0.25">
      <c r="AG355" t="s">
        <v>27</v>
      </c>
      <c r="AI355" s="59">
        <f>AU352-AU2</f>
        <v>672.85639339817294</v>
      </c>
    </row>
    <row r="356" spans="2:48" x14ac:dyDescent="0.25">
      <c r="AG356" t="s">
        <v>28</v>
      </c>
      <c r="AI356" s="59">
        <f>AV353</f>
        <v>116.40508769466513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 Frank</dc:creator>
  <cp:lastModifiedBy>Schmidt Frank</cp:lastModifiedBy>
  <dcterms:created xsi:type="dcterms:W3CDTF">2018-11-04T18:15:02Z</dcterms:created>
  <dcterms:modified xsi:type="dcterms:W3CDTF">2018-11-04T19:08:07Z</dcterms:modified>
</cp:coreProperties>
</file>