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23715" windowHeight="12330"/>
  </bookViews>
  <sheets>
    <sheet name="Tabelle1" sheetId="1" r:id="rId1"/>
    <sheet name="Tabelle2" sheetId="2" r:id="rId2"/>
    <sheet name="Tabelle3" sheetId="3" r:id="rId3"/>
  </sheets>
  <calcPr calcId="125725" refMode="R1C1" concurrentCalc="0"/>
</workbook>
</file>

<file path=xl/calcChain.xml><?xml version="1.0" encoding="utf-8"?>
<calcChain xmlns="http://schemas.openxmlformats.org/spreadsheetml/2006/main">
  <c r="S26" i="1"/>
  <c r="Y26"/>
  <c r="S23"/>
  <c r="R25"/>
  <c r="S25"/>
  <c r="T25"/>
  <c r="Y25"/>
  <c r="Q25"/>
  <c r="P25"/>
  <c r="I23"/>
  <c r="H23"/>
  <c r="Q22"/>
  <c r="P22"/>
  <c r="B21"/>
  <c r="B22"/>
  <c r="E21"/>
  <c r="E22"/>
  <c r="R22"/>
  <c r="S22"/>
  <c r="T22"/>
  <c r="R21"/>
  <c r="S21"/>
  <c r="T21"/>
  <c r="V21"/>
  <c r="E25"/>
  <c r="B25"/>
  <c r="S9"/>
  <c r="T9"/>
  <c r="V9"/>
  <c r="H10"/>
  <c r="H11"/>
  <c r="S11"/>
  <c r="T11"/>
  <c r="V11"/>
  <c r="H12"/>
  <c r="H13"/>
  <c r="S13"/>
  <c r="T13"/>
  <c r="V13"/>
  <c r="H14"/>
  <c r="H15"/>
  <c r="S15"/>
  <c r="T15"/>
  <c r="V15"/>
  <c r="H16"/>
  <c r="H17"/>
  <c r="S17"/>
  <c r="T17"/>
  <c r="V17"/>
  <c r="H18"/>
  <c r="H19"/>
  <c r="S19"/>
  <c r="T19"/>
  <c r="V19"/>
  <c r="H20"/>
  <c r="H21"/>
  <c r="H22"/>
  <c r="Z22"/>
  <c r="S8"/>
  <c r="T8"/>
  <c r="W8"/>
  <c r="I9"/>
  <c r="I10"/>
  <c r="S10"/>
  <c r="T10"/>
  <c r="W10"/>
  <c r="I11"/>
  <c r="I12"/>
  <c r="S12"/>
  <c r="T12"/>
  <c r="W12"/>
  <c r="I13"/>
  <c r="I14"/>
  <c r="S14"/>
  <c r="T14"/>
  <c r="W14"/>
  <c r="I15"/>
  <c r="I16"/>
  <c r="S16"/>
  <c r="T16"/>
  <c r="W16"/>
  <c r="I17"/>
  <c r="I18"/>
  <c r="S18"/>
  <c r="T18"/>
  <c r="W18"/>
  <c r="I19"/>
  <c r="I20"/>
  <c r="S20"/>
  <c r="T20"/>
  <c r="W20"/>
  <c r="I21"/>
  <c r="I22"/>
  <c r="AA22"/>
  <c r="AB22"/>
  <c r="Y8"/>
  <c r="Y9"/>
  <c r="Y10"/>
  <c r="Y11"/>
  <c r="Y12"/>
  <c r="Y13"/>
  <c r="Y14"/>
  <c r="Y15"/>
  <c r="Y16"/>
  <c r="Y17"/>
  <c r="Y18"/>
  <c r="Y19"/>
  <c r="Y20"/>
  <c r="Y21"/>
  <c r="Y22"/>
  <c r="K22"/>
  <c r="L22"/>
  <c r="N22"/>
  <c r="M22"/>
  <c r="Z21"/>
  <c r="AA21"/>
  <c r="AB21"/>
  <c r="K21"/>
  <c r="L21"/>
  <c r="N21"/>
  <c r="M21"/>
  <c r="Z20"/>
  <c r="AA20"/>
  <c r="AB20"/>
  <c r="Z19"/>
  <c r="AA19"/>
  <c r="AB19"/>
  <c r="Z18"/>
  <c r="AA18"/>
  <c r="AB18"/>
  <c r="Z17"/>
  <c r="AA17"/>
  <c r="AB17"/>
  <c r="Z16"/>
  <c r="AA16"/>
  <c r="AB16"/>
  <c r="Z15"/>
  <c r="AA15"/>
  <c r="AB15"/>
  <c r="Z14"/>
  <c r="AA14"/>
  <c r="AB14"/>
  <c r="Z13"/>
  <c r="AA13"/>
  <c r="AB13"/>
  <c r="Z12"/>
  <c r="AA12"/>
  <c r="AB12"/>
  <c r="Z11"/>
  <c r="AA11"/>
  <c r="AB11"/>
  <c r="Z10"/>
  <c r="AA10"/>
  <c r="AB10"/>
  <c r="AA9"/>
  <c r="AB9"/>
  <c r="AB8"/>
  <c r="AB7"/>
  <c r="AB6"/>
  <c r="AB5"/>
  <c r="AB4"/>
  <c r="AB3"/>
  <c r="K25"/>
  <c r="L25"/>
  <c r="M25"/>
  <c r="K20"/>
  <c r="L20"/>
  <c r="M20"/>
  <c r="K19"/>
  <c r="L19"/>
  <c r="M19"/>
  <c r="K18"/>
  <c r="L18"/>
  <c r="M18"/>
  <c r="K17"/>
  <c r="L17"/>
  <c r="M17"/>
  <c r="K16"/>
  <c r="L16"/>
  <c r="M16"/>
  <c r="K15"/>
  <c r="L15"/>
  <c r="M15"/>
  <c r="K14"/>
  <c r="L14"/>
  <c r="M14"/>
  <c r="K13"/>
  <c r="L13"/>
  <c r="M13"/>
  <c r="K12"/>
  <c r="L12"/>
  <c r="M12"/>
  <c r="K11"/>
  <c r="L11"/>
  <c r="M11"/>
  <c r="K10"/>
  <c r="L10"/>
  <c r="M10"/>
  <c r="L9"/>
  <c r="M9"/>
  <c r="M8"/>
  <c r="M7"/>
  <c r="M6"/>
  <c r="M5"/>
  <c r="M4"/>
  <c r="M3"/>
  <c r="M2"/>
  <c r="R10"/>
  <c r="R11"/>
  <c r="R12"/>
  <c r="R13"/>
  <c r="R14"/>
  <c r="R15"/>
  <c r="R16"/>
  <c r="R17"/>
  <c r="R18"/>
  <c r="R19"/>
  <c r="R20"/>
  <c r="H25"/>
  <c r="I25"/>
  <c r="B3"/>
  <c r="B4"/>
  <c r="B5"/>
  <c r="B6"/>
  <c r="B7"/>
  <c r="B8"/>
  <c r="B9"/>
  <c r="B10"/>
  <c r="B11"/>
  <c r="B12"/>
  <c r="B13"/>
  <c r="B14"/>
  <c r="B15"/>
  <c r="B16"/>
  <c r="B17"/>
  <c r="B18"/>
  <c r="B19"/>
  <c r="B20"/>
  <c r="E3"/>
  <c r="E4"/>
  <c r="E5"/>
  <c r="E6"/>
  <c r="E7"/>
  <c r="E8"/>
  <c r="E9"/>
  <c r="E10"/>
  <c r="E11"/>
  <c r="E12"/>
  <c r="E13"/>
  <c r="E14"/>
  <c r="E15"/>
  <c r="E16"/>
  <c r="E17"/>
  <c r="E18"/>
  <c r="E19"/>
  <c r="E20"/>
  <c r="N25"/>
  <c r="R3"/>
  <c r="S3"/>
  <c r="T3"/>
  <c r="V3"/>
  <c r="R5"/>
  <c r="S5"/>
  <c r="T5"/>
  <c r="V5"/>
  <c r="R7"/>
  <c r="S7"/>
  <c r="T7"/>
  <c r="V7"/>
  <c r="R9"/>
  <c r="R4"/>
  <c r="S4"/>
  <c r="T4"/>
  <c r="W4"/>
  <c r="R6"/>
  <c r="S6"/>
  <c r="T6"/>
  <c r="W6"/>
  <c r="R8"/>
  <c r="H3"/>
  <c r="H4"/>
  <c r="H5"/>
  <c r="H6"/>
  <c r="H7"/>
  <c r="H8"/>
  <c r="H9"/>
  <c r="I3"/>
  <c r="I4"/>
  <c r="I5"/>
  <c r="I6"/>
  <c r="I7"/>
  <c r="I8"/>
  <c r="Z9"/>
  <c r="Z8"/>
  <c r="AA8"/>
  <c r="Z7"/>
  <c r="AA7"/>
  <c r="Z6"/>
  <c r="AA6"/>
  <c r="Z5"/>
  <c r="AA5"/>
  <c r="AA4"/>
  <c r="Z4"/>
  <c r="Z3"/>
  <c r="AA3"/>
  <c r="Y3"/>
  <c r="Y4"/>
  <c r="Y5"/>
  <c r="Y6"/>
  <c r="Y7"/>
  <c r="K3"/>
  <c r="L3"/>
  <c r="N3"/>
  <c r="K4"/>
  <c r="L4"/>
  <c r="N4"/>
  <c r="K5"/>
  <c r="L5"/>
  <c r="N5"/>
  <c r="K6"/>
  <c r="L6"/>
  <c r="N6"/>
  <c r="K7"/>
  <c r="L7"/>
  <c r="N7"/>
  <c r="K8"/>
  <c r="L8"/>
  <c r="N8"/>
  <c r="K9"/>
  <c r="N9"/>
  <c r="N10"/>
  <c r="N11"/>
  <c r="N12"/>
  <c r="N13"/>
  <c r="N14"/>
  <c r="N15"/>
  <c r="N16"/>
  <c r="N17"/>
  <c r="N18"/>
  <c r="N19"/>
  <c r="N20"/>
  <c r="K2"/>
  <c r="L2"/>
  <c r="N2"/>
</calcChain>
</file>

<file path=xl/sharedStrings.xml><?xml version="1.0" encoding="utf-8"?>
<sst xmlns="http://schemas.openxmlformats.org/spreadsheetml/2006/main" count="19" uniqueCount="16">
  <si>
    <t>Kurs B</t>
  </si>
  <si>
    <t>Kurs A</t>
  </si>
  <si>
    <t>Stk A</t>
  </si>
  <si>
    <t>Stk B</t>
  </si>
  <si>
    <t>Wert A</t>
  </si>
  <si>
    <t>Wert B</t>
  </si>
  <si>
    <t>Verkauf A</t>
  </si>
  <si>
    <t>Verkauf B</t>
  </si>
  <si>
    <t>Verhältnis</t>
  </si>
  <si>
    <t>Erlös</t>
  </si>
  <si>
    <t>Steuer</t>
  </si>
  <si>
    <t>Gewinn</t>
  </si>
  <si>
    <t>Kauf A</t>
  </si>
  <si>
    <t>Kauf B</t>
  </si>
  <si>
    <t>Bar</t>
  </si>
  <si>
    <t>Summe</t>
  </si>
</sst>
</file>

<file path=xl/styles.xml><?xml version="1.0" encoding="utf-8"?>
<styleSheet xmlns="http://schemas.openxmlformats.org/spreadsheetml/2006/main">
  <numFmts count="1">
    <numFmt numFmtId="167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2" fontId="0" fillId="0" borderId="0" xfId="0" applyNumberFormat="1"/>
    <xf numFmtId="167" fontId="0" fillId="0" borderId="0" xfId="0" applyNumberFormat="1"/>
    <xf numFmtId="1" fontId="0" fillId="0" borderId="0" xfId="0" applyNumberFormat="1"/>
    <xf numFmtId="1" fontId="2" fillId="0" borderId="0" xfId="0" applyNumberFormat="1" applyFont="1"/>
    <xf numFmtId="2" fontId="2" fillId="0" borderId="0" xfId="0" applyNumberFormat="1" applyFont="1"/>
    <xf numFmtId="10" fontId="0" fillId="0" borderId="0" xfId="1" applyNumberFormat="1" applyFont="1"/>
    <xf numFmtId="10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workbookViewId="0">
      <selection activeCell="S27" sqref="S27"/>
    </sheetView>
  </sheetViews>
  <sheetFormatPr baseColWidth="10" defaultRowHeight="15"/>
  <cols>
    <col min="1" max="1" width="5" bestFit="1" customWidth="1"/>
    <col min="2" max="2" width="4.85546875" bestFit="1" customWidth="1"/>
    <col min="3" max="3" width="4.5703125" bestFit="1" customWidth="1"/>
    <col min="4" max="4" width="5.28515625" customWidth="1"/>
    <col min="5" max="5" width="6.42578125" bestFit="1" customWidth="1"/>
    <col min="6" max="6" width="4.5703125" bestFit="1" customWidth="1"/>
    <col min="7" max="7" width="1.7109375" customWidth="1"/>
    <col min="8" max="9" width="6" bestFit="1" customWidth="1"/>
    <col min="10" max="10" width="2.28515625" customWidth="1"/>
    <col min="11" max="11" width="7.140625" bestFit="1" customWidth="1"/>
    <col min="12" max="12" width="7" bestFit="1" customWidth="1"/>
    <col min="13" max="13" width="7" customWidth="1"/>
    <col min="15" max="15" width="3" customWidth="1"/>
    <col min="21" max="21" width="4.140625" customWidth="1"/>
    <col min="24" max="24" width="4.140625" customWidth="1"/>
  </cols>
  <sheetData>
    <row r="1" spans="1:28">
      <c r="B1" t="s">
        <v>1</v>
      </c>
      <c r="E1" t="s">
        <v>0</v>
      </c>
      <c r="H1" t="s">
        <v>2</v>
      </c>
      <c r="I1" t="s">
        <v>3</v>
      </c>
      <c r="K1" t="s">
        <v>4</v>
      </c>
      <c r="L1" t="s">
        <v>5</v>
      </c>
      <c r="M1" t="s">
        <v>15</v>
      </c>
      <c r="N1" t="s">
        <v>8</v>
      </c>
      <c r="P1" t="s">
        <v>6</v>
      </c>
      <c r="Q1" t="s">
        <v>7</v>
      </c>
      <c r="R1" t="s">
        <v>11</v>
      </c>
      <c r="S1" t="s">
        <v>10</v>
      </c>
      <c r="T1" t="s">
        <v>9</v>
      </c>
      <c r="V1" t="s">
        <v>12</v>
      </c>
      <c r="W1" t="s">
        <v>13</v>
      </c>
      <c r="Y1" t="s">
        <v>14</v>
      </c>
      <c r="Z1" t="s">
        <v>4</v>
      </c>
      <c r="AA1" t="s">
        <v>5</v>
      </c>
      <c r="AB1" t="s">
        <v>8</v>
      </c>
    </row>
    <row r="2" spans="1:28">
      <c r="A2">
        <v>0</v>
      </c>
      <c r="B2" s="2">
        <v>1</v>
      </c>
      <c r="E2" s="2">
        <v>1</v>
      </c>
      <c r="H2">
        <v>10000</v>
      </c>
      <c r="I2">
        <v>10000</v>
      </c>
      <c r="K2">
        <f>H2*B2</f>
        <v>10000</v>
      </c>
      <c r="L2">
        <f>I2*E2</f>
        <v>10000</v>
      </c>
      <c r="M2">
        <f>K2+L2</f>
        <v>20000</v>
      </c>
      <c r="N2" s="2">
        <f>K2/L2</f>
        <v>1</v>
      </c>
      <c r="Y2">
        <v>0</v>
      </c>
      <c r="AB2" s="2"/>
    </row>
    <row r="3" spans="1:28">
      <c r="A3">
        <v>1</v>
      </c>
      <c r="B3" s="2">
        <f>B2*C3+B2</f>
        <v>1.06</v>
      </c>
      <c r="C3" s="1">
        <v>0.06</v>
      </c>
      <c r="E3" s="2">
        <f>E2*F3+E2</f>
        <v>1.1000000000000001</v>
      </c>
      <c r="F3" s="1">
        <v>0.1</v>
      </c>
      <c r="H3">
        <f>H2+V2-P2</f>
        <v>10000</v>
      </c>
      <c r="I3">
        <f>I2-Q2+W2</f>
        <v>10000</v>
      </c>
      <c r="K3">
        <f t="shared" ref="K3:K20" si="0">H3*B3</f>
        <v>10600</v>
      </c>
      <c r="L3">
        <f t="shared" ref="L3:L20" si="1">I3*E3</f>
        <v>11000</v>
      </c>
      <c r="M3">
        <f t="shared" ref="M3:M20" si="2">K3+L3</f>
        <v>21600</v>
      </c>
      <c r="N3" s="2">
        <f t="shared" ref="N3:N20" si="3">K3/L3</f>
        <v>0.96363636363636362</v>
      </c>
      <c r="Q3">
        <v>195</v>
      </c>
      <c r="R3" s="2">
        <f>P3*B3+E3*Q3</f>
        <v>214.50000000000003</v>
      </c>
      <c r="S3" s="2">
        <f>(R3-100)*25%</f>
        <v>28.625000000000007</v>
      </c>
      <c r="T3" s="2">
        <f>R3-S3</f>
        <v>185.87500000000003</v>
      </c>
      <c r="V3" s="3">
        <f>T3/B3</f>
        <v>175.35377358490567</v>
      </c>
      <c r="W3" s="3"/>
      <c r="Y3" s="2">
        <f t="shared" ref="Y3" si="4">Y2+T3-V3*B3-W3*E3</f>
        <v>0</v>
      </c>
      <c r="Z3" s="5">
        <f>H3*B2</f>
        <v>10000</v>
      </c>
      <c r="AA3" s="5">
        <f>I3*E2</f>
        <v>10000</v>
      </c>
      <c r="AB3" s="6">
        <f>Z3/AA3</f>
        <v>1</v>
      </c>
    </row>
    <row r="4" spans="1:28">
      <c r="A4">
        <v>2</v>
      </c>
      <c r="B4" s="2">
        <f>B3*C4+B3</f>
        <v>1.1660000000000001</v>
      </c>
      <c r="C4" s="1">
        <v>0.1</v>
      </c>
      <c r="E4" s="2">
        <f>E3*F4+E3</f>
        <v>1.1660000000000001</v>
      </c>
      <c r="F4" s="1">
        <v>0.06</v>
      </c>
      <c r="H4">
        <f>H3+V3-P3</f>
        <v>10175.353773584906</v>
      </c>
      <c r="I4">
        <f>I3-Q3+W3</f>
        <v>9805</v>
      </c>
      <c r="K4">
        <f t="shared" si="0"/>
        <v>11864.462500000001</v>
      </c>
      <c r="L4">
        <f t="shared" si="1"/>
        <v>11432.630000000001</v>
      </c>
      <c r="M4">
        <f t="shared" si="2"/>
        <v>23297.092500000002</v>
      </c>
      <c r="N4" s="2">
        <f t="shared" si="3"/>
        <v>1.0377719299933612</v>
      </c>
      <c r="P4">
        <v>199</v>
      </c>
      <c r="R4" s="2">
        <f t="shared" ref="R4:R20" si="5">P4*B4+E4*Q4</f>
        <v>232.03400000000002</v>
      </c>
      <c r="S4" s="2">
        <f>(R4-100)*25%</f>
        <v>33.008500000000005</v>
      </c>
      <c r="T4" s="2">
        <f>R4-S4</f>
        <v>199.02550000000002</v>
      </c>
      <c r="V4" s="3"/>
      <c r="W4" s="3">
        <f t="shared" ref="W4:W22" si="6">T4/E4</f>
        <v>170.69082332761579</v>
      </c>
      <c r="Y4" s="2">
        <f>Y3+T4-V4*B4-W4*E4</f>
        <v>0</v>
      </c>
      <c r="Z4" s="5">
        <f t="shared" ref="Z4:Z20" si="7">H4*B3</f>
        <v>10785.875</v>
      </c>
      <c r="AA4" s="5">
        <f t="shared" ref="AA4:AA20" si="8">I4*E3</f>
        <v>10785.5</v>
      </c>
      <c r="AB4" s="6">
        <f t="shared" ref="AB4:AB20" si="9">Z4/AA4</f>
        <v>1.0000347689026934</v>
      </c>
    </row>
    <row r="5" spans="1:28">
      <c r="A5">
        <v>3</v>
      </c>
      <c r="B5" s="2">
        <f>B4*C5+B4</f>
        <v>1.2359600000000002</v>
      </c>
      <c r="C5" s="1">
        <v>0.06</v>
      </c>
      <c r="E5" s="2">
        <f>E4*F5+E4</f>
        <v>1.2826000000000002</v>
      </c>
      <c r="F5" s="1">
        <v>0.1</v>
      </c>
      <c r="H5">
        <f t="shared" ref="H5:H19" si="10">H4+V4-P4</f>
        <v>9976.3537735849059</v>
      </c>
      <c r="I5">
        <f t="shared" ref="I5:I20" si="11">I4-Q4+W4</f>
        <v>9975.6908233276154</v>
      </c>
      <c r="K5">
        <f t="shared" si="0"/>
        <v>12330.374210000002</v>
      </c>
      <c r="L5">
        <f t="shared" si="1"/>
        <v>12794.82105</v>
      </c>
      <c r="M5">
        <f t="shared" si="2"/>
        <v>25125.19526</v>
      </c>
      <c r="N5" s="2">
        <f t="shared" si="3"/>
        <v>0.96370040360978726</v>
      </c>
      <c r="Q5">
        <v>196</v>
      </c>
      <c r="R5" s="2">
        <f t="shared" si="5"/>
        <v>251.38960000000003</v>
      </c>
      <c r="S5" s="2">
        <f>(R5-100)*25%</f>
        <v>37.847400000000007</v>
      </c>
      <c r="T5" s="2">
        <f>R5-S5</f>
        <v>213.54220000000004</v>
      </c>
      <c r="V5" s="3">
        <f>T5/B5</f>
        <v>172.77436162982622</v>
      </c>
      <c r="W5" s="3"/>
      <c r="Y5" s="2">
        <f t="shared" ref="Y5:Y18" si="12">Y4+T5-V5*B5-W5*E5</f>
        <v>0</v>
      </c>
      <c r="Z5" s="5">
        <f t="shared" si="7"/>
        <v>11632.428500000002</v>
      </c>
      <c r="AA5" s="5">
        <f t="shared" si="8"/>
        <v>11631.655500000001</v>
      </c>
      <c r="AB5" s="6">
        <f t="shared" si="9"/>
        <v>1.0000664565761943</v>
      </c>
    </row>
    <row r="6" spans="1:28">
      <c r="A6">
        <v>4</v>
      </c>
      <c r="B6" s="2">
        <f>B5*C6+B5</f>
        <v>1.3595560000000002</v>
      </c>
      <c r="C6" s="1">
        <v>0.1</v>
      </c>
      <c r="E6" s="2">
        <f>E5*F6+E5</f>
        <v>1.3595560000000002</v>
      </c>
      <c r="F6" s="1">
        <v>0.06</v>
      </c>
      <c r="H6">
        <f t="shared" si="10"/>
        <v>10149.128135214733</v>
      </c>
      <c r="I6">
        <f t="shared" si="11"/>
        <v>9779.6908233276154</v>
      </c>
      <c r="K6">
        <f t="shared" si="0"/>
        <v>13798.308051000004</v>
      </c>
      <c r="L6">
        <f t="shared" si="1"/>
        <v>13296.037337000002</v>
      </c>
      <c r="M6">
        <f t="shared" si="2"/>
        <v>27094.345388000005</v>
      </c>
      <c r="N6" s="2">
        <f t="shared" si="3"/>
        <v>1.0377759704842504</v>
      </c>
      <c r="P6">
        <v>200</v>
      </c>
      <c r="R6" s="2">
        <f t="shared" si="5"/>
        <v>271.91120000000006</v>
      </c>
      <c r="S6" s="2">
        <f>(R6-100)*25%</f>
        <v>42.977800000000016</v>
      </c>
      <c r="T6" s="2">
        <f>R6-S6</f>
        <v>228.93340000000006</v>
      </c>
      <c r="V6" s="3"/>
      <c r="W6" s="3">
        <f t="shared" si="6"/>
        <v>168.38835619864133</v>
      </c>
      <c r="Y6" s="2">
        <f t="shared" si="12"/>
        <v>0</v>
      </c>
      <c r="Z6" s="5">
        <f t="shared" si="7"/>
        <v>12543.916410000003</v>
      </c>
      <c r="AA6" s="5">
        <f t="shared" si="8"/>
        <v>12543.431450000002</v>
      </c>
      <c r="AB6" s="6">
        <f t="shared" si="9"/>
        <v>1.0000386624666411</v>
      </c>
    </row>
    <row r="7" spans="1:28">
      <c r="A7">
        <v>5</v>
      </c>
      <c r="B7" s="2">
        <f>B6*C7+B6</f>
        <v>1.4411293600000001</v>
      </c>
      <c r="C7" s="1">
        <v>0.06</v>
      </c>
      <c r="E7" s="2">
        <f>E6*F7+E6</f>
        <v>1.4955116000000002</v>
      </c>
      <c r="F7" s="1">
        <v>0.1</v>
      </c>
      <c r="H7">
        <f t="shared" si="10"/>
        <v>9949.1281352147325</v>
      </c>
      <c r="I7">
        <f t="shared" si="11"/>
        <v>9948.0791795262576</v>
      </c>
      <c r="K7">
        <f t="shared" si="0"/>
        <v>14337.980662060003</v>
      </c>
      <c r="L7">
        <f t="shared" si="1"/>
        <v>14877.467810700002</v>
      </c>
      <c r="M7">
        <f t="shared" si="2"/>
        <v>29215.448472760007</v>
      </c>
      <c r="N7" s="2">
        <f t="shared" si="3"/>
        <v>0.96373797238183267</v>
      </c>
      <c r="Q7">
        <v>197</v>
      </c>
      <c r="R7" s="2">
        <f t="shared" si="5"/>
        <v>294.6157852</v>
      </c>
      <c r="S7" s="2">
        <f>(R7-100)*25%</f>
        <v>48.653946300000001</v>
      </c>
      <c r="T7" s="2">
        <f>R7-S7</f>
        <v>245.9618389</v>
      </c>
      <c r="V7" s="3">
        <f>T7/B7</f>
        <v>170.67297754588802</v>
      </c>
      <c r="W7" s="3"/>
      <c r="Y7" s="2">
        <f t="shared" si="12"/>
        <v>0</v>
      </c>
      <c r="Z7" s="5">
        <f t="shared" si="7"/>
        <v>13526.396851000003</v>
      </c>
      <c r="AA7" s="5">
        <f t="shared" si="8"/>
        <v>13524.970737000003</v>
      </c>
      <c r="AB7" s="6">
        <f t="shared" si="9"/>
        <v>1.0001054430377507</v>
      </c>
    </row>
    <row r="8" spans="1:28">
      <c r="A8">
        <v>6</v>
      </c>
      <c r="B8" s="2">
        <f>B7*C8+B7</f>
        <v>1.5852422960000001</v>
      </c>
      <c r="C8" s="1">
        <v>0.1</v>
      </c>
      <c r="E8" s="2">
        <f>E7*F8+E7</f>
        <v>1.5852422960000001</v>
      </c>
      <c r="F8" s="1">
        <v>0.06</v>
      </c>
      <c r="H8">
        <f t="shared" si="10"/>
        <v>10119.801112760621</v>
      </c>
      <c r="I8">
        <f t="shared" si="11"/>
        <v>9751.0791795262576</v>
      </c>
      <c r="K8">
        <f t="shared" si="0"/>
        <v>16042.336751056002</v>
      </c>
      <c r="L8">
        <f t="shared" si="1"/>
        <v>15457.823147030002</v>
      </c>
      <c r="M8">
        <f t="shared" si="2"/>
        <v>31500.159898086004</v>
      </c>
      <c r="N8" s="2">
        <f t="shared" si="3"/>
        <v>1.0378134487932931</v>
      </c>
      <c r="P8">
        <v>201</v>
      </c>
      <c r="R8" s="2">
        <f t="shared" si="5"/>
        <v>318.63370149600001</v>
      </c>
      <c r="S8" s="2">
        <f t="shared" ref="S8:S22" si="13">(R8-100)*25%</f>
        <v>54.658425374000004</v>
      </c>
      <c r="T8" s="2">
        <f t="shared" ref="T8:T20" si="14">R8-S8</f>
        <v>263.97527612200003</v>
      </c>
      <c r="V8" s="3"/>
      <c r="W8" s="3">
        <f t="shared" si="6"/>
        <v>166.52045986161349</v>
      </c>
      <c r="Y8" s="2">
        <f t="shared" si="12"/>
        <v>0</v>
      </c>
      <c r="Z8" s="5">
        <f t="shared" si="7"/>
        <v>14583.942500960002</v>
      </c>
      <c r="AA8" s="5">
        <f t="shared" si="8"/>
        <v>14582.852025500002</v>
      </c>
      <c r="AB8" s="6">
        <f t="shared" si="9"/>
        <v>1.0000747779280825</v>
      </c>
    </row>
    <row r="9" spans="1:28">
      <c r="A9">
        <v>7</v>
      </c>
      <c r="B9" s="2">
        <f>B8*C9+B8</f>
        <v>1.6803568337600001</v>
      </c>
      <c r="C9" s="1">
        <v>0.06</v>
      </c>
      <c r="E9" s="2">
        <f>E8*F9+E8</f>
        <v>1.7437665256000001</v>
      </c>
      <c r="F9" s="1">
        <v>0.1</v>
      </c>
      <c r="H9">
        <f t="shared" si="10"/>
        <v>9918.8011127606205</v>
      </c>
      <c r="I9">
        <f t="shared" si="11"/>
        <v>9917.5996393878704</v>
      </c>
      <c r="K9">
        <f t="shared" si="0"/>
        <v>16667.125232533603</v>
      </c>
      <c r="L9">
        <f t="shared" si="1"/>
        <v>17293.978265467202</v>
      </c>
      <c r="M9">
        <f t="shared" si="2"/>
        <v>33961.103498000804</v>
      </c>
      <c r="N9" s="2">
        <f t="shared" si="3"/>
        <v>0.96375310392373359</v>
      </c>
      <c r="Q9">
        <v>198</v>
      </c>
      <c r="R9" s="2">
        <f t="shared" si="5"/>
        <v>345.2657720688</v>
      </c>
      <c r="S9" s="2">
        <f t="shared" si="13"/>
        <v>61.316443017200001</v>
      </c>
      <c r="T9" s="2">
        <f t="shared" si="14"/>
        <v>283.94932905159999</v>
      </c>
      <c r="V9" s="3">
        <f>T9/B9</f>
        <v>168.9815659071825</v>
      </c>
      <c r="W9" s="3"/>
      <c r="Y9" s="2">
        <f t="shared" si="12"/>
        <v>0</v>
      </c>
      <c r="Z9" s="5">
        <f t="shared" si="7"/>
        <v>15723.703049560003</v>
      </c>
      <c r="AA9" s="5">
        <f t="shared" si="8"/>
        <v>15721.798423152</v>
      </c>
      <c r="AB9" s="6">
        <f t="shared" si="9"/>
        <v>1.0001211455812331</v>
      </c>
    </row>
    <row r="10" spans="1:28">
      <c r="A10">
        <v>8</v>
      </c>
      <c r="B10" s="2">
        <f>B9*C10+B9</f>
        <v>1.8483925171360001</v>
      </c>
      <c r="C10" s="1">
        <v>0.1</v>
      </c>
      <c r="E10" s="2">
        <f>E9*F10+E9</f>
        <v>1.8483925171360001</v>
      </c>
      <c r="F10" s="1">
        <v>0.06</v>
      </c>
      <c r="H10">
        <f t="shared" si="10"/>
        <v>10087.782678667803</v>
      </c>
      <c r="I10">
        <f t="shared" si="11"/>
        <v>9719.5996393878704</v>
      </c>
      <c r="K10">
        <f t="shared" si="0"/>
        <v>18646.182017743722</v>
      </c>
      <c r="L10">
        <f t="shared" si="1"/>
        <v>17965.635243002303</v>
      </c>
      <c r="M10">
        <f t="shared" si="2"/>
        <v>36611.817260746029</v>
      </c>
      <c r="N10" s="2">
        <f t="shared" si="3"/>
        <v>1.0378804737787657</v>
      </c>
      <c r="P10">
        <v>202</v>
      </c>
      <c r="R10" s="2">
        <f t="shared" si="5"/>
        <v>373.375288461472</v>
      </c>
      <c r="S10" s="2">
        <f t="shared" si="13"/>
        <v>68.343822115367999</v>
      </c>
      <c r="T10" s="2">
        <f t="shared" si="14"/>
        <v>305.03146634610403</v>
      </c>
      <c r="V10" s="3"/>
      <c r="W10" s="3">
        <f t="shared" si="6"/>
        <v>165.02526574752443</v>
      </c>
      <c r="Y10" s="2">
        <f t="shared" si="12"/>
        <v>0</v>
      </c>
      <c r="Z10" s="5">
        <f t="shared" si="7"/>
        <v>16951.074561585203</v>
      </c>
      <c r="AA10" s="5">
        <f t="shared" si="8"/>
        <v>16948.712493398401</v>
      </c>
      <c r="AB10" s="6">
        <f t="shared" si="9"/>
        <v>1.000139365641356</v>
      </c>
    </row>
    <row r="11" spans="1:28">
      <c r="A11">
        <v>9</v>
      </c>
      <c r="B11" s="2">
        <f>B10*C11+B10</f>
        <v>1.95929606816416</v>
      </c>
      <c r="C11" s="1">
        <v>0.06</v>
      </c>
      <c r="E11" s="2">
        <f>E10*F11+E10</f>
        <v>2.0332317688496002</v>
      </c>
      <c r="F11" s="1">
        <v>0.1</v>
      </c>
      <c r="H11">
        <f t="shared" si="10"/>
        <v>9885.7826786678033</v>
      </c>
      <c r="I11">
        <f t="shared" si="11"/>
        <v>9884.6249051353952</v>
      </c>
      <c r="K11">
        <f t="shared" si="0"/>
        <v>19369.175133039185</v>
      </c>
      <c r="L11">
        <f t="shared" si="1"/>
        <v>20097.733380283251</v>
      </c>
      <c r="M11">
        <f t="shared" si="2"/>
        <v>39466.908513322436</v>
      </c>
      <c r="N11" s="2">
        <f t="shared" si="3"/>
        <v>0.96374923313696592</v>
      </c>
      <c r="Q11">
        <v>198</v>
      </c>
      <c r="R11" s="2">
        <f t="shared" si="5"/>
        <v>402.57989023222086</v>
      </c>
      <c r="S11" s="2">
        <f t="shared" si="13"/>
        <v>75.644972558055215</v>
      </c>
      <c r="T11" s="2">
        <f t="shared" si="14"/>
        <v>326.93491767416566</v>
      </c>
      <c r="V11" s="3">
        <f>T11/B11</f>
        <v>166.86345825238158</v>
      </c>
      <c r="W11" s="3"/>
      <c r="Y11" s="2">
        <f t="shared" si="12"/>
        <v>0</v>
      </c>
      <c r="Z11" s="5">
        <f t="shared" si="7"/>
        <v>18272.806729282249</v>
      </c>
      <c r="AA11" s="5">
        <f t="shared" si="8"/>
        <v>18270.66670934841</v>
      </c>
      <c r="AB11" s="6">
        <f t="shared" si="9"/>
        <v>1.0001171287270401</v>
      </c>
    </row>
    <row r="12" spans="1:28">
      <c r="A12">
        <v>10</v>
      </c>
      <c r="B12" s="2">
        <f>B11*C12+B11</f>
        <v>2.155225674980576</v>
      </c>
      <c r="C12" s="1">
        <v>0.1</v>
      </c>
      <c r="E12" s="2">
        <f>E11*F12+E11</f>
        <v>2.155225674980576</v>
      </c>
      <c r="F12" s="1">
        <v>0.06</v>
      </c>
      <c r="H12">
        <f t="shared" si="10"/>
        <v>10052.646136920184</v>
      </c>
      <c r="I12">
        <f t="shared" si="11"/>
        <v>9686.6249051353952</v>
      </c>
      <c r="K12">
        <f t="shared" si="0"/>
        <v>21665.721055784685</v>
      </c>
      <c r="L12">
        <f t="shared" si="1"/>
        <v>20876.86269945409</v>
      </c>
      <c r="M12">
        <f t="shared" si="2"/>
        <v>42542.583755238775</v>
      </c>
      <c r="N12" s="2">
        <f t="shared" si="3"/>
        <v>1.0377862501510451</v>
      </c>
      <c r="P12">
        <v>202</v>
      </c>
      <c r="R12" s="2">
        <f t="shared" si="5"/>
        <v>435.35558634607634</v>
      </c>
      <c r="S12" s="2">
        <f t="shared" si="13"/>
        <v>83.838896586519084</v>
      </c>
      <c r="T12" s="2">
        <f t="shared" si="14"/>
        <v>351.51668975955727</v>
      </c>
      <c r="V12" s="3"/>
      <c r="W12" s="3">
        <f t="shared" si="6"/>
        <v>163.09971333406898</v>
      </c>
      <c r="Y12" s="2">
        <f t="shared" si="12"/>
        <v>0</v>
      </c>
      <c r="Z12" s="5">
        <f t="shared" si="7"/>
        <v>19696.110050713349</v>
      </c>
      <c r="AA12" s="5">
        <f t="shared" si="8"/>
        <v>19695.153490051031</v>
      </c>
      <c r="AB12" s="6">
        <f t="shared" si="9"/>
        <v>1.0000485683273705</v>
      </c>
    </row>
    <row r="13" spans="1:28">
      <c r="A13">
        <v>11</v>
      </c>
      <c r="B13" s="2">
        <f>B12*C13+B12</f>
        <v>2.2845392154794104</v>
      </c>
      <c r="C13" s="1">
        <v>0.06</v>
      </c>
      <c r="E13" s="2">
        <f>E12*F13+E12</f>
        <v>2.3707482424786335</v>
      </c>
      <c r="F13" s="1">
        <v>0.1</v>
      </c>
      <c r="H13">
        <f t="shared" si="10"/>
        <v>9850.6461369201843</v>
      </c>
      <c r="I13">
        <f t="shared" si="11"/>
        <v>9849.724618469465</v>
      </c>
      <c r="K13">
        <f t="shared" si="0"/>
        <v>22504.187397604921</v>
      </c>
      <c r="L13">
        <f t="shared" si="1"/>
        <v>23351.217328135011</v>
      </c>
      <c r="M13">
        <f t="shared" si="2"/>
        <v>45855.404725739936</v>
      </c>
      <c r="N13" s="2">
        <f t="shared" si="3"/>
        <v>0.96372651932327591</v>
      </c>
      <c r="Q13">
        <v>199</v>
      </c>
      <c r="R13" s="2">
        <f t="shared" si="5"/>
        <v>471.77890025324808</v>
      </c>
      <c r="S13" s="2">
        <f t="shared" si="13"/>
        <v>92.944725063312021</v>
      </c>
      <c r="T13" s="2">
        <f t="shared" si="14"/>
        <v>378.83417518993605</v>
      </c>
      <c r="V13" s="3">
        <f>T13/B13</f>
        <v>165.82520125855564</v>
      </c>
      <c r="W13" s="3"/>
      <c r="Y13" s="2">
        <f t="shared" si="12"/>
        <v>0</v>
      </c>
      <c r="Z13" s="5">
        <f t="shared" si="7"/>
        <v>21230.36546943861</v>
      </c>
      <c r="AA13" s="5">
        <f t="shared" si="8"/>
        <v>21228.379389213649</v>
      </c>
      <c r="AB13" s="6">
        <f t="shared" si="9"/>
        <v>1.0000935577883052</v>
      </c>
    </row>
    <row r="14" spans="1:28">
      <c r="A14">
        <v>12</v>
      </c>
      <c r="B14" s="2">
        <f>B13*C14+B13</f>
        <v>2.5129931370273515</v>
      </c>
      <c r="C14" s="1">
        <v>0.1</v>
      </c>
      <c r="E14" s="2">
        <f>E13*F14+E13</f>
        <v>2.5129931370273515</v>
      </c>
      <c r="F14" s="1">
        <v>0.06</v>
      </c>
      <c r="H14">
        <f t="shared" si="10"/>
        <v>10016.471338178741</v>
      </c>
      <c r="I14">
        <f t="shared" si="11"/>
        <v>9650.724618469465</v>
      </c>
      <c r="K14">
        <f t="shared" si="0"/>
        <v>25171.323730074346</v>
      </c>
      <c r="L14">
        <f t="shared" si="1"/>
        <v>24252.20473355467</v>
      </c>
      <c r="M14">
        <f t="shared" si="2"/>
        <v>49423.528463629016</v>
      </c>
      <c r="N14" s="2">
        <f t="shared" si="3"/>
        <v>1.0378983686892602</v>
      </c>
      <c r="P14">
        <v>203</v>
      </c>
      <c r="R14" s="2">
        <f t="shared" si="5"/>
        <v>510.13760681655236</v>
      </c>
      <c r="S14" s="2">
        <f t="shared" si="13"/>
        <v>102.53440170413809</v>
      </c>
      <c r="T14" s="2">
        <f t="shared" si="14"/>
        <v>407.60320511241429</v>
      </c>
      <c r="V14" s="3"/>
      <c r="W14" s="3">
        <f t="shared" si="6"/>
        <v>162.19829616987047</v>
      </c>
      <c r="Y14" s="2">
        <f t="shared" si="12"/>
        <v>0</v>
      </c>
      <c r="Z14" s="5">
        <f t="shared" si="7"/>
        <v>22883.02157279486</v>
      </c>
      <c r="AA14" s="5">
        <f t="shared" si="8"/>
        <v>22879.438427881763</v>
      </c>
      <c r="AB14" s="6">
        <f t="shared" si="9"/>
        <v>1.0001566098278325</v>
      </c>
    </row>
    <row r="15" spans="1:28">
      <c r="A15">
        <v>13</v>
      </c>
      <c r="B15" s="2">
        <f>B14*C15+B14</f>
        <v>2.6637727252489927</v>
      </c>
      <c r="C15" s="1">
        <v>0.06</v>
      </c>
      <c r="E15" s="2">
        <f>E14*F15+E14</f>
        <v>2.7642924507300868</v>
      </c>
      <c r="F15" s="1">
        <v>0.1</v>
      </c>
      <c r="H15">
        <f t="shared" si="10"/>
        <v>9813.4713381787406</v>
      </c>
      <c r="I15">
        <f t="shared" si="11"/>
        <v>9812.9229146393354</v>
      </c>
      <c r="K15">
        <f t="shared" si="0"/>
        <v>26140.857290653261</v>
      </c>
      <c r="L15">
        <f t="shared" si="1"/>
        <v>27125.788732533794</v>
      </c>
      <c r="M15">
        <f t="shared" si="2"/>
        <v>53266.646023187059</v>
      </c>
      <c r="N15" s="2">
        <f t="shared" si="3"/>
        <v>0.96369021923778242</v>
      </c>
      <c r="Q15">
        <v>199</v>
      </c>
      <c r="R15" s="2">
        <f t="shared" si="5"/>
        <v>550.09419769528722</v>
      </c>
      <c r="S15" s="2">
        <f t="shared" si="13"/>
        <v>112.52354942382181</v>
      </c>
      <c r="T15" s="2">
        <f t="shared" si="14"/>
        <v>437.57064827146542</v>
      </c>
      <c r="V15" s="3">
        <f>T15/B15</f>
        <v>164.26726053761365</v>
      </c>
      <c r="W15" s="3"/>
      <c r="Y15" s="2">
        <f t="shared" si="12"/>
        <v>0</v>
      </c>
      <c r="Z15" s="5">
        <f t="shared" si="7"/>
        <v>24661.186123257794</v>
      </c>
      <c r="AA15" s="5">
        <f t="shared" si="8"/>
        <v>24659.807938667083</v>
      </c>
      <c r="AB15" s="6">
        <f t="shared" si="9"/>
        <v>1.0000558878882648</v>
      </c>
    </row>
    <row r="16" spans="1:28">
      <c r="A16">
        <v>14</v>
      </c>
      <c r="B16" s="2">
        <f>B15*C16+B15</f>
        <v>2.9301499977738921</v>
      </c>
      <c r="C16" s="1">
        <v>0.1</v>
      </c>
      <c r="E16" s="2">
        <f>E15*F16+E15</f>
        <v>2.9301499977738921</v>
      </c>
      <c r="F16" s="1">
        <v>0.06</v>
      </c>
      <c r="H16">
        <f t="shared" si="10"/>
        <v>9977.7385987163543</v>
      </c>
      <c r="I16">
        <f t="shared" si="11"/>
        <v>9613.9229146393354</v>
      </c>
      <c r="K16">
        <f t="shared" si="0"/>
        <v>29236.270732817204</v>
      </c>
      <c r="L16">
        <f t="shared" si="1"/>
        <v>28170.236206928817</v>
      </c>
      <c r="M16">
        <f t="shared" si="2"/>
        <v>57406.506939746017</v>
      </c>
      <c r="N16" s="2">
        <f t="shared" si="3"/>
        <v>1.0378425838554446</v>
      </c>
      <c r="P16">
        <v>203</v>
      </c>
      <c r="R16" s="2">
        <f t="shared" si="5"/>
        <v>594.8204495481001</v>
      </c>
      <c r="S16" s="2">
        <f t="shared" si="13"/>
        <v>123.70511238702503</v>
      </c>
      <c r="T16" s="2">
        <f t="shared" si="14"/>
        <v>471.1153371610751</v>
      </c>
      <c r="V16" s="3"/>
      <c r="W16" s="3">
        <f t="shared" si="6"/>
        <v>160.7819864235596</v>
      </c>
      <c r="Y16" s="2">
        <f t="shared" si="12"/>
        <v>0</v>
      </c>
      <c r="Z16" s="5">
        <f t="shared" si="7"/>
        <v>26578.427938924728</v>
      </c>
      <c r="AA16" s="5">
        <f t="shared" si="8"/>
        <v>26575.694534838509</v>
      </c>
      <c r="AB16" s="6">
        <f t="shared" si="9"/>
        <v>1.0001028535334282</v>
      </c>
    </row>
    <row r="17" spans="1:28">
      <c r="A17">
        <v>15</v>
      </c>
      <c r="B17" s="2">
        <f>B16*C17+B16</f>
        <v>3.1059589976403257</v>
      </c>
      <c r="C17" s="1">
        <v>0.06</v>
      </c>
      <c r="E17" s="2">
        <f>E16*F17+E16</f>
        <v>3.2231649975512813</v>
      </c>
      <c r="F17" s="1">
        <v>0.1</v>
      </c>
      <c r="H17">
        <f t="shared" si="10"/>
        <v>9774.7385987163543</v>
      </c>
      <c r="I17">
        <f t="shared" si="11"/>
        <v>9774.7049010628944</v>
      </c>
      <c r="K17">
        <f t="shared" si="0"/>
        <v>30359.93730026525</v>
      </c>
      <c r="L17">
        <f t="shared" si="1"/>
        <v>31505.48669849888</v>
      </c>
      <c r="M17">
        <f t="shared" si="2"/>
        <v>61865.423998764134</v>
      </c>
      <c r="N17" s="2">
        <f t="shared" si="3"/>
        <v>0.9636396857094669</v>
      </c>
      <c r="Q17">
        <v>199</v>
      </c>
      <c r="R17" s="2">
        <f t="shared" si="5"/>
        <v>641.40983451270495</v>
      </c>
      <c r="S17" s="2">
        <f t="shared" si="13"/>
        <v>135.35245862817624</v>
      </c>
      <c r="T17" s="2">
        <f t="shared" si="14"/>
        <v>506.05737588452871</v>
      </c>
      <c r="V17" s="3">
        <f>T17/B17</f>
        <v>162.93111926750905</v>
      </c>
      <c r="W17" s="3"/>
      <c r="Y17" s="2">
        <f t="shared" si="12"/>
        <v>-5.6843418860808015E-14</v>
      </c>
      <c r="Z17" s="5">
        <f t="shared" si="7"/>
        <v>28641.450283269103</v>
      </c>
      <c r="AA17" s="5">
        <f t="shared" si="8"/>
        <v>28641.351544089892</v>
      </c>
      <c r="AB17" s="6">
        <f t="shared" si="9"/>
        <v>1.0000034474343524</v>
      </c>
    </row>
    <row r="18" spans="1:28">
      <c r="A18">
        <v>16</v>
      </c>
      <c r="B18" s="2">
        <f>B17*C18+B17</f>
        <v>3.4165548974043585</v>
      </c>
      <c r="C18" s="1">
        <v>0.1</v>
      </c>
      <c r="E18" s="2">
        <f>E17*F18+E17</f>
        <v>3.416554897404358</v>
      </c>
      <c r="F18" s="1">
        <v>0.06</v>
      </c>
      <c r="H18">
        <f t="shared" si="10"/>
        <v>9937.6697179838629</v>
      </c>
      <c r="I18">
        <f t="shared" si="11"/>
        <v>9575.7049010628944</v>
      </c>
      <c r="K18">
        <f t="shared" si="0"/>
        <v>33952.594143764756</v>
      </c>
      <c r="L18">
        <f t="shared" si="1"/>
        <v>32715.921475825344</v>
      </c>
      <c r="M18">
        <f t="shared" si="2"/>
        <v>66668.515619590093</v>
      </c>
      <c r="N18" s="2">
        <f t="shared" si="3"/>
        <v>1.0378003312195629</v>
      </c>
      <c r="P18">
        <v>202</v>
      </c>
      <c r="R18" s="2">
        <f t="shared" si="5"/>
        <v>690.14408927568036</v>
      </c>
      <c r="S18" s="2">
        <f t="shared" si="13"/>
        <v>147.53602231892009</v>
      </c>
      <c r="T18" s="2">
        <f t="shared" si="14"/>
        <v>542.60806695676024</v>
      </c>
      <c r="V18" s="3"/>
      <c r="W18" s="3">
        <f t="shared" si="6"/>
        <v>158.81731254164629</v>
      </c>
      <c r="Y18" s="2">
        <f t="shared" si="12"/>
        <v>0</v>
      </c>
      <c r="Z18" s="5">
        <f t="shared" si="7"/>
        <v>30865.994676149778</v>
      </c>
      <c r="AA18" s="5">
        <f t="shared" si="8"/>
        <v>30864.076863986174</v>
      </c>
      <c r="AB18" s="6">
        <f t="shared" si="9"/>
        <v>1.0000621373570333</v>
      </c>
    </row>
    <row r="19" spans="1:28">
      <c r="A19">
        <v>17</v>
      </c>
      <c r="B19" s="2">
        <f>B18*C19+B18</f>
        <v>3.6215481912486198</v>
      </c>
      <c r="C19" s="1">
        <v>0.06</v>
      </c>
      <c r="E19" s="2">
        <f>E18*F19+E18</f>
        <v>3.7582103871447936</v>
      </c>
      <c r="F19" s="1">
        <v>0.1</v>
      </c>
      <c r="H19">
        <f t="shared" si="10"/>
        <v>9735.6697179838629</v>
      </c>
      <c r="I19">
        <f t="shared" si="11"/>
        <v>9734.5222136045413</v>
      </c>
      <c r="K19">
        <f t="shared" si="0"/>
        <v>35258.197057758422</v>
      </c>
      <c r="L19">
        <f t="shared" si="1"/>
        <v>36584.382497060316</v>
      </c>
      <c r="M19">
        <f t="shared" si="2"/>
        <v>71842.579554818745</v>
      </c>
      <c r="N19" s="2">
        <f t="shared" si="3"/>
        <v>0.96374995698209587</v>
      </c>
      <c r="Q19">
        <v>198</v>
      </c>
      <c r="R19" s="2">
        <f t="shared" si="5"/>
        <v>744.12565665466911</v>
      </c>
      <c r="S19" s="2">
        <f t="shared" si="13"/>
        <v>161.03141416366728</v>
      </c>
      <c r="T19" s="2">
        <f t="shared" si="14"/>
        <v>583.09424249100186</v>
      </c>
      <c r="V19" s="3">
        <f>T19/B19</f>
        <v>161.0068986241946</v>
      </c>
      <c r="W19" s="3"/>
      <c r="Y19" s="2">
        <f>Y18+T19-V19*B19-W19*E19</f>
        <v>0</v>
      </c>
      <c r="Z19" s="5">
        <f t="shared" si="7"/>
        <v>33262.450054489076</v>
      </c>
      <c r="AA19" s="5">
        <f t="shared" si="8"/>
        <v>33258.529542782111</v>
      </c>
      <c r="AB19" s="6">
        <f t="shared" si="9"/>
        <v>1.0001178798870805</v>
      </c>
    </row>
    <row r="20" spans="1:28">
      <c r="A20">
        <v>18</v>
      </c>
      <c r="B20" s="2">
        <f>B19*C20+B19</f>
        <v>3.9837030103734818</v>
      </c>
      <c r="C20" s="1">
        <v>0.1</v>
      </c>
      <c r="E20" s="2">
        <f>E19*F20+E19</f>
        <v>3.9837030103734814</v>
      </c>
      <c r="F20" s="1">
        <v>0.06</v>
      </c>
      <c r="H20">
        <f>H19+V19-P19</f>
        <v>9896.6766166080579</v>
      </c>
      <c r="I20">
        <f t="shared" si="11"/>
        <v>9536.5222136045413</v>
      </c>
      <c r="K20">
        <f t="shared" si="0"/>
        <v>39425.420430274367</v>
      </c>
      <c r="L20">
        <f t="shared" si="1"/>
        <v>37990.672250829986</v>
      </c>
      <c r="M20">
        <f t="shared" si="2"/>
        <v>77416.092681104346</v>
      </c>
      <c r="N20" s="2">
        <f t="shared" si="3"/>
        <v>1.037765801299108</v>
      </c>
      <c r="P20">
        <v>202</v>
      </c>
      <c r="R20" s="2">
        <f t="shared" si="5"/>
        <v>804.70800809544335</v>
      </c>
      <c r="S20" s="2">
        <f t="shared" si="13"/>
        <v>176.17700202386084</v>
      </c>
      <c r="T20" s="2">
        <f t="shared" si="14"/>
        <v>628.53100607158251</v>
      </c>
      <c r="V20" s="3"/>
      <c r="W20" s="3">
        <f t="shared" si="6"/>
        <v>157.77556821753544</v>
      </c>
      <c r="Y20" s="2">
        <f>Y19+T20-V20*B20-W20*E20</f>
        <v>0</v>
      </c>
      <c r="Z20" s="5">
        <f t="shared" si="7"/>
        <v>35841.291300249424</v>
      </c>
      <c r="AA20" s="5">
        <f t="shared" si="8"/>
        <v>35840.256840405644</v>
      </c>
      <c r="AB20" s="6">
        <f t="shared" si="9"/>
        <v>1.0000288630700496</v>
      </c>
    </row>
    <row r="21" spans="1:28">
      <c r="A21">
        <v>19</v>
      </c>
      <c r="B21" s="2">
        <f>B20*C21+B20</f>
        <v>4.2227251909958907</v>
      </c>
      <c r="C21" s="1">
        <v>0.06</v>
      </c>
      <c r="E21" s="2">
        <f>E20*F21+E20</f>
        <v>4.3820733114108297</v>
      </c>
      <c r="F21" s="1">
        <v>0.1</v>
      </c>
      <c r="H21">
        <f>H20+V20-P20</f>
        <v>9694.6766166080579</v>
      </c>
      <c r="I21">
        <f t="shared" ref="I21" si="15">I20-Q20+W20</f>
        <v>9694.297781822077</v>
      </c>
      <c r="K21">
        <f t="shared" ref="K21" si="16">H21*B21</f>
        <v>40937.955167509659</v>
      </c>
      <c r="L21">
        <f t="shared" ref="L21" si="17">I21*E21</f>
        <v>42481.123582591732</v>
      </c>
      <c r="M21">
        <f t="shared" ref="M21" si="18">K21+L21</f>
        <v>83419.078750101384</v>
      </c>
      <c r="N21" s="2">
        <f t="shared" ref="N21" si="19">K21/L21</f>
        <v>0.9636740207193002</v>
      </c>
      <c r="Q21">
        <v>199</v>
      </c>
      <c r="R21" s="2">
        <f t="shared" ref="R21" si="20">P21*B21+E21*Q21</f>
        <v>872.03258897075511</v>
      </c>
      <c r="S21" s="2">
        <f t="shared" si="13"/>
        <v>193.00814724268878</v>
      </c>
      <c r="T21" s="2">
        <f t="shared" ref="T21" si="21">R21-S21</f>
        <v>679.02444172806634</v>
      </c>
      <c r="V21" s="3">
        <f>T21/B21</f>
        <v>160.80242284673153</v>
      </c>
      <c r="W21" s="3"/>
      <c r="Y21" s="2">
        <f>Y20+T21-V21*B21-W21*E21</f>
        <v>0</v>
      </c>
      <c r="Z21" s="5">
        <f t="shared" ref="Z21" si="22">H21*B20</f>
        <v>38620.71242217892</v>
      </c>
      <c r="AA21" s="5">
        <f t="shared" ref="AA21" si="23">I21*E20</f>
        <v>38619.203256901572</v>
      </c>
      <c r="AB21" s="6">
        <f t="shared" ref="AB21" si="24">Z21/AA21</f>
        <v>1.0000390781049342</v>
      </c>
    </row>
    <row r="22" spans="1:28">
      <c r="A22">
        <v>20</v>
      </c>
      <c r="B22" s="2">
        <f>B21*C22+B21</f>
        <v>4.6449977100954793</v>
      </c>
      <c r="C22" s="1">
        <v>0.1</v>
      </c>
      <c r="E22" s="2">
        <f>E21*F22+E21</f>
        <v>4.6449977100954793</v>
      </c>
      <c r="F22" s="1">
        <v>0.06</v>
      </c>
      <c r="H22">
        <f>H21+V21-P21</f>
        <v>9855.479039454789</v>
      </c>
      <c r="I22">
        <f t="shared" ref="I22" si="25">I21-Q21+W21</f>
        <v>9495.297781822077</v>
      </c>
      <c r="K22">
        <f t="shared" ref="K22" si="26">H22*B22</f>
        <v>45778.67757016149</v>
      </c>
      <c r="L22">
        <f t="shared" ref="L22" si="27">I22*E22</f>
        <v>44105.636453238229</v>
      </c>
      <c r="M22">
        <f t="shared" ref="M22" si="28">K22+L22</f>
        <v>89884.314023399726</v>
      </c>
      <c r="N22" s="2">
        <f t="shared" ref="N22" si="29">K22/L22</f>
        <v>1.0379325921007183</v>
      </c>
      <c r="P22" s="4">
        <f>H22</f>
        <v>9855.479039454789</v>
      </c>
      <c r="Q22" s="4">
        <f>I22</f>
        <v>9495.297781822077</v>
      </c>
      <c r="R22" s="2">
        <f t="shared" ref="R22" si="30">P22*B22+E22*Q22</f>
        <v>89884.314023399726</v>
      </c>
      <c r="S22" s="2">
        <f t="shared" si="13"/>
        <v>22446.078505849931</v>
      </c>
      <c r="T22" s="2">
        <f t="shared" ref="T22" si="31">R22-S22</f>
        <v>67438.235517549794</v>
      </c>
      <c r="V22" s="3"/>
      <c r="W22" s="3"/>
      <c r="Y22" s="2">
        <f>Y21+T22-V22*B22-W22*E22</f>
        <v>67438.235517549794</v>
      </c>
      <c r="Z22" s="5">
        <f t="shared" ref="Z22" si="32">H22*B21</f>
        <v>41616.979609237722</v>
      </c>
      <c r="AA22" s="5">
        <f t="shared" ref="AA22" si="33">I22*E21</f>
        <v>41609.090993620972</v>
      </c>
      <c r="AB22" s="6">
        <f t="shared" ref="AB22" si="34">Z22/AA22</f>
        <v>1.0001895887516015</v>
      </c>
    </row>
    <row r="23" spans="1:28">
      <c r="H23">
        <f>H22+V22-P22</f>
        <v>0</v>
      </c>
      <c r="I23">
        <f t="shared" ref="I23" si="35">I22-Q22+W22</f>
        <v>0</v>
      </c>
      <c r="R23" s="2"/>
      <c r="S23" s="2">
        <f>SUM(S3:S22)</f>
        <v>24225.806544756684</v>
      </c>
      <c r="T23" s="2"/>
      <c r="V23" s="3"/>
      <c r="W23" s="3"/>
    </row>
    <row r="24" spans="1:28">
      <c r="V24" s="3"/>
      <c r="W24" s="3"/>
    </row>
    <row r="25" spans="1:28">
      <c r="B25" s="2">
        <f>B22</f>
        <v>4.6449977100954793</v>
      </c>
      <c r="E25" s="2">
        <f>E22</f>
        <v>4.6449977100954793</v>
      </c>
      <c r="H25">
        <f>H2</f>
        <v>10000</v>
      </c>
      <c r="I25">
        <f>I2</f>
        <v>10000</v>
      </c>
      <c r="K25">
        <f t="shared" ref="K25" si="36">H25*B25</f>
        <v>46449.977100954791</v>
      </c>
      <c r="L25">
        <f t="shared" ref="L25" si="37">I25*E25</f>
        <v>46449.977100954791</v>
      </c>
      <c r="M25">
        <f t="shared" ref="M25" si="38">K25+L25</f>
        <v>92899.954201909582</v>
      </c>
      <c r="N25" s="2">
        <f t="shared" ref="N25" si="39">K25/L25</f>
        <v>1</v>
      </c>
      <c r="P25">
        <f>H25</f>
        <v>10000</v>
      </c>
      <c r="Q25">
        <f>I25</f>
        <v>10000</v>
      </c>
      <c r="R25" s="2">
        <f t="shared" ref="R25" si="40">P25*B25+E25*Q25</f>
        <v>92899.954201909582</v>
      </c>
      <c r="S25" s="2">
        <f t="shared" ref="S25" si="41">(R25-100)*25%</f>
        <v>23199.988550477396</v>
      </c>
      <c r="T25" s="2">
        <f t="shared" ref="T25" si="42">R25-S25</f>
        <v>69699.965651432183</v>
      </c>
      <c r="V25" s="3"/>
      <c r="W25" s="3"/>
      <c r="Y25" s="2">
        <f>Y24+T25-V25*B25-W25*E25</f>
        <v>69699.965651432183</v>
      </c>
      <c r="Z25" s="4"/>
      <c r="AA25" s="4"/>
      <c r="AB25" s="2"/>
    </row>
    <row r="26" spans="1:28">
      <c r="R26" s="7"/>
      <c r="S26" s="7">
        <f>S25/S23</f>
        <v>0.95765598175713529</v>
      </c>
      <c r="T26" s="7"/>
      <c r="Y26" s="7">
        <f>Y25/Y22</f>
        <v>1.0335378011676153</v>
      </c>
    </row>
    <row r="27" spans="1:28">
      <c r="S27" s="8"/>
      <c r="Y27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toosten</dc:creator>
  <cp:lastModifiedBy>toosten</cp:lastModifiedBy>
  <dcterms:created xsi:type="dcterms:W3CDTF">2019-01-10T16:43:27Z</dcterms:created>
  <dcterms:modified xsi:type="dcterms:W3CDTF">2019-01-10T17:26:35Z</dcterms:modified>
</cp:coreProperties>
</file>