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T-Fonds" sheetId="1" state="visible" r:id="rId2"/>
    <sheet name="A-Fond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<sst xmlns="http://schemas.openxmlformats.org/spreadsheetml/2006/main" count="36" uniqueCount="31">
  <si>
    <t xml:space="preserve">Jahr</t>
  </si>
  <si>
    <t xml:space="preserve">Depotwert </t>
  </si>
  <si>
    <t xml:space="preserve">Sparsumme</t>
  </si>
  <si>
    <t xml:space="preserve">Rendite</t>
  </si>
  <si>
    <t xml:space="preserve">Vorabpauschale</t>
  </si>
  <si>
    <t xml:space="preserve">Steuer</t>
  </si>
  <si>
    <t xml:space="preserve">Einlage</t>
  </si>
  <si>
    <t xml:space="preserve">Jahresanfang</t>
  </si>
  <si>
    <t xml:space="preserve">minus  Steuer</t>
  </si>
  <si>
    <t xml:space="preserve">Jaresende</t>
  </si>
  <si>
    <t xml:space="preserve">Basiszins</t>
  </si>
  <si>
    <t xml:space="preserve">teilfreistellung</t>
  </si>
  <si>
    <t xml:space="preserve">Steuersatz</t>
  </si>
  <si>
    <t xml:space="preserve">Sparrate</t>
  </si>
  <si>
    <t xml:space="preserve">Depot nach Auss.</t>
  </si>
  <si>
    <t xml:space="preserve">Depot vor Auss. </t>
  </si>
  <si>
    <t xml:space="preserve">Ausschüttungs-</t>
  </si>
  <si>
    <t xml:space="preserve">Ausschüttung</t>
  </si>
  <si>
    <t xml:space="preserve">Zu Versteuern </t>
  </si>
  <si>
    <t xml:space="preserve">Steuerfrei </t>
  </si>
  <si>
    <t xml:space="preserve">Nach Steuer</t>
  </si>
  <si>
    <t xml:space="preserve">Gesamt Ertrag </t>
  </si>
  <si>
    <t xml:space="preserve">Jahreanfang</t>
  </si>
  <si>
    <t xml:space="preserve">Jahreende</t>
  </si>
  <si>
    <t xml:space="preserve">rendite</t>
  </si>
  <si>
    <t xml:space="preserve">( 70% wenn &gt;801€  )</t>
  </si>
  <si>
    <t xml:space="preserve">(30% wenn &gt;801€)</t>
  </si>
  <si>
    <t xml:space="preserve">nach Steuer</t>
  </si>
  <si>
    <t xml:space="preserve">Aussch. Rendite</t>
  </si>
  <si>
    <t xml:space="preserve">Wertsteigerung / a</t>
  </si>
  <si>
    <t xml:space="preserve">Einlage /a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</si>
</sst>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€-407];[RED]\-#,##0.00\ [$€-407]"/>
    <numFmt numFmtId="166" formatCode="0.00\ %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b val="true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0C0C0"/>
      </patternFill>
    </fill>
    <fill>
      <patternFill patternType="solid">
        <fgColor rgb="FF99FF66"/>
        <bgColor rgb="FF99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9FF66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3" activeCellId="0" sqref="G3"/>
    </sheetView>
  </sheetViews>
  <sheetFormatPr defaultRowHeight="12.8" outlineLevelRow="0" outlineLevelCol="0"/>
  <cols>
    <col collapsed="false" customWidth="true" hidden="false" outlineLevel="0" max="1" min="1" style="0" width="5.32"/>
    <col collapsed="false" customWidth="true" hidden="false" outlineLevel="0" max="2" min="2" style="0" width="12.68"/>
    <col collapsed="false" customWidth="true" hidden="false" outlineLevel="0" max="3" min="3" style="0" width="13.65"/>
    <col collapsed="false" customWidth="true" hidden="false" outlineLevel="0" max="4" min="4" style="0" width="8.1"/>
    <col collapsed="false" customWidth="false" hidden="false" outlineLevel="0" max="5" min="5" style="0" width="11.52"/>
    <col collapsed="false" customWidth="true" hidden="false" outlineLevel="0" max="6" min="6" style="0" width="14.35"/>
    <col collapsed="false" customWidth="true" hidden="false" outlineLevel="0" max="7" min="7" style="0" width="10.05"/>
    <col collapsed="false" customWidth="true" hidden="false" outlineLevel="0" max="8" min="8" style="0" width="13.8"/>
    <col collapsed="false" customWidth="false" hidden="false" outlineLevel="0" max="1025" min="9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1</v>
      </c>
      <c r="F1" s="1" t="s">
        <v>4</v>
      </c>
      <c r="G1" s="1" t="s">
        <v>5</v>
      </c>
      <c r="H1" s="1" t="s">
        <v>6</v>
      </c>
    </row>
    <row r="2" customFormat="false" ht="12.8" hidden="false" customHeight="false" outlineLevel="0" collapsed="false">
      <c r="A2" s="1"/>
      <c r="B2" s="1" t="s">
        <v>7</v>
      </c>
      <c r="C2" s="1" t="s">
        <v>8</v>
      </c>
      <c r="D2" s="1"/>
      <c r="E2" s="1" t="s">
        <v>9</v>
      </c>
      <c r="F2" s="1"/>
      <c r="G2" s="1"/>
      <c r="H2" s="1"/>
    </row>
    <row r="3" customFormat="false" ht="12.8" hidden="false" customHeight="false" outlineLevel="0" collapsed="false">
      <c r="A3" s="2" t="n">
        <v>1</v>
      </c>
      <c r="B3" s="3" t="n">
        <v>0</v>
      </c>
      <c r="C3" s="3" t="n">
        <f aca="false">$C$39</f>
        <v>2400</v>
      </c>
      <c r="D3" s="4" t="n">
        <f aca="false">$C$35</f>
        <v>0.07</v>
      </c>
      <c r="E3" s="3" t="n">
        <f aca="false">SUM(C3*$C$35/1+C3)</f>
        <v>2568</v>
      </c>
      <c r="F3" s="3" t="n">
        <v>0</v>
      </c>
      <c r="G3" s="3" t="n">
        <f aca="false">=IF(F3&gt;801, SUM(F3*(0.7*$C$38 )))</f>
        <v>0</v>
      </c>
      <c r="H3" s="3" t="n">
        <f aca="false">C3</f>
        <v>2400</v>
      </c>
    </row>
    <row r="4" customFormat="false" ht="12.8" hidden="false" customHeight="false" outlineLevel="0" collapsed="false">
      <c r="A4" s="2" t="n">
        <v>2</v>
      </c>
      <c r="B4" s="3" t="n">
        <f aca="false">E3</f>
        <v>2568</v>
      </c>
      <c r="C4" s="3" t="n">
        <f aca="false">$C$39</f>
        <v>2400</v>
      </c>
      <c r="D4" s="4" t="n">
        <f aca="false">$C$35</f>
        <v>0.07</v>
      </c>
      <c r="E4" s="3" t="n">
        <f aca="false">SUM(B4+C4)*$C$35+B4+C4</f>
        <v>5315.76</v>
      </c>
      <c r="F4" s="3" t="n">
        <f aca="false">SUM(B4*$C$36*0.7)</f>
        <v>15.81888</v>
      </c>
      <c r="G4" s="3" t="n">
        <f aca="false">=IF(F4&gt;801, SUM(F4*(0.7*$C$38 )))</f>
        <v>0</v>
      </c>
      <c r="H4" s="3" t="n">
        <f aca="false">C4+H3</f>
        <v>4800</v>
      </c>
    </row>
    <row r="5" customFormat="false" ht="12.8" hidden="false" customHeight="false" outlineLevel="0" collapsed="false">
      <c r="A5" s="2" t="n">
        <v>3</v>
      </c>
      <c r="B5" s="3" t="n">
        <f aca="false">E4</f>
        <v>5315.76</v>
      </c>
      <c r="C5" s="3" t="n">
        <f aca="false">$C$39</f>
        <v>2400</v>
      </c>
      <c r="D5" s="4" t="n">
        <f aca="false">$C$35</f>
        <v>0.07</v>
      </c>
      <c r="E5" s="3" t="n">
        <f aca="false">SUM(B5+C5)*$C$35+B5+C5</f>
        <v>8255.8632</v>
      </c>
      <c r="F5" s="3" t="n">
        <f aca="false">SUM(B5*$C$36*0.7)</f>
        <v>32.7450816</v>
      </c>
      <c r="G5" s="3" t="n">
        <f aca="false">=IF(F5&gt;801, SUM(F5*(0.7*$C$38 )))</f>
        <v>0</v>
      </c>
      <c r="H5" s="3" t="n">
        <f aca="false">C5+H4</f>
        <v>7200</v>
      </c>
    </row>
    <row r="6" customFormat="false" ht="12.8" hidden="false" customHeight="false" outlineLevel="0" collapsed="false">
      <c r="A6" s="2" t="n">
        <v>4</v>
      </c>
      <c r="B6" s="3" t="n">
        <f aca="false">E5</f>
        <v>8255.8632</v>
      </c>
      <c r="C6" s="3" t="n">
        <f aca="false">$C$39</f>
        <v>2400</v>
      </c>
      <c r="D6" s="4" t="n">
        <f aca="false">$C$35</f>
        <v>0.07</v>
      </c>
      <c r="E6" s="3" t="n">
        <f aca="false">SUM(B6+C6)*$C$35+B6+C6</f>
        <v>11401.773624</v>
      </c>
      <c r="F6" s="3" t="n">
        <f aca="false">SUM(B6*$C$36*0.7)</f>
        <v>50.856117312</v>
      </c>
      <c r="G6" s="3" t="n">
        <f aca="false">=IF(F6&gt;801, SUM(F6*(0.7*$C$38 )))</f>
        <v>0</v>
      </c>
      <c r="H6" s="3" t="n">
        <f aca="false">C6+H5</f>
        <v>9600</v>
      </c>
    </row>
    <row r="7" customFormat="false" ht="12.8" hidden="false" customHeight="false" outlineLevel="0" collapsed="false">
      <c r="A7" s="2" t="n">
        <v>5</v>
      </c>
      <c r="B7" s="3" t="n">
        <f aca="false">E6</f>
        <v>11401.773624</v>
      </c>
      <c r="C7" s="3" t="n">
        <f aca="false">$C$39</f>
        <v>2400</v>
      </c>
      <c r="D7" s="4" t="n">
        <f aca="false">$C$35</f>
        <v>0.07</v>
      </c>
      <c r="E7" s="3" t="n">
        <f aca="false">SUM(B7+C7)*$C$35+B7+C7</f>
        <v>14767.89777768</v>
      </c>
      <c r="F7" s="3" t="n">
        <f aca="false">SUM(B7*$C$36*0.7)</f>
        <v>70.23492552384</v>
      </c>
      <c r="G7" s="3" t="n">
        <f aca="false">=IF(F7&gt;801, SUM(F7*(0.7*$C$38 )))</f>
        <v>0</v>
      </c>
      <c r="H7" s="3" t="n">
        <f aca="false">C7+H6</f>
        <v>12000</v>
      </c>
    </row>
    <row r="8" customFormat="false" ht="12.8" hidden="false" customHeight="false" outlineLevel="0" collapsed="false">
      <c r="A8" s="2" t="n">
        <v>6</v>
      </c>
      <c r="B8" s="3" t="n">
        <f aca="false">E7</f>
        <v>14767.89777768</v>
      </c>
      <c r="C8" s="3" t="n">
        <f aca="false">$C$39</f>
        <v>2400</v>
      </c>
      <c r="D8" s="4" t="n">
        <f aca="false">$C$35</f>
        <v>0.07</v>
      </c>
      <c r="E8" s="3" t="n">
        <f aca="false">SUM(B8+C8)*$C$35+B8+C8</f>
        <v>18369.6506221176</v>
      </c>
      <c r="F8" s="3" t="n">
        <f aca="false">SUM(B8*$C$36*0.7)</f>
        <v>90.9702503105088</v>
      </c>
      <c r="G8" s="3" t="n">
        <f aca="false">=IF(F8&gt;801, SUM(F8*(0.7*$C$38 )))</f>
        <v>0</v>
      </c>
      <c r="H8" s="3" t="n">
        <f aca="false">C8+H7</f>
        <v>14400</v>
      </c>
    </row>
    <row r="9" customFormat="false" ht="12.8" hidden="false" customHeight="false" outlineLevel="0" collapsed="false">
      <c r="A9" s="2" t="n">
        <v>7</v>
      </c>
      <c r="B9" s="3" t="n">
        <f aca="false">E8</f>
        <v>18369.6506221176</v>
      </c>
      <c r="C9" s="3" t="n">
        <f aca="false">$C$39</f>
        <v>2400</v>
      </c>
      <c r="D9" s="4" t="n">
        <f aca="false">$C$35</f>
        <v>0.07</v>
      </c>
      <c r="E9" s="3" t="n">
        <f aca="false">SUM(B9+C9)*$C$35+B9+C9</f>
        <v>22223.5261656658</v>
      </c>
      <c r="F9" s="3" t="n">
        <f aca="false">SUM(B9*$C$36*0.7)</f>
        <v>113.157047832244</v>
      </c>
      <c r="G9" s="3" t="n">
        <f aca="false">=IF(F9&gt;801, SUM(F9*(0.7*$C$38 )))</f>
        <v>0</v>
      </c>
      <c r="H9" s="3" t="n">
        <f aca="false">C9+H8</f>
        <v>16800</v>
      </c>
    </row>
    <row r="10" customFormat="false" ht="12.8" hidden="false" customHeight="false" outlineLevel="0" collapsed="false">
      <c r="A10" s="2" t="n">
        <v>8</v>
      </c>
      <c r="B10" s="3" t="n">
        <f aca="false">E9</f>
        <v>22223.5261656658</v>
      </c>
      <c r="C10" s="3" t="n">
        <f aca="false">$C$39</f>
        <v>2400</v>
      </c>
      <c r="D10" s="4" t="n">
        <f aca="false">$C$35</f>
        <v>0.07</v>
      </c>
      <c r="E10" s="3" t="n">
        <f aca="false">SUM(B10+C10)*$C$35+B10+C10</f>
        <v>26347.1729972624</v>
      </c>
      <c r="F10" s="3" t="n">
        <f aca="false">SUM(B10*$C$36*0.7)</f>
        <v>136.896921180502</v>
      </c>
      <c r="G10" s="3" t="n">
        <f aca="false">=IF(F10&gt;801, SUM(F10*(0.7*$C$38 )))</f>
        <v>0</v>
      </c>
      <c r="H10" s="3" t="n">
        <f aca="false">C10+H9</f>
        <v>19200</v>
      </c>
    </row>
    <row r="11" customFormat="false" ht="12.8" hidden="false" customHeight="false" outlineLevel="0" collapsed="false">
      <c r="A11" s="2" t="n">
        <v>9</v>
      </c>
      <c r="B11" s="3" t="n">
        <f aca="false">E10</f>
        <v>26347.1729972624</v>
      </c>
      <c r="C11" s="3" t="n">
        <f aca="false">$C$39</f>
        <v>2400</v>
      </c>
      <c r="D11" s="4" t="n">
        <f aca="false">$C$35</f>
        <v>0.07</v>
      </c>
      <c r="E11" s="3" t="n">
        <f aca="false">SUM(B11+C11)*$C$35+B11+C11</f>
        <v>30759.4751070708</v>
      </c>
      <c r="F11" s="3" t="n">
        <f aca="false">SUM(B11*$C$36*0.7)</f>
        <v>162.298585663137</v>
      </c>
      <c r="G11" s="3" t="n">
        <f aca="false">=IF(F11&gt;801, SUM(F11*(0.7*$C$38 )))</f>
        <v>0</v>
      </c>
      <c r="H11" s="3" t="n">
        <f aca="false">C11+H10</f>
        <v>21600</v>
      </c>
    </row>
    <row r="12" customFormat="false" ht="12.8" hidden="false" customHeight="false" outlineLevel="0" collapsed="false">
      <c r="A12" s="2" t="n">
        <v>10</v>
      </c>
      <c r="B12" s="3" t="n">
        <f aca="false">E11</f>
        <v>30759.4751070708</v>
      </c>
      <c r="C12" s="3" t="n">
        <f aca="false">$C$39</f>
        <v>2400</v>
      </c>
      <c r="D12" s="4" t="n">
        <f aca="false">$C$35</f>
        <v>0.07</v>
      </c>
      <c r="E12" s="3" t="n">
        <f aca="false">SUM(B12+C12)*$C$35+B12+C12</f>
        <v>35480.6383645658</v>
      </c>
      <c r="F12" s="3" t="n">
        <f aca="false">SUM(B12*$C$36*0.7)</f>
        <v>189.478366659556</v>
      </c>
      <c r="G12" s="3" t="n">
        <f aca="false">=IF(F12&gt;801, SUM(F12*(0.7*$C$38 )))</f>
        <v>0</v>
      </c>
      <c r="H12" s="3" t="n">
        <f aca="false">C12+H11</f>
        <v>24000</v>
      </c>
    </row>
    <row r="13" customFormat="false" ht="12.8" hidden="false" customHeight="false" outlineLevel="0" collapsed="false">
      <c r="A13" s="2" t="n">
        <v>11</v>
      </c>
      <c r="B13" s="3" t="n">
        <f aca="false">E12</f>
        <v>35480.6383645658</v>
      </c>
      <c r="C13" s="3" t="n">
        <f aca="false">$C$39</f>
        <v>2400</v>
      </c>
      <c r="D13" s="4" t="n">
        <f aca="false">$C$35</f>
        <v>0.07</v>
      </c>
      <c r="E13" s="3" t="n">
        <f aca="false">SUM(B13+C13)*$C$35+B13+C13</f>
        <v>40532.2830500854</v>
      </c>
      <c r="F13" s="3" t="n">
        <f aca="false">SUM(B13*$C$36*0.7)</f>
        <v>218.560732325725</v>
      </c>
      <c r="G13" s="3" t="n">
        <f aca="false">=IF(F13&gt;801, SUM(F13*(0.7*$C$38 )))</f>
        <v>0</v>
      </c>
      <c r="H13" s="3" t="n">
        <f aca="false">C13+H12</f>
        <v>26400</v>
      </c>
    </row>
    <row r="14" customFormat="false" ht="12.8" hidden="false" customHeight="false" outlineLevel="0" collapsed="false">
      <c r="A14" s="2" t="n">
        <v>12</v>
      </c>
      <c r="B14" s="3" t="n">
        <f aca="false">E13</f>
        <v>40532.2830500854</v>
      </c>
      <c r="C14" s="3" t="n">
        <f aca="false">$C$39-G14</f>
        <v>2400</v>
      </c>
      <c r="D14" s="4" t="n">
        <f aca="false">$C$35</f>
        <v>0.07</v>
      </c>
      <c r="E14" s="3" t="n">
        <f aca="false">SUM(B14+C14)*$C$35+B14+C14</f>
        <v>45937.5428635914</v>
      </c>
      <c r="F14" s="3" t="n">
        <f aca="false">SUM(B14*$C$36*0.7)</f>
        <v>249.678863588526</v>
      </c>
      <c r="G14" s="3" t="n">
        <f aca="false">=IF(F14&gt;801, SUM(F14*(0.7*$C$38 )))</f>
        <v>0</v>
      </c>
      <c r="H14" s="3" t="n">
        <f aca="false">C14+H13</f>
        <v>28800</v>
      </c>
    </row>
    <row r="15" customFormat="false" ht="12.8" hidden="false" customHeight="false" outlineLevel="0" collapsed="false">
      <c r="A15" s="2" t="n">
        <v>13</v>
      </c>
      <c r="B15" s="3" t="n">
        <f aca="false">E14</f>
        <v>45937.5428635914</v>
      </c>
      <c r="C15" s="3" t="n">
        <f aca="false">$C$39-G15</f>
        <v>2400</v>
      </c>
      <c r="D15" s="4" t="n">
        <f aca="false">$C$35</f>
        <v>0.07</v>
      </c>
      <c r="E15" s="3" t="n">
        <f aca="false">SUM(B15+C15)*$C$35+B15+C15</f>
        <v>51721.1708640428</v>
      </c>
      <c r="F15" s="3" t="n">
        <f aca="false">SUM(B15*$C$36*0.7)</f>
        <v>282.975264039723</v>
      </c>
      <c r="G15" s="3" t="n">
        <f aca="false">=IF(F15&gt;801, SUM(F15*(0.7*$C$38 )))</f>
        <v>0</v>
      </c>
      <c r="H15" s="3" t="n">
        <f aca="false">C15+H14</f>
        <v>31200</v>
      </c>
    </row>
    <row r="16" customFormat="false" ht="12.8" hidden="false" customHeight="false" outlineLevel="0" collapsed="false">
      <c r="A16" s="2" t="n">
        <v>14</v>
      </c>
      <c r="B16" s="3" t="n">
        <f aca="false">E15</f>
        <v>51721.1708640428</v>
      </c>
      <c r="C16" s="3" t="n">
        <f aca="false">$C$39-G16</f>
        <v>2400</v>
      </c>
      <c r="D16" s="4" t="n">
        <f aca="false">$C$35</f>
        <v>0.07</v>
      </c>
      <c r="E16" s="3" t="n">
        <f aca="false">SUM(B16+C16)*$C$35+B16+C16</f>
        <v>57909.6528245257</v>
      </c>
      <c r="F16" s="3" t="n">
        <f aca="false">SUM(B16*$C$36*0.7)</f>
        <v>318.602412522503</v>
      </c>
      <c r="G16" s="3" t="n">
        <f aca="false">=IF(F16&gt;801, SUM(F16*(0.7*$C$38 )))</f>
        <v>0</v>
      </c>
      <c r="H16" s="3" t="n">
        <f aca="false">C16+H15</f>
        <v>33600</v>
      </c>
    </row>
    <row r="17" customFormat="false" ht="12.8" hidden="false" customHeight="false" outlineLevel="0" collapsed="false">
      <c r="A17" s="2" t="n">
        <v>15</v>
      </c>
      <c r="B17" s="3" t="n">
        <f aca="false">E16</f>
        <v>57909.6528245257</v>
      </c>
      <c r="C17" s="3" t="n">
        <f aca="false">$C$39-G17</f>
        <v>2400</v>
      </c>
      <c r="D17" s="4" t="n">
        <f aca="false">$C$35</f>
        <v>0.07</v>
      </c>
      <c r="E17" s="3" t="n">
        <f aca="false">SUM(B17+C17)*$C$35+B17+C17</f>
        <v>64531.3285222425</v>
      </c>
      <c r="F17" s="3" t="n">
        <f aca="false">SUM(B17*$C$36*0.7)</f>
        <v>356.723461399079</v>
      </c>
      <c r="G17" s="3" t="n">
        <f aca="false">=IF(F17&gt;801, SUM(F17*(0.7*$C$38 )))</f>
        <v>0</v>
      </c>
      <c r="H17" s="3" t="n">
        <f aca="false">C17+H16</f>
        <v>36000</v>
      </c>
    </row>
    <row r="18" customFormat="false" ht="12.8" hidden="false" customHeight="false" outlineLevel="0" collapsed="false">
      <c r="A18" s="2" t="n">
        <v>16</v>
      </c>
      <c r="B18" s="3" t="n">
        <f aca="false">E17</f>
        <v>64531.3285222425</v>
      </c>
      <c r="C18" s="3" t="n">
        <f aca="false">$C$39-G18</f>
        <v>2400</v>
      </c>
      <c r="D18" s="4" t="n">
        <f aca="false">$C$35</f>
        <v>0.07</v>
      </c>
      <c r="E18" s="3" t="n">
        <f aca="false">SUM(B18+C18)*$C$35+B18+C18</f>
        <v>71616.5215187995</v>
      </c>
      <c r="F18" s="3" t="n">
        <f aca="false">SUM(B18*$C$36*0.7)</f>
        <v>397.512983697014</v>
      </c>
      <c r="G18" s="3" t="n">
        <f aca="false">=IF(F18&gt;801, SUM(F18*(0.7*$C$38 )))</f>
        <v>0</v>
      </c>
      <c r="H18" s="3" t="n">
        <f aca="false">C18+H17</f>
        <v>38400</v>
      </c>
    </row>
    <row r="19" customFormat="false" ht="12.8" hidden="false" customHeight="false" outlineLevel="0" collapsed="false">
      <c r="A19" s="2" t="n">
        <v>17</v>
      </c>
      <c r="B19" s="3" t="n">
        <f aca="false">E18</f>
        <v>71616.5215187995</v>
      </c>
      <c r="C19" s="3" t="n">
        <f aca="false">$C$39-G19</f>
        <v>2400</v>
      </c>
      <c r="D19" s="4" t="n">
        <f aca="false">$C$35</f>
        <v>0.07</v>
      </c>
      <c r="E19" s="3" t="n">
        <f aca="false">SUM(B19+C19)*$C$35+B19+C19</f>
        <v>79197.6780251155</v>
      </c>
      <c r="F19" s="3" t="n">
        <f aca="false">SUM(B19*$C$36*0.7)</f>
        <v>441.157772555805</v>
      </c>
      <c r="G19" s="3" t="n">
        <f aca="false">=IF(F19&gt;801, SUM(F19*(0.7*$C$38 )))</f>
        <v>0</v>
      </c>
      <c r="H19" s="3" t="n">
        <f aca="false">C19+H18</f>
        <v>40800</v>
      </c>
    </row>
    <row r="20" customFormat="false" ht="12.8" hidden="false" customHeight="false" outlineLevel="0" collapsed="false">
      <c r="A20" s="2" t="n">
        <v>18</v>
      </c>
      <c r="B20" s="3" t="n">
        <f aca="false">E19</f>
        <v>79197.6780251155</v>
      </c>
      <c r="C20" s="3" t="n">
        <f aca="false">$C$39-G20</f>
        <v>2400</v>
      </c>
      <c r="D20" s="4" t="n">
        <f aca="false">$C$35</f>
        <v>0.07</v>
      </c>
      <c r="E20" s="3" t="n">
        <f aca="false">SUM(B20+C20)*$C$35+B20+C20</f>
        <v>87309.5154868736</v>
      </c>
      <c r="F20" s="3" t="n">
        <f aca="false">SUM(B20*$C$36*0.7)</f>
        <v>487.857696634711</v>
      </c>
      <c r="G20" s="3" t="n">
        <f aca="false">=IF(F20&gt;801, SUM(F20*(0.7*$C$38 )))</f>
        <v>0</v>
      </c>
      <c r="H20" s="3" t="n">
        <f aca="false">C20+H19</f>
        <v>43200</v>
      </c>
    </row>
    <row r="21" customFormat="false" ht="12.8" hidden="false" customHeight="false" outlineLevel="0" collapsed="false">
      <c r="A21" s="2" t="n">
        <v>19</v>
      </c>
      <c r="B21" s="3" t="n">
        <f aca="false">E20</f>
        <v>87309.5154868736</v>
      </c>
      <c r="C21" s="3" t="n">
        <f aca="false">$C$39-G21</f>
        <v>2400</v>
      </c>
      <c r="D21" s="4" t="n">
        <f aca="false">$C$35</f>
        <v>0.07</v>
      </c>
      <c r="E21" s="3" t="n">
        <f aca="false">SUM(B21+C21)*$C$35+B21+C21</f>
        <v>95989.1815709547</v>
      </c>
      <c r="F21" s="3" t="n">
        <f aca="false">SUM(B21*$C$36*0.7)</f>
        <v>537.826615399141</v>
      </c>
      <c r="G21" s="3" t="n">
        <f aca="false">=IF(F21&gt;801, SUM(F21*(0.7*$C$38 )))</f>
        <v>0</v>
      </c>
      <c r="H21" s="3" t="n">
        <f aca="false">C21+H20</f>
        <v>45600</v>
      </c>
    </row>
    <row r="22" customFormat="false" ht="12.8" hidden="false" customHeight="false" outlineLevel="0" collapsed="false">
      <c r="A22" s="2" t="n">
        <v>20</v>
      </c>
      <c r="B22" s="3" t="n">
        <f aca="false">E21</f>
        <v>95989.1815709547</v>
      </c>
      <c r="C22" s="3" t="n">
        <f aca="false">$C$39-G22</f>
        <v>2400</v>
      </c>
      <c r="D22" s="4" t="n">
        <f aca="false">$C$35</f>
        <v>0.07</v>
      </c>
      <c r="E22" s="3" t="n">
        <f aca="false">SUM(B22+C22)*$C$35+B22+C22</f>
        <v>105276.424280922</v>
      </c>
      <c r="F22" s="3" t="n">
        <f aca="false">SUM(B22*$C$36*0.7)</f>
        <v>591.293358477081</v>
      </c>
      <c r="G22" s="3" t="n">
        <f aca="false">=IF(F22&gt;801, SUM(F22*(0.7*$C$38 )))</f>
        <v>0</v>
      </c>
      <c r="H22" s="3" t="n">
        <f aca="false">C22+H21</f>
        <v>48000</v>
      </c>
    </row>
    <row r="23" customFormat="false" ht="12.8" hidden="false" customHeight="false" outlineLevel="0" collapsed="false">
      <c r="A23" s="2" t="n">
        <v>21</v>
      </c>
      <c r="B23" s="3" t="n">
        <f aca="false">E22</f>
        <v>105276.424280922</v>
      </c>
      <c r="C23" s="3" t="n">
        <f aca="false">$C$39-G23</f>
        <v>2400</v>
      </c>
      <c r="D23" s="4" t="n">
        <f aca="false">$C$35</f>
        <v>0.07</v>
      </c>
      <c r="E23" s="3" t="n">
        <f aca="false">SUM(B23+C23)*$C$35+B23+C23</f>
        <v>115213.773980586</v>
      </c>
      <c r="F23" s="3" t="n">
        <f aca="false">SUM(B23*$C$36*0.7)</f>
        <v>648.502773570477</v>
      </c>
      <c r="G23" s="3" t="n">
        <f aca="false">=IF(F23&gt;801, SUM(F23*(0.7*$C$38 )))</f>
        <v>0</v>
      </c>
      <c r="H23" s="3" t="n">
        <f aca="false">C23+H22</f>
        <v>50400</v>
      </c>
    </row>
    <row r="24" customFormat="false" ht="12.8" hidden="false" customHeight="false" outlineLevel="0" collapsed="false">
      <c r="A24" s="2" t="n">
        <v>22</v>
      </c>
      <c r="B24" s="3" t="n">
        <f aca="false">E23</f>
        <v>115213.773980586</v>
      </c>
      <c r="C24" s="3" t="n">
        <f aca="false">$C$39-G24</f>
        <v>2400</v>
      </c>
      <c r="D24" s="4" t="n">
        <f aca="false">$C$35</f>
        <v>0.07</v>
      </c>
      <c r="E24" s="3" t="n">
        <f aca="false">SUM(B24+C24)*$C$35+B24+C24</f>
        <v>125846.738159227</v>
      </c>
      <c r="F24" s="3" t="n">
        <f aca="false">SUM(B24*$C$36*0.7)</f>
        <v>709.71684772041</v>
      </c>
      <c r="G24" s="3" t="n">
        <f aca="false">=IF(F24&gt;801, SUM(F24*(0.7*$C$38 )))</f>
        <v>0</v>
      </c>
      <c r="H24" s="3" t="n">
        <f aca="false">C24+H23</f>
        <v>52800</v>
      </c>
    </row>
    <row r="25" customFormat="false" ht="12.8" hidden="false" customHeight="false" outlineLevel="0" collapsed="false">
      <c r="A25" s="2" t="n">
        <v>23</v>
      </c>
      <c r="B25" s="3" t="n">
        <f aca="false">E24</f>
        <v>125846.738159227</v>
      </c>
      <c r="C25" s="3" t="n">
        <f aca="false">$C$39-G25</f>
        <v>2400</v>
      </c>
      <c r="D25" s="4" t="n">
        <f aca="false">$C$35</f>
        <v>0.07</v>
      </c>
      <c r="E25" s="3" t="n">
        <f aca="false">SUM(B25+C25)*$C$35+B25+C25</f>
        <v>137224.009830373</v>
      </c>
      <c r="F25" s="3" t="n">
        <f aca="false">SUM(B25*$C$36*0.7)</f>
        <v>775.215907060839</v>
      </c>
      <c r="G25" s="3" t="n">
        <f aca="false">=IF(F25&gt;801, SUM(F25*(0.7*$C$38 )))</f>
        <v>0</v>
      </c>
      <c r="H25" s="3" t="n">
        <f aca="false">C25+H24</f>
        <v>55200</v>
      </c>
    </row>
    <row r="26" customFormat="false" ht="12.8" hidden="false" customHeight="false" outlineLevel="0" collapsed="false">
      <c r="A26" s="2" t="n">
        <v>24</v>
      </c>
      <c r="B26" s="3" t="n">
        <f aca="false">E25</f>
        <v>137224.009830373</v>
      </c>
      <c r="C26" s="3" t="n">
        <f aca="false">$C$39-G26</f>
        <v>2243.93650586001</v>
      </c>
      <c r="D26" s="4" t="n">
        <f aca="false">$C$35</f>
        <v>0.07</v>
      </c>
      <c r="E26" s="3" t="n">
        <f aca="false">SUM(B26+C26)*$C$35+B26+C26</f>
        <v>149230.702579769</v>
      </c>
      <c r="F26" s="3" t="n">
        <f aca="false">SUM(B26*$C$36*0.7)</f>
        <v>845.299900555098</v>
      </c>
      <c r="G26" s="3" t="n">
        <f aca="false">=IF(F26&gt;801, SUM(F26*(0.7*$C$38 )))</f>
        <v>156.063494139985</v>
      </c>
      <c r="H26" s="3" t="n">
        <f aca="false">C26+H25</f>
        <v>57443.93650586</v>
      </c>
    </row>
    <row r="27" customFormat="false" ht="12.8" hidden="false" customHeight="false" outlineLevel="0" collapsed="false">
      <c r="A27" s="2" t="n">
        <v>25</v>
      </c>
      <c r="B27" s="3" t="n">
        <f aca="false">E26</f>
        <v>149230.702579769</v>
      </c>
      <c r="C27" s="3" t="n">
        <f aca="false">$C$39-G27</f>
        <v>2230.28141426305</v>
      </c>
      <c r="D27" s="4" t="n">
        <f aca="false">$C$35</f>
        <v>0.07</v>
      </c>
      <c r="E27" s="3" t="n">
        <f aca="false">SUM(B27+C27)*$C$35+B27+C27</f>
        <v>162063.252873615</v>
      </c>
      <c r="F27" s="3" t="n">
        <f aca="false">SUM(B27*$C$36*0.7)</f>
        <v>919.261127891379</v>
      </c>
      <c r="G27" s="3" t="n">
        <f aca="false">=IF(F27&gt;801, SUM(F27*(0.7*$C$38 )))</f>
        <v>169.718585736946</v>
      </c>
      <c r="H27" s="3" t="n">
        <f aca="false">C27+H26</f>
        <v>59674.2179201231</v>
      </c>
    </row>
    <row r="28" customFormat="false" ht="12.8" hidden="false" customHeight="false" outlineLevel="0" collapsed="false">
      <c r="A28" s="2" t="n">
        <v>26</v>
      </c>
      <c r="B28" s="3" t="n">
        <f aca="false">E27</f>
        <v>162063.252873615</v>
      </c>
      <c r="C28" s="3" t="n">
        <f aca="false">$C$39-G28</f>
        <v>2215.68708313937</v>
      </c>
      <c r="D28" s="4" t="n">
        <f aca="false">$C$35</f>
        <v>0.07</v>
      </c>
      <c r="E28" s="3" t="n">
        <f aca="false">SUM(B28+C28)*$C$35+B28+C28</f>
        <v>175778.465753727</v>
      </c>
      <c r="F28" s="3" t="n">
        <f aca="false">SUM(B28*$C$36*0.7)</f>
        <v>998.309637701466</v>
      </c>
      <c r="G28" s="3" t="n">
        <f aca="false">=IF(F28&gt;801, SUM(F28*(0.7*$C$38 )))</f>
        <v>184.312916860633</v>
      </c>
      <c r="H28" s="3" t="n">
        <f aca="false">C28+H27</f>
        <v>61889.9050032624</v>
      </c>
    </row>
    <row r="29" customFormat="false" ht="12.8" hidden="false" customHeight="false" outlineLevel="0" collapsed="false">
      <c r="A29" s="2" t="n">
        <v>27</v>
      </c>
      <c r="B29" s="3" t="n">
        <f aca="false">E28</f>
        <v>175778.465753727</v>
      </c>
      <c r="C29" s="3" t="n">
        <f aca="false">$C$39-G29</f>
        <v>2200.08890868294</v>
      </c>
      <c r="D29" s="4" t="n">
        <f aca="false">$C$35</f>
        <v>0.07</v>
      </c>
      <c r="E29" s="3" t="n">
        <f aca="false">SUM(B29+C29)*$C$35+B29+C29</f>
        <v>190437.053488778</v>
      </c>
      <c r="F29" s="3" t="n">
        <f aca="false">SUM(B29*$C$36*0.7)</f>
        <v>1082.79534904296</v>
      </c>
      <c r="G29" s="3" t="n">
        <f aca="false">=IF(F29&gt;801, SUM(F29*(0.7*$C$38 )))</f>
        <v>199.911091317056</v>
      </c>
      <c r="H29" s="3" t="n">
        <f aca="false">C29+H28</f>
        <v>64089.9939119454</v>
      </c>
    </row>
    <row r="30" customFormat="false" ht="12.8" hidden="false" customHeight="false" outlineLevel="0" collapsed="false">
      <c r="A30" s="2" t="n">
        <v>28</v>
      </c>
      <c r="B30" s="3" t="n">
        <f aca="false">E29</f>
        <v>190437.053488778</v>
      </c>
      <c r="C30" s="3" t="n">
        <f aca="false">$C$39-G30</f>
        <v>2183.41784343775</v>
      </c>
      <c r="D30" s="4" t="n">
        <f aca="false">$C$35</f>
        <v>0.07</v>
      </c>
      <c r="E30" s="3" t="n">
        <f aca="false">SUM(B30+C30)*$C$35+B30+C30</f>
        <v>206103.904325471</v>
      </c>
      <c r="F30" s="3" t="n">
        <f aca="false">SUM(B30*$C$36*0.7)</f>
        <v>1173.09224949088</v>
      </c>
      <c r="G30" s="3" t="n">
        <f aca="false">=IF(F30&gt;801, SUM(F30*(0.7*$C$38 )))</f>
        <v>216.582156562253</v>
      </c>
      <c r="H30" s="3" t="n">
        <f aca="false">C30+H29</f>
        <v>66273.4117553831</v>
      </c>
    </row>
    <row r="31" customFormat="false" ht="12.8" hidden="false" customHeight="false" outlineLevel="0" collapsed="false">
      <c r="A31" s="2" t="n">
        <v>29</v>
      </c>
      <c r="B31" s="3" t="n">
        <f aca="false">E30</f>
        <v>206103.904325471</v>
      </c>
      <c r="C31" s="3" t="n">
        <f aca="false">$C$39-G31</f>
        <v>2165.60009064968</v>
      </c>
      <c r="D31" s="4" t="n">
        <f aca="false">$C$35</f>
        <v>0.07</v>
      </c>
      <c r="E31" s="3" t="n">
        <f aca="false">SUM(B31+C31)*$C$35+B31+C31</f>
        <v>222848.369725249</v>
      </c>
      <c r="F31" s="3" t="n">
        <f aca="false">SUM(B31*$C$36*0.7)</f>
        <v>1269.6000506449</v>
      </c>
      <c r="G31" s="3" t="n">
        <f aca="false">=IF(F31&gt;801, SUM(F31*(0.7*$C$38 )))</f>
        <v>234.399909350315</v>
      </c>
      <c r="H31" s="3" t="n">
        <f aca="false">C31+H30</f>
        <v>68439.0118460328</v>
      </c>
    </row>
    <row r="32" customFormat="false" ht="12.8" hidden="false" customHeight="false" outlineLevel="0" collapsed="false">
      <c r="A32" s="2" t="n">
        <v>30</v>
      </c>
      <c r="B32" s="3" t="n">
        <f aca="false">E31</f>
        <v>222848.369725249</v>
      </c>
      <c r="C32" s="3" t="n">
        <f aca="false">$C$39-G32</f>
        <v>2146.55677759517</v>
      </c>
      <c r="D32" s="4" t="n">
        <f aca="false">$C$35</f>
        <v>0.07</v>
      </c>
      <c r="E32" s="3" t="n">
        <f aca="false">SUM(B32+C32)*$C$35+B32+C32</f>
        <v>240744.571358044</v>
      </c>
      <c r="F32" s="3" t="n">
        <f aca="false">SUM(B32*$C$36*0.7)</f>
        <v>1372.74595750754</v>
      </c>
      <c r="G32" s="3" t="n">
        <f aca="false">=IF(F32&gt;801, SUM(F32*(0.7*$C$38 )))</f>
        <v>253.443222404829</v>
      </c>
      <c r="H32" s="3" t="n">
        <f aca="false">C32+H31</f>
        <v>70585.568623628</v>
      </c>
    </row>
    <row r="33" customFormat="false" ht="12.8" hidden="false" customHeight="false" outlineLevel="0" collapsed="false">
      <c r="B33" s="5" t="n">
        <f aca="false">E32</f>
        <v>240744.571358044</v>
      </c>
      <c r="G33" s="6"/>
    </row>
    <row r="35" customFormat="false" ht="12.8" hidden="false" customHeight="false" outlineLevel="0" collapsed="false">
      <c r="B35" s="0" t="s">
        <v>3</v>
      </c>
      <c r="C35" s="7" t="n">
        <v>0.07</v>
      </c>
    </row>
    <row r="36" customFormat="false" ht="12.8" hidden="false" customHeight="false" outlineLevel="0" collapsed="false">
      <c r="B36" s="0" t="s">
        <v>10</v>
      </c>
      <c r="C36" s="7" t="n">
        <v>0.0088</v>
      </c>
    </row>
    <row r="37" customFormat="false" ht="12.8" hidden="false" customHeight="false" outlineLevel="0" collapsed="false">
      <c r="B37" s="0" t="s">
        <v>11</v>
      </c>
      <c r="C37" s="7" t="n">
        <v>0.3</v>
      </c>
    </row>
    <row r="38" customFormat="false" ht="12.8" hidden="false" customHeight="false" outlineLevel="0" collapsed="false">
      <c r="B38" s="0" t="s">
        <v>12</v>
      </c>
      <c r="C38" s="7" t="n">
        <v>0.26375</v>
      </c>
    </row>
    <row r="39" customFormat="false" ht="12.8" hidden="false" customHeight="false" outlineLevel="0" collapsed="false">
      <c r="B39" s="0" t="s">
        <v>13</v>
      </c>
      <c r="C39" s="6" t="n">
        <v>2400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0" activeCellId="0" sqref="D40"/>
    </sheetView>
  </sheetViews>
  <sheetFormatPr defaultRowHeight="12.8" outlineLevelRow="0" outlineLevelCol="0"/>
  <cols>
    <col collapsed="false" customWidth="true" hidden="false" outlineLevel="0" max="1" min="1" style="0" width="5.32"/>
    <col collapsed="false" customWidth="true" hidden="false" outlineLevel="0" max="2" min="2" style="0" width="16.58"/>
    <col collapsed="false" customWidth="true" hidden="false" outlineLevel="0" max="3" min="3" style="0" width="15"/>
    <col collapsed="false" customWidth="true" hidden="false" outlineLevel="0" max="4" min="4" style="0" width="15.74"/>
    <col collapsed="false" customWidth="true" hidden="false" outlineLevel="0" max="5" min="5" style="0" width="15.05"/>
    <col collapsed="false" customWidth="true" hidden="false" outlineLevel="0" max="6" min="6" style="0" width="13.52"/>
    <col collapsed="false" customWidth="true" hidden="false" outlineLevel="0" max="7" min="7" style="0" width="18.66"/>
    <col collapsed="false" customWidth="true" hidden="false" outlineLevel="0" max="8" min="8" style="0" width="16.99"/>
    <col collapsed="false" customWidth="true" hidden="false" outlineLevel="0" max="9" min="9" style="0" width="11.99"/>
    <col collapsed="false" customWidth="true" hidden="false" outlineLevel="0" max="10" min="10" style="0" width="14.49"/>
    <col collapsed="false" customWidth="false" hidden="false" outlineLevel="0" max="1025" min="11" style="0" width="11.52"/>
  </cols>
  <sheetData>
    <row r="1" customFormat="false" ht="12.8" hidden="false" customHeight="false" outlineLevel="0" collapsed="false">
      <c r="A1" s="8" t="s">
        <v>0</v>
      </c>
      <c r="B1" s="8" t="s">
        <v>14</v>
      </c>
      <c r="C1" s="8" t="s">
        <v>6</v>
      </c>
      <c r="D1" s="8" t="s">
        <v>15</v>
      </c>
      <c r="E1" s="8" t="s">
        <v>16</v>
      </c>
      <c r="F1" s="8" t="s">
        <v>17</v>
      </c>
      <c r="G1" s="8" t="s">
        <v>18</v>
      </c>
      <c r="H1" s="8" t="s">
        <v>19</v>
      </c>
      <c r="I1" s="8" t="s">
        <v>20</v>
      </c>
      <c r="J1" s="8" t="s">
        <v>21</v>
      </c>
    </row>
    <row r="2" customFormat="false" ht="12.8" hidden="false" customHeight="false" outlineLevel="0" collapsed="false">
      <c r="A2" s="8"/>
      <c r="B2" s="8" t="s">
        <v>22</v>
      </c>
      <c r="C2" s="8"/>
      <c r="D2" s="8" t="s">
        <v>23</v>
      </c>
      <c r="E2" s="8" t="s">
        <v>24</v>
      </c>
      <c r="F2" s="8"/>
      <c r="G2" s="8" t="s">
        <v>25</v>
      </c>
      <c r="H2" s="8" t="s">
        <v>26</v>
      </c>
      <c r="I2" s="8"/>
      <c r="J2" s="8" t="s">
        <v>27</v>
      </c>
    </row>
    <row r="3" customFormat="false" ht="12.8" hidden="false" customHeight="false" outlineLevel="0" collapsed="false">
      <c r="A3" s="2" t="n">
        <v>1</v>
      </c>
      <c r="B3" s="3" t="n">
        <v>0</v>
      </c>
      <c r="C3" s="3" t="n">
        <f aca="false">D$38</f>
        <v>2400</v>
      </c>
      <c r="D3" s="3" t="n">
        <f aca="false">SUM(C3*D37/1+C3)</f>
        <v>2568</v>
      </c>
      <c r="E3" s="4" t="n">
        <f aca="false">$D$36</f>
        <v>0.0145</v>
      </c>
      <c r="F3" s="3" t="n">
        <f aca="false">SUM(D3*E3)</f>
        <v>37.236</v>
      </c>
      <c r="G3" s="3" t="n">
        <f aca="false">IF(F3&gt;801, SUM(F3*0.7), 0)</f>
        <v>0</v>
      </c>
      <c r="H3" s="3" t="n">
        <f aca="false">IF(F3&gt;801, SUM(F3*0.3), F3)</f>
        <v>37.236</v>
      </c>
      <c r="I3" s="3" t="n">
        <f aca="false">SUM(G3*(1-$D$39))</f>
        <v>0</v>
      </c>
      <c r="J3" s="3" t="n">
        <f aca="false">SUM(H3+I3)</f>
        <v>37.236</v>
      </c>
    </row>
    <row r="4" customFormat="false" ht="12.8" hidden="false" customHeight="false" outlineLevel="0" collapsed="false">
      <c r="A4" s="2" t="n">
        <v>2</v>
      </c>
      <c r="B4" s="3" t="n">
        <f aca="false">SUM(D3-F3+J3)</f>
        <v>2568</v>
      </c>
      <c r="C4" s="3" t="n">
        <f aca="false">D$38</f>
        <v>2400</v>
      </c>
      <c r="D4" s="3" t="n">
        <f aca="false">SUM((B4+C4)*$D$37/1+(B4+C4))</f>
        <v>5315.76</v>
      </c>
      <c r="E4" s="4" t="n">
        <f aca="false">$D$36</f>
        <v>0.0145</v>
      </c>
      <c r="F4" s="3" t="n">
        <f aca="false">SUM(D4*E4)</f>
        <v>77.07852</v>
      </c>
      <c r="G4" s="3" t="n">
        <f aca="false">IF(F4&gt;801, SUM(F4*0.7), 0)</f>
        <v>0</v>
      </c>
      <c r="H4" s="3" t="n">
        <f aca="false">IF(F4&gt;801, SUM(F4*0.3), F4)</f>
        <v>77.07852</v>
      </c>
      <c r="I4" s="3" t="n">
        <f aca="false">SUM(G4*(1-$D$39))</f>
        <v>0</v>
      </c>
      <c r="J4" s="3" t="n">
        <f aca="false">SUM(H4+I4)</f>
        <v>77.07852</v>
      </c>
    </row>
    <row r="5" customFormat="false" ht="12.8" hidden="false" customHeight="false" outlineLevel="0" collapsed="false">
      <c r="A5" s="2" t="n">
        <v>3</v>
      </c>
      <c r="B5" s="3" t="n">
        <f aca="false">SUM(D4-F4+J4)</f>
        <v>5315.76</v>
      </c>
      <c r="C5" s="3" t="n">
        <f aca="false">D$38</f>
        <v>2400</v>
      </c>
      <c r="D5" s="3" t="n">
        <f aca="false">SUM((B5+C5)*$D$37/1+(B5+C5))</f>
        <v>8255.8632</v>
      </c>
      <c r="E5" s="4" t="n">
        <f aca="false">$D$36</f>
        <v>0.0145</v>
      </c>
      <c r="F5" s="3" t="n">
        <f aca="false">SUM(D5*E5)</f>
        <v>119.7100164</v>
      </c>
      <c r="G5" s="3" t="n">
        <f aca="false">IF(F5&gt;801, SUM(F5*0.7), 0)</f>
        <v>0</v>
      </c>
      <c r="H5" s="3" t="n">
        <f aca="false">IF(F5&gt;801, SUM(F5*0.3), F5)</f>
        <v>119.7100164</v>
      </c>
      <c r="I5" s="3" t="n">
        <f aca="false">SUM(G5*(1-$D$39))</f>
        <v>0</v>
      </c>
      <c r="J5" s="3" t="n">
        <f aca="false">SUM(H5+I5)</f>
        <v>119.7100164</v>
      </c>
    </row>
    <row r="6" customFormat="false" ht="12.8" hidden="false" customHeight="false" outlineLevel="0" collapsed="false">
      <c r="A6" s="2" t="n">
        <v>4</v>
      </c>
      <c r="B6" s="3" t="n">
        <f aca="false">SUM(D5-F5+J5)</f>
        <v>8255.8632</v>
      </c>
      <c r="C6" s="3" t="n">
        <f aca="false">D$38</f>
        <v>2400</v>
      </c>
      <c r="D6" s="3" t="n">
        <f aca="false">SUM((B6+C6)*$D$37/1+(B6+C6))</f>
        <v>11401.773624</v>
      </c>
      <c r="E6" s="4" t="n">
        <f aca="false">$D$36</f>
        <v>0.0145</v>
      </c>
      <c r="F6" s="3" t="n">
        <f aca="false">SUM(D6*E6)</f>
        <v>165.325717548</v>
      </c>
      <c r="G6" s="3" t="n">
        <f aca="false">IF(F6&gt;801, SUM(F6*0.7), 0)</f>
        <v>0</v>
      </c>
      <c r="H6" s="3" t="n">
        <f aca="false">IF(F6&gt;801, SUM(F6*0.3), F6)</f>
        <v>165.325717548</v>
      </c>
      <c r="I6" s="3" t="n">
        <f aca="false">SUM(G6*(1-$D$39))</f>
        <v>0</v>
      </c>
      <c r="J6" s="3" t="n">
        <f aca="false">SUM(H6+I6)</f>
        <v>165.325717548</v>
      </c>
    </row>
    <row r="7" customFormat="false" ht="12.8" hidden="false" customHeight="false" outlineLevel="0" collapsed="false">
      <c r="A7" s="2" t="n">
        <v>5</v>
      </c>
      <c r="B7" s="3" t="n">
        <f aca="false">SUM(D6-F6+J6)</f>
        <v>11401.773624</v>
      </c>
      <c r="C7" s="3" t="n">
        <f aca="false">D$38</f>
        <v>2400</v>
      </c>
      <c r="D7" s="3" t="n">
        <f aca="false">SUM((B7+C7)*$D$37/1+(B7+C7))</f>
        <v>14767.89777768</v>
      </c>
      <c r="E7" s="4" t="n">
        <f aca="false">$D$36</f>
        <v>0.0145</v>
      </c>
      <c r="F7" s="3" t="n">
        <f aca="false">SUM(D7*E7)</f>
        <v>214.13451777636</v>
      </c>
      <c r="G7" s="3" t="n">
        <f aca="false">IF(F7&gt;801, SUM(F7*0.7), 0)</f>
        <v>0</v>
      </c>
      <c r="H7" s="3" t="n">
        <f aca="false">IF(F7&gt;801, SUM(F7*0.3), F7)</f>
        <v>214.13451777636</v>
      </c>
      <c r="I7" s="3" t="n">
        <f aca="false">SUM(G7*(1-$D$39))</f>
        <v>0</v>
      </c>
      <c r="J7" s="3" t="n">
        <f aca="false">SUM(H7+I7)</f>
        <v>214.13451777636</v>
      </c>
    </row>
    <row r="8" customFormat="false" ht="12.8" hidden="false" customHeight="false" outlineLevel="0" collapsed="false">
      <c r="A8" s="2" t="n">
        <v>6</v>
      </c>
      <c r="B8" s="3" t="n">
        <f aca="false">SUM(D7-F7+J7)</f>
        <v>14767.89777768</v>
      </c>
      <c r="C8" s="3" t="n">
        <f aca="false">D$38</f>
        <v>2400</v>
      </c>
      <c r="D8" s="3" t="n">
        <f aca="false">SUM((B8+C8)*$D$37/1+(B8+C8))</f>
        <v>18369.6506221176</v>
      </c>
      <c r="E8" s="4" t="n">
        <f aca="false">$D$36</f>
        <v>0.0145</v>
      </c>
      <c r="F8" s="3" t="n">
        <f aca="false">SUM(D8*E8)</f>
        <v>266.359934020705</v>
      </c>
      <c r="G8" s="3" t="n">
        <f aca="false">IF(F8&gt;801, SUM(F8*0.7), 0)</f>
        <v>0</v>
      </c>
      <c r="H8" s="3" t="n">
        <f aca="false">IF(F8&gt;801, SUM(F8*0.3), F8)</f>
        <v>266.359934020705</v>
      </c>
      <c r="I8" s="3" t="n">
        <f aca="false">SUM(G8*(1-$D$39))</f>
        <v>0</v>
      </c>
      <c r="J8" s="3" t="n">
        <f aca="false">SUM(H8+I8)</f>
        <v>266.359934020705</v>
      </c>
    </row>
    <row r="9" customFormat="false" ht="12.8" hidden="false" customHeight="false" outlineLevel="0" collapsed="false">
      <c r="A9" s="2" t="n">
        <v>7</v>
      </c>
      <c r="B9" s="3" t="n">
        <f aca="false">SUM(D8-F8+J8)</f>
        <v>18369.6506221176</v>
      </c>
      <c r="C9" s="3" t="n">
        <f aca="false">D$38</f>
        <v>2400</v>
      </c>
      <c r="D9" s="3" t="n">
        <f aca="false">SUM((B9+C9)*$D$37/1+(B9+C9))</f>
        <v>22223.5261656658</v>
      </c>
      <c r="E9" s="4" t="n">
        <f aca="false">$D$36</f>
        <v>0.0145</v>
      </c>
      <c r="F9" s="3" t="n">
        <f aca="false">SUM(D9*E9)</f>
        <v>322.241129402155</v>
      </c>
      <c r="G9" s="3" t="n">
        <f aca="false">IF(F9&gt;801, SUM(F9*0.7), 0)</f>
        <v>0</v>
      </c>
      <c r="H9" s="3" t="n">
        <f aca="false">IF(F9&gt;801, SUM(F9*0.3), F9)</f>
        <v>322.241129402155</v>
      </c>
      <c r="I9" s="3" t="n">
        <f aca="false">SUM(G9*(1-$D$39))</f>
        <v>0</v>
      </c>
      <c r="J9" s="3" t="n">
        <f aca="false">SUM(H9+I9)</f>
        <v>322.241129402155</v>
      </c>
    </row>
    <row r="10" customFormat="false" ht="12.8" hidden="false" customHeight="false" outlineLevel="0" collapsed="false">
      <c r="A10" s="2" t="n">
        <v>8</v>
      </c>
      <c r="B10" s="3" t="n">
        <f aca="false">SUM(D9-F9+J9)</f>
        <v>22223.5261656658</v>
      </c>
      <c r="C10" s="3" t="n">
        <f aca="false">D$38</f>
        <v>2400</v>
      </c>
      <c r="D10" s="3" t="n">
        <f aca="false">SUM((B10+C10)*$D$37/1+(B10+C10))</f>
        <v>26347.1729972624</v>
      </c>
      <c r="E10" s="4" t="n">
        <f aca="false">$D$36</f>
        <v>0.0145</v>
      </c>
      <c r="F10" s="3" t="n">
        <f aca="false">SUM(D10*E10)</f>
        <v>382.034008460305</v>
      </c>
      <c r="G10" s="3" t="n">
        <f aca="false">IF(F10&gt;801, SUM(F10*0.7), 0)</f>
        <v>0</v>
      </c>
      <c r="H10" s="3" t="n">
        <f aca="false">IF(F10&gt;801, SUM(F10*0.3), F10)</f>
        <v>382.034008460305</v>
      </c>
      <c r="I10" s="3" t="n">
        <f aca="false">SUM(G10*(1-$D$39))</f>
        <v>0</v>
      </c>
      <c r="J10" s="3" t="n">
        <f aca="false">SUM(H10+I10)</f>
        <v>382.034008460305</v>
      </c>
    </row>
    <row r="11" customFormat="false" ht="12.8" hidden="false" customHeight="false" outlineLevel="0" collapsed="false">
      <c r="A11" s="2" t="n">
        <v>9</v>
      </c>
      <c r="B11" s="3" t="n">
        <f aca="false">SUM(D10-F10+J10)</f>
        <v>26347.1729972624</v>
      </c>
      <c r="C11" s="3" t="n">
        <f aca="false">D$38</f>
        <v>2400</v>
      </c>
      <c r="D11" s="3" t="n">
        <f aca="false">SUM((B11+C11)*$D$37/1+(B11+C11))</f>
        <v>30759.4751070708</v>
      </c>
      <c r="E11" s="4" t="n">
        <f aca="false">$D$36</f>
        <v>0.0145</v>
      </c>
      <c r="F11" s="3" t="n">
        <f aca="false">SUM(D11*E11)</f>
        <v>446.012389052527</v>
      </c>
      <c r="G11" s="3" t="n">
        <f aca="false">IF(F11&gt;801, SUM(F11*0.7), 0)</f>
        <v>0</v>
      </c>
      <c r="H11" s="3" t="n">
        <f aca="false">IF(F11&gt;801, SUM(F11*0.3), F11)</f>
        <v>446.012389052527</v>
      </c>
      <c r="I11" s="3" t="n">
        <f aca="false">SUM(G11*(1-$D$39))</f>
        <v>0</v>
      </c>
      <c r="J11" s="3" t="n">
        <f aca="false">SUM(H11+I11)</f>
        <v>446.012389052527</v>
      </c>
    </row>
    <row r="12" customFormat="false" ht="12.8" hidden="false" customHeight="false" outlineLevel="0" collapsed="false">
      <c r="A12" s="2" t="n">
        <v>10</v>
      </c>
      <c r="B12" s="3" t="n">
        <f aca="false">SUM(D11-F11+J11)</f>
        <v>30759.4751070708</v>
      </c>
      <c r="C12" s="3" t="n">
        <f aca="false">D$38</f>
        <v>2400</v>
      </c>
      <c r="D12" s="3" t="n">
        <f aca="false">SUM((B12+C12)*$D$37/1+(B12+C12))</f>
        <v>35480.6383645658</v>
      </c>
      <c r="E12" s="4" t="n">
        <f aca="false">$D$36</f>
        <v>0.0145</v>
      </c>
      <c r="F12" s="3" t="n">
        <f aca="false">SUM(D12*E12)</f>
        <v>514.469256286204</v>
      </c>
      <c r="G12" s="3" t="n">
        <f aca="false">IF(F12&gt;801, SUM(F12*0.7), 0)</f>
        <v>0</v>
      </c>
      <c r="H12" s="3" t="n">
        <f aca="false">IF(F12&gt;801, SUM(F12*0.3), F12)</f>
        <v>514.469256286204</v>
      </c>
      <c r="I12" s="3" t="n">
        <f aca="false">SUM(G12*(1-$D$39))</f>
        <v>0</v>
      </c>
      <c r="J12" s="3" t="n">
        <f aca="false">SUM(H12+I12)</f>
        <v>514.469256286204</v>
      </c>
    </row>
    <row r="13" customFormat="false" ht="12.8" hidden="false" customHeight="false" outlineLevel="0" collapsed="false">
      <c r="A13" s="2" t="n">
        <v>11</v>
      </c>
      <c r="B13" s="3" t="n">
        <f aca="false">SUM(D12-F12+J12)</f>
        <v>35480.6383645658</v>
      </c>
      <c r="C13" s="3" t="n">
        <f aca="false">D$38</f>
        <v>2400</v>
      </c>
      <c r="D13" s="3" t="n">
        <f aca="false">SUM((B13+C13)*$D$37/1+(B13+C13))</f>
        <v>40532.2830500854</v>
      </c>
      <c r="E13" s="4" t="n">
        <f aca="false">$D$36</f>
        <v>0.0145</v>
      </c>
      <c r="F13" s="3" t="n">
        <f aca="false">SUM(D13*E13)</f>
        <v>587.718104226238</v>
      </c>
      <c r="G13" s="3" t="n">
        <f aca="false">IF(F13&gt;801, SUM(F13*0.7), 0)</f>
        <v>0</v>
      </c>
      <c r="H13" s="3" t="n">
        <f aca="false">IF(F13&gt;801, SUM(F13*0.3), F13)</f>
        <v>587.718104226238</v>
      </c>
      <c r="I13" s="3" t="n">
        <f aca="false">SUM(G13*(1-$D$39))</f>
        <v>0</v>
      </c>
      <c r="J13" s="3" t="n">
        <f aca="false">SUM(H13+I13)</f>
        <v>587.718104226238</v>
      </c>
    </row>
    <row r="14" customFormat="false" ht="12.8" hidden="false" customHeight="false" outlineLevel="0" collapsed="false">
      <c r="A14" s="2" t="n">
        <v>12</v>
      </c>
      <c r="B14" s="3" t="n">
        <f aca="false">SUM(D13-F13+J13)</f>
        <v>40532.2830500854</v>
      </c>
      <c r="C14" s="3" t="n">
        <f aca="false">D$38</f>
        <v>2400</v>
      </c>
      <c r="D14" s="3" t="n">
        <f aca="false">SUM((B14+C14)*$D$37/1+(B14+C14))</f>
        <v>45937.5428635914</v>
      </c>
      <c r="E14" s="4" t="n">
        <f aca="false">$D$36</f>
        <v>0.0145</v>
      </c>
      <c r="F14" s="3" t="n">
        <f aca="false">SUM(D14*E14)</f>
        <v>666.094371522075</v>
      </c>
      <c r="G14" s="3" t="n">
        <f aca="false">IF(F14&gt;801, SUM(F14*0.7), 0)</f>
        <v>0</v>
      </c>
      <c r="H14" s="3" t="n">
        <f aca="false">IF(F14&gt;801, SUM(F14*0.3), F14)</f>
        <v>666.094371522075</v>
      </c>
      <c r="I14" s="3" t="n">
        <f aca="false">SUM(G14*(1-$D$39))</f>
        <v>0</v>
      </c>
      <c r="J14" s="3" t="n">
        <f aca="false">SUM(H14+I14)</f>
        <v>666.094371522075</v>
      </c>
    </row>
    <row r="15" customFormat="false" ht="12.8" hidden="false" customHeight="false" outlineLevel="0" collapsed="false">
      <c r="A15" s="2" t="n">
        <v>13</v>
      </c>
      <c r="B15" s="3" t="n">
        <f aca="false">SUM(D14-F14+J14)</f>
        <v>45937.5428635914</v>
      </c>
      <c r="C15" s="3" t="n">
        <f aca="false">D$38</f>
        <v>2400</v>
      </c>
      <c r="D15" s="3" t="n">
        <f aca="false">SUM((B15+C15)*$D$37/1+(B15+C15))</f>
        <v>51721.1708640428</v>
      </c>
      <c r="E15" s="4" t="n">
        <f aca="false">$D$36</f>
        <v>0.0145</v>
      </c>
      <c r="F15" s="3" t="n">
        <f aca="false">SUM(D15*E15)</f>
        <v>749.95697752862</v>
      </c>
      <c r="G15" s="3" t="n">
        <f aca="false">IF(F15&gt;801, SUM(F15*0.7), 0)</f>
        <v>0</v>
      </c>
      <c r="H15" s="3" t="n">
        <f aca="false">IF(F15&gt;801, SUM(F15*0.3), F15)</f>
        <v>749.95697752862</v>
      </c>
      <c r="I15" s="3" t="n">
        <f aca="false">SUM(G15*(1-$D$39))</f>
        <v>0</v>
      </c>
      <c r="J15" s="3" t="n">
        <f aca="false">SUM(H15+I15)</f>
        <v>749.95697752862</v>
      </c>
    </row>
    <row r="16" customFormat="false" ht="12.8" hidden="false" customHeight="false" outlineLevel="0" collapsed="false">
      <c r="A16" s="2" t="n">
        <v>14</v>
      </c>
      <c r="B16" s="3" t="n">
        <f aca="false">SUM(D15-F15+J15)</f>
        <v>51721.1708640428</v>
      </c>
      <c r="C16" s="3" t="n">
        <f aca="false">D$38</f>
        <v>2400</v>
      </c>
      <c r="D16" s="3" t="n">
        <f aca="false">SUM((B16+C16)*$D$37/1+(B16+C16))</f>
        <v>57909.6528245257</v>
      </c>
      <c r="E16" s="4" t="n">
        <f aca="false">$D$36</f>
        <v>0.0145</v>
      </c>
      <c r="F16" s="3" t="n">
        <f aca="false">SUM(D16*E16)</f>
        <v>839.689965955623</v>
      </c>
      <c r="G16" s="3" t="n">
        <f aca="false">IF(F16&gt;801, SUM(F16*0.7), 0)</f>
        <v>587.782976168936</v>
      </c>
      <c r="H16" s="3" t="n">
        <f aca="false">IF(F16&gt;801, SUM(F16*0.3), F16)</f>
        <v>251.906989786687</v>
      </c>
      <c r="I16" s="3" t="n">
        <f aca="false">SUM(G16*(1-$D$39))</f>
        <v>432.725827055571</v>
      </c>
      <c r="J16" s="3" t="n">
        <f aca="false">SUM(H16+I16)</f>
        <v>684.632816842258</v>
      </c>
    </row>
    <row r="17" customFormat="false" ht="12.8" hidden="false" customHeight="false" outlineLevel="0" collapsed="false">
      <c r="A17" s="2" t="n">
        <v>15</v>
      </c>
      <c r="B17" s="3" t="n">
        <f aca="false">SUM(D16-F16+J16)</f>
        <v>57754.5956754124</v>
      </c>
      <c r="C17" s="3" t="n">
        <f aca="false">D$38</f>
        <v>2400</v>
      </c>
      <c r="D17" s="3" t="n">
        <f aca="false">SUM((B17+C17)*$D$37/1+(B17+C17))</f>
        <v>64365.4173726912</v>
      </c>
      <c r="E17" s="4" t="n">
        <f aca="false">$D$36</f>
        <v>0.0145</v>
      </c>
      <c r="F17" s="3" t="n">
        <f aca="false">SUM(D17*E17)</f>
        <v>933.298551904023</v>
      </c>
      <c r="G17" s="3" t="n">
        <f aca="false">IF(F17&gt;801, SUM(F17*0.7), 0)</f>
        <v>653.308986332816</v>
      </c>
      <c r="H17" s="3" t="n">
        <f aca="false">IF(F17&gt;801, SUM(F17*0.3), F17)</f>
        <v>279.989565571207</v>
      </c>
      <c r="I17" s="3" t="n">
        <f aca="false">SUM(G17*(1-$D$39))</f>
        <v>480.966075738219</v>
      </c>
      <c r="J17" s="3" t="n">
        <f aca="false">SUM(H17+I17)</f>
        <v>760.955641309426</v>
      </c>
    </row>
    <row r="18" customFormat="false" ht="12.8" hidden="false" customHeight="false" outlineLevel="0" collapsed="false">
      <c r="A18" s="2" t="n">
        <v>16</v>
      </c>
      <c r="B18" s="3" t="n">
        <f aca="false">SUM(D17-F17+J17)</f>
        <v>64193.0744620966</v>
      </c>
      <c r="C18" s="3" t="n">
        <f aca="false">D$38</f>
        <v>2400</v>
      </c>
      <c r="D18" s="3" t="n">
        <f aca="false">SUM((B18+C18)*$D$37/1+(B18+C18))</f>
        <v>71254.5896744434</v>
      </c>
      <c r="E18" s="4" t="n">
        <f aca="false">$D$36</f>
        <v>0.0145</v>
      </c>
      <c r="F18" s="3" t="n">
        <f aca="false">SUM(D18*E18)</f>
        <v>1033.19155027943</v>
      </c>
      <c r="G18" s="3" t="n">
        <f aca="false">IF(F18&gt;801, SUM(F18*0.7), 0)</f>
        <v>723.234085195601</v>
      </c>
      <c r="H18" s="3" t="n">
        <f aca="false">IF(F18&gt;801, SUM(F18*0.3), F18)</f>
        <v>309.957465083829</v>
      </c>
      <c r="I18" s="3" t="n">
        <f aca="false">SUM(G18*(1-$D$39))</f>
        <v>532.444933521001</v>
      </c>
      <c r="J18" s="3" t="n">
        <f aca="false">SUM(H18+I18)</f>
        <v>842.40239860483</v>
      </c>
    </row>
    <row r="19" customFormat="false" ht="12.8" hidden="false" customHeight="false" outlineLevel="0" collapsed="false">
      <c r="A19" s="2" t="n">
        <v>17</v>
      </c>
      <c r="B19" s="3" t="n">
        <f aca="false">SUM(D18-F18+J18)</f>
        <v>71063.8005227688</v>
      </c>
      <c r="C19" s="3" t="n">
        <f aca="false">D$38</f>
        <v>2400</v>
      </c>
      <c r="D19" s="3" t="n">
        <f aca="false">SUM((B19+C19)*$D$37/1+(B19+C19))</f>
        <v>78606.2665593626</v>
      </c>
      <c r="E19" s="4" t="n">
        <f aca="false">$D$36</f>
        <v>0.0145</v>
      </c>
      <c r="F19" s="3" t="n">
        <f aca="false">SUM(D19*E19)</f>
        <v>1139.79086511076</v>
      </c>
      <c r="G19" s="3" t="n">
        <f aca="false">IF(F19&gt;801, SUM(F19*0.7), 0)</f>
        <v>797.853605577531</v>
      </c>
      <c r="H19" s="3" t="n">
        <f aca="false">IF(F19&gt;801, SUM(F19*0.3), F19)</f>
        <v>341.937259533227</v>
      </c>
      <c r="I19" s="3" t="n">
        <f aca="false">SUM(G19*(1-$D$39))</f>
        <v>587.379824426178</v>
      </c>
      <c r="J19" s="3" t="n">
        <f aca="false">SUM(H19+I19)</f>
        <v>929.317083959406</v>
      </c>
    </row>
    <row r="20" customFormat="false" ht="12.8" hidden="false" customHeight="false" outlineLevel="0" collapsed="false">
      <c r="A20" s="2" t="n">
        <v>18</v>
      </c>
      <c r="B20" s="3" t="n">
        <f aca="false">SUM(D19-F19+J19)</f>
        <v>78395.7927782113</v>
      </c>
      <c r="C20" s="3" t="n">
        <f aca="false">D$38</f>
        <v>2400</v>
      </c>
      <c r="D20" s="3" t="n">
        <f aca="false">SUM((B20+C20)*$D$37/1+(B20+C20))</f>
        <v>86451.4982726861</v>
      </c>
      <c r="E20" s="4" t="n">
        <f aca="false">$D$36</f>
        <v>0.0145</v>
      </c>
      <c r="F20" s="3" t="n">
        <f aca="false">SUM(D20*E20)</f>
        <v>1253.54672495395</v>
      </c>
      <c r="G20" s="3" t="n">
        <f aca="false">IF(F20&gt;801, SUM(F20*0.7), 0)</f>
        <v>877.482707467764</v>
      </c>
      <c r="H20" s="3" t="n">
        <f aca="false">IF(F20&gt;801, SUM(F20*0.3), F20)</f>
        <v>376.064017486184</v>
      </c>
      <c r="I20" s="3" t="n">
        <f aca="false">SUM(G20*(1-$D$39))</f>
        <v>646.002769237768</v>
      </c>
      <c r="J20" s="3" t="n">
        <f aca="false">SUM(H20+I20)</f>
        <v>1022.06678672395</v>
      </c>
    </row>
    <row r="21" customFormat="false" ht="12.8" hidden="false" customHeight="false" outlineLevel="0" collapsed="false">
      <c r="A21" s="2" t="n">
        <v>19</v>
      </c>
      <c r="B21" s="3" t="n">
        <f aca="false">SUM(D20-F20+J20)</f>
        <v>86220.0183344561</v>
      </c>
      <c r="C21" s="3" t="n">
        <f aca="false">D$38</f>
        <v>2400</v>
      </c>
      <c r="D21" s="3" t="n">
        <f aca="false">SUM((B21+C21)*$D$37/1+(B21+C21))</f>
        <v>94823.419617868</v>
      </c>
      <c r="E21" s="4" t="n">
        <f aca="false">$D$36</f>
        <v>0.0145</v>
      </c>
      <c r="F21" s="3" t="n">
        <f aca="false">SUM(D21*E21)</f>
        <v>1374.93958445909</v>
      </c>
      <c r="G21" s="3" t="n">
        <f aca="false">IF(F21&gt;801, SUM(F21*0.7), 0)</f>
        <v>962.45770912136</v>
      </c>
      <c r="H21" s="3" t="n">
        <f aca="false">IF(F21&gt;801, SUM(F21*0.3), F21)</f>
        <v>412.481875337726</v>
      </c>
      <c r="I21" s="3" t="n">
        <f aca="false">SUM(G21*(1-$D$39))</f>
        <v>708.561365455146</v>
      </c>
      <c r="J21" s="3" t="n">
        <f aca="false">SUM(H21+I21)</f>
        <v>1121.04324079287</v>
      </c>
    </row>
    <row r="22" customFormat="false" ht="12.8" hidden="false" customHeight="false" outlineLevel="0" collapsed="false">
      <c r="A22" s="2" t="n">
        <v>20</v>
      </c>
      <c r="B22" s="3" t="n">
        <f aca="false">SUM(D21-F21+J21)</f>
        <v>94569.5232742018</v>
      </c>
      <c r="C22" s="3" t="n">
        <f aca="false">D$38</f>
        <v>2400</v>
      </c>
      <c r="D22" s="3" t="n">
        <f aca="false">SUM((B22+C22)*$D$37/1+(B22+C22))</f>
        <v>103757.389903396</v>
      </c>
      <c r="E22" s="4" t="n">
        <f aca="false">$D$36</f>
        <v>0.0145</v>
      </c>
      <c r="F22" s="3" t="n">
        <f aca="false">SUM(D22*E22)</f>
        <v>1504.48215359924</v>
      </c>
      <c r="G22" s="3" t="n">
        <f aca="false">IF(F22&gt;801, SUM(F22*0.7), 0)</f>
        <v>1053.13750751947</v>
      </c>
      <c r="H22" s="3" t="n">
        <f aca="false">IF(F22&gt;801, SUM(F22*0.3), F22)</f>
        <v>451.344646079772</v>
      </c>
      <c r="I22" s="3" t="n">
        <f aca="false">SUM(G22*(1-$D$39))</f>
        <v>775.319833035833</v>
      </c>
      <c r="J22" s="3" t="n">
        <f aca="false">SUM(H22+I22)</f>
        <v>1226.66447911561</v>
      </c>
    </row>
    <row r="23" customFormat="false" ht="12.8" hidden="false" customHeight="false" outlineLevel="0" collapsed="false">
      <c r="A23" s="2" t="n">
        <v>21</v>
      </c>
      <c r="B23" s="3" t="n">
        <f aca="false">SUM(D22-F22+J22)</f>
        <v>103479.572228912</v>
      </c>
      <c r="C23" s="3" t="n">
        <f aca="false">D$38</f>
        <v>2400</v>
      </c>
      <c r="D23" s="3" t="n">
        <f aca="false">SUM((B23+C23)*$D$37/1+(B23+C23))</f>
        <v>113291.142284936</v>
      </c>
      <c r="E23" s="4" t="n">
        <f aca="false">$D$36</f>
        <v>0.0145</v>
      </c>
      <c r="F23" s="3" t="n">
        <f aca="false">SUM(D23*E23)</f>
        <v>1642.72156313157</v>
      </c>
      <c r="G23" s="3" t="n">
        <f aca="false">IF(F23&gt;801, SUM(F23*0.7), 0)</f>
        <v>1149.9050941921</v>
      </c>
      <c r="H23" s="3" t="n">
        <f aca="false">IF(F23&gt;801, SUM(F23*0.3), F23)</f>
        <v>492.816468939472</v>
      </c>
      <c r="I23" s="3" t="n">
        <f aca="false">SUM(G23*(1-$D$39))</f>
        <v>846.560130344225</v>
      </c>
      <c r="J23" s="3" t="n">
        <f aca="false">SUM(H23+I23)</f>
        <v>1339.3765992837</v>
      </c>
    </row>
    <row r="24" customFormat="false" ht="12.8" hidden="false" customHeight="false" outlineLevel="0" collapsed="false">
      <c r="A24" s="2" t="n">
        <v>22</v>
      </c>
      <c r="B24" s="3" t="n">
        <f aca="false">SUM(D23-F23+J23)</f>
        <v>112987.797321088</v>
      </c>
      <c r="C24" s="3" t="n">
        <f aca="false">D$38</f>
        <v>2400</v>
      </c>
      <c r="D24" s="3" t="n">
        <f aca="false">SUM((B24+C24)*$D$37/1+(B24+C24))</f>
        <v>123464.943133564</v>
      </c>
      <c r="E24" s="4" t="n">
        <f aca="false">$D$36</f>
        <v>0.0145</v>
      </c>
      <c r="F24" s="3" t="n">
        <f aca="false">SUM(D24*E24)</f>
        <v>1790.24167543668</v>
      </c>
      <c r="G24" s="3" t="n">
        <f aca="false">IF(F24&gt;801, SUM(F24*0.7), 0)</f>
        <v>1253.16917280568</v>
      </c>
      <c r="H24" s="3" t="n">
        <f aca="false">IF(F24&gt;801, SUM(F24*0.3), F24)</f>
        <v>537.072502631005</v>
      </c>
      <c r="I24" s="3" t="n">
        <f aca="false">SUM(G24*(1-$D$39))</f>
        <v>922.583145019541</v>
      </c>
      <c r="J24" s="3" t="n">
        <f aca="false">SUM(H24+I24)</f>
        <v>1459.65564765055</v>
      </c>
    </row>
    <row r="25" customFormat="false" ht="12.8" hidden="false" customHeight="false" outlineLevel="0" collapsed="false">
      <c r="A25" s="2" t="n">
        <v>23</v>
      </c>
      <c r="B25" s="3" t="n">
        <f aca="false">SUM(D24-F24+J24)</f>
        <v>123134.357105778</v>
      </c>
      <c r="C25" s="3" t="n">
        <f aca="false">D$38</f>
        <v>2400</v>
      </c>
      <c r="D25" s="3" t="n">
        <f aca="false">SUM((B25+C25)*$D$37/1+(B25+C25))</f>
        <v>134321.762103183</v>
      </c>
      <c r="E25" s="4" t="n">
        <f aca="false">$D$36</f>
        <v>0.0145</v>
      </c>
      <c r="F25" s="3" t="n">
        <f aca="false">SUM(D25*E25)</f>
        <v>1947.66555049615</v>
      </c>
      <c r="G25" s="3" t="n">
        <f aca="false">IF(F25&gt;801, SUM(F25*0.7), 0)</f>
        <v>1363.36588534731</v>
      </c>
      <c r="H25" s="3" t="n">
        <f aca="false">IF(F25&gt;801, SUM(F25*0.3), F25)</f>
        <v>584.299665148845</v>
      </c>
      <c r="I25" s="3" t="n">
        <f aca="false">SUM(G25*(1-$D$39))</f>
        <v>1003.70996479269</v>
      </c>
      <c r="J25" s="3" t="n">
        <f aca="false">SUM(H25+I25)</f>
        <v>1588.00962994153</v>
      </c>
    </row>
    <row r="26" customFormat="false" ht="12.8" hidden="false" customHeight="false" outlineLevel="0" collapsed="false">
      <c r="A26" s="2" t="n">
        <v>24</v>
      </c>
      <c r="B26" s="3" t="n">
        <f aca="false">SUM(D25-F25+J25)</f>
        <v>133962.106182628</v>
      </c>
      <c r="C26" s="3" t="n">
        <f aca="false">D$38</f>
        <v>2400</v>
      </c>
      <c r="D26" s="3" t="n">
        <f aca="false">SUM((B26+C26)*$D$37/1+(B26+C26))</f>
        <v>145907.453615412</v>
      </c>
      <c r="E26" s="4" t="n">
        <f aca="false">$D$36</f>
        <v>0.0145</v>
      </c>
      <c r="F26" s="3" t="n">
        <f aca="false">SUM(D26*E26)</f>
        <v>2115.65807742348</v>
      </c>
      <c r="G26" s="3" t="n">
        <f aca="false">IF(F26&gt;801, SUM(F26*0.7), 0)</f>
        <v>1480.96065419643</v>
      </c>
      <c r="H26" s="3" t="n">
        <f aca="false">IF(F26&gt;801, SUM(F26*0.3), F26)</f>
        <v>634.697423227043</v>
      </c>
      <c r="I26" s="3" t="n">
        <f aca="false">SUM(G26*(1-$D$39))</f>
        <v>1090.28323361941</v>
      </c>
      <c r="J26" s="3" t="n">
        <f aca="false">SUM(H26+I26)</f>
        <v>1724.98065684646</v>
      </c>
    </row>
    <row r="27" customFormat="false" ht="12.8" hidden="false" customHeight="false" outlineLevel="0" collapsed="false">
      <c r="A27" s="2" t="n">
        <v>25</v>
      </c>
      <c r="B27" s="3" t="n">
        <f aca="false">SUM(D26-F26+J26)</f>
        <v>145516.776194835</v>
      </c>
      <c r="C27" s="3" t="n">
        <f aca="false">D$38</f>
        <v>2400</v>
      </c>
      <c r="D27" s="3" t="n">
        <f aca="false">SUM((B27+C27)*$D$37/1+(B27+C27))</f>
        <v>158270.950528474</v>
      </c>
      <c r="E27" s="4" t="n">
        <f aca="false">$D$36</f>
        <v>0.0145</v>
      </c>
      <c r="F27" s="3" t="n">
        <f aca="false">SUM(D27*E27)</f>
        <v>2294.92878266287</v>
      </c>
      <c r="G27" s="3" t="n">
        <f aca="false">IF(F27&gt;801, SUM(F27*0.7), 0)</f>
        <v>1606.45014786401</v>
      </c>
      <c r="H27" s="3" t="n">
        <f aca="false">IF(F27&gt;801, SUM(F27*0.3), F27)</f>
        <v>688.47863479886</v>
      </c>
      <c r="I27" s="3" t="n">
        <f aca="false">SUM(G27*(1-$D$39))</f>
        <v>1182.66859885748</v>
      </c>
      <c r="J27" s="3" t="n">
        <f aca="false">SUM(H27+I27)</f>
        <v>1871.14723365634</v>
      </c>
    </row>
    <row r="28" customFormat="false" ht="12.8" hidden="false" customHeight="false" outlineLevel="0" collapsed="false">
      <c r="A28" s="2" t="n">
        <v>26</v>
      </c>
      <c r="B28" s="3" t="n">
        <f aca="false">SUM(D27-F27+J27)</f>
        <v>157847.168979467</v>
      </c>
      <c r="C28" s="3" t="n">
        <f aca="false">D$38</f>
        <v>2400</v>
      </c>
      <c r="D28" s="3" t="n">
        <f aca="false">SUM((B28+C28)*$D$37/1+(B28+C28))</f>
        <v>171464.47080803</v>
      </c>
      <c r="E28" s="4" t="n">
        <f aca="false">$D$36</f>
        <v>0.0145</v>
      </c>
      <c r="F28" s="3" t="n">
        <f aca="false">SUM(D28*E28)</f>
        <v>2486.23482671643</v>
      </c>
      <c r="G28" s="3" t="n">
        <f aca="false">IF(F28&gt;801, SUM(F28*0.7), 0)</f>
        <v>1740.3643787015</v>
      </c>
      <c r="H28" s="3" t="n">
        <f aca="false">IF(F28&gt;801, SUM(F28*0.3), F28)</f>
        <v>745.87044801493</v>
      </c>
      <c r="I28" s="3" t="n">
        <f aca="false">SUM(G28*(1-$D$39))</f>
        <v>1281.25625560005</v>
      </c>
      <c r="J28" s="3" t="n">
        <f aca="false">SUM(H28+I28)</f>
        <v>2027.12670361498</v>
      </c>
    </row>
    <row r="29" customFormat="false" ht="12.8" hidden="false" customHeight="false" outlineLevel="0" collapsed="false">
      <c r="A29" s="2" t="n">
        <v>27</v>
      </c>
      <c r="B29" s="3" t="n">
        <f aca="false">SUM(D28-F28+J28)</f>
        <v>171005.362684928</v>
      </c>
      <c r="C29" s="3" t="n">
        <f aca="false">D$38</f>
        <v>2400</v>
      </c>
      <c r="D29" s="3" t="n">
        <f aca="false">SUM((B29+C29)*$D$37/1+(B29+C29))</f>
        <v>185543.738072873</v>
      </c>
      <c r="E29" s="4" t="n">
        <f aca="false">$D$36</f>
        <v>0.0145</v>
      </c>
      <c r="F29" s="3" t="n">
        <f aca="false">SUM(D29*E29)</f>
        <v>2690.38420205666</v>
      </c>
      <c r="G29" s="3" t="n">
        <f aca="false">IF(F29&gt;801, SUM(F29*0.7), 0)</f>
        <v>1883.26894143966</v>
      </c>
      <c r="H29" s="3" t="n">
        <f aca="false">IF(F29&gt;801, SUM(F29*0.3), F29)</f>
        <v>807.115260616999</v>
      </c>
      <c r="I29" s="3" t="n">
        <f aca="false">SUM(G29*(1-$D$39))</f>
        <v>1386.46259468788</v>
      </c>
      <c r="J29" s="3" t="n">
        <f aca="false">SUM(H29+I29)</f>
        <v>2193.57785530488</v>
      </c>
    </row>
    <row r="30" customFormat="false" ht="12.8" hidden="false" customHeight="false" outlineLevel="0" collapsed="false">
      <c r="A30" s="2" t="n">
        <v>28</v>
      </c>
      <c r="B30" s="3" t="n">
        <f aca="false">SUM(D29-F29+J29)</f>
        <v>185046.931726122</v>
      </c>
      <c r="C30" s="3" t="n">
        <f aca="false">D$38</f>
        <v>2400</v>
      </c>
      <c r="D30" s="3" t="n">
        <f aca="false">SUM((B30+C30)*$D$37/1+(B30+C30))</f>
        <v>200568.21694695</v>
      </c>
      <c r="E30" s="4" t="n">
        <f aca="false">$D$36</f>
        <v>0.0145</v>
      </c>
      <c r="F30" s="3" t="n">
        <f aca="false">SUM(D30*E30)</f>
        <v>2908.23914573078</v>
      </c>
      <c r="G30" s="3" t="n">
        <f aca="false">IF(F30&gt;801, SUM(F30*0.7), 0)</f>
        <v>2035.76740201154</v>
      </c>
      <c r="H30" s="3" t="n">
        <f aca="false">IF(F30&gt;801, SUM(F30*0.3), F30)</f>
        <v>872.471743719233</v>
      </c>
      <c r="I30" s="3" t="n">
        <f aca="false">SUM(G30*(1-$D$39))</f>
        <v>1498.7319613609</v>
      </c>
      <c r="J30" s="3" t="n">
        <f aca="false">SUM(H30+I30)</f>
        <v>2371.20370508013</v>
      </c>
    </row>
    <row r="31" customFormat="false" ht="12.8" hidden="false" customHeight="false" outlineLevel="0" collapsed="false">
      <c r="A31" s="2" t="n">
        <v>29</v>
      </c>
      <c r="B31" s="3" t="n">
        <f aca="false">SUM(D30-F30+J30)</f>
        <v>200031.181506299</v>
      </c>
      <c r="C31" s="3" t="n">
        <f aca="false">D$38</f>
        <v>2400</v>
      </c>
      <c r="D31" s="3" t="n">
        <f aca="false">SUM((B31+C31)*$D$37/1+(B31+C31))</f>
        <v>216601.36421174</v>
      </c>
      <c r="E31" s="4" t="n">
        <f aca="false">$D$36</f>
        <v>0.0145</v>
      </c>
      <c r="F31" s="3" t="n">
        <f aca="false">SUM(D31*E31)</f>
        <v>3140.71978107024</v>
      </c>
      <c r="G31" s="3" t="n">
        <f aca="false">IF(F31&gt;801, SUM(F31*0.7), 0)</f>
        <v>2198.50384674916</v>
      </c>
      <c r="H31" s="3" t="n">
        <f aca="false">IF(F31&gt;801, SUM(F31*0.3), F31)</f>
        <v>942.215934321071</v>
      </c>
      <c r="I31" s="3" t="n">
        <f aca="false">SUM(G31*(1-$D$39))</f>
        <v>1618.53853197674</v>
      </c>
      <c r="J31" s="3" t="n">
        <f aca="false">SUM(H31+I31)</f>
        <v>2560.75446629781</v>
      </c>
    </row>
    <row r="32" customFormat="false" ht="12.8" hidden="false" customHeight="false" outlineLevel="0" collapsed="false">
      <c r="A32" s="2" t="n">
        <v>30</v>
      </c>
      <c r="B32" s="3" t="n">
        <f aca="false">SUM(D31-F31+J31)</f>
        <v>216021.398896968</v>
      </c>
      <c r="C32" s="3" t="n">
        <f aca="false">D$38</f>
        <v>2400</v>
      </c>
      <c r="D32" s="3" t="n">
        <f aca="false">SUM((B32+C32)*$D$37/1+(B32+C32))</f>
        <v>233710.896819756</v>
      </c>
      <c r="E32" s="4" t="n">
        <f aca="false">$D$36</f>
        <v>0.0145</v>
      </c>
      <c r="F32" s="3" t="n">
        <f aca="false">SUM(D32*E32)</f>
        <v>3388.80800388646</v>
      </c>
      <c r="G32" s="3" t="n">
        <f aca="false">IF(F32&gt;801, SUM(F32*0.7), 0)</f>
        <v>2372.16560272052</v>
      </c>
      <c r="H32" s="3" t="n">
        <f aca="false">IF(F32&gt;801, SUM(F32*0.3), F32)</f>
        <v>1016.64240116594</v>
      </c>
      <c r="I32" s="3" t="n">
        <f aca="false">SUM(G32*(1-$D$39))</f>
        <v>1746.38831672285</v>
      </c>
      <c r="J32" s="3" t="n">
        <f aca="false">SUM(H32+I32)</f>
        <v>2763.03071788878</v>
      </c>
    </row>
    <row r="33" customFormat="false" ht="12.8" hidden="false" customHeight="false" outlineLevel="0" collapsed="false">
      <c r="B33" s="5" t="n">
        <f aca="false">SUM(D32-F32+J32)</f>
        <v>233085.119533758</v>
      </c>
      <c r="D33" s="3"/>
      <c r="F33" s="6"/>
      <c r="H33" s="6"/>
      <c r="J33" s="6"/>
    </row>
    <row r="36" customFormat="false" ht="12.8" hidden="false" customHeight="false" outlineLevel="0" collapsed="false">
      <c r="C36" s="0" t="s">
        <v>28</v>
      </c>
      <c r="D36" s="7" t="n">
        <v>0.0145</v>
      </c>
    </row>
    <row r="37" customFormat="false" ht="12.8" hidden="false" customHeight="false" outlineLevel="0" collapsed="false">
      <c r="C37" s="0" t="s">
        <v>29</v>
      </c>
      <c r="D37" s="7" t="n">
        <v>0.07</v>
      </c>
    </row>
    <row r="38" customFormat="false" ht="12.8" hidden="false" customHeight="false" outlineLevel="0" collapsed="false">
      <c r="C38" s="0" t="s">
        <v>30</v>
      </c>
      <c r="D38" s="6" t="n">
        <v>2400</v>
      </c>
    </row>
    <row r="39" customFormat="false" ht="12.8" hidden="false" customHeight="false" outlineLevel="0" collapsed="false">
      <c r="C39" s="0" t="s">
        <v>12</v>
      </c>
      <c r="D39" s="7" t="n">
        <v>0.2638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253</TotalTime>
  <Application>LibreOffice/5.2.7.2$Linux_X86_64 LibreOffice_project/20m0$Build-2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2019-01-04T17:20:17Z</dcterms:created>
  <dc:creator/>
  <dc:description/>
  <dc:language>de-DE</dc:language>
  <cp:lastModifiedBy/>
  <dcterms:modified xsi:type="dcterms:W3CDTF">2019-01-16T22:00:43Z</dcterms:modified>
  <cp:revision>43</cp:revision>
  <dc:subject/>
  <dc:title/>
</cp:coreProperties>
</file>