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0" yWindow="20" windowWidth="14260" windowHeight="11080"/>
  </bookViews>
  <sheets>
    <sheet name="Mastertool" sheetId="1" r:id="rId1"/>
    <sheet name="Nachkaufterminierung" sheetId="2" r:id="rId2"/>
    <sheet name="(backup)" sheetId="4" r:id="rId3"/>
  </sheets>
  <calcPr calcId="124519"/>
</workbook>
</file>

<file path=xl/calcChain.xml><?xml version="1.0" encoding="utf-8"?>
<calcChain xmlns="http://schemas.openxmlformats.org/spreadsheetml/2006/main">
  <c r="E64" i="2"/>
  <c r="D64"/>
  <c r="C64"/>
  <c r="B64"/>
  <c r="M2" i="4"/>
  <c r="M3"/>
  <c r="M4"/>
  <c r="M5"/>
  <c r="M6"/>
  <c r="E1"/>
  <c r="F1" s="1"/>
  <c r="G1"/>
  <c r="H1" s="1"/>
  <c r="I1"/>
  <c r="J1" s="1"/>
  <c r="E2"/>
  <c r="G2"/>
  <c r="I2"/>
  <c r="E3"/>
  <c r="G3"/>
  <c r="I3"/>
  <c r="E4"/>
  <c r="G4"/>
  <c r="I4"/>
  <c r="E5"/>
  <c r="G5"/>
  <c r="I5"/>
  <c r="C6" i="1"/>
  <c r="J31" s="1"/>
  <c r="F64" i="2" l="1"/>
  <c r="J30" i="1"/>
  <c r="P2"/>
  <c r="A4" i="4" l="1"/>
  <c r="A5"/>
  <c r="A3"/>
  <c r="A2"/>
  <c r="C1" l="1"/>
  <c r="D1" s="1"/>
  <c r="G4" i="1" l="1"/>
  <c r="G5"/>
  <c r="C5" i="4" l="1"/>
  <c r="E5" i="1"/>
  <c r="C4" i="4"/>
  <c r="E4" i="1"/>
  <c r="G3" l="1"/>
  <c r="C3" i="4" l="1"/>
  <c r="E3" i="1"/>
  <c r="D4" l="1"/>
  <c r="J26" s="1"/>
  <c r="D5"/>
  <c r="J27" s="1"/>
  <c r="P3"/>
  <c r="G2" l="1"/>
  <c r="E2" s="1"/>
  <c r="C2" i="4" l="1"/>
  <c r="D2" i="1"/>
  <c r="J24" s="1"/>
  <c r="D3"/>
  <c r="J25" s="1"/>
</calcChain>
</file>

<file path=xl/sharedStrings.xml><?xml version="1.0" encoding="utf-8"?>
<sst xmlns="http://schemas.openxmlformats.org/spreadsheetml/2006/main" count="109" uniqueCount="37">
  <si>
    <t>Wertpapier</t>
  </si>
  <si>
    <t>Kurs t0</t>
  </si>
  <si>
    <t>WKN</t>
  </si>
  <si>
    <t>Wertstellung</t>
  </si>
  <si>
    <t>Depotanteil</t>
  </si>
  <si>
    <t>EM</t>
  </si>
  <si>
    <t>Kursdifferenz t-30</t>
  </si>
  <si>
    <t>Nachkauf</t>
  </si>
  <si>
    <t>Defizit</t>
  </si>
  <si>
    <t>Kurs t-30</t>
  </si>
  <si>
    <t>Wert</t>
  </si>
  <si>
    <t>Aktion</t>
  </si>
  <si>
    <t>Datum</t>
  </si>
  <si>
    <t>Zusammensetzung</t>
  </si>
  <si>
    <t>Cash</t>
  </si>
  <si>
    <t>Verk. WP + Cash</t>
  </si>
  <si>
    <t>Depotwert</t>
  </si>
  <si>
    <t>Zeitpunkt</t>
  </si>
  <si>
    <t>Werteverteilung</t>
  </si>
  <si>
    <t>S &amp; P</t>
  </si>
  <si>
    <t>Euro Stoxx</t>
  </si>
  <si>
    <t>Pacific ex Japan</t>
  </si>
  <si>
    <t>DBX1ME</t>
  </si>
  <si>
    <t>DBX0F2</t>
  </si>
  <si>
    <t>DBX1AF</t>
  </si>
  <si>
    <t>DBX1EM</t>
  </si>
  <si>
    <t>Startkapital</t>
  </si>
  <si>
    <t>alt</t>
  </si>
  <si>
    <t>neu</t>
  </si>
  <si>
    <t>x</t>
  </si>
  <si>
    <t>NEU</t>
  </si>
  <si>
    <t>Performance</t>
  </si>
  <si>
    <t>Y before</t>
  </si>
  <si>
    <t>1Y</t>
  </si>
  <si>
    <t>Alltime</t>
  </si>
  <si>
    <t>Summe</t>
  </si>
  <si>
    <t>Ø Abstand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</si>
</sst>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0"/>
      <color theme="0"/>
      <name val="Calibri"/>
      <family val="2"/>
    </font>
    <font>
      <sz val="11"/>
      <color theme="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0" fillId="3" borderId="5" xfId="1" applyNumberFormat="1" applyFont="1" applyFill="1" applyBorder="1"/>
    <xf numFmtId="0" fontId="0" fillId="0" borderId="1" xfId="0" applyBorder="1"/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164" fontId="0" fillId="11" borderId="0" xfId="0" applyNumberFormat="1" applyFont="1" applyFill="1" applyBorder="1"/>
    <xf numFmtId="10" fontId="0" fillId="11" borderId="5" xfId="1" applyNumberFormat="1" applyFont="1" applyFill="1" applyBorder="1"/>
    <xf numFmtId="10" fontId="0" fillId="15" borderId="0" xfId="0" applyNumberFormat="1" applyFill="1"/>
    <xf numFmtId="0" fontId="2" fillId="10" borderId="8" xfId="0" applyFont="1" applyFill="1" applyBorder="1" applyAlignment="1">
      <alignment horizontal="center"/>
    </xf>
    <xf numFmtId="0" fontId="0" fillId="0" borderId="0" xfId="0" applyBorder="1"/>
    <xf numFmtId="2" fontId="0" fillId="8" borderId="5" xfId="0" applyNumberFormat="1" applyFont="1" applyFill="1" applyBorder="1"/>
    <xf numFmtId="0" fontId="0" fillId="17" borderId="14" xfId="0" applyFill="1" applyBorder="1"/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44" fontId="0" fillId="17" borderId="22" xfId="3" applyFont="1" applyFill="1" applyBorder="1"/>
    <xf numFmtId="0" fontId="0" fillId="17" borderId="21" xfId="0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44" fontId="3" fillId="20" borderId="13" xfId="3" applyFont="1" applyFill="1" applyBorder="1" applyAlignment="1">
      <alignment horizontal="center"/>
    </xf>
    <xf numFmtId="10" fontId="3" fillId="20" borderId="0" xfId="1" applyNumberFormat="1" applyFont="1" applyFill="1" applyBorder="1" applyAlignment="1">
      <alignment horizontal="center"/>
    </xf>
    <xf numFmtId="44" fontId="3" fillId="20" borderId="16" xfId="3" applyFont="1" applyFill="1" applyBorder="1" applyAlignment="1">
      <alignment horizontal="center"/>
    </xf>
    <xf numFmtId="14" fontId="4" fillId="2" borderId="20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4" fontId="0" fillId="0" borderId="0" xfId="3" applyFont="1"/>
    <xf numFmtId="0" fontId="0" fillId="0" borderId="13" xfId="0" applyBorder="1"/>
    <xf numFmtId="10" fontId="0" fillId="0" borderId="14" xfId="1" applyNumberFormat="1" applyFont="1" applyBorder="1"/>
    <xf numFmtId="0" fontId="0" fillId="0" borderId="0" xfId="0" applyAlignment="1"/>
    <xf numFmtId="0" fontId="0" fillId="0" borderId="15" xfId="0" applyBorder="1"/>
    <xf numFmtId="164" fontId="0" fillId="0" borderId="0" xfId="0" applyNumberFormat="1"/>
    <xf numFmtId="0" fontId="2" fillId="2" borderId="9" xfId="0" applyFont="1" applyFill="1" applyBorder="1" applyAlignment="1">
      <alignment horizontal="center"/>
    </xf>
    <xf numFmtId="2" fontId="0" fillId="8" borderId="5" xfId="0" applyNumberFormat="1" applyFill="1" applyBorder="1"/>
    <xf numFmtId="10" fontId="0" fillId="3" borderId="5" xfId="1" applyNumberFormat="1" applyFont="1" applyFill="1" applyBorder="1"/>
    <xf numFmtId="164" fontId="0" fillId="11" borderId="0" xfId="0" applyNumberFormat="1" applyFont="1" applyFill="1" applyBorder="1"/>
    <xf numFmtId="10" fontId="0" fillId="11" borderId="5" xfId="1" applyNumberFormat="1" applyFont="1" applyFill="1" applyBorder="1"/>
    <xf numFmtId="10" fontId="0" fillId="15" borderId="0" xfId="0" applyNumberFormat="1" applyFill="1"/>
    <xf numFmtId="10" fontId="0" fillId="15" borderId="0" xfId="1" applyNumberFormat="1" applyFont="1" applyFill="1"/>
    <xf numFmtId="10" fontId="0" fillId="7" borderId="5" xfId="1" applyNumberFormat="1" applyFont="1" applyFill="1" applyBorder="1"/>
    <xf numFmtId="10" fontId="0" fillId="3" borderId="5" xfId="1" applyNumberFormat="1" applyFont="1" applyFill="1" applyBorder="1"/>
    <xf numFmtId="10" fontId="0" fillId="5" borderId="5" xfId="1" applyNumberFormat="1" applyFont="1" applyFill="1" applyBorder="1"/>
    <xf numFmtId="0" fontId="0" fillId="0" borderId="0" xfId="0" applyBorder="1"/>
    <xf numFmtId="14" fontId="0" fillId="14" borderId="2" xfId="0" applyNumberFormat="1" applyFill="1" applyBorder="1"/>
    <xf numFmtId="0" fontId="0" fillId="0" borderId="5" xfId="0" applyBorder="1"/>
    <xf numFmtId="2" fontId="0" fillId="0" borderId="0" xfId="0" applyNumberFormat="1"/>
    <xf numFmtId="164" fontId="0" fillId="9" borderId="24" xfId="0" applyNumberFormat="1" applyFill="1" applyBorder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2" fillId="2" borderId="25" xfId="0" applyFont="1" applyFill="1" applyBorder="1" applyAlignment="1">
      <alignment horizontal="center"/>
    </xf>
    <xf numFmtId="0" fontId="4" fillId="16" borderId="17" xfId="0" applyFont="1" applyFill="1" applyBorder="1"/>
    <xf numFmtId="0" fontId="4" fillId="10" borderId="0" xfId="0" applyFont="1" applyFill="1" applyBorder="1"/>
    <xf numFmtId="0" fontId="4" fillId="13" borderId="0" xfId="0" applyFont="1" applyFill="1" applyBorder="1"/>
    <xf numFmtId="0" fontId="4" fillId="12" borderId="0" xfId="0" applyNumberFormat="1" applyFont="1" applyFill="1" applyBorder="1" applyAlignment="1">
      <alignment wrapText="1"/>
    </xf>
    <xf numFmtId="0" fontId="0" fillId="0" borderId="6" xfId="0" applyBorder="1"/>
    <xf numFmtId="10" fontId="0" fillId="15" borderId="0" xfId="1" applyNumberFormat="1" applyFont="1" applyFill="1" applyBorder="1"/>
    <xf numFmtId="2" fontId="0" fillId="8" borderId="7" xfId="0" applyNumberFormat="1" applyFill="1" applyBorder="1"/>
    <xf numFmtId="0" fontId="2" fillId="18" borderId="4" xfId="0" applyFont="1" applyFill="1" applyBorder="1" applyAlignment="1">
      <alignment horizontal="center"/>
    </xf>
    <xf numFmtId="14" fontId="0" fillId="17" borderId="26" xfId="0" applyNumberFormat="1" applyFill="1" applyBorder="1"/>
    <xf numFmtId="10" fontId="0" fillId="19" borderId="5" xfId="1" applyNumberFormat="1" applyFont="1" applyFill="1" applyBorder="1"/>
    <xf numFmtId="14" fontId="0" fillId="17" borderId="14" xfId="0" applyNumberFormat="1" applyFill="1" applyBorder="1"/>
    <xf numFmtId="165" fontId="3" fillId="20" borderId="0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16" borderId="17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0" xfId="0" applyFont="1"/>
    <xf numFmtId="0" fontId="7" fillId="16" borderId="0" xfId="2" applyFont="1" applyFill="1" applyAlignment="1" applyProtection="1"/>
    <xf numFmtId="0" fontId="7" fillId="10" borderId="0" xfId="2" applyFont="1" applyFill="1" applyBorder="1" applyAlignment="1" applyProtection="1"/>
    <xf numFmtId="0" fontId="7" fillId="13" borderId="0" xfId="2" applyFont="1" applyFill="1" applyAlignment="1" applyProtection="1"/>
    <xf numFmtId="0" fontId="7" fillId="12" borderId="0" xfId="2" applyFont="1" applyFill="1" applyAlignment="1" applyProtection="1"/>
    <xf numFmtId="0" fontId="7" fillId="16" borderId="13" xfId="2" applyFont="1" applyFill="1" applyBorder="1" applyAlignment="1" applyProtection="1">
      <alignment horizontal="center"/>
    </xf>
    <xf numFmtId="0" fontId="7" fillId="10" borderId="13" xfId="2" applyFont="1" applyFill="1" applyBorder="1" applyAlignment="1" applyProtection="1">
      <alignment horizontal="center"/>
    </xf>
    <xf numFmtId="0" fontId="7" fillId="13" borderId="13" xfId="2" applyFont="1" applyFill="1" applyBorder="1" applyAlignment="1" applyProtection="1">
      <alignment horizontal="center"/>
    </xf>
    <xf numFmtId="0" fontId="7" fillId="12" borderId="28" xfId="2" applyFont="1" applyFill="1" applyBorder="1" applyAlignment="1" applyProtection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4" fontId="0" fillId="0" borderId="13" xfId="3" applyFont="1" applyBorder="1" applyAlignment="1">
      <alignment horizontal="center"/>
    </xf>
    <xf numFmtId="44" fontId="0" fillId="0" borderId="28" xfId="3" applyFont="1" applyBorder="1" applyAlignment="1">
      <alignment horizontal="center"/>
    </xf>
    <xf numFmtId="44" fontId="0" fillId="0" borderId="27" xfId="3" applyFont="1" applyBorder="1" applyAlignment="1">
      <alignment horizontal="center"/>
    </xf>
    <xf numFmtId="44" fontId="0" fillId="0" borderId="29" xfId="3" applyFont="1" applyBorder="1" applyAlignment="1">
      <alignment horizontal="center"/>
    </xf>
    <xf numFmtId="44" fontId="0" fillId="6" borderId="0" xfId="3" applyFont="1" applyFill="1" applyBorder="1"/>
    <xf numFmtId="10" fontId="0" fillId="0" borderId="16" xfId="0" applyNumberFormat="1" applyBorder="1" applyAlignment="1">
      <alignment wrapText="1"/>
    </xf>
    <xf numFmtId="44" fontId="0" fillId="0" borderId="15" xfId="3" applyFont="1" applyBorder="1"/>
    <xf numFmtId="10" fontId="0" fillId="0" borderId="18" xfId="0" applyNumberFormat="1" applyBorder="1" applyAlignment="1">
      <alignment wrapText="1"/>
    </xf>
    <xf numFmtId="44" fontId="0" fillId="0" borderId="19" xfId="3" applyFont="1" applyBorder="1"/>
    <xf numFmtId="164" fontId="0" fillId="11" borderId="0" xfId="0" applyNumberFormat="1" applyFill="1" applyBorder="1"/>
    <xf numFmtId="0" fontId="3" fillId="0" borderId="0" xfId="0" applyFont="1"/>
    <xf numFmtId="44" fontId="0" fillId="6" borderId="6" xfId="3" applyFont="1" applyFill="1" applyBorder="1"/>
    <xf numFmtId="9" fontId="0" fillId="0" borderId="0" xfId="1" applyFont="1"/>
    <xf numFmtId="0" fontId="6" fillId="0" borderId="16" xfId="0" applyFont="1" applyBorder="1"/>
    <xf numFmtId="0" fontId="0" fillId="0" borderId="30" xfId="0" applyBorder="1"/>
    <xf numFmtId="0" fontId="0" fillId="0" borderId="18" xfId="0" applyNumberFormat="1" applyBorder="1" applyAlignment="1">
      <alignment wrapText="1"/>
    </xf>
    <xf numFmtId="10" fontId="0" fillId="0" borderId="19" xfId="1" applyNumberFormat="1" applyFont="1" applyBorder="1"/>
    <xf numFmtId="0" fontId="2" fillId="2" borderId="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6" fillId="0" borderId="0" xfId="0" applyNumberFormat="1" applyFont="1" applyAlignment="1">
      <alignment horizontal="center"/>
    </xf>
  </cellXfs>
  <cellStyles count="4">
    <cellStyle name="Hyperlink" xfId="2" builtinId="8"/>
    <cellStyle name="Prozent" xfId="1" builtinId="5"/>
    <cellStyle name="Standard" xfId="0" builtinId="0"/>
    <cellStyle name="Währung" xfId="3" builtinId="4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90FB7"/>
      <color rgb="FFE210BF"/>
      <color rgb="FFFFCCFF"/>
      <color rgb="FFFBA5EF"/>
      <color rgb="FFCF19A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2"/>
  <c:chart>
    <c:title>
      <c:tx>
        <c:rich>
          <a:bodyPr/>
          <a:lstStyle/>
          <a:p>
            <a:pPr>
              <a:defRPr/>
            </a:pPr>
            <a:r>
              <a:rPr lang="de-DE"/>
              <a:t>Kursdifferenz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Mastertool!$G$1</c:f>
              <c:strCache>
                <c:ptCount val="1"/>
                <c:pt idx="0">
                  <c:v>Kursdifferenz t-30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'(backup)'!$A$2:$A$5</c:f>
              <c:strCache>
                <c:ptCount val="4"/>
                <c:pt idx="0">
                  <c:v>S &amp; P</c:v>
                </c:pt>
                <c:pt idx="1">
                  <c:v>Euro Stoxx</c:v>
                </c:pt>
                <c:pt idx="2">
                  <c:v>EM</c:v>
                </c:pt>
                <c:pt idx="3">
                  <c:v>Pacific ex Japan</c:v>
                </c:pt>
              </c:strCache>
            </c:strRef>
          </c:cat>
          <c:val>
            <c:numRef>
              <c:f>'(backup)'!$C$2:$C$5</c:f>
              <c:numCache>
                <c:formatCode>0.00%</c:formatCode>
                <c:ptCount val="4"/>
                <c:pt idx="0">
                  <c:v>-9.1873589164785607E-2</c:v>
                </c:pt>
                <c:pt idx="1">
                  <c:v>-6.2362435803374971E-2</c:v>
                </c:pt>
                <c:pt idx="2">
                  <c:v>-4.9894403379091901E-2</c:v>
                </c:pt>
                <c:pt idx="3">
                  <c:v>-5.5930186433954754E-2</c:v>
                </c:pt>
              </c:numCache>
            </c:numRef>
          </c:val>
        </c:ser>
        <c:ser>
          <c:idx val="1"/>
          <c:order val="1"/>
          <c:tx>
            <c:strRef>
              <c:f>Mastertool!#REF!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'(backup)'!$A$2:$A$5</c:f>
              <c:strCache>
                <c:ptCount val="4"/>
                <c:pt idx="0">
                  <c:v>S &amp; P</c:v>
                </c:pt>
                <c:pt idx="1">
                  <c:v>Euro Stoxx</c:v>
                </c:pt>
                <c:pt idx="2">
                  <c:v>EM</c:v>
                </c:pt>
                <c:pt idx="3">
                  <c:v>Pacific ex Japan</c:v>
                </c:pt>
              </c:strCache>
            </c:strRef>
          </c:cat>
          <c:val>
            <c:numRef>
              <c:f>'(backup)'!$E$2:$E$5</c:f>
            </c:numRef>
          </c:val>
        </c:ser>
        <c:ser>
          <c:idx val="2"/>
          <c:order val="2"/>
          <c:tx>
            <c:strRef>
              <c:f>Mastertool!#REF!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'(backup)'!$A$2:$A$5</c:f>
              <c:strCache>
                <c:ptCount val="4"/>
                <c:pt idx="0">
                  <c:v>S &amp; P</c:v>
                </c:pt>
                <c:pt idx="1">
                  <c:v>Euro Stoxx</c:v>
                </c:pt>
                <c:pt idx="2">
                  <c:v>EM</c:v>
                </c:pt>
                <c:pt idx="3">
                  <c:v>Pacific ex Japan</c:v>
                </c:pt>
              </c:strCache>
            </c:strRef>
          </c:cat>
          <c:val>
            <c:numRef>
              <c:f>'(backup)'!$G$2:$G$5</c:f>
            </c:numRef>
          </c:val>
        </c:ser>
        <c:ser>
          <c:idx val="3"/>
          <c:order val="3"/>
          <c:tx>
            <c:strRef>
              <c:f>'(backup)'!$I$1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'(backup)'!$A$2:$A$5</c:f>
              <c:strCache>
                <c:ptCount val="4"/>
                <c:pt idx="0">
                  <c:v>S &amp; P</c:v>
                </c:pt>
                <c:pt idx="1">
                  <c:v>Euro Stoxx</c:v>
                </c:pt>
                <c:pt idx="2">
                  <c:v>EM</c:v>
                </c:pt>
                <c:pt idx="3">
                  <c:v>Pacific ex Japan</c:v>
                </c:pt>
              </c:strCache>
            </c:strRef>
          </c:cat>
          <c:val>
            <c:numRef>
              <c:f>'(backup)'!$I$2:$I$5</c:f>
            </c:numRef>
          </c:val>
        </c:ser>
        <c:axId val="109227392"/>
        <c:axId val="109241472"/>
      </c:barChart>
      <c:catAx>
        <c:axId val="109227392"/>
        <c:scaling>
          <c:orientation val="maxMin"/>
        </c:scaling>
        <c:axPos val="l"/>
        <c:numFmt formatCode="General" sourceLinked="1"/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109241472"/>
        <c:crosses val="autoZero"/>
        <c:auto val="1"/>
        <c:lblAlgn val="ctr"/>
        <c:lblOffset val="100"/>
      </c:catAx>
      <c:valAx>
        <c:axId val="109241472"/>
        <c:scaling>
          <c:orientation val="minMax"/>
        </c:scaling>
        <c:axPos val="t"/>
        <c:majorGridlines/>
        <c:numFmt formatCode="0.00%" sourceLinked="1"/>
        <c:tickLblPos val="nextTo"/>
        <c:crossAx val="109227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7606972713843684E-2"/>
          <c:y val="7.0669028871993403E-2"/>
          <c:w val="0.81929081688502325"/>
          <c:h val="5.2702805042329513E-2"/>
        </c:manualLayout>
      </c:layout>
      <c:overlay val="1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0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5">
                  <a:lumMod val="75000"/>
                </a:schemeClr>
              </a:solidFill>
            </c:spPr>
          </c:dPt>
          <c:dLbls>
            <c:dLblPos val="outEnd"/>
            <c:showCatName val="1"/>
            <c:showPercent val="1"/>
            <c:showLeaderLines val="1"/>
          </c:dLbls>
          <c:cat>
            <c:strRef>
              <c:f>Mastertool!$I$24:$I$27</c:f>
              <c:strCache>
                <c:ptCount val="4"/>
                <c:pt idx="0">
                  <c:v>S &amp; P</c:v>
                </c:pt>
                <c:pt idx="1">
                  <c:v>Euro Stoxx</c:v>
                </c:pt>
                <c:pt idx="2">
                  <c:v>EM</c:v>
                </c:pt>
                <c:pt idx="3">
                  <c:v>Pacific ex Japan</c:v>
                </c:pt>
              </c:strCache>
            </c:strRef>
          </c:cat>
          <c:val>
            <c:numRef>
              <c:f>Mastertool!$J$24:$J$27</c:f>
              <c:numCache>
                <c:formatCode>0.00%</c:formatCode>
                <c:ptCount val="4"/>
                <c:pt idx="0">
                  <c:v>0.35092966860575514</c:v>
                </c:pt>
                <c:pt idx="1">
                  <c:v>0.23024526754611915</c:v>
                </c:pt>
                <c:pt idx="2">
                  <c:v>0.28750405669051332</c:v>
                </c:pt>
                <c:pt idx="3">
                  <c:v>0.13132100715761241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6</xdr:row>
      <xdr:rowOff>6352</xdr:rowOff>
    </xdr:from>
    <xdr:to>
      <xdr:col>7</xdr:col>
      <xdr:colOff>7938</xdr:colOff>
      <xdr:row>29</xdr:row>
      <xdr:rowOff>141112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7938</xdr:colOff>
      <xdr:row>7</xdr:row>
      <xdr:rowOff>5137</xdr:rowOff>
    </xdr:from>
    <xdr:to>
      <xdr:col>20</xdr:col>
      <xdr:colOff>7938</xdr:colOff>
      <xdr:row>21</xdr:row>
      <xdr:rowOff>35485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nanzen.net/etf/xtrackers_msci_pacific_ex_japan_ucits_etf_1c" TargetMode="External"/><Relationship Id="rId3" Type="http://schemas.openxmlformats.org/officeDocument/2006/relationships/hyperlink" Target="https://www.finanzen.net/etf/xtrackers_msci_emerging_markets_swap_ucits_etf_1c" TargetMode="External"/><Relationship Id="rId7" Type="http://schemas.openxmlformats.org/officeDocument/2006/relationships/hyperlink" Target="https://www.finanzen.net/etf/xtrackers_msci_emerging_markets_swap_ucits_etf_1c" TargetMode="External"/><Relationship Id="rId2" Type="http://schemas.openxmlformats.org/officeDocument/2006/relationships/hyperlink" Target="https://www.finanzen.net/etf/xtrackers_msci_europe_ucits_etf_1c" TargetMode="External"/><Relationship Id="rId1" Type="http://schemas.openxmlformats.org/officeDocument/2006/relationships/hyperlink" Target="https://www.finanzen.net/etf/xtrackers_s&amp;p_500_swap_ucits_etf_1c" TargetMode="External"/><Relationship Id="rId6" Type="http://schemas.openxmlformats.org/officeDocument/2006/relationships/hyperlink" Target="https://www.finanzen.net/etf/xtrackers_msci_europe_ucits_etf_1c" TargetMode="External"/><Relationship Id="rId5" Type="http://schemas.openxmlformats.org/officeDocument/2006/relationships/hyperlink" Target="https://www.finanzen.net/etf/xtrackers_s&amp;p_500_swap_ucits_etf_1c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finanzen.net/etf/xtrackers_msci_pacific_ex_japan_ucits_etf_1c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nanzen.net/etf/xtrackers_msci_emerging_markets_swap_ucits_etf_1c" TargetMode="External"/><Relationship Id="rId2" Type="http://schemas.openxmlformats.org/officeDocument/2006/relationships/hyperlink" Target="https://www.finanzen.net/etf/xtrackers_msci_europe_ucits_etf_1c" TargetMode="External"/><Relationship Id="rId1" Type="http://schemas.openxmlformats.org/officeDocument/2006/relationships/hyperlink" Target="https://www.finanzen.net/etf/xtrackers_s&amp;p_500_swap_ucits_etf_1c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finanzen.net/etf/xtrackers_msci_pacific_ex_japan_ucits_etf_1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en.net/etf/iShares_STOXX_Europe_600_Health_Care_DE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finanzen.net/etf/iShares_S&amp;P_500_UCITS_ETF_Dist" TargetMode="External"/><Relationship Id="rId1" Type="http://schemas.openxmlformats.org/officeDocument/2006/relationships/hyperlink" Target="https://www.ishares.com/de/individual/de/produkte/251900/IUSA?referrer=tickerSearch" TargetMode="External"/><Relationship Id="rId6" Type="http://schemas.openxmlformats.org/officeDocument/2006/relationships/hyperlink" Target="https://www.ishares.com/de/individual/de/produkte/251900/IUSA?referrer=tickerSearch" TargetMode="External"/><Relationship Id="rId5" Type="http://schemas.openxmlformats.org/officeDocument/2006/relationships/hyperlink" Target="https://www.finanzen.net/etf/comstage_msci_emerging_markets_trn_ucits_etf" TargetMode="External"/><Relationship Id="rId4" Type="http://schemas.openxmlformats.org/officeDocument/2006/relationships/hyperlink" Target="http://www.finanzen.net/etf/iShares_Dow_Jones_Asia_Pacific_Select_Dividend_30_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9"/>
  <sheetViews>
    <sheetView tabSelected="1" zoomScale="90" zoomScaleNormal="90" workbookViewId="0">
      <selection activeCell="L32" sqref="L32"/>
    </sheetView>
  </sheetViews>
  <sheetFormatPr baseColWidth="10" defaultRowHeight="14.5" outlineLevelCol="1"/>
  <cols>
    <col min="1" max="1" width="54.36328125" customWidth="1"/>
    <col min="2" max="2" width="12.90625" bestFit="1" customWidth="1"/>
    <col min="3" max="3" width="14.90625" customWidth="1"/>
    <col min="4" max="4" width="11" bestFit="1" customWidth="1"/>
    <col min="5" max="5" width="12.90625" customWidth="1"/>
    <col min="6" max="6" width="10.54296875" bestFit="1" customWidth="1"/>
    <col min="7" max="7" width="15.90625" customWidth="1"/>
    <col min="8" max="8" width="10.54296875" bestFit="1" customWidth="1"/>
    <col min="9" max="9" width="12.1796875" bestFit="1" customWidth="1"/>
    <col min="10" max="11" width="12.7265625" bestFit="1" customWidth="1"/>
    <col min="12" max="14" width="11.6328125" customWidth="1"/>
    <col min="15" max="18" width="10.90625" hidden="1" customWidth="1" outlineLevel="1"/>
    <col min="19" max="19" width="16.6328125" hidden="1" customWidth="1" outlineLevel="1"/>
    <col min="20" max="20" width="10.90625" hidden="1" customWidth="1" outlineLevel="1"/>
    <col min="21" max="21" width="10.90625" customWidth="1" collapsed="1"/>
    <col min="22" max="22" width="9.90625" bestFit="1" customWidth="1"/>
  </cols>
  <sheetData>
    <row r="1" spans="1:20" ht="15" thickBot="1">
      <c r="A1" s="1" t="s">
        <v>0</v>
      </c>
      <c r="B1" s="4" t="s">
        <v>2</v>
      </c>
      <c r="C1" s="9" t="s">
        <v>3</v>
      </c>
      <c r="D1" s="10" t="s">
        <v>4</v>
      </c>
      <c r="E1" s="7" t="s">
        <v>30</v>
      </c>
      <c r="F1" s="2" t="s">
        <v>9</v>
      </c>
      <c r="G1" s="3" t="s">
        <v>6</v>
      </c>
      <c r="H1" s="15" t="s">
        <v>1</v>
      </c>
      <c r="O1" s="23" t="s">
        <v>16</v>
      </c>
      <c r="P1" s="24" t="s">
        <v>8</v>
      </c>
      <c r="Q1" s="24" t="s">
        <v>11</v>
      </c>
      <c r="R1" s="24" t="s">
        <v>10</v>
      </c>
      <c r="S1" s="24" t="s">
        <v>13</v>
      </c>
      <c r="T1" s="25" t="s">
        <v>12</v>
      </c>
    </row>
    <row r="2" spans="1:20" ht="15" thickTop="1">
      <c r="A2" s="74" t="s">
        <v>19</v>
      </c>
      <c r="B2" s="73" t="s">
        <v>23</v>
      </c>
      <c r="C2" s="12">
        <v>69843.100000000006</v>
      </c>
      <c r="D2" s="13">
        <f>C2/$C$6</f>
        <v>0.35092966860575514</v>
      </c>
      <c r="E2" s="89">
        <f>C2+(C2*G2)</f>
        <v>63426.363724604969</v>
      </c>
      <c r="F2" s="17">
        <v>44.3</v>
      </c>
      <c r="G2" s="5">
        <f>H2/F2-1</f>
        <v>-9.1873589164785607E-2</v>
      </c>
      <c r="H2" s="17">
        <v>40.229999999999997</v>
      </c>
      <c r="J2" s="36"/>
      <c r="K2" s="97"/>
      <c r="O2" s="28">
        <v>4807.1499999999996</v>
      </c>
      <c r="P2" s="66" t="e">
        <f>-#REF!</f>
        <v>#REF!</v>
      </c>
      <c r="Q2" s="22" t="s">
        <v>7</v>
      </c>
      <c r="R2" s="21">
        <v>200</v>
      </c>
      <c r="S2" s="20" t="s">
        <v>14</v>
      </c>
      <c r="T2" s="65">
        <v>43388</v>
      </c>
    </row>
    <row r="3" spans="1:20">
      <c r="A3" s="75" t="s">
        <v>20</v>
      </c>
      <c r="B3" s="73" t="s">
        <v>22</v>
      </c>
      <c r="C3" s="94">
        <v>45824.12</v>
      </c>
      <c r="D3" s="13">
        <f>C3/$C$6</f>
        <v>0.23024526754611915</v>
      </c>
      <c r="E3" s="89">
        <f t="shared" ref="E3:E5" si="0">C3+(C3*G3)</f>
        <v>42966.416258253848</v>
      </c>
      <c r="F3" s="38">
        <v>54.52</v>
      </c>
      <c r="G3" s="5">
        <f>H3/F3-1</f>
        <v>-6.2362435803374971E-2</v>
      </c>
      <c r="H3" s="38">
        <v>51.12</v>
      </c>
      <c r="K3" s="97"/>
      <c r="O3" s="26"/>
      <c r="P3" s="27" t="e">
        <f>1-((O3/100)/#REF!)*100</f>
        <v>#REF!</v>
      </c>
      <c r="Q3" s="22" t="s">
        <v>7</v>
      </c>
      <c r="R3" s="21"/>
      <c r="S3" s="19" t="s">
        <v>15</v>
      </c>
      <c r="T3" s="18"/>
    </row>
    <row r="4" spans="1:20">
      <c r="A4" s="76" t="s">
        <v>5</v>
      </c>
      <c r="B4" s="73" t="s">
        <v>25</v>
      </c>
      <c r="C4" s="40">
        <v>57219.94</v>
      </c>
      <c r="D4" s="41">
        <f>C4/$C$6</f>
        <v>0.28750405669051332</v>
      </c>
      <c r="E4" s="96">
        <f t="shared" si="0"/>
        <v>54364.985232312567</v>
      </c>
      <c r="F4" s="61">
        <v>37.880000000000003</v>
      </c>
      <c r="G4" s="39">
        <f>H4/F4-1</f>
        <v>-4.9894403379091901E-2</v>
      </c>
      <c r="H4" s="61">
        <v>35.99</v>
      </c>
      <c r="K4" s="97"/>
    </row>
    <row r="5" spans="1:20" ht="15" thickBot="1">
      <c r="A5" s="77" t="s">
        <v>21</v>
      </c>
      <c r="B5" s="73" t="s">
        <v>24</v>
      </c>
      <c r="C5" s="40">
        <v>26135.91</v>
      </c>
      <c r="D5" s="41">
        <f>C5/$C$6</f>
        <v>0.13132100715761241</v>
      </c>
      <c r="E5" s="89">
        <f t="shared" si="0"/>
        <v>24674.123681078938</v>
      </c>
      <c r="F5" s="38">
        <v>50.42</v>
      </c>
      <c r="G5" s="39">
        <f>H5/F5-1</f>
        <v>-5.5930186433954754E-2</v>
      </c>
      <c r="H5" s="38">
        <v>47.6</v>
      </c>
      <c r="J5" s="36"/>
      <c r="K5" s="97"/>
    </row>
    <row r="6" spans="1:20" ht="15.5" thickTop="1" thickBot="1">
      <c r="A6" s="6"/>
      <c r="B6" s="6"/>
      <c r="C6" s="51">
        <f>SUM(C2:C5)</f>
        <v>199023.07</v>
      </c>
      <c r="D6" s="47"/>
      <c r="E6" s="47"/>
      <c r="F6" s="48" t="s">
        <v>27</v>
      </c>
      <c r="G6" s="49"/>
      <c r="H6" s="63" t="s">
        <v>28</v>
      </c>
      <c r="L6" s="47"/>
    </row>
    <row r="7" spans="1:20" ht="15" thickTop="1">
      <c r="F7" s="16"/>
    </row>
    <row r="8" spans="1:20">
      <c r="G8" s="16"/>
      <c r="R8" s="16"/>
    </row>
    <row r="10" spans="1:20">
      <c r="G10" s="36"/>
    </row>
    <row r="11" spans="1:20">
      <c r="G11" s="36"/>
    </row>
    <row r="12" spans="1:20">
      <c r="G12" s="31"/>
    </row>
    <row r="14" spans="1:20">
      <c r="G14" s="36"/>
    </row>
    <row r="20" spans="7:14">
      <c r="G20" s="16"/>
    </row>
    <row r="24" spans="7:14">
      <c r="I24" s="74" t="s">
        <v>19</v>
      </c>
      <c r="J24" s="14">
        <f>D2</f>
        <v>0.35092966860575514</v>
      </c>
      <c r="K24" s="43">
        <v>0.3</v>
      </c>
    </row>
    <row r="25" spans="7:14">
      <c r="I25" s="75" t="s">
        <v>20</v>
      </c>
      <c r="J25" s="42">
        <f>D3</f>
        <v>0.23024526754611915</v>
      </c>
      <c r="K25" s="60">
        <v>0.3</v>
      </c>
      <c r="L25" s="36"/>
    </row>
    <row r="26" spans="7:14">
      <c r="I26" s="76" t="s">
        <v>5</v>
      </c>
      <c r="J26" s="42">
        <f>D4</f>
        <v>0.28750405669051332</v>
      </c>
      <c r="K26" s="60">
        <v>0.3</v>
      </c>
    </row>
    <row r="27" spans="7:14">
      <c r="G27" s="50"/>
      <c r="I27" s="77" t="s">
        <v>21</v>
      </c>
      <c r="J27" s="42">
        <f>D5</f>
        <v>0.13132100715761241</v>
      </c>
      <c r="K27" s="60">
        <v>0.1</v>
      </c>
    </row>
    <row r="28" spans="7:14" ht="15" thickBot="1"/>
    <row r="29" spans="7:14">
      <c r="I29" s="98" t="s">
        <v>31</v>
      </c>
      <c r="J29" s="35"/>
      <c r="K29" s="99" t="s">
        <v>32</v>
      </c>
    </row>
    <row r="30" spans="7:14" ht="15" thickBot="1">
      <c r="I30" s="32" t="s">
        <v>33</v>
      </c>
      <c r="J30" s="33">
        <f>(C6-12000)/K30-1</f>
        <v>-4.2346514635313359E-2</v>
      </c>
      <c r="K30" s="93">
        <v>195293.05</v>
      </c>
    </row>
    <row r="31" spans="7:14" ht="15" thickBot="1">
      <c r="G31" s="52"/>
      <c r="H31" s="52"/>
      <c r="I31" s="100" t="s">
        <v>34</v>
      </c>
      <c r="J31" s="101">
        <f>(C6-60000)/J33-1</f>
        <v>0.39023070000000004</v>
      </c>
      <c r="K31" s="52"/>
      <c r="L31" s="52"/>
      <c r="M31" s="52"/>
      <c r="N31" s="53"/>
    </row>
    <row r="32" spans="7:14" ht="15" thickBot="1">
      <c r="G32" s="52"/>
      <c r="H32" s="52"/>
      <c r="I32" s="53"/>
      <c r="K32" s="52"/>
      <c r="L32" s="52"/>
      <c r="M32" s="52"/>
      <c r="N32" s="53"/>
    </row>
    <row r="33" spans="7:14">
      <c r="G33" s="52"/>
      <c r="H33" s="52"/>
      <c r="I33" s="90" t="s">
        <v>26</v>
      </c>
      <c r="J33" s="91">
        <v>100000</v>
      </c>
      <c r="K33" s="52"/>
      <c r="L33" s="52"/>
      <c r="M33" s="52"/>
      <c r="N33" s="53"/>
    </row>
    <row r="34" spans="7:14" ht="15" thickBot="1">
      <c r="G34" s="52"/>
      <c r="H34" s="52"/>
      <c r="I34" s="92" t="s">
        <v>7</v>
      </c>
      <c r="J34" s="93">
        <v>1000</v>
      </c>
      <c r="K34" s="52"/>
      <c r="L34" s="52"/>
      <c r="M34" s="52"/>
      <c r="N34" s="53"/>
    </row>
    <row r="35" spans="7:14">
      <c r="G35" s="52"/>
      <c r="H35" s="52"/>
      <c r="I35" s="53"/>
      <c r="K35" s="52"/>
      <c r="L35" s="52"/>
      <c r="M35" s="52"/>
      <c r="N35" s="53"/>
    </row>
    <row r="36" spans="7:14">
      <c r="G36" s="52"/>
      <c r="H36" s="52"/>
      <c r="I36" s="53"/>
      <c r="K36" s="52"/>
      <c r="L36" s="52"/>
      <c r="M36" s="52"/>
      <c r="N36" s="53"/>
    </row>
    <row r="37" spans="7:14">
      <c r="G37" s="52"/>
      <c r="H37" s="52"/>
      <c r="I37" s="53"/>
      <c r="K37" s="52"/>
      <c r="L37" s="52"/>
      <c r="M37" s="52"/>
      <c r="N37" s="53"/>
    </row>
    <row r="38" spans="7:14">
      <c r="G38" s="52"/>
      <c r="H38" s="52"/>
      <c r="I38" s="53"/>
      <c r="K38" s="52"/>
      <c r="L38" s="52"/>
      <c r="M38" s="52"/>
      <c r="N38" s="53"/>
    </row>
    <row r="39" spans="7:14">
      <c r="G39" s="52"/>
      <c r="H39" s="52"/>
      <c r="I39" s="53"/>
      <c r="K39" s="52"/>
      <c r="L39" s="52"/>
      <c r="M39" s="52"/>
      <c r="N39" s="53"/>
    </row>
    <row r="40" spans="7:14">
      <c r="G40" s="52"/>
      <c r="H40" s="52"/>
      <c r="I40" s="53"/>
      <c r="K40" s="52"/>
      <c r="L40" s="52"/>
      <c r="M40" s="52"/>
      <c r="N40" s="53"/>
    </row>
    <row r="41" spans="7:14">
      <c r="G41" s="52"/>
      <c r="H41" s="52"/>
      <c r="I41" s="53"/>
      <c r="K41" s="52"/>
      <c r="L41" s="52"/>
      <c r="M41" s="52"/>
      <c r="N41" s="53"/>
    </row>
    <row r="42" spans="7:14">
      <c r="G42" s="52"/>
      <c r="H42" s="52"/>
      <c r="I42" s="53"/>
      <c r="K42" s="52"/>
      <c r="L42" s="52"/>
      <c r="M42" s="52"/>
      <c r="N42" s="53"/>
    </row>
    <row r="43" spans="7:14">
      <c r="G43" s="52"/>
      <c r="H43" s="52"/>
      <c r="I43" s="53"/>
      <c r="K43" s="52"/>
      <c r="L43" s="52"/>
      <c r="M43" s="52"/>
      <c r="N43" s="53"/>
    </row>
    <row r="44" spans="7:14">
      <c r="G44" s="52"/>
      <c r="H44" s="52"/>
      <c r="I44" s="53"/>
      <c r="K44" s="52"/>
      <c r="L44" s="52"/>
      <c r="M44" s="52"/>
      <c r="N44" s="53"/>
    </row>
    <row r="45" spans="7:14">
      <c r="G45" s="52"/>
      <c r="H45" s="52"/>
      <c r="I45" s="53"/>
      <c r="K45" s="52"/>
      <c r="L45" s="52"/>
      <c r="M45" s="52"/>
      <c r="N45" s="53"/>
    </row>
    <row r="46" spans="7:14">
      <c r="G46" s="52"/>
      <c r="H46" s="52"/>
      <c r="I46" s="53"/>
      <c r="K46" s="52"/>
      <c r="L46" s="52"/>
      <c r="M46" s="52"/>
      <c r="N46" s="53"/>
    </row>
    <row r="47" spans="7:14">
      <c r="G47" s="52"/>
      <c r="H47" s="52"/>
      <c r="I47" s="53"/>
      <c r="K47" s="52"/>
      <c r="L47" s="52"/>
      <c r="M47" s="52"/>
      <c r="N47" s="53"/>
    </row>
    <row r="48" spans="7:14">
      <c r="G48" s="52"/>
      <c r="H48" s="52"/>
      <c r="I48" s="53"/>
      <c r="K48" s="52"/>
      <c r="L48" s="52"/>
      <c r="M48" s="52"/>
      <c r="N48" s="53"/>
    </row>
    <row r="49" spans="7:14">
      <c r="G49" s="52"/>
      <c r="H49" s="52"/>
      <c r="I49" s="53"/>
      <c r="K49" s="52"/>
      <c r="L49" s="52"/>
      <c r="M49" s="52"/>
      <c r="N49" s="53"/>
    </row>
    <row r="50" spans="7:14">
      <c r="G50" s="52"/>
      <c r="H50" s="52"/>
      <c r="I50" s="53"/>
      <c r="K50" s="52"/>
      <c r="L50" s="52"/>
      <c r="M50" s="52"/>
      <c r="N50" s="53"/>
    </row>
    <row r="51" spans="7:14">
      <c r="G51" s="52"/>
      <c r="H51" s="52"/>
      <c r="I51" s="53"/>
      <c r="K51" s="52"/>
      <c r="L51" s="52"/>
      <c r="M51" s="52"/>
      <c r="N51" s="53"/>
    </row>
    <row r="52" spans="7:14">
      <c r="G52" s="52"/>
      <c r="H52" s="52"/>
      <c r="I52" s="53"/>
      <c r="K52" s="52"/>
      <c r="L52" s="52"/>
      <c r="M52" s="52"/>
      <c r="N52" s="53"/>
    </row>
    <row r="53" spans="7:14">
      <c r="G53" s="52"/>
      <c r="H53" s="52"/>
      <c r="I53" s="53"/>
      <c r="K53" s="52"/>
      <c r="L53" s="52"/>
      <c r="M53" s="52"/>
      <c r="N53" s="53"/>
    </row>
    <row r="54" spans="7:14">
      <c r="G54" s="52"/>
      <c r="H54" s="52"/>
      <c r="I54" s="53"/>
      <c r="K54" s="52"/>
      <c r="L54" s="52"/>
      <c r="M54" s="52"/>
      <c r="N54" s="53"/>
    </row>
    <row r="55" spans="7:14">
      <c r="G55" s="52"/>
      <c r="H55" s="52"/>
      <c r="I55" s="53"/>
      <c r="K55" s="52"/>
      <c r="L55" s="52"/>
      <c r="M55" s="52"/>
      <c r="N55" s="53"/>
    </row>
    <row r="56" spans="7:14">
      <c r="G56" s="52"/>
      <c r="H56" s="52"/>
      <c r="I56" s="53"/>
      <c r="K56" s="52"/>
      <c r="L56" s="52"/>
      <c r="M56" s="52"/>
      <c r="N56" s="53"/>
    </row>
    <row r="57" spans="7:14">
      <c r="G57" s="52"/>
      <c r="H57" s="52"/>
      <c r="I57" s="53"/>
      <c r="K57" s="52"/>
      <c r="L57" s="52"/>
      <c r="M57" s="52"/>
      <c r="N57" s="53"/>
    </row>
    <row r="58" spans="7:14">
      <c r="G58" s="52"/>
      <c r="H58" s="52"/>
      <c r="I58" s="53"/>
      <c r="K58" s="52"/>
      <c r="L58" s="52"/>
      <c r="M58" s="52"/>
      <c r="N58" s="53"/>
    </row>
    <row r="59" spans="7:14">
      <c r="G59" s="52"/>
      <c r="H59" s="52"/>
      <c r="I59" s="53"/>
      <c r="K59" s="52"/>
      <c r="L59" s="52"/>
      <c r="M59" s="52"/>
      <c r="N59" s="53"/>
    </row>
    <row r="60" spans="7:14">
      <c r="G60" s="52"/>
      <c r="H60" s="52"/>
      <c r="I60" s="53"/>
      <c r="K60" s="52"/>
      <c r="L60" s="52"/>
      <c r="M60" s="52"/>
      <c r="N60" s="53"/>
    </row>
    <row r="61" spans="7:14">
      <c r="G61" s="52"/>
      <c r="H61" s="52"/>
      <c r="I61" s="53"/>
      <c r="K61" s="52"/>
      <c r="L61" s="52"/>
      <c r="M61" s="52"/>
      <c r="N61" s="53"/>
    </row>
    <row r="62" spans="7:14">
      <c r="G62" s="52"/>
      <c r="H62" s="52"/>
      <c r="I62" s="53"/>
      <c r="K62" s="52"/>
      <c r="L62" s="52"/>
      <c r="M62" s="52"/>
      <c r="N62" s="53"/>
    </row>
    <row r="63" spans="7:14">
      <c r="G63" s="52"/>
      <c r="H63" s="52"/>
      <c r="I63" s="53"/>
      <c r="K63" s="52"/>
      <c r="L63" s="52"/>
      <c r="M63" s="52"/>
      <c r="N63" s="53"/>
    </row>
    <row r="64" spans="7:14">
      <c r="G64" s="52"/>
      <c r="H64" s="52"/>
      <c r="I64" s="53"/>
      <c r="K64" s="52"/>
      <c r="L64" s="52"/>
      <c r="M64" s="52"/>
      <c r="N64" s="53"/>
    </row>
    <row r="65" spans="7:14">
      <c r="G65" s="52"/>
      <c r="H65" s="52"/>
      <c r="I65" s="53"/>
      <c r="K65" s="52"/>
      <c r="L65" s="52"/>
      <c r="M65" s="52"/>
      <c r="N65" s="53"/>
    </row>
    <row r="66" spans="7:14">
      <c r="G66" s="52"/>
      <c r="H66" s="52"/>
      <c r="I66" s="53"/>
      <c r="K66" s="52"/>
      <c r="L66" s="52"/>
      <c r="M66" s="52"/>
      <c r="N66" s="53"/>
    </row>
    <row r="67" spans="7:14">
      <c r="G67" s="52"/>
      <c r="H67" s="52"/>
      <c r="I67" s="53"/>
      <c r="K67" s="52"/>
      <c r="L67" s="52"/>
      <c r="M67" s="52"/>
      <c r="N67" s="53"/>
    </row>
    <row r="68" spans="7:14">
      <c r="G68" s="52"/>
      <c r="H68" s="52"/>
      <c r="I68" s="53"/>
      <c r="K68" s="52"/>
      <c r="L68" s="52"/>
      <c r="M68" s="52"/>
      <c r="N68" s="53"/>
    </row>
    <row r="69" spans="7:14">
      <c r="G69" s="52"/>
      <c r="H69" s="52"/>
      <c r="I69" s="53"/>
      <c r="K69" s="52"/>
      <c r="L69" s="52"/>
      <c r="M69" s="52"/>
      <c r="N69" s="53"/>
    </row>
    <row r="70" spans="7:14">
      <c r="G70" s="52"/>
      <c r="H70" s="52"/>
      <c r="I70" s="53"/>
      <c r="K70" s="52"/>
      <c r="L70" s="52"/>
      <c r="M70" s="52"/>
      <c r="N70" s="53"/>
    </row>
    <row r="71" spans="7:14">
      <c r="G71" s="52"/>
      <c r="H71" s="52"/>
      <c r="I71" s="53"/>
      <c r="K71" s="52"/>
      <c r="L71" s="52"/>
      <c r="M71" s="52"/>
      <c r="N71" s="53"/>
    </row>
    <row r="72" spans="7:14">
      <c r="G72" s="52"/>
      <c r="H72" s="52"/>
      <c r="I72" s="53"/>
      <c r="K72" s="52"/>
      <c r="L72" s="52"/>
      <c r="M72" s="52"/>
      <c r="N72" s="53"/>
    </row>
    <row r="73" spans="7:14">
      <c r="G73" s="52"/>
      <c r="H73" s="52"/>
      <c r="I73" s="53"/>
      <c r="K73" s="52"/>
      <c r="L73" s="52"/>
      <c r="M73" s="52"/>
      <c r="N73" s="53"/>
    </row>
    <row r="74" spans="7:14">
      <c r="G74" s="52"/>
      <c r="H74" s="52"/>
      <c r="I74" s="53"/>
      <c r="K74" s="52"/>
      <c r="L74" s="52"/>
      <c r="M74" s="52"/>
      <c r="N74" s="53"/>
    </row>
    <row r="75" spans="7:14">
      <c r="G75" s="52"/>
      <c r="H75" s="52"/>
      <c r="I75" s="53"/>
      <c r="K75" s="52"/>
      <c r="L75" s="52"/>
      <c r="M75" s="52"/>
      <c r="N75" s="53"/>
    </row>
    <row r="76" spans="7:14">
      <c r="G76" s="52"/>
      <c r="H76" s="52"/>
      <c r="I76" s="53"/>
      <c r="K76" s="52"/>
      <c r="L76" s="52"/>
      <c r="M76" s="52"/>
      <c r="N76" s="53"/>
    </row>
    <row r="77" spans="7:14">
      <c r="G77" s="52"/>
      <c r="H77" s="52"/>
      <c r="I77" s="53"/>
      <c r="K77" s="52"/>
      <c r="L77" s="52"/>
      <c r="M77" s="52"/>
      <c r="N77" s="53"/>
    </row>
    <row r="78" spans="7:14">
      <c r="G78" s="52"/>
      <c r="H78" s="52"/>
      <c r="I78" s="53"/>
      <c r="K78" s="52"/>
      <c r="L78" s="52"/>
      <c r="M78" s="52"/>
      <c r="N78" s="53"/>
    </row>
    <row r="79" spans="7:14">
      <c r="G79" s="52"/>
      <c r="H79" s="52"/>
      <c r="I79" s="53"/>
      <c r="K79" s="52"/>
      <c r="L79" s="52"/>
      <c r="M79" s="52"/>
      <c r="N79" s="53"/>
    </row>
    <row r="80" spans="7:14">
      <c r="G80" s="52"/>
      <c r="H80" s="52"/>
      <c r="I80" s="53"/>
      <c r="K80" s="52"/>
      <c r="L80" s="52"/>
      <c r="M80" s="52"/>
      <c r="N80" s="53"/>
    </row>
    <row r="81" spans="7:14">
      <c r="G81" s="52"/>
      <c r="H81" s="52"/>
      <c r="I81" s="53"/>
      <c r="K81" s="52"/>
      <c r="L81" s="52"/>
      <c r="M81" s="52"/>
      <c r="N81" s="53"/>
    </row>
    <row r="82" spans="7:14">
      <c r="G82" s="52"/>
      <c r="H82" s="52"/>
      <c r="I82" s="53"/>
      <c r="K82" s="52"/>
      <c r="L82" s="52"/>
      <c r="M82" s="52"/>
      <c r="N82" s="53"/>
    </row>
    <row r="83" spans="7:14">
      <c r="G83" s="52"/>
      <c r="H83" s="52"/>
      <c r="I83" s="53"/>
      <c r="K83" s="52"/>
      <c r="L83" s="52"/>
      <c r="M83" s="52"/>
      <c r="N83" s="53"/>
    </row>
    <row r="84" spans="7:14">
      <c r="G84" s="52"/>
      <c r="H84" s="52"/>
      <c r="I84" s="53"/>
      <c r="K84" s="52"/>
      <c r="L84" s="52"/>
      <c r="M84" s="52"/>
      <c r="N84" s="53"/>
    </row>
    <row r="85" spans="7:14">
      <c r="G85" s="52"/>
      <c r="H85" s="52"/>
      <c r="I85" s="53"/>
      <c r="K85" s="52"/>
      <c r="L85" s="52"/>
      <c r="M85" s="52"/>
      <c r="N85" s="53"/>
    </row>
    <row r="86" spans="7:14">
      <c r="G86" s="52"/>
      <c r="H86" s="52"/>
      <c r="I86" s="53"/>
      <c r="K86" s="52"/>
      <c r="L86" s="52"/>
      <c r="M86" s="52"/>
      <c r="N86" s="53"/>
    </row>
    <row r="87" spans="7:14">
      <c r="G87" s="52"/>
      <c r="H87" s="52"/>
      <c r="I87" s="53"/>
      <c r="K87" s="52"/>
      <c r="L87" s="52"/>
      <c r="M87" s="52"/>
      <c r="N87" s="53"/>
    </row>
    <row r="88" spans="7:14">
      <c r="G88" s="52"/>
      <c r="H88" s="52"/>
      <c r="I88" s="53"/>
      <c r="K88" s="52"/>
      <c r="L88" s="52"/>
      <c r="M88" s="52"/>
      <c r="N88" s="53"/>
    </row>
    <row r="89" spans="7:14">
      <c r="G89" s="52"/>
      <c r="H89" s="52"/>
      <c r="I89" s="53"/>
      <c r="K89" s="52"/>
      <c r="L89" s="52"/>
      <c r="M89" s="52"/>
      <c r="N89" s="53"/>
    </row>
    <row r="90" spans="7:14">
      <c r="G90" s="52"/>
      <c r="H90" s="52"/>
      <c r="I90" s="53"/>
      <c r="K90" s="52"/>
      <c r="L90" s="52"/>
      <c r="M90" s="52"/>
      <c r="N90" s="53"/>
    </row>
    <row r="91" spans="7:14">
      <c r="G91" s="52"/>
      <c r="H91" s="52"/>
      <c r="I91" s="53"/>
      <c r="K91" s="52"/>
      <c r="L91" s="52"/>
      <c r="M91" s="52"/>
      <c r="N91" s="53"/>
    </row>
    <row r="92" spans="7:14">
      <c r="G92" s="52"/>
      <c r="H92" s="52"/>
      <c r="I92" s="53"/>
      <c r="K92" s="52"/>
      <c r="L92" s="52"/>
      <c r="M92" s="52"/>
      <c r="N92" s="53"/>
    </row>
    <row r="93" spans="7:14">
      <c r="G93" s="52"/>
      <c r="H93" s="52"/>
      <c r="I93" s="53"/>
      <c r="K93" s="52"/>
      <c r="L93" s="52"/>
      <c r="M93" s="52"/>
      <c r="N93" s="53"/>
    </row>
    <row r="94" spans="7:14">
      <c r="G94" s="52"/>
      <c r="H94" s="52"/>
      <c r="I94" s="53"/>
      <c r="K94" s="52"/>
      <c r="L94" s="52"/>
      <c r="M94" s="52"/>
      <c r="N94" s="53"/>
    </row>
    <row r="95" spans="7:14">
      <c r="G95" s="52"/>
      <c r="H95" s="52"/>
      <c r="I95" s="53"/>
      <c r="K95" s="52"/>
      <c r="L95" s="52"/>
      <c r="M95" s="52"/>
      <c r="N95" s="53"/>
    </row>
    <row r="96" spans="7:14">
      <c r="G96" s="52"/>
      <c r="H96" s="52"/>
      <c r="I96" s="53"/>
      <c r="K96" s="52"/>
      <c r="L96" s="52"/>
      <c r="M96" s="52"/>
      <c r="N96" s="53"/>
    </row>
    <row r="97" spans="7:14">
      <c r="G97" s="52"/>
      <c r="H97" s="52"/>
      <c r="I97" s="53"/>
      <c r="K97" s="52"/>
      <c r="L97" s="52"/>
      <c r="M97" s="52"/>
      <c r="N97" s="53"/>
    </row>
    <row r="98" spans="7:14">
      <c r="G98" s="52"/>
      <c r="H98" s="52"/>
      <c r="I98" s="53"/>
      <c r="K98" s="52"/>
      <c r="L98" s="52"/>
      <c r="M98" s="52"/>
      <c r="N98" s="53"/>
    </row>
    <row r="99" spans="7:14">
      <c r="G99" s="52"/>
      <c r="H99" s="52"/>
      <c r="I99" s="53"/>
      <c r="K99" s="52"/>
      <c r="L99" s="52"/>
      <c r="M99" s="52"/>
      <c r="N99" s="53"/>
    </row>
    <row r="100" spans="7:14">
      <c r="G100" s="52"/>
      <c r="H100" s="52"/>
      <c r="I100" s="53"/>
      <c r="K100" s="52"/>
      <c r="L100" s="52"/>
      <c r="M100" s="52"/>
      <c r="N100" s="53"/>
    </row>
    <row r="101" spans="7:14">
      <c r="G101" s="52"/>
      <c r="H101" s="52"/>
      <c r="I101" s="53"/>
      <c r="K101" s="52"/>
      <c r="L101" s="52"/>
      <c r="M101" s="52"/>
      <c r="N101" s="53"/>
    </row>
    <row r="102" spans="7:14">
      <c r="G102" s="52"/>
      <c r="H102" s="52"/>
      <c r="I102" s="53"/>
      <c r="K102" s="52"/>
      <c r="L102" s="52"/>
      <c r="M102" s="52"/>
      <c r="N102" s="53"/>
    </row>
    <row r="103" spans="7:14">
      <c r="G103" s="52"/>
      <c r="H103" s="52"/>
      <c r="I103" s="53"/>
      <c r="K103" s="52"/>
      <c r="L103" s="52"/>
      <c r="M103" s="52"/>
      <c r="N103" s="53"/>
    </row>
    <row r="104" spans="7:14">
      <c r="G104" s="52"/>
      <c r="H104" s="52"/>
      <c r="I104" s="53"/>
      <c r="K104" s="52"/>
      <c r="L104" s="52"/>
      <c r="M104" s="52"/>
      <c r="N104" s="53"/>
    </row>
    <row r="105" spans="7:14">
      <c r="G105" s="52"/>
      <c r="H105" s="52"/>
      <c r="I105" s="53"/>
      <c r="K105" s="52"/>
      <c r="L105" s="52"/>
      <c r="M105" s="52"/>
      <c r="N105" s="53"/>
    </row>
    <row r="106" spans="7:14">
      <c r="G106" s="52"/>
      <c r="H106" s="52"/>
      <c r="I106" s="53"/>
      <c r="K106" s="52"/>
      <c r="L106" s="52"/>
      <c r="M106" s="52"/>
      <c r="N106" s="53"/>
    </row>
    <row r="107" spans="7:14">
      <c r="G107" s="52"/>
      <c r="H107" s="52"/>
      <c r="I107" s="53"/>
      <c r="K107" s="52"/>
      <c r="L107" s="52"/>
      <c r="M107" s="52"/>
      <c r="N107" s="53"/>
    </row>
    <row r="108" spans="7:14">
      <c r="G108" s="52"/>
      <c r="H108" s="52"/>
      <c r="I108" s="53"/>
      <c r="K108" s="52"/>
      <c r="L108" s="52"/>
      <c r="M108" s="52"/>
      <c r="N108" s="53"/>
    </row>
    <row r="109" spans="7:14">
      <c r="G109" s="52"/>
      <c r="H109" s="52"/>
      <c r="I109" s="53"/>
      <c r="K109" s="52"/>
      <c r="L109" s="52"/>
      <c r="M109" s="52"/>
      <c r="N109" s="53"/>
    </row>
    <row r="110" spans="7:14">
      <c r="G110" s="52"/>
      <c r="H110" s="52"/>
      <c r="I110" s="53"/>
      <c r="K110" s="52"/>
      <c r="L110" s="52"/>
      <c r="M110" s="52"/>
      <c r="N110" s="53"/>
    </row>
    <row r="111" spans="7:14">
      <c r="G111" s="52"/>
      <c r="H111" s="52"/>
      <c r="I111" s="53"/>
      <c r="K111" s="52"/>
      <c r="L111" s="52"/>
      <c r="M111" s="52"/>
      <c r="N111" s="53"/>
    </row>
    <row r="112" spans="7:14">
      <c r="G112" s="52"/>
      <c r="H112" s="52"/>
      <c r="I112" s="53"/>
      <c r="K112" s="52"/>
      <c r="L112" s="52"/>
      <c r="M112" s="52"/>
      <c r="N112" s="53"/>
    </row>
    <row r="113" spans="7:14">
      <c r="G113" s="52"/>
      <c r="H113" s="52"/>
      <c r="I113" s="53"/>
      <c r="K113" s="52"/>
      <c r="L113" s="52"/>
      <c r="M113" s="52"/>
      <c r="N113" s="53"/>
    </row>
    <row r="114" spans="7:14">
      <c r="G114" s="52"/>
      <c r="H114" s="52"/>
      <c r="I114" s="53"/>
      <c r="K114" s="52"/>
      <c r="L114" s="52"/>
      <c r="M114" s="52"/>
      <c r="N114" s="53"/>
    </row>
    <row r="115" spans="7:14">
      <c r="G115" s="52"/>
      <c r="H115" s="52"/>
      <c r="I115" s="53"/>
      <c r="K115" s="52"/>
      <c r="L115" s="52"/>
      <c r="M115" s="52"/>
      <c r="N115" s="53"/>
    </row>
    <row r="116" spans="7:14">
      <c r="G116" s="52"/>
      <c r="H116" s="52"/>
      <c r="I116" s="53"/>
      <c r="K116" s="52"/>
      <c r="L116" s="52"/>
      <c r="M116" s="52"/>
      <c r="N116" s="53"/>
    </row>
    <row r="117" spans="7:14">
      <c r="G117" s="52"/>
      <c r="H117" s="52"/>
      <c r="I117" s="53"/>
      <c r="K117" s="52"/>
      <c r="L117" s="52"/>
      <c r="M117" s="52"/>
      <c r="N117" s="53"/>
    </row>
    <row r="118" spans="7:14">
      <c r="G118" s="52"/>
      <c r="H118" s="52"/>
      <c r="I118" s="53"/>
      <c r="K118" s="52"/>
      <c r="L118" s="52"/>
      <c r="M118" s="52"/>
      <c r="N118" s="53"/>
    </row>
    <row r="119" spans="7:14">
      <c r="G119" s="52"/>
      <c r="H119" s="52"/>
      <c r="I119" s="53"/>
      <c r="K119" s="52"/>
      <c r="L119" s="52"/>
      <c r="M119" s="52"/>
      <c r="N119" s="53"/>
    </row>
    <row r="120" spans="7:14">
      <c r="G120" s="52"/>
      <c r="H120" s="52"/>
      <c r="I120" s="53"/>
      <c r="K120" s="52"/>
      <c r="L120" s="52"/>
      <c r="M120" s="52"/>
      <c r="N120" s="53"/>
    </row>
    <row r="121" spans="7:14">
      <c r="G121" s="52"/>
      <c r="H121" s="52"/>
      <c r="I121" s="53"/>
      <c r="K121" s="52"/>
      <c r="L121" s="52"/>
      <c r="M121" s="52"/>
      <c r="N121" s="53"/>
    </row>
    <row r="122" spans="7:14">
      <c r="G122" s="52"/>
      <c r="H122" s="52"/>
      <c r="I122" s="53"/>
      <c r="K122" s="52"/>
      <c r="L122" s="52"/>
      <c r="M122" s="52"/>
      <c r="N122" s="53"/>
    </row>
    <row r="123" spans="7:14">
      <c r="G123" s="52"/>
      <c r="H123" s="52"/>
      <c r="I123" s="53"/>
      <c r="K123" s="52"/>
      <c r="L123" s="52"/>
      <c r="M123" s="52"/>
      <c r="N123" s="53"/>
    </row>
    <row r="124" spans="7:14">
      <c r="G124" s="52"/>
      <c r="H124" s="52"/>
      <c r="I124" s="53"/>
      <c r="K124" s="52"/>
      <c r="L124" s="52"/>
      <c r="M124" s="52"/>
      <c r="N124" s="53"/>
    </row>
    <row r="125" spans="7:14">
      <c r="G125" s="52"/>
      <c r="H125" s="52"/>
      <c r="I125" s="53"/>
      <c r="K125" s="52"/>
      <c r="L125" s="52"/>
      <c r="M125" s="52"/>
      <c r="N125" s="53"/>
    </row>
    <row r="126" spans="7:14">
      <c r="G126" s="52"/>
      <c r="H126" s="52"/>
      <c r="I126" s="53"/>
      <c r="K126" s="52"/>
      <c r="L126" s="52"/>
      <c r="M126" s="52"/>
      <c r="N126" s="53"/>
    </row>
    <row r="127" spans="7:14">
      <c r="G127" s="52"/>
      <c r="H127" s="52"/>
      <c r="I127" s="53"/>
      <c r="K127" s="52"/>
      <c r="L127" s="52"/>
      <c r="M127" s="52"/>
      <c r="N127" s="53"/>
    </row>
    <row r="128" spans="7:14">
      <c r="G128" s="52"/>
      <c r="H128" s="52"/>
      <c r="I128" s="53"/>
      <c r="K128" s="52"/>
      <c r="L128" s="52"/>
      <c r="M128" s="52"/>
      <c r="N128" s="53"/>
    </row>
    <row r="129" spans="7:14">
      <c r="G129" s="52"/>
      <c r="H129" s="52"/>
      <c r="I129" s="53"/>
      <c r="K129" s="52"/>
      <c r="L129" s="52"/>
      <c r="M129" s="52"/>
      <c r="N129" s="53"/>
    </row>
    <row r="130" spans="7:14">
      <c r="G130" s="52"/>
      <c r="H130" s="52"/>
      <c r="I130" s="53"/>
      <c r="K130" s="52"/>
      <c r="L130" s="52"/>
      <c r="M130" s="52"/>
      <c r="N130" s="53"/>
    </row>
    <row r="131" spans="7:14">
      <c r="G131" s="52"/>
      <c r="H131" s="52"/>
      <c r="I131" s="53"/>
      <c r="K131" s="52"/>
      <c r="L131" s="52"/>
      <c r="M131" s="52"/>
      <c r="N131" s="53"/>
    </row>
    <row r="132" spans="7:14">
      <c r="G132" s="52"/>
      <c r="H132" s="52"/>
      <c r="I132" s="53"/>
      <c r="K132" s="52"/>
      <c r="L132" s="52"/>
      <c r="M132" s="52"/>
      <c r="N132" s="53"/>
    </row>
    <row r="133" spans="7:14">
      <c r="G133" s="52"/>
      <c r="H133" s="52"/>
      <c r="I133" s="53"/>
      <c r="K133" s="52"/>
      <c r="L133" s="52"/>
      <c r="M133" s="52"/>
      <c r="N133" s="53"/>
    </row>
    <row r="134" spans="7:14">
      <c r="G134" s="52"/>
      <c r="H134" s="52"/>
      <c r="I134" s="53"/>
      <c r="K134" s="52"/>
      <c r="L134" s="52"/>
      <c r="M134" s="52"/>
      <c r="N134" s="53"/>
    </row>
    <row r="135" spans="7:14">
      <c r="G135" s="52"/>
      <c r="H135" s="52"/>
      <c r="I135" s="53"/>
      <c r="K135" s="52"/>
      <c r="L135" s="52"/>
      <c r="M135" s="52"/>
      <c r="N135" s="53"/>
    </row>
    <row r="136" spans="7:14">
      <c r="G136" s="52"/>
      <c r="H136" s="52"/>
      <c r="I136" s="53"/>
      <c r="K136" s="52"/>
      <c r="L136" s="52"/>
      <c r="M136" s="52"/>
      <c r="N136" s="53"/>
    </row>
    <row r="137" spans="7:14">
      <c r="G137" s="52"/>
      <c r="H137" s="52"/>
      <c r="I137" s="53"/>
      <c r="K137" s="52"/>
      <c r="L137" s="52"/>
      <c r="M137" s="52"/>
      <c r="N137" s="53"/>
    </row>
    <row r="138" spans="7:14">
      <c r="G138" s="52"/>
      <c r="H138" s="52"/>
      <c r="I138" s="53"/>
      <c r="K138" s="52"/>
      <c r="L138" s="52"/>
      <c r="M138" s="52"/>
      <c r="N138" s="53"/>
    </row>
    <row r="139" spans="7:14">
      <c r="G139" s="52"/>
      <c r="H139" s="52"/>
      <c r="I139" s="53"/>
      <c r="K139" s="52"/>
      <c r="L139" s="52"/>
      <c r="M139" s="52"/>
      <c r="N139" s="53"/>
    </row>
    <row r="140" spans="7:14">
      <c r="G140" s="52"/>
      <c r="H140" s="52"/>
      <c r="I140" s="53"/>
      <c r="K140" s="52"/>
      <c r="L140" s="52"/>
      <c r="M140" s="52"/>
      <c r="N140" s="53"/>
    </row>
    <row r="141" spans="7:14">
      <c r="G141" s="52"/>
      <c r="H141" s="52"/>
      <c r="I141" s="53"/>
      <c r="K141" s="52"/>
      <c r="L141" s="52"/>
      <c r="M141" s="52"/>
      <c r="N141" s="53"/>
    </row>
    <row r="142" spans="7:14">
      <c r="G142" s="52"/>
      <c r="H142" s="52"/>
      <c r="I142" s="53"/>
      <c r="K142" s="52"/>
      <c r="L142" s="52"/>
      <c r="M142" s="52"/>
      <c r="N142" s="53"/>
    </row>
    <row r="143" spans="7:14">
      <c r="G143" s="52"/>
      <c r="H143" s="52"/>
      <c r="I143" s="53"/>
      <c r="K143" s="52"/>
      <c r="L143" s="52"/>
      <c r="M143" s="52"/>
      <c r="N143" s="53"/>
    </row>
    <row r="144" spans="7:14">
      <c r="G144" s="52"/>
      <c r="H144" s="52"/>
      <c r="I144" s="53"/>
      <c r="K144" s="52"/>
      <c r="L144" s="52"/>
      <c r="M144" s="52"/>
      <c r="N144" s="53"/>
    </row>
    <row r="145" spans="7:14">
      <c r="G145" s="52"/>
      <c r="H145" s="52"/>
      <c r="I145" s="53"/>
      <c r="K145" s="52"/>
      <c r="L145" s="52"/>
      <c r="M145" s="52"/>
      <c r="N145" s="53"/>
    </row>
    <row r="146" spans="7:14">
      <c r="G146" s="52"/>
      <c r="H146" s="52"/>
      <c r="I146" s="53"/>
      <c r="K146" s="52"/>
      <c r="L146" s="52"/>
      <c r="M146" s="52"/>
      <c r="N146" s="53"/>
    </row>
    <row r="147" spans="7:14">
      <c r="G147" s="52"/>
      <c r="H147" s="52"/>
      <c r="I147" s="53"/>
      <c r="K147" s="52"/>
      <c r="L147" s="52"/>
      <c r="M147" s="52"/>
      <c r="N147" s="53"/>
    </row>
    <row r="148" spans="7:14">
      <c r="G148" s="52"/>
      <c r="H148" s="52"/>
      <c r="I148" s="53"/>
      <c r="K148" s="52"/>
      <c r="L148" s="52"/>
      <c r="M148" s="52"/>
      <c r="N148" s="53"/>
    </row>
    <row r="149" spans="7:14">
      <c r="G149" s="52"/>
      <c r="H149" s="52"/>
      <c r="I149" s="53"/>
      <c r="K149" s="52"/>
      <c r="L149" s="52"/>
      <c r="M149" s="52"/>
      <c r="N149" s="53"/>
    </row>
    <row r="150" spans="7:14">
      <c r="G150" s="52"/>
      <c r="H150" s="52"/>
      <c r="I150" s="53"/>
      <c r="K150" s="52"/>
      <c r="L150" s="52"/>
      <c r="M150" s="52"/>
      <c r="N150" s="53"/>
    </row>
    <row r="151" spans="7:14">
      <c r="G151" s="52"/>
      <c r="H151" s="52"/>
      <c r="I151" s="53"/>
      <c r="K151" s="52"/>
      <c r="L151" s="52"/>
      <c r="M151" s="52"/>
      <c r="N151" s="53"/>
    </row>
    <row r="152" spans="7:14">
      <c r="G152" s="52"/>
      <c r="H152" s="52"/>
      <c r="I152" s="53"/>
      <c r="K152" s="52"/>
      <c r="L152" s="52"/>
      <c r="M152" s="52"/>
      <c r="N152" s="53"/>
    </row>
    <row r="153" spans="7:14">
      <c r="G153" s="52"/>
      <c r="H153" s="52"/>
      <c r="I153" s="53"/>
      <c r="K153" s="52"/>
      <c r="L153" s="52"/>
      <c r="M153" s="52"/>
      <c r="N153" s="53"/>
    </row>
    <row r="154" spans="7:14">
      <c r="G154" s="52"/>
      <c r="H154" s="52"/>
      <c r="I154" s="53"/>
      <c r="K154" s="52"/>
      <c r="L154" s="52"/>
      <c r="M154" s="52"/>
      <c r="N154" s="53"/>
    </row>
    <row r="155" spans="7:14">
      <c r="G155" s="52"/>
      <c r="H155" s="52"/>
      <c r="I155" s="53"/>
      <c r="K155" s="52"/>
      <c r="L155" s="52"/>
      <c r="M155" s="52"/>
      <c r="N155" s="53"/>
    </row>
    <row r="156" spans="7:14">
      <c r="G156" s="52"/>
      <c r="H156" s="52"/>
      <c r="I156" s="53"/>
      <c r="K156" s="52"/>
      <c r="L156" s="52"/>
      <c r="M156" s="52"/>
      <c r="N156" s="53"/>
    </row>
    <row r="157" spans="7:14">
      <c r="G157" s="52"/>
      <c r="H157" s="52"/>
      <c r="I157" s="53"/>
      <c r="K157" s="52"/>
      <c r="L157" s="52"/>
      <c r="M157" s="52"/>
      <c r="N157" s="53"/>
    </row>
    <row r="158" spans="7:14">
      <c r="G158" s="52"/>
      <c r="H158" s="52"/>
      <c r="I158" s="53"/>
      <c r="K158" s="52"/>
      <c r="L158" s="52"/>
      <c r="M158" s="52"/>
      <c r="N158" s="53"/>
    </row>
    <row r="159" spans="7:14">
      <c r="G159" s="52"/>
      <c r="H159" s="52"/>
      <c r="I159" s="53"/>
      <c r="K159" s="52"/>
      <c r="L159" s="52"/>
      <c r="M159" s="52"/>
      <c r="N159" s="53"/>
    </row>
    <row r="160" spans="7:14">
      <c r="G160" s="52"/>
      <c r="H160" s="52"/>
      <c r="I160" s="53"/>
      <c r="K160" s="52"/>
      <c r="L160" s="52"/>
      <c r="M160" s="52"/>
      <c r="N160" s="53"/>
    </row>
    <row r="161" spans="7:14">
      <c r="G161" s="52"/>
      <c r="H161" s="52"/>
      <c r="I161" s="53"/>
      <c r="K161" s="52"/>
      <c r="L161" s="52"/>
      <c r="M161" s="52"/>
      <c r="N161" s="53"/>
    </row>
    <row r="162" spans="7:14">
      <c r="G162" s="52"/>
      <c r="H162" s="52"/>
      <c r="I162" s="53"/>
      <c r="K162" s="52"/>
      <c r="L162" s="52"/>
      <c r="M162" s="52"/>
      <c r="N162" s="53"/>
    </row>
    <row r="163" spans="7:14">
      <c r="G163" s="52"/>
      <c r="H163" s="52"/>
      <c r="I163" s="53"/>
      <c r="K163" s="52"/>
      <c r="L163" s="52"/>
      <c r="M163" s="52"/>
      <c r="N163" s="53"/>
    </row>
    <row r="164" spans="7:14">
      <c r="G164" s="52"/>
      <c r="H164" s="52"/>
      <c r="I164" s="53"/>
      <c r="K164" s="52"/>
      <c r="L164" s="52"/>
      <c r="M164" s="52"/>
      <c r="N164" s="53"/>
    </row>
    <row r="165" spans="7:14">
      <c r="G165" s="52"/>
      <c r="H165" s="52"/>
      <c r="I165" s="53"/>
      <c r="K165" s="52"/>
      <c r="L165" s="52"/>
      <c r="M165" s="52"/>
      <c r="N165" s="53"/>
    </row>
    <row r="166" spans="7:14">
      <c r="G166" s="52"/>
      <c r="H166" s="52"/>
      <c r="I166" s="53"/>
      <c r="K166" s="52"/>
      <c r="L166" s="52"/>
      <c r="M166" s="52"/>
      <c r="N166" s="53"/>
    </row>
    <row r="167" spans="7:14">
      <c r="G167" s="52"/>
      <c r="H167" s="52"/>
      <c r="I167" s="53"/>
      <c r="K167" s="52"/>
      <c r="L167" s="52"/>
      <c r="M167" s="52"/>
      <c r="N167" s="53"/>
    </row>
    <row r="168" spans="7:14">
      <c r="G168" s="52"/>
      <c r="H168" s="52"/>
      <c r="I168" s="53"/>
      <c r="K168" s="52"/>
      <c r="L168" s="52"/>
      <c r="M168" s="52"/>
      <c r="N168" s="53"/>
    </row>
    <row r="169" spans="7:14">
      <c r="G169" s="52"/>
      <c r="H169" s="52"/>
      <c r="I169" s="53"/>
      <c r="K169" s="52"/>
      <c r="L169" s="52"/>
      <c r="M169" s="52"/>
      <c r="N169" s="53"/>
    </row>
    <row r="170" spans="7:14">
      <c r="G170" s="52"/>
      <c r="H170" s="52"/>
      <c r="I170" s="53"/>
      <c r="K170" s="52"/>
      <c r="L170" s="52"/>
      <c r="M170" s="52"/>
      <c r="N170" s="53"/>
    </row>
    <row r="171" spans="7:14">
      <c r="G171" s="52"/>
      <c r="H171" s="52"/>
      <c r="I171" s="53"/>
      <c r="K171" s="52"/>
      <c r="L171" s="52"/>
      <c r="M171" s="52"/>
      <c r="N171" s="53"/>
    </row>
    <row r="172" spans="7:14">
      <c r="G172" s="52"/>
      <c r="H172" s="52"/>
      <c r="I172" s="53"/>
      <c r="K172" s="52"/>
      <c r="L172" s="52"/>
      <c r="M172" s="52"/>
      <c r="N172" s="53"/>
    </row>
    <row r="173" spans="7:14">
      <c r="G173" s="52"/>
      <c r="H173" s="52"/>
      <c r="I173" s="53"/>
      <c r="K173" s="52"/>
      <c r="L173" s="52"/>
      <c r="M173" s="52"/>
      <c r="N173" s="53"/>
    </row>
    <row r="174" spans="7:14">
      <c r="G174" s="52"/>
      <c r="H174" s="52"/>
      <c r="I174" s="53"/>
      <c r="K174" s="52"/>
      <c r="L174" s="52"/>
      <c r="M174" s="52"/>
      <c r="N174" s="53"/>
    </row>
    <row r="175" spans="7:14">
      <c r="G175" s="52"/>
      <c r="H175" s="52"/>
      <c r="I175" s="53"/>
      <c r="K175" s="52"/>
      <c r="L175" s="52"/>
      <c r="M175" s="52"/>
      <c r="N175" s="53"/>
    </row>
    <row r="176" spans="7:14">
      <c r="G176" s="52"/>
      <c r="H176" s="52"/>
      <c r="I176" s="53"/>
      <c r="K176" s="52"/>
      <c r="L176" s="52"/>
      <c r="M176" s="52"/>
      <c r="N176" s="53"/>
    </row>
    <row r="177" spans="7:14">
      <c r="G177" s="52"/>
      <c r="H177" s="52"/>
      <c r="I177" s="53"/>
      <c r="K177" s="52"/>
      <c r="L177" s="52"/>
      <c r="M177" s="52"/>
      <c r="N177" s="53"/>
    </row>
    <row r="178" spans="7:14">
      <c r="G178" s="52"/>
      <c r="H178" s="52"/>
      <c r="I178" s="53"/>
      <c r="K178" s="52"/>
      <c r="L178" s="52"/>
      <c r="M178" s="52"/>
      <c r="N178" s="53"/>
    </row>
    <row r="179" spans="7:14">
      <c r="G179" s="52"/>
      <c r="H179" s="52"/>
      <c r="I179" s="53"/>
      <c r="K179" s="52"/>
      <c r="L179" s="52"/>
      <c r="M179" s="52"/>
      <c r="N179" s="53"/>
    </row>
    <row r="180" spans="7:14">
      <c r="G180" s="52"/>
      <c r="H180" s="52"/>
      <c r="I180" s="53"/>
      <c r="K180" s="52"/>
      <c r="L180" s="52"/>
      <c r="M180" s="52"/>
      <c r="N180" s="53"/>
    </row>
    <row r="181" spans="7:14">
      <c r="G181" s="52"/>
      <c r="H181" s="52"/>
      <c r="I181" s="53"/>
      <c r="K181" s="52"/>
      <c r="L181" s="52"/>
      <c r="M181" s="52"/>
      <c r="N181" s="53"/>
    </row>
    <row r="182" spans="7:14">
      <c r="G182" s="52"/>
      <c r="H182" s="52"/>
      <c r="I182" s="53"/>
      <c r="K182" s="52"/>
      <c r="L182" s="52"/>
      <c r="M182" s="52"/>
      <c r="N182" s="53"/>
    </row>
    <row r="183" spans="7:14">
      <c r="G183" s="52"/>
      <c r="H183" s="52"/>
      <c r="I183" s="53"/>
      <c r="K183" s="52"/>
      <c r="L183" s="52"/>
      <c r="M183" s="52"/>
      <c r="N183" s="53"/>
    </row>
    <row r="184" spans="7:14">
      <c r="G184" s="52"/>
      <c r="H184" s="52"/>
      <c r="I184" s="53"/>
      <c r="K184" s="52"/>
      <c r="L184" s="52"/>
      <c r="M184" s="52"/>
      <c r="N184" s="53"/>
    </row>
    <row r="185" spans="7:14">
      <c r="G185" s="52"/>
      <c r="H185" s="52"/>
      <c r="I185" s="53"/>
      <c r="K185" s="52"/>
      <c r="L185" s="52"/>
      <c r="M185" s="52"/>
      <c r="N185" s="53"/>
    </row>
    <row r="186" spans="7:14">
      <c r="G186" s="52"/>
      <c r="H186" s="52"/>
      <c r="I186" s="53"/>
      <c r="K186" s="52"/>
      <c r="L186" s="52"/>
      <c r="M186" s="52"/>
      <c r="N186" s="53"/>
    </row>
    <row r="187" spans="7:14">
      <c r="G187" s="52"/>
      <c r="H187" s="52"/>
      <c r="I187" s="53"/>
      <c r="K187" s="52"/>
      <c r="L187" s="52"/>
      <c r="M187" s="52"/>
      <c r="N187" s="53"/>
    </row>
    <row r="188" spans="7:14">
      <c r="G188" s="52"/>
      <c r="H188" s="52"/>
      <c r="I188" s="53"/>
      <c r="K188" s="52"/>
      <c r="L188" s="52"/>
      <c r="M188" s="52"/>
      <c r="N188" s="53"/>
    </row>
    <row r="189" spans="7:14">
      <c r="G189" s="52"/>
      <c r="H189" s="52"/>
      <c r="I189" s="53"/>
      <c r="K189" s="52"/>
      <c r="L189" s="52"/>
      <c r="M189" s="52"/>
      <c r="N189" s="53"/>
    </row>
    <row r="190" spans="7:14">
      <c r="G190" s="52"/>
      <c r="H190" s="52"/>
      <c r="I190" s="53"/>
      <c r="K190" s="52"/>
      <c r="L190" s="52"/>
      <c r="M190" s="52"/>
      <c r="N190" s="53"/>
    </row>
    <row r="191" spans="7:14">
      <c r="G191" s="52"/>
      <c r="H191" s="52"/>
      <c r="I191" s="53"/>
      <c r="K191" s="52"/>
      <c r="L191" s="52"/>
      <c r="M191" s="52"/>
      <c r="N191" s="53"/>
    </row>
    <row r="192" spans="7:14">
      <c r="G192" s="52"/>
      <c r="H192" s="52"/>
      <c r="I192" s="53"/>
      <c r="K192" s="52"/>
      <c r="L192" s="52"/>
      <c r="M192" s="52"/>
      <c r="N192" s="53"/>
    </row>
    <row r="193" spans="7:14">
      <c r="G193" s="52"/>
      <c r="H193" s="52"/>
      <c r="I193" s="53"/>
      <c r="K193" s="52"/>
      <c r="L193" s="52"/>
      <c r="M193" s="52"/>
      <c r="N193" s="53"/>
    </row>
    <row r="194" spans="7:14">
      <c r="G194" s="52"/>
      <c r="H194" s="52"/>
      <c r="I194" s="53"/>
      <c r="K194" s="52"/>
      <c r="L194" s="52"/>
      <c r="M194" s="52"/>
      <c r="N194" s="53"/>
    </row>
    <row r="195" spans="7:14">
      <c r="G195" s="52"/>
      <c r="H195" s="52"/>
      <c r="I195" s="53"/>
      <c r="K195" s="52"/>
      <c r="L195" s="52"/>
      <c r="M195" s="52"/>
      <c r="N195" s="53"/>
    </row>
    <row r="196" spans="7:14">
      <c r="G196" s="52"/>
      <c r="H196" s="52"/>
      <c r="I196" s="53"/>
      <c r="K196" s="52"/>
      <c r="L196" s="52"/>
      <c r="M196" s="52"/>
      <c r="N196" s="53"/>
    </row>
    <row r="197" spans="7:14">
      <c r="G197" s="52"/>
      <c r="H197" s="52"/>
      <c r="I197" s="53"/>
      <c r="K197" s="52"/>
      <c r="L197" s="52"/>
      <c r="M197" s="52"/>
      <c r="N197" s="53"/>
    </row>
    <row r="198" spans="7:14">
      <c r="G198" s="52"/>
      <c r="H198" s="52"/>
      <c r="I198" s="53"/>
      <c r="K198" s="52"/>
      <c r="L198" s="52"/>
      <c r="M198" s="52"/>
      <c r="N198" s="53"/>
    </row>
    <row r="199" spans="7:14">
      <c r="G199" s="52"/>
      <c r="H199" s="52"/>
      <c r="I199" s="53"/>
      <c r="K199" s="52"/>
      <c r="L199" s="52"/>
      <c r="M199" s="52"/>
      <c r="N199" s="53"/>
    </row>
    <row r="200" spans="7:14">
      <c r="G200" s="52"/>
      <c r="H200" s="52"/>
      <c r="I200" s="53"/>
      <c r="K200" s="52"/>
      <c r="L200" s="52"/>
      <c r="M200" s="52"/>
      <c r="N200" s="53"/>
    </row>
    <row r="201" spans="7:14">
      <c r="G201" s="52"/>
      <c r="H201" s="52"/>
      <c r="I201" s="53"/>
      <c r="K201" s="52"/>
      <c r="L201" s="52"/>
      <c r="M201" s="52"/>
      <c r="N201" s="53"/>
    </row>
    <row r="202" spans="7:14">
      <c r="G202" s="52"/>
      <c r="H202" s="52"/>
      <c r="I202" s="53"/>
      <c r="K202" s="52"/>
      <c r="L202" s="52"/>
      <c r="M202" s="52"/>
      <c r="N202" s="53"/>
    </row>
    <row r="203" spans="7:14">
      <c r="G203" s="52"/>
      <c r="H203" s="52"/>
      <c r="I203" s="53"/>
      <c r="K203" s="52"/>
      <c r="L203" s="52"/>
      <c r="M203" s="52"/>
      <c r="N203" s="53"/>
    </row>
    <row r="204" spans="7:14">
      <c r="G204" s="52"/>
      <c r="H204" s="52"/>
      <c r="I204" s="53"/>
      <c r="K204" s="52"/>
      <c r="L204" s="52"/>
      <c r="M204" s="52"/>
      <c r="N204" s="53"/>
    </row>
    <row r="205" spans="7:14">
      <c r="G205" s="52"/>
      <c r="H205" s="52"/>
      <c r="I205" s="53"/>
      <c r="K205" s="52"/>
      <c r="L205" s="52"/>
      <c r="M205" s="52"/>
      <c r="N205" s="53"/>
    </row>
    <row r="206" spans="7:14">
      <c r="G206" s="52"/>
      <c r="H206" s="52"/>
      <c r="I206" s="53"/>
      <c r="K206" s="52"/>
      <c r="L206" s="52"/>
      <c r="M206" s="52"/>
      <c r="N206" s="53"/>
    </row>
    <row r="207" spans="7:14">
      <c r="G207" s="52"/>
      <c r="H207" s="52"/>
      <c r="I207" s="53"/>
      <c r="K207" s="52"/>
      <c r="L207" s="52"/>
      <c r="M207" s="52"/>
      <c r="N207" s="53"/>
    </row>
    <row r="208" spans="7:14">
      <c r="G208" s="52"/>
      <c r="H208" s="52"/>
      <c r="I208" s="53"/>
      <c r="K208" s="52"/>
      <c r="L208" s="52"/>
      <c r="M208" s="52"/>
      <c r="N208" s="53"/>
    </row>
    <row r="209" spans="7:14">
      <c r="G209" s="52"/>
      <c r="H209" s="52"/>
      <c r="I209" s="53"/>
      <c r="K209" s="52"/>
      <c r="L209" s="52"/>
      <c r="M209" s="52"/>
      <c r="N209" s="53"/>
    </row>
    <row r="210" spans="7:14">
      <c r="G210" s="52"/>
      <c r="H210" s="52"/>
      <c r="I210" s="53"/>
      <c r="K210" s="52"/>
      <c r="L210" s="52"/>
      <c r="M210" s="52"/>
      <c r="N210" s="53"/>
    </row>
    <row r="211" spans="7:14">
      <c r="G211" s="52"/>
      <c r="H211" s="52"/>
      <c r="I211" s="53"/>
      <c r="K211" s="52"/>
      <c r="L211" s="52"/>
      <c r="M211" s="52"/>
      <c r="N211" s="53"/>
    </row>
    <row r="212" spans="7:14">
      <c r="G212" s="52"/>
      <c r="H212" s="52"/>
      <c r="I212" s="53"/>
      <c r="K212" s="52"/>
      <c r="L212" s="52"/>
      <c r="M212" s="52"/>
      <c r="N212" s="53"/>
    </row>
    <row r="213" spans="7:14">
      <c r="G213" s="52"/>
      <c r="H213" s="52"/>
      <c r="I213" s="53"/>
      <c r="K213" s="52"/>
      <c r="L213" s="52"/>
      <c r="M213" s="52"/>
      <c r="N213" s="53"/>
    </row>
    <row r="214" spans="7:14">
      <c r="G214" s="52"/>
      <c r="H214" s="52"/>
      <c r="I214" s="53"/>
      <c r="K214" s="52"/>
      <c r="L214" s="52"/>
      <c r="M214" s="52"/>
      <c r="N214" s="53"/>
    </row>
    <row r="215" spans="7:14">
      <c r="G215" s="52"/>
      <c r="H215" s="52"/>
      <c r="I215" s="53"/>
      <c r="K215" s="52"/>
      <c r="L215" s="52"/>
      <c r="M215" s="52"/>
      <c r="N215" s="53"/>
    </row>
    <row r="216" spans="7:14">
      <c r="G216" s="52"/>
      <c r="H216" s="52"/>
      <c r="I216" s="53"/>
      <c r="K216" s="52"/>
      <c r="L216" s="52"/>
      <c r="M216" s="52"/>
      <c r="N216" s="53"/>
    </row>
    <row r="217" spans="7:14">
      <c r="G217" s="52"/>
      <c r="H217" s="52"/>
      <c r="I217" s="53"/>
      <c r="K217" s="52"/>
      <c r="L217" s="52"/>
      <c r="M217" s="52"/>
      <c r="N217" s="53"/>
    </row>
    <row r="218" spans="7:14">
      <c r="G218" s="52"/>
      <c r="H218" s="52"/>
      <c r="I218" s="53"/>
      <c r="K218" s="52"/>
      <c r="L218" s="52"/>
      <c r="M218" s="52"/>
      <c r="N218" s="53"/>
    </row>
    <row r="219" spans="7:14">
      <c r="G219" s="52"/>
      <c r="H219" s="52"/>
      <c r="I219" s="53"/>
      <c r="K219" s="52"/>
      <c r="L219" s="52"/>
      <c r="M219" s="52"/>
      <c r="N219" s="53"/>
    </row>
    <row r="220" spans="7:14">
      <c r="G220" s="52"/>
      <c r="H220" s="52"/>
      <c r="I220" s="53"/>
      <c r="K220" s="52"/>
      <c r="L220" s="52"/>
      <c r="M220" s="52"/>
      <c r="N220" s="53"/>
    </row>
    <row r="221" spans="7:14">
      <c r="G221" s="52"/>
      <c r="H221" s="52"/>
      <c r="I221" s="53"/>
      <c r="K221" s="52"/>
      <c r="L221" s="52"/>
      <c r="M221" s="52"/>
      <c r="N221" s="53"/>
    </row>
    <row r="222" spans="7:14">
      <c r="G222" s="52"/>
      <c r="H222" s="52"/>
      <c r="I222" s="53"/>
      <c r="K222" s="52"/>
      <c r="L222" s="52"/>
      <c r="M222" s="52"/>
      <c r="N222" s="53"/>
    </row>
    <row r="223" spans="7:14">
      <c r="G223" s="52"/>
      <c r="H223" s="52"/>
      <c r="I223" s="53"/>
      <c r="K223" s="52"/>
      <c r="L223" s="52"/>
      <c r="M223" s="52"/>
      <c r="N223" s="53"/>
    </row>
    <row r="224" spans="7:14">
      <c r="G224" s="52"/>
      <c r="H224" s="52"/>
      <c r="I224" s="53"/>
      <c r="K224" s="52"/>
      <c r="L224" s="52"/>
      <c r="M224" s="52"/>
      <c r="N224" s="53"/>
    </row>
    <row r="225" spans="7:14">
      <c r="G225" s="52"/>
      <c r="H225" s="52"/>
      <c r="I225" s="53"/>
      <c r="K225" s="52"/>
      <c r="L225" s="52"/>
      <c r="M225" s="52"/>
      <c r="N225" s="53"/>
    </row>
    <row r="226" spans="7:14">
      <c r="G226" s="52"/>
      <c r="H226" s="52"/>
      <c r="I226" s="53"/>
      <c r="K226" s="52"/>
      <c r="L226" s="52"/>
      <c r="M226" s="52"/>
      <c r="N226" s="53"/>
    </row>
    <row r="227" spans="7:14">
      <c r="G227" s="52"/>
      <c r="H227" s="52"/>
      <c r="I227" s="53"/>
      <c r="K227" s="52"/>
      <c r="L227" s="52"/>
      <c r="M227" s="52"/>
      <c r="N227" s="53"/>
    </row>
    <row r="228" spans="7:14">
      <c r="G228" s="52"/>
      <c r="H228" s="52"/>
      <c r="I228" s="53"/>
      <c r="K228" s="52"/>
      <c r="L228" s="52"/>
      <c r="M228" s="52"/>
      <c r="N228" s="53"/>
    </row>
    <row r="229" spans="7:14">
      <c r="G229" s="52"/>
      <c r="H229" s="52"/>
      <c r="I229" s="53"/>
      <c r="K229" s="52"/>
      <c r="L229" s="52"/>
      <c r="M229" s="52"/>
      <c r="N229" s="53"/>
    </row>
    <row r="230" spans="7:14">
      <c r="G230" s="52"/>
      <c r="H230" s="52"/>
      <c r="I230" s="53"/>
      <c r="K230" s="52"/>
      <c r="L230" s="52"/>
      <c r="M230" s="52"/>
      <c r="N230" s="53"/>
    </row>
    <row r="231" spans="7:14">
      <c r="G231" s="52"/>
      <c r="H231" s="52"/>
      <c r="I231" s="53"/>
      <c r="K231" s="52"/>
      <c r="L231" s="52"/>
      <c r="M231" s="52"/>
      <c r="N231" s="53"/>
    </row>
    <row r="232" spans="7:14">
      <c r="G232" s="52"/>
      <c r="H232" s="52"/>
      <c r="I232" s="53"/>
      <c r="K232" s="52"/>
      <c r="L232" s="52"/>
      <c r="M232" s="52"/>
      <c r="N232" s="53"/>
    </row>
    <row r="233" spans="7:14">
      <c r="G233" s="52"/>
      <c r="H233" s="52"/>
      <c r="I233" s="53"/>
      <c r="K233" s="52"/>
      <c r="L233" s="52"/>
      <c r="M233" s="52"/>
      <c r="N233" s="53"/>
    </row>
    <row r="234" spans="7:14">
      <c r="G234" s="52"/>
      <c r="H234" s="52"/>
      <c r="I234" s="53"/>
      <c r="K234" s="52"/>
      <c r="L234" s="52"/>
      <c r="M234" s="52"/>
      <c r="N234" s="53"/>
    </row>
    <row r="235" spans="7:14">
      <c r="G235" s="52"/>
      <c r="H235" s="52"/>
      <c r="I235" s="53"/>
      <c r="K235" s="52"/>
      <c r="L235" s="52"/>
      <c r="M235" s="52"/>
      <c r="N235" s="53"/>
    </row>
    <row r="236" spans="7:14">
      <c r="G236" s="52"/>
      <c r="H236" s="52"/>
      <c r="I236" s="53"/>
      <c r="K236" s="52"/>
      <c r="L236" s="52"/>
      <c r="M236" s="52"/>
      <c r="N236" s="53"/>
    </row>
    <row r="237" spans="7:14">
      <c r="G237" s="52"/>
      <c r="H237" s="52"/>
      <c r="I237" s="53"/>
      <c r="K237" s="52"/>
      <c r="L237" s="52"/>
      <c r="M237" s="52"/>
      <c r="N237" s="53"/>
    </row>
    <row r="238" spans="7:14">
      <c r="G238" s="52"/>
      <c r="H238" s="52"/>
      <c r="I238" s="53"/>
      <c r="K238" s="52"/>
      <c r="L238" s="52"/>
      <c r="M238" s="52"/>
      <c r="N238" s="53"/>
    </row>
    <row r="239" spans="7:14">
      <c r="G239" s="52"/>
      <c r="H239" s="52"/>
      <c r="I239" s="53"/>
      <c r="K239" s="52"/>
      <c r="L239" s="52"/>
      <c r="M239" s="52"/>
      <c r="N239" s="53"/>
    </row>
    <row r="240" spans="7:14">
      <c r="G240" s="52"/>
      <c r="H240" s="52"/>
      <c r="I240" s="53"/>
      <c r="K240" s="52"/>
      <c r="L240" s="52"/>
      <c r="M240" s="52"/>
      <c r="N240" s="53"/>
    </row>
    <row r="241" spans="7:14">
      <c r="G241" s="52"/>
      <c r="H241" s="52"/>
      <c r="I241" s="53"/>
      <c r="K241" s="52"/>
      <c r="L241" s="52"/>
      <c r="M241" s="52"/>
      <c r="N241" s="53"/>
    </row>
    <row r="242" spans="7:14">
      <c r="G242" s="52"/>
      <c r="H242" s="52"/>
      <c r="I242" s="53"/>
      <c r="K242" s="52"/>
      <c r="L242" s="52"/>
      <c r="M242" s="52"/>
      <c r="N242" s="53"/>
    </row>
    <row r="243" spans="7:14">
      <c r="G243" s="52"/>
      <c r="H243" s="52"/>
      <c r="I243" s="53"/>
      <c r="K243" s="52"/>
      <c r="L243" s="52"/>
      <c r="M243" s="52"/>
      <c r="N243" s="53"/>
    </row>
    <row r="244" spans="7:14">
      <c r="G244" s="52"/>
      <c r="H244" s="52"/>
      <c r="I244" s="53"/>
      <c r="K244" s="52"/>
      <c r="L244" s="52"/>
      <c r="M244" s="52"/>
      <c r="N244" s="53"/>
    </row>
    <row r="245" spans="7:14">
      <c r="G245" s="52"/>
      <c r="H245" s="52"/>
      <c r="I245" s="53"/>
      <c r="K245" s="52"/>
      <c r="L245" s="52"/>
      <c r="M245" s="52"/>
      <c r="N245" s="53"/>
    </row>
    <row r="246" spans="7:14">
      <c r="G246" s="52"/>
      <c r="H246" s="52"/>
      <c r="I246" s="53"/>
      <c r="K246" s="52"/>
      <c r="L246" s="52"/>
      <c r="M246" s="52"/>
      <c r="N246" s="53"/>
    </row>
    <row r="247" spans="7:14">
      <c r="G247" s="52"/>
      <c r="H247" s="52"/>
      <c r="I247" s="53"/>
      <c r="K247" s="52"/>
      <c r="L247" s="52"/>
      <c r="M247" s="52"/>
      <c r="N247" s="53"/>
    </row>
    <row r="248" spans="7:14">
      <c r="G248" s="52"/>
      <c r="H248" s="52"/>
      <c r="I248" s="53"/>
      <c r="K248" s="52"/>
      <c r="L248" s="52"/>
      <c r="M248" s="52"/>
      <c r="N248" s="53"/>
    </row>
    <row r="249" spans="7:14">
      <c r="G249" s="52"/>
      <c r="H249" s="52"/>
      <c r="I249" s="53"/>
      <c r="K249" s="52"/>
      <c r="L249" s="52"/>
      <c r="M249" s="52"/>
      <c r="N249" s="53"/>
    </row>
    <row r="250" spans="7:14">
      <c r="G250" s="52"/>
      <c r="H250" s="52"/>
      <c r="I250" s="53"/>
      <c r="K250" s="52"/>
      <c r="L250" s="52"/>
      <c r="M250" s="52"/>
      <c r="N250" s="53"/>
    </row>
    <row r="251" spans="7:14">
      <c r="G251" s="52"/>
      <c r="H251" s="52"/>
      <c r="I251" s="53"/>
      <c r="K251" s="52"/>
      <c r="L251" s="52"/>
      <c r="M251" s="52"/>
      <c r="N251" s="53"/>
    </row>
    <row r="252" spans="7:14">
      <c r="G252" s="52"/>
      <c r="H252" s="52"/>
      <c r="I252" s="53"/>
      <c r="K252" s="52"/>
      <c r="L252" s="52"/>
      <c r="M252" s="52"/>
      <c r="N252" s="53"/>
    </row>
    <row r="253" spans="7:14">
      <c r="G253" s="52"/>
      <c r="H253" s="52"/>
      <c r="I253" s="53"/>
      <c r="K253" s="52"/>
      <c r="L253" s="52"/>
      <c r="M253" s="52"/>
      <c r="N253" s="53"/>
    </row>
    <row r="254" spans="7:14">
      <c r="G254" s="52"/>
      <c r="H254" s="52"/>
      <c r="I254" s="53"/>
      <c r="K254" s="52"/>
      <c r="L254" s="52"/>
      <c r="M254" s="52"/>
      <c r="N254" s="53"/>
    </row>
    <row r="255" spans="7:14">
      <c r="G255" s="52"/>
      <c r="H255" s="52"/>
      <c r="I255" s="53"/>
      <c r="K255" s="52"/>
      <c r="L255" s="52"/>
      <c r="M255" s="52"/>
      <c r="N255" s="53"/>
    </row>
    <row r="256" spans="7:14">
      <c r="G256" s="52"/>
      <c r="H256" s="52"/>
      <c r="I256" s="53"/>
      <c r="K256" s="52"/>
      <c r="L256" s="52"/>
      <c r="M256" s="52"/>
      <c r="N256" s="53"/>
    </row>
    <row r="257" spans="7:14">
      <c r="G257" s="52"/>
      <c r="H257" s="52"/>
      <c r="I257" s="53"/>
      <c r="K257" s="52"/>
      <c r="L257" s="52"/>
      <c r="M257" s="52"/>
      <c r="N257" s="53"/>
    </row>
    <row r="258" spans="7:14">
      <c r="G258" s="52"/>
      <c r="H258" s="52"/>
      <c r="I258" s="53"/>
      <c r="K258" s="52"/>
      <c r="L258" s="52"/>
      <c r="M258" s="52"/>
      <c r="N258" s="53"/>
    </row>
    <row r="259" spans="7:14">
      <c r="G259" s="52"/>
      <c r="H259" s="52"/>
      <c r="I259" s="53"/>
      <c r="K259" s="52"/>
      <c r="L259" s="52"/>
      <c r="M259" s="52"/>
      <c r="N259" s="53"/>
    </row>
    <row r="260" spans="7:14">
      <c r="G260" s="52"/>
      <c r="H260" s="52"/>
      <c r="I260" s="53"/>
      <c r="K260" s="52"/>
      <c r="L260" s="52"/>
      <c r="M260" s="52"/>
      <c r="N260" s="53"/>
    </row>
    <row r="261" spans="7:14">
      <c r="G261" s="52"/>
      <c r="H261" s="52"/>
      <c r="I261" s="53"/>
      <c r="K261" s="52"/>
      <c r="L261" s="52"/>
      <c r="M261" s="52"/>
      <c r="N261" s="53"/>
    </row>
    <row r="262" spans="7:14">
      <c r="G262" s="52"/>
      <c r="H262" s="52"/>
      <c r="I262" s="53"/>
      <c r="K262" s="52"/>
      <c r="L262" s="52"/>
      <c r="M262" s="52"/>
      <c r="N262" s="53"/>
    </row>
    <row r="263" spans="7:14">
      <c r="G263" s="52"/>
      <c r="H263" s="52"/>
      <c r="I263" s="53"/>
      <c r="K263" s="52"/>
      <c r="L263" s="52"/>
      <c r="M263" s="52"/>
      <c r="N263" s="53"/>
    </row>
    <row r="264" spans="7:14">
      <c r="G264" s="52"/>
      <c r="H264" s="52"/>
      <c r="I264" s="53"/>
      <c r="K264" s="52"/>
      <c r="L264" s="52"/>
      <c r="M264" s="52"/>
      <c r="N264" s="53"/>
    </row>
    <row r="265" spans="7:14">
      <c r="G265" s="52"/>
      <c r="H265" s="52"/>
      <c r="I265" s="53"/>
      <c r="K265" s="52"/>
      <c r="L265" s="52"/>
      <c r="M265" s="52"/>
      <c r="N265" s="53"/>
    </row>
    <row r="266" spans="7:14">
      <c r="G266" s="52"/>
      <c r="H266" s="52"/>
      <c r="I266" s="53"/>
      <c r="K266" s="52"/>
      <c r="L266" s="52"/>
      <c r="M266" s="52"/>
      <c r="N266" s="53"/>
    </row>
    <row r="267" spans="7:14">
      <c r="G267" s="52"/>
      <c r="H267" s="52"/>
      <c r="I267" s="53"/>
      <c r="K267" s="52"/>
      <c r="L267" s="52"/>
      <c r="M267" s="52"/>
      <c r="N267" s="53"/>
    </row>
    <row r="268" spans="7:14">
      <c r="G268" s="52"/>
      <c r="H268" s="52"/>
      <c r="I268" s="53"/>
      <c r="K268" s="52"/>
      <c r="L268" s="52"/>
      <c r="M268" s="52"/>
      <c r="N268" s="53"/>
    </row>
    <row r="269" spans="7:14">
      <c r="G269" s="52"/>
      <c r="H269" s="52"/>
      <c r="I269" s="53"/>
    </row>
    <row r="270" spans="7:14">
      <c r="G270" s="52"/>
      <c r="H270" s="52"/>
      <c r="I270" s="53"/>
    </row>
    <row r="271" spans="7:14">
      <c r="G271" s="52"/>
      <c r="H271" s="52"/>
      <c r="I271" s="53"/>
    </row>
    <row r="272" spans="7:14">
      <c r="G272" s="52"/>
      <c r="H272" s="52"/>
      <c r="I272" s="53"/>
    </row>
    <row r="273" spans="7:9">
      <c r="G273" s="52"/>
      <c r="H273" s="52"/>
      <c r="I273" s="53"/>
    </row>
    <row r="274" spans="7:9">
      <c r="G274" s="52"/>
      <c r="H274" s="52"/>
      <c r="I274" s="53"/>
    </row>
    <row r="275" spans="7:9">
      <c r="G275" s="52"/>
      <c r="H275" s="52"/>
      <c r="I275" s="53"/>
    </row>
    <row r="276" spans="7:9">
      <c r="G276" s="52"/>
      <c r="H276" s="52"/>
      <c r="I276" s="53"/>
    </row>
    <row r="277" spans="7:9">
      <c r="G277" s="52"/>
      <c r="H277" s="52"/>
      <c r="I277" s="53"/>
    </row>
    <row r="278" spans="7:9">
      <c r="G278" s="52"/>
      <c r="H278" s="52"/>
      <c r="I278" s="53"/>
    </row>
    <row r="279" spans="7:9">
      <c r="G279" s="52"/>
      <c r="H279" s="52"/>
      <c r="I279" s="53"/>
    </row>
    <row r="280" spans="7:9">
      <c r="G280" s="52"/>
      <c r="H280" s="52"/>
      <c r="I280" s="53"/>
    </row>
    <row r="281" spans="7:9">
      <c r="G281" s="52"/>
      <c r="H281" s="52"/>
      <c r="I281" s="53"/>
    </row>
    <row r="282" spans="7:9">
      <c r="G282" s="52"/>
      <c r="H282" s="52"/>
      <c r="I282" s="53"/>
    </row>
    <row r="283" spans="7:9">
      <c r="G283" s="52"/>
      <c r="H283" s="52"/>
      <c r="I283" s="53"/>
    </row>
    <row r="284" spans="7:9">
      <c r="G284" s="52"/>
      <c r="H284" s="52"/>
      <c r="I284" s="53"/>
    </row>
    <row r="285" spans="7:9">
      <c r="G285" s="52"/>
      <c r="H285" s="52"/>
      <c r="I285" s="53"/>
    </row>
    <row r="286" spans="7:9">
      <c r="G286" s="52"/>
      <c r="H286" s="52"/>
      <c r="I286" s="53"/>
    </row>
    <row r="287" spans="7:9">
      <c r="G287" s="52"/>
      <c r="H287" s="52"/>
      <c r="I287" s="53"/>
    </row>
    <row r="288" spans="7:9">
      <c r="G288" s="52"/>
      <c r="H288" s="52"/>
      <c r="I288" s="53"/>
    </row>
    <row r="289" spans="7:9">
      <c r="G289" s="52"/>
      <c r="H289" s="52"/>
      <c r="I289" s="53"/>
    </row>
    <row r="290" spans="7:9">
      <c r="G290" s="52"/>
      <c r="H290" s="52"/>
      <c r="I290" s="53"/>
    </row>
    <row r="291" spans="7:9">
      <c r="G291" s="52"/>
      <c r="H291" s="52"/>
      <c r="I291" s="53"/>
    </row>
    <row r="292" spans="7:9">
      <c r="G292" s="52"/>
      <c r="H292" s="52"/>
      <c r="I292" s="53"/>
    </row>
    <row r="293" spans="7:9">
      <c r="G293" s="52"/>
      <c r="H293" s="52"/>
      <c r="I293" s="53"/>
    </row>
    <row r="294" spans="7:9">
      <c r="G294" s="52"/>
      <c r="H294" s="52"/>
      <c r="I294" s="53"/>
    </row>
    <row r="295" spans="7:9">
      <c r="G295" s="52"/>
      <c r="H295" s="52"/>
      <c r="I295" s="53"/>
    </row>
    <row r="296" spans="7:9">
      <c r="G296" s="52"/>
      <c r="H296" s="52"/>
      <c r="I296" s="53"/>
    </row>
    <row r="297" spans="7:9">
      <c r="G297" s="52"/>
      <c r="H297" s="52"/>
      <c r="I297" s="53"/>
    </row>
    <row r="298" spans="7:9">
      <c r="G298" s="52"/>
      <c r="H298" s="52"/>
      <c r="I298" s="53"/>
    </row>
    <row r="299" spans="7:9">
      <c r="G299" s="52"/>
      <c r="H299" s="52"/>
      <c r="I299" s="53"/>
    </row>
    <row r="300" spans="7:9">
      <c r="G300" s="52"/>
      <c r="H300" s="52"/>
      <c r="I300" s="53"/>
    </row>
    <row r="301" spans="7:9">
      <c r="G301" s="52"/>
      <c r="H301" s="52"/>
      <c r="I301" s="53"/>
    </row>
    <row r="302" spans="7:9">
      <c r="G302" s="52"/>
      <c r="H302" s="52"/>
      <c r="I302" s="53"/>
    </row>
    <row r="303" spans="7:9">
      <c r="G303" s="52"/>
      <c r="H303" s="52"/>
      <c r="I303" s="53"/>
    </row>
    <row r="304" spans="7:9">
      <c r="G304" s="52"/>
      <c r="H304" s="52"/>
      <c r="I304" s="53"/>
    </row>
    <row r="305" spans="7:9">
      <c r="G305" s="52"/>
      <c r="H305" s="52"/>
      <c r="I305" s="53"/>
    </row>
    <row r="306" spans="7:9">
      <c r="G306" s="52"/>
      <c r="H306" s="52"/>
      <c r="I306" s="53"/>
    </row>
    <row r="307" spans="7:9">
      <c r="G307" s="52"/>
      <c r="H307" s="52"/>
      <c r="I307" s="53"/>
    </row>
    <row r="308" spans="7:9">
      <c r="G308" s="52"/>
      <c r="H308" s="52"/>
      <c r="I308" s="53"/>
    </row>
    <row r="309" spans="7:9">
      <c r="G309" s="52"/>
      <c r="H309" s="52"/>
      <c r="I309" s="53"/>
    </row>
    <row r="310" spans="7:9">
      <c r="G310" s="52"/>
      <c r="H310" s="52"/>
      <c r="I310" s="53"/>
    </row>
    <row r="311" spans="7:9">
      <c r="G311" s="52"/>
      <c r="H311" s="52"/>
      <c r="I311" s="53"/>
    </row>
    <row r="312" spans="7:9">
      <c r="G312" s="52"/>
      <c r="H312" s="52"/>
      <c r="I312" s="53"/>
    </row>
    <row r="313" spans="7:9">
      <c r="G313" s="52"/>
      <c r="H313" s="52"/>
      <c r="I313" s="53"/>
    </row>
    <row r="314" spans="7:9">
      <c r="G314" s="52"/>
      <c r="H314" s="52"/>
      <c r="I314" s="53"/>
    </row>
    <row r="315" spans="7:9">
      <c r="G315" s="52"/>
      <c r="H315" s="52"/>
      <c r="I315" s="53"/>
    </row>
    <row r="316" spans="7:9">
      <c r="G316" s="52"/>
      <c r="H316" s="52"/>
      <c r="I316" s="53"/>
    </row>
    <row r="317" spans="7:9">
      <c r="G317" s="52"/>
      <c r="H317" s="52"/>
      <c r="I317" s="53"/>
    </row>
    <row r="318" spans="7:9">
      <c r="G318" s="52"/>
      <c r="H318" s="52"/>
      <c r="I318" s="53"/>
    </row>
    <row r="319" spans="7:9">
      <c r="G319" s="52"/>
      <c r="H319" s="52"/>
      <c r="I319" s="53"/>
    </row>
    <row r="320" spans="7:9">
      <c r="G320" s="52"/>
      <c r="H320" s="52"/>
      <c r="I320" s="53"/>
    </row>
    <row r="321" spans="7:9">
      <c r="G321" s="52"/>
      <c r="H321" s="52"/>
      <c r="I321" s="53"/>
    </row>
    <row r="322" spans="7:9">
      <c r="G322" s="52"/>
      <c r="H322" s="52"/>
      <c r="I322" s="53"/>
    </row>
    <row r="323" spans="7:9">
      <c r="G323" s="52"/>
      <c r="H323" s="52"/>
      <c r="I323" s="53"/>
    </row>
    <row r="324" spans="7:9">
      <c r="G324" s="52"/>
      <c r="H324" s="52"/>
      <c r="I324" s="53"/>
    </row>
    <row r="325" spans="7:9">
      <c r="G325" s="52"/>
      <c r="H325" s="52"/>
      <c r="I325" s="53"/>
    </row>
    <row r="326" spans="7:9">
      <c r="G326" s="52"/>
      <c r="H326" s="52"/>
      <c r="I326" s="53"/>
    </row>
    <row r="327" spans="7:9">
      <c r="G327" s="52"/>
      <c r="H327" s="52"/>
      <c r="I327" s="53"/>
    </row>
    <row r="328" spans="7:9">
      <c r="G328" s="52"/>
      <c r="H328" s="52"/>
      <c r="I328" s="53"/>
    </row>
    <row r="329" spans="7:9">
      <c r="G329" s="52"/>
      <c r="H329" s="52"/>
      <c r="I329" s="53"/>
    </row>
    <row r="330" spans="7:9">
      <c r="G330" s="52"/>
      <c r="H330" s="52"/>
      <c r="I330" s="53"/>
    </row>
    <row r="331" spans="7:9">
      <c r="G331" s="52"/>
      <c r="H331" s="52"/>
      <c r="I331" s="53"/>
    </row>
    <row r="332" spans="7:9">
      <c r="G332" s="52"/>
      <c r="H332" s="52"/>
      <c r="I332" s="53"/>
    </row>
    <row r="333" spans="7:9">
      <c r="G333" s="52"/>
      <c r="H333" s="52"/>
      <c r="I333" s="53"/>
    </row>
    <row r="334" spans="7:9">
      <c r="G334" s="52"/>
      <c r="H334" s="52"/>
      <c r="I334" s="53"/>
    </row>
    <row r="335" spans="7:9">
      <c r="G335" s="52"/>
      <c r="H335" s="52"/>
      <c r="I335" s="53"/>
    </row>
    <row r="336" spans="7:9">
      <c r="G336" s="52"/>
      <c r="H336" s="52"/>
      <c r="I336" s="53"/>
    </row>
    <row r="337" spans="7:9">
      <c r="G337" s="52"/>
      <c r="H337" s="52"/>
      <c r="I337" s="53"/>
    </row>
    <row r="338" spans="7:9">
      <c r="G338" s="52"/>
      <c r="H338" s="52"/>
      <c r="I338" s="53"/>
    </row>
    <row r="339" spans="7:9">
      <c r="G339" s="52"/>
      <c r="H339" s="52"/>
      <c r="I339" s="53"/>
    </row>
    <row r="340" spans="7:9">
      <c r="G340" s="52"/>
      <c r="H340" s="52"/>
      <c r="I340" s="53"/>
    </row>
    <row r="341" spans="7:9">
      <c r="G341" s="52"/>
      <c r="H341" s="52"/>
      <c r="I341" s="53"/>
    </row>
    <row r="342" spans="7:9">
      <c r="G342" s="52"/>
      <c r="H342" s="52"/>
      <c r="I342" s="53"/>
    </row>
    <row r="343" spans="7:9">
      <c r="G343" s="52"/>
      <c r="H343" s="52"/>
      <c r="I343" s="53"/>
    </row>
    <row r="344" spans="7:9">
      <c r="G344" s="52"/>
      <c r="H344" s="52"/>
      <c r="I344" s="53"/>
    </row>
    <row r="345" spans="7:9">
      <c r="G345" s="52"/>
      <c r="H345" s="52"/>
      <c r="I345" s="53"/>
    </row>
    <row r="346" spans="7:9">
      <c r="G346" s="52"/>
      <c r="H346" s="52"/>
      <c r="I346" s="53"/>
    </row>
    <row r="347" spans="7:9">
      <c r="G347" s="52"/>
      <c r="H347" s="52"/>
      <c r="I347" s="53"/>
    </row>
    <row r="348" spans="7:9">
      <c r="G348" s="52"/>
      <c r="H348" s="52"/>
      <c r="I348" s="53"/>
    </row>
    <row r="349" spans="7:9">
      <c r="G349" s="52"/>
      <c r="H349" s="52"/>
      <c r="I349" s="53"/>
    </row>
    <row r="350" spans="7:9">
      <c r="G350" s="52"/>
      <c r="H350" s="52"/>
      <c r="I350" s="53"/>
    </row>
    <row r="351" spans="7:9">
      <c r="G351" s="52"/>
      <c r="H351" s="52"/>
    </row>
    <row r="352" spans="7:9">
      <c r="G352" s="52"/>
      <c r="H352" s="52"/>
    </row>
    <row r="353" spans="7:8">
      <c r="G353" s="52"/>
      <c r="H353" s="52"/>
    </row>
    <row r="354" spans="7:8">
      <c r="G354" s="52"/>
      <c r="H354" s="52"/>
    </row>
    <row r="355" spans="7:8">
      <c r="G355" s="52"/>
      <c r="H355" s="52"/>
    </row>
    <row r="356" spans="7:8">
      <c r="G356" s="52"/>
      <c r="H356" s="52"/>
    </row>
    <row r="357" spans="7:8">
      <c r="G357" s="52"/>
      <c r="H357" s="52"/>
    </row>
    <row r="358" spans="7:8">
      <c r="G358" s="52"/>
      <c r="H358" s="52"/>
    </row>
    <row r="359" spans="7:8">
      <c r="G359" s="52"/>
      <c r="H359" s="52"/>
    </row>
    <row r="360" spans="7:8">
      <c r="G360" s="52"/>
      <c r="H360" s="52"/>
    </row>
    <row r="361" spans="7:8">
      <c r="G361" s="52"/>
      <c r="H361" s="52"/>
    </row>
    <row r="362" spans="7:8">
      <c r="G362" s="52"/>
      <c r="H362" s="52"/>
    </row>
    <row r="363" spans="7:8">
      <c r="G363" s="52"/>
      <c r="H363" s="52"/>
    </row>
    <row r="364" spans="7:8">
      <c r="G364" s="52"/>
      <c r="H364" s="52"/>
    </row>
    <row r="365" spans="7:8">
      <c r="G365" s="52"/>
      <c r="H365" s="52"/>
    </row>
    <row r="366" spans="7:8">
      <c r="G366" s="52"/>
      <c r="H366" s="52"/>
    </row>
    <row r="367" spans="7:8">
      <c r="G367" s="52"/>
      <c r="H367" s="52"/>
    </row>
    <row r="368" spans="7:8">
      <c r="G368" s="52"/>
      <c r="H368" s="52"/>
    </row>
    <row r="369" spans="7:8">
      <c r="G369" s="52"/>
      <c r="H369" s="52"/>
    </row>
    <row r="370" spans="7:8">
      <c r="G370" s="52"/>
      <c r="H370" s="52"/>
    </row>
    <row r="371" spans="7:8">
      <c r="G371" s="52"/>
      <c r="H371" s="52"/>
    </row>
    <row r="372" spans="7:8">
      <c r="G372" s="52"/>
      <c r="H372" s="52"/>
    </row>
    <row r="373" spans="7:8">
      <c r="G373" s="52"/>
      <c r="H373" s="52"/>
    </row>
    <row r="374" spans="7:8">
      <c r="G374" s="52"/>
      <c r="H374" s="52"/>
    </row>
    <row r="375" spans="7:8">
      <c r="G375" s="52"/>
      <c r="H375" s="52"/>
    </row>
    <row r="376" spans="7:8">
      <c r="G376" s="52"/>
      <c r="H376" s="52"/>
    </row>
    <row r="377" spans="7:8">
      <c r="G377" s="52"/>
      <c r="H377" s="52"/>
    </row>
    <row r="378" spans="7:8">
      <c r="G378" s="52"/>
      <c r="H378" s="52"/>
    </row>
    <row r="379" spans="7:8">
      <c r="G379" s="52"/>
      <c r="H379" s="52"/>
    </row>
    <row r="380" spans="7:8">
      <c r="G380" s="52"/>
      <c r="H380" s="52"/>
    </row>
    <row r="381" spans="7:8">
      <c r="G381" s="52"/>
      <c r="H381" s="52"/>
    </row>
    <row r="382" spans="7:8">
      <c r="G382" s="52"/>
      <c r="H382" s="52"/>
    </row>
    <row r="383" spans="7:8">
      <c r="G383" s="52"/>
      <c r="H383" s="52"/>
    </row>
    <row r="384" spans="7:8">
      <c r="G384" s="52"/>
      <c r="H384" s="52"/>
    </row>
    <row r="385" spans="7:8">
      <c r="G385" s="52"/>
      <c r="H385" s="52"/>
    </row>
    <row r="386" spans="7:8">
      <c r="G386" s="52"/>
      <c r="H386" s="52"/>
    </row>
    <row r="387" spans="7:8">
      <c r="G387" s="52"/>
      <c r="H387" s="52"/>
    </row>
    <row r="388" spans="7:8">
      <c r="G388" s="52"/>
      <c r="H388" s="52"/>
    </row>
    <row r="389" spans="7:8">
      <c r="G389" s="52"/>
      <c r="H389" s="52"/>
    </row>
    <row r="390" spans="7:8">
      <c r="G390" s="52"/>
      <c r="H390" s="52"/>
    </row>
    <row r="391" spans="7:8">
      <c r="G391" s="52"/>
      <c r="H391" s="52"/>
    </row>
    <row r="392" spans="7:8">
      <c r="G392" s="52"/>
      <c r="H392" s="52"/>
    </row>
    <row r="393" spans="7:8">
      <c r="G393" s="52"/>
      <c r="H393" s="52"/>
    </row>
    <row r="394" spans="7:8">
      <c r="G394" s="52"/>
      <c r="H394" s="52"/>
    </row>
    <row r="395" spans="7:8">
      <c r="G395" s="52"/>
      <c r="H395" s="52"/>
    </row>
    <row r="396" spans="7:8">
      <c r="G396" s="52"/>
      <c r="H396" s="52"/>
    </row>
    <row r="397" spans="7:8">
      <c r="G397" s="52"/>
      <c r="H397" s="52"/>
    </row>
    <row r="398" spans="7:8">
      <c r="G398" s="52"/>
      <c r="H398" s="52"/>
    </row>
    <row r="399" spans="7:8">
      <c r="G399" s="52"/>
      <c r="H399" s="52"/>
    </row>
    <row r="400" spans="7:8">
      <c r="G400" s="52"/>
      <c r="H400" s="52"/>
    </row>
    <row r="401" spans="7:8">
      <c r="G401" s="52"/>
      <c r="H401" s="52"/>
    </row>
    <row r="402" spans="7:8">
      <c r="G402" s="52"/>
      <c r="H402" s="52"/>
    </row>
    <row r="403" spans="7:8">
      <c r="G403" s="52"/>
      <c r="H403" s="52"/>
    </row>
    <row r="404" spans="7:8">
      <c r="G404" s="52"/>
      <c r="H404" s="52"/>
    </row>
    <row r="405" spans="7:8">
      <c r="G405" s="52"/>
      <c r="H405" s="52"/>
    </row>
    <row r="406" spans="7:8">
      <c r="G406" s="52"/>
      <c r="H406" s="52"/>
    </row>
    <row r="407" spans="7:8">
      <c r="G407" s="52"/>
      <c r="H407" s="52"/>
    </row>
    <row r="408" spans="7:8">
      <c r="G408" s="52"/>
      <c r="H408" s="52"/>
    </row>
    <row r="409" spans="7:8">
      <c r="G409" s="52"/>
      <c r="H409" s="52"/>
    </row>
    <row r="410" spans="7:8">
      <c r="G410" s="52"/>
      <c r="H410" s="52"/>
    </row>
    <row r="411" spans="7:8">
      <c r="G411" s="52"/>
      <c r="H411" s="52"/>
    </row>
    <row r="412" spans="7:8">
      <c r="G412" s="52"/>
      <c r="H412" s="52"/>
    </row>
    <row r="413" spans="7:8">
      <c r="G413" s="52"/>
      <c r="H413" s="52"/>
    </row>
    <row r="414" spans="7:8">
      <c r="G414" s="52"/>
      <c r="H414" s="52"/>
    </row>
    <row r="415" spans="7:8">
      <c r="G415" s="52"/>
      <c r="H415" s="52"/>
    </row>
    <row r="416" spans="7:8">
      <c r="G416" s="52"/>
      <c r="H416" s="52"/>
    </row>
    <row r="417" spans="7:8">
      <c r="G417" s="52"/>
      <c r="H417" s="52"/>
    </row>
    <row r="418" spans="7:8">
      <c r="G418" s="52"/>
      <c r="H418" s="52"/>
    </row>
    <row r="419" spans="7:8">
      <c r="G419" s="52"/>
      <c r="H419" s="52"/>
    </row>
    <row r="420" spans="7:8">
      <c r="G420" s="52"/>
      <c r="H420" s="52"/>
    </row>
    <row r="421" spans="7:8">
      <c r="G421" s="52"/>
      <c r="H421" s="52"/>
    </row>
    <row r="422" spans="7:8">
      <c r="G422" s="52"/>
      <c r="H422" s="52"/>
    </row>
    <row r="423" spans="7:8">
      <c r="G423" s="52"/>
      <c r="H423" s="52"/>
    </row>
    <row r="424" spans="7:8">
      <c r="G424" s="52"/>
      <c r="H424" s="52"/>
    </row>
    <row r="425" spans="7:8">
      <c r="G425" s="52"/>
      <c r="H425" s="52"/>
    </row>
    <row r="426" spans="7:8">
      <c r="G426" s="52"/>
      <c r="H426" s="52"/>
    </row>
    <row r="427" spans="7:8">
      <c r="G427" s="52"/>
      <c r="H427" s="52"/>
    </row>
    <row r="428" spans="7:8">
      <c r="G428" s="52"/>
      <c r="H428" s="52"/>
    </row>
    <row r="429" spans="7:8">
      <c r="G429" s="52"/>
      <c r="H429" s="52"/>
    </row>
    <row r="430" spans="7:8">
      <c r="G430" s="52"/>
      <c r="H430" s="52"/>
    </row>
    <row r="431" spans="7:8">
      <c r="G431" s="52"/>
      <c r="H431" s="52"/>
    </row>
    <row r="432" spans="7:8">
      <c r="G432" s="52"/>
      <c r="H432" s="52"/>
    </row>
    <row r="433" spans="7:8">
      <c r="G433" s="52"/>
      <c r="H433" s="52"/>
    </row>
    <row r="434" spans="7:8">
      <c r="G434" s="52"/>
      <c r="H434" s="52"/>
    </row>
    <row r="435" spans="7:8">
      <c r="G435" s="52"/>
      <c r="H435" s="52"/>
    </row>
    <row r="436" spans="7:8">
      <c r="G436" s="52"/>
      <c r="H436" s="52"/>
    </row>
    <row r="437" spans="7:8">
      <c r="G437" s="52"/>
      <c r="H437" s="52"/>
    </row>
    <row r="438" spans="7:8">
      <c r="G438" s="52"/>
      <c r="H438" s="52"/>
    </row>
    <row r="439" spans="7:8">
      <c r="G439" s="52"/>
      <c r="H439" s="52"/>
    </row>
    <row r="440" spans="7:8">
      <c r="G440" s="52"/>
      <c r="H440" s="52"/>
    </row>
    <row r="441" spans="7:8">
      <c r="G441" s="52"/>
      <c r="H441" s="52"/>
    </row>
    <row r="442" spans="7:8">
      <c r="G442" s="52"/>
      <c r="H442" s="52"/>
    </row>
    <row r="443" spans="7:8">
      <c r="G443" s="52"/>
      <c r="H443" s="52"/>
    </row>
    <row r="444" spans="7:8">
      <c r="G444" s="52"/>
      <c r="H444" s="52"/>
    </row>
    <row r="445" spans="7:8">
      <c r="G445" s="52"/>
      <c r="H445" s="52"/>
    </row>
    <row r="446" spans="7:8">
      <c r="G446" s="52"/>
      <c r="H446" s="52"/>
    </row>
    <row r="447" spans="7:8">
      <c r="G447" s="52"/>
      <c r="H447" s="52"/>
    </row>
    <row r="448" spans="7:8">
      <c r="G448" s="52"/>
      <c r="H448" s="52"/>
    </row>
    <row r="449" spans="7:8">
      <c r="G449" s="52"/>
      <c r="H449" s="52"/>
    </row>
    <row r="450" spans="7:8">
      <c r="G450" s="52"/>
      <c r="H450" s="52"/>
    </row>
    <row r="451" spans="7:8">
      <c r="G451" s="52"/>
      <c r="H451" s="52"/>
    </row>
    <row r="452" spans="7:8">
      <c r="G452" s="52"/>
      <c r="H452" s="52"/>
    </row>
    <row r="453" spans="7:8">
      <c r="G453" s="52"/>
      <c r="H453" s="52"/>
    </row>
    <row r="454" spans="7:8">
      <c r="G454" s="52"/>
      <c r="H454" s="52"/>
    </row>
    <row r="455" spans="7:8">
      <c r="G455" s="52"/>
      <c r="H455" s="52"/>
    </row>
    <row r="456" spans="7:8">
      <c r="G456" s="52"/>
      <c r="H456" s="52"/>
    </row>
    <row r="457" spans="7:8">
      <c r="G457" s="52"/>
      <c r="H457" s="52"/>
    </row>
    <row r="458" spans="7:8">
      <c r="G458" s="52"/>
      <c r="H458" s="52"/>
    </row>
    <row r="459" spans="7:8">
      <c r="G459" s="52"/>
      <c r="H459" s="52"/>
    </row>
    <row r="460" spans="7:8">
      <c r="G460" s="52"/>
      <c r="H460" s="52"/>
    </row>
    <row r="461" spans="7:8">
      <c r="G461" s="52"/>
      <c r="H461" s="52"/>
    </row>
    <row r="462" spans="7:8">
      <c r="G462" s="52"/>
      <c r="H462" s="52"/>
    </row>
    <row r="463" spans="7:8">
      <c r="G463" s="52"/>
      <c r="H463" s="52"/>
    </row>
    <row r="464" spans="7:8">
      <c r="G464" s="52"/>
      <c r="H464" s="52"/>
    </row>
    <row r="465" spans="7:8">
      <c r="G465" s="52"/>
      <c r="H465" s="52"/>
    </row>
    <row r="466" spans="7:8">
      <c r="G466" s="52"/>
      <c r="H466" s="52"/>
    </row>
    <row r="467" spans="7:8">
      <c r="G467" s="52"/>
      <c r="H467" s="52"/>
    </row>
    <row r="468" spans="7:8">
      <c r="G468" s="52"/>
      <c r="H468" s="52"/>
    </row>
    <row r="469" spans="7:8">
      <c r="G469" s="52"/>
      <c r="H469" s="52"/>
    </row>
    <row r="470" spans="7:8">
      <c r="G470" s="52"/>
      <c r="H470" s="52"/>
    </row>
    <row r="471" spans="7:8">
      <c r="G471" s="52"/>
      <c r="H471" s="52"/>
    </row>
    <row r="472" spans="7:8">
      <c r="G472" s="52"/>
      <c r="H472" s="52"/>
    </row>
    <row r="473" spans="7:8">
      <c r="G473" s="52"/>
      <c r="H473" s="52"/>
    </row>
    <row r="474" spans="7:8">
      <c r="G474" s="52"/>
      <c r="H474" s="52"/>
    </row>
    <row r="475" spans="7:8">
      <c r="G475" s="52"/>
      <c r="H475" s="52"/>
    </row>
    <row r="476" spans="7:8">
      <c r="G476" s="52"/>
      <c r="H476" s="52"/>
    </row>
    <row r="477" spans="7:8">
      <c r="G477" s="52"/>
      <c r="H477" s="52"/>
    </row>
    <row r="478" spans="7:8">
      <c r="G478" s="52"/>
      <c r="H478" s="52"/>
    </row>
    <row r="479" spans="7:8">
      <c r="G479" s="52"/>
      <c r="H479" s="52"/>
    </row>
    <row r="480" spans="7:8">
      <c r="G480" s="52"/>
      <c r="H480" s="52"/>
    </row>
    <row r="481" spans="7:8">
      <c r="G481" s="52"/>
      <c r="H481" s="52"/>
    </row>
    <row r="482" spans="7:8">
      <c r="G482" s="52"/>
      <c r="H482" s="52"/>
    </row>
    <row r="483" spans="7:8">
      <c r="G483" s="52"/>
      <c r="H483" s="52"/>
    </row>
    <row r="484" spans="7:8">
      <c r="G484" s="52"/>
      <c r="H484" s="52"/>
    </row>
    <row r="485" spans="7:8">
      <c r="G485" s="52"/>
      <c r="H485" s="52"/>
    </row>
    <row r="486" spans="7:8">
      <c r="G486" s="52"/>
      <c r="H486" s="52"/>
    </row>
    <row r="487" spans="7:8">
      <c r="G487" s="52"/>
      <c r="H487" s="52"/>
    </row>
    <row r="488" spans="7:8">
      <c r="G488" s="52"/>
      <c r="H488" s="52"/>
    </row>
    <row r="489" spans="7:8">
      <c r="G489" s="52"/>
      <c r="H489" s="52"/>
    </row>
    <row r="490" spans="7:8">
      <c r="G490" s="52"/>
      <c r="H490" s="52"/>
    </row>
    <row r="491" spans="7:8">
      <c r="G491" s="52"/>
      <c r="H491" s="52"/>
    </row>
    <row r="492" spans="7:8">
      <c r="G492" s="52"/>
      <c r="H492" s="52"/>
    </row>
    <row r="493" spans="7:8">
      <c r="G493" s="52"/>
      <c r="H493" s="52"/>
    </row>
    <row r="494" spans="7:8">
      <c r="G494" s="52"/>
      <c r="H494" s="52"/>
    </row>
    <row r="495" spans="7:8">
      <c r="G495" s="52"/>
      <c r="H495" s="52"/>
    </row>
    <row r="496" spans="7:8">
      <c r="G496" s="52"/>
      <c r="H496" s="52"/>
    </row>
    <row r="497" spans="7:8">
      <c r="G497" s="52"/>
      <c r="H497" s="52"/>
    </row>
    <row r="498" spans="7:8">
      <c r="G498" s="52"/>
      <c r="H498" s="52"/>
    </row>
    <row r="499" spans="7:8">
      <c r="G499" s="52"/>
      <c r="H499" s="52"/>
    </row>
    <row r="500" spans="7:8">
      <c r="G500" s="52"/>
      <c r="H500" s="52"/>
    </row>
    <row r="501" spans="7:8">
      <c r="G501" s="52"/>
      <c r="H501" s="52"/>
    </row>
    <row r="502" spans="7:8">
      <c r="G502" s="52"/>
      <c r="H502" s="52"/>
    </row>
    <row r="503" spans="7:8">
      <c r="G503" s="52"/>
      <c r="H503" s="52"/>
    </row>
    <row r="504" spans="7:8">
      <c r="G504" s="52"/>
      <c r="H504" s="52"/>
    </row>
    <row r="505" spans="7:8">
      <c r="G505" s="52"/>
      <c r="H505" s="52"/>
    </row>
    <row r="506" spans="7:8">
      <c r="G506" s="52"/>
      <c r="H506" s="52"/>
    </row>
    <row r="507" spans="7:8">
      <c r="G507" s="52"/>
      <c r="H507" s="52"/>
    </row>
    <row r="508" spans="7:8">
      <c r="G508" s="52"/>
      <c r="H508" s="52"/>
    </row>
    <row r="509" spans="7:8">
      <c r="G509" s="52"/>
      <c r="H509" s="52"/>
    </row>
    <row r="510" spans="7:8">
      <c r="G510" s="52"/>
      <c r="H510" s="52"/>
    </row>
    <row r="511" spans="7:8">
      <c r="G511" s="52"/>
      <c r="H511" s="52"/>
    </row>
    <row r="512" spans="7:8">
      <c r="G512" s="52"/>
      <c r="H512" s="52"/>
    </row>
    <row r="513" spans="7:8">
      <c r="G513" s="52"/>
      <c r="H513" s="52"/>
    </row>
    <row r="514" spans="7:8">
      <c r="G514" s="52"/>
      <c r="H514" s="52"/>
    </row>
    <row r="515" spans="7:8">
      <c r="G515" s="52"/>
      <c r="H515" s="52"/>
    </row>
    <row r="516" spans="7:8">
      <c r="G516" s="52"/>
      <c r="H516" s="52"/>
    </row>
    <row r="517" spans="7:8">
      <c r="G517" s="52"/>
      <c r="H517" s="52"/>
    </row>
    <row r="518" spans="7:8">
      <c r="G518" s="52"/>
      <c r="H518" s="52"/>
    </row>
    <row r="519" spans="7:8">
      <c r="G519" s="52"/>
      <c r="H519" s="52"/>
    </row>
    <row r="520" spans="7:8">
      <c r="G520" s="52"/>
      <c r="H520" s="52"/>
    </row>
    <row r="521" spans="7:8">
      <c r="G521" s="52"/>
      <c r="H521" s="52"/>
    </row>
    <row r="522" spans="7:8">
      <c r="G522" s="52"/>
      <c r="H522" s="52"/>
    </row>
    <row r="523" spans="7:8">
      <c r="G523" s="52"/>
      <c r="H523" s="52"/>
    </row>
    <row r="524" spans="7:8">
      <c r="G524" s="52"/>
      <c r="H524" s="52"/>
    </row>
    <row r="525" spans="7:8">
      <c r="G525" s="52"/>
      <c r="H525" s="52"/>
    </row>
    <row r="526" spans="7:8">
      <c r="G526" s="52"/>
      <c r="H526" s="52"/>
    </row>
    <row r="527" spans="7:8">
      <c r="G527" s="52"/>
      <c r="H527" s="52"/>
    </row>
    <row r="528" spans="7:8">
      <c r="G528" s="52"/>
      <c r="H528" s="52"/>
    </row>
    <row r="529" spans="7:8">
      <c r="G529" s="52"/>
      <c r="H529" s="52"/>
    </row>
    <row r="530" spans="7:8">
      <c r="G530" s="52"/>
      <c r="H530" s="52"/>
    </row>
    <row r="531" spans="7:8">
      <c r="G531" s="52"/>
      <c r="H531" s="52"/>
    </row>
    <row r="532" spans="7:8">
      <c r="G532" s="52"/>
      <c r="H532" s="52"/>
    </row>
    <row r="533" spans="7:8">
      <c r="G533" s="52"/>
      <c r="H533" s="52"/>
    </row>
    <row r="534" spans="7:8">
      <c r="G534" s="52"/>
      <c r="H534" s="52"/>
    </row>
    <row r="535" spans="7:8">
      <c r="G535" s="52"/>
      <c r="H535" s="52"/>
    </row>
    <row r="536" spans="7:8">
      <c r="G536" s="52"/>
      <c r="H536" s="52"/>
    </row>
    <row r="537" spans="7:8">
      <c r="G537" s="52"/>
      <c r="H537" s="52"/>
    </row>
    <row r="538" spans="7:8">
      <c r="G538" s="52"/>
      <c r="H538" s="52"/>
    </row>
    <row r="539" spans="7:8">
      <c r="G539" s="52"/>
      <c r="H539" s="52"/>
    </row>
    <row r="540" spans="7:8">
      <c r="G540" s="52"/>
      <c r="H540" s="52"/>
    </row>
    <row r="541" spans="7:8">
      <c r="G541" s="52"/>
      <c r="H541" s="52"/>
    </row>
    <row r="542" spans="7:8">
      <c r="G542" s="52"/>
      <c r="H542" s="52"/>
    </row>
    <row r="543" spans="7:8">
      <c r="G543" s="52"/>
      <c r="H543" s="52"/>
    </row>
    <row r="544" spans="7:8">
      <c r="G544" s="52"/>
      <c r="H544" s="52"/>
    </row>
    <row r="545" spans="7:8">
      <c r="G545" s="52"/>
      <c r="H545" s="52"/>
    </row>
    <row r="546" spans="7:8">
      <c r="G546" s="52"/>
      <c r="H546" s="52"/>
    </row>
    <row r="547" spans="7:8">
      <c r="G547" s="52"/>
      <c r="H547" s="52"/>
    </row>
    <row r="548" spans="7:8">
      <c r="G548" s="52"/>
      <c r="H548" s="52"/>
    </row>
    <row r="549" spans="7:8">
      <c r="G549" s="52"/>
      <c r="H549" s="52"/>
    </row>
    <row r="550" spans="7:8">
      <c r="G550" s="52"/>
      <c r="H550" s="52"/>
    </row>
    <row r="551" spans="7:8">
      <c r="G551" s="52"/>
      <c r="H551" s="52"/>
    </row>
    <row r="552" spans="7:8">
      <c r="G552" s="52"/>
      <c r="H552" s="52"/>
    </row>
    <row r="553" spans="7:8">
      <c r="G553" s="52"/>
      <c r="H553" s="52"/>
    </row>
    <row r="554" spans="7:8">
      <c r="G554" s="52"/>
      <c r="H554" s="52"/>
    </row>
    <row r="555" spans="7:8">
      <c r="G555" s="52"/>
      <c r="H555" s="52"/>
    </row>
    <row r="556" spans="7:8">
      <c r="G556" s="52"/>
      <c r="H556" s="52"/>
    </row>
    <row r="557" spans="7:8">
      <c r="G557" s="52"/>
      <c r="H557" s="52"/>
    </row>
    <row r="558" spans="7:8">
      <c r="G558" s="52"/>
      <c r="H558" s="52"/>
    </row>
    <row r="559" spans="7:8">
      <c r="G559" s="52"/>
      <c r="H559" s="52"/>
    </row>
    <row r="560" spans="7:8">
      <c r="G560" s="52"/>
      <c r="H560" s="52"/>
    </row>
    <row r="561" spans="7:8">
      <c r="G561" s="52"/>
      <c r="H561" s="52"/>
    </row>
    <row r="562" spans="7:8">
      <c r="G562" s="52"/>
      <c r="H562" s="52"/>
    </row>
    <row r="563" spans="7:8">
      <c r="G563" s="52"/>
      <c r="H563" s="52"/>
    </row>
    <row r="564" spans="7:8">
      <c r="G564" s="52"/>
      <c r="H564" s="52"/>
    </row>
    <row r="565" spans="7:8">
      <c r="G565" s="52"/>
      <c r="H565" s="52"/>
    </row>
    <row r="566" spans="7:8">
      <c r="G566" s="52"/>
      <c r="H566" s="52"/>
    </row>
    <row r="567" spans="7:8">
      <c r="G567" s="52"/>
      <c r="H567" s="52"/>
    </row>
    <row r="568" spans="7:8">
      <c r="G568" s="52"/>
      <c r="H568" s="52"/>
    </row>
    <row r="569" spans="7:8">
      <c r="G569" s="52"/>
      <c r="H569" s="52"/>
    </row>
    <row r="570" spans="7:8">
      <c r="G570" s="52"/>
      <c r="H570" s="52"/>
    </row>
    <row r="571" spans="7:8">
      <c r="G571" s="52"/>
      <c r="H571" s="52"/>
    </row>
    <row r="572" spans="7:8">
      <c r="G572" s="52"/>
      <c r="H572" s="52"/>
    </row>
    <row r="573" spans="7:8">
      <c r="G573" s="52"/>
      <c r="H573" s="52"/>
    </row>
    <row r="574" spans="7:8">
      <c r="G574" s="52"/>
      <c r="H574" s="52"/>
    </row>
    <row r="575" spans="7:8">
      <c r="G575" s="52"/>
      <c r="H575" s="52"/>
    </row>
    <row r="576" spans="7:8">
      <c r="G576" s="52"/>
      <c r="H576" s="52"/>
    </row>
    <row r="577" spans="7:8">
      <c r="G577" s="52"/>
      <c r="H577" s="52"/>
    </row>
    <row r="578" spans="7:8">
      <c r="G578" s="52"/>
      <c r="H578" s="52"/>
    </row>
    <row r="579" spans="7:8">
      <c r="G579" s="52"/>
      <c r="H579" s="52"/>
    </row>
    <row r="580" spans="7:8">
      <c r="G580" s="52"/>
      <c r="H580" s="52"/>
    </row>
    <row r="581" spans="7:8">
      <c r="G581" s="52"/>
      <c r="H581" s="52"/>
    </row>
    <row r="582" spans="7:8">
      <c r="G582" s="52"/>
      <c r="H582" s="52"/>
    </row>
    <row r="583" spans="7:8">
      <c r="G583" s="52"/>
      <c r="H583" s="52"/>
    </row>
    <row r="584" spans="7:8">
      <c r="G584" s="52"/>
      <c r="H584" s="52"/>
    </row>
    <row r="585" spans="7:8">
      <c r="G585" s="52"/>
      <c r="H585" s="52"/>
    </row>
    <row r="586" spans="7:8">
      <c r="G586" s="52"/>
      <c r="H586" s="52"/>
    </row>
    <row r="587" spans="7:8">
      <c r="G587" s="52"/>
      <c r="H587" s="52"/>
    </row>
    <row r="588" spans="7:8">
      <c r="G588" s="52"/>
      <c r="H588" s="52"/>
    </row>
    <row r="589" spans="7:8">
      <c r="G589" s="52"/>
      <c r="H589" s="52"/>
    </row>
    <row r="590" spans="7:8">
      <c r="G590" s="52"/>
      <c r="H590" s="52"/>
    </row>
    <row r="591" spans="7:8">
      <c r="G591" s="52"/>
      <c r="H591" s="52"/>
    </row>
    <row r="592" spans="7:8">
      <c r="G592" s="52"/>
      <c r="H592" s="52"/>
    </row>
    <row r="593" spans="7:8">
      <c r="G593" s="52"/>
      <c r="H593" s="52"/>
    </row>
    <row r="594" spans="7:8">
      <c r="G594" s="52"/>
      <c r="H594" s="52"/>
    </row>
    <row r="595" spans="7:8">
      <c r="G595" s="52"/>
      <c r="H595" s="52"/>
    </row>
    <row r="596" spans="7:8">
      <c r="G596" s="52"/>
      <c r="H596" s="52"/>
    </row>
    <row r="597" spans="7:8">
      <c r="G597" s="52"/>
      <c r="H597" s="52"/>
    </row>
    <row r="598" spans="7:8">
      <c r="G598" s="52"/>
      <c r="H598" s="52"/>
    </row>
    <row r="599" spans="7:8">
      <c r="G599" s="52"/>
      <c r="H599" s="52"/>
    </row>
    <row r="600" spans="7:8">
      <c r="G600" s="52"/>
      <c r="H600" s="52"/>
    </row>
    <row r="601" spans="7:8">
      <c r="G601" s="52"/>
      <c r="H601" s="52"/>
    </row>
    <row r="602" spans="7:8">
      <c r="G602" s="52"/>
      <c r="H602" s="52"/>
    </row>
    <row r="603" spans="7:8">
      <c r="G603" s="52"/>
      <c r="H603" s="52"/>
    </row>
    <row r="604" spans="7:8">
      <c r="G604" s="52"/>
      <c r="H604" s="52"/>
    </row>
    <row r="605" spans="7:8">
      <c r="G605" s="52"/>
      <c r="H605" s="52"/>
    </row>
    <row r="606" spans="7:8">
      <c r="G606" s="52"/>
      <c r="H606" s="52"/>
    </row>
    <row r="607" spans="7:8">
      <c r="G607" s="52"/>
      <c r="H607" s="52"/>
    </row>
    <row r="608" spans="7:8">
      <c r="G608" s="52"/>
      <c r="H608" s="52"/>
    </row>
    <row r="609" spans="7:8">
      <c r="G609" s="52"/>
      <c r="H609" s="52"/>
    </row>
    <row r="610" spans="7:8">
      <c r="G610" s="52"/>
      <c r="H610" s="52"/>
    </row>
    <row r="611" spans="7:8">
      <c r="G611" s="52"/>
      <c r="H611" s="52"/>
    </row>
    <row r="612" spans="7:8">
      <c r="G612" s="52"/>
      <c r="H612" s="52"/>
    </row>
    <row r="613" spans="7:8">
      <c r="G613" s="52"/>
      <c r="H613" s="52"/>
    </row>
    <row r="614" spans="7:8">
      <c r="G614" s="52"/>
      <c r="H614" s="52"/>
    </row>
    <row r="615" spans="7:8">
      <c r="G615" s="52"/>
      <c r="H615" s="52"/>
    </row>
    <row r="616" spans="7:8">
      <c r="G616" s="52"/>
      <c r="H616" s="52"/>
    </row>
    <row r="617" spans="7:8">
      <c r="G617" s="52"/>
      <c r="H617" s="52"/>
    </row>
    <row r="618" spans="7:8">
      <c r="G618" s="52"/>
      <c r="H618" s="52"/>
    </row>
    <row r="619" spans="7:8">
      <c r="G619" s="52"/>
      <c r="H619" s="52"/>
    </row>
    <row r="620" spans="7:8">
      <c r="G620" s="52"/>
      <c r="H620" s="52"/>
    </row>
    <row r="621" spans="7:8">
      <c r="G621" s="52"/>
      <c r="H621" s="52"/>
    </row>
    <row r="622" spans="7:8">
      <c r="G622" s="52"/>
      <c r="H622" s="52"/>
    </row>
    <row r="623" spans="7:8">
      <c r="G623" s="52"/>
      <c r="H623" s="52"/>
    </row>
    <row r="624" spans="7:8">
      <c r="G624" s="52"/>
      <c r="H624" s="52"/>
    </row>
    <row r="625" spans="7:7">
      <c r="G625" s="52"/>
    </row>
    <row r="626" spans="7:7">
      <c r="G626" s="52"/>
    </row>
    <row r="627" spans="7:7">
      <c r="G627" s="52"/>
    </row>
    <row r="628" spans="7:7">
      <c r="G628" s="52"/>
    </row>
    <row r="629" spans="7:7">
      <c r="G629" s="52"/>
    </row>
    <row r="630" spans="7:7">
      <c r="G630" s="52"/>
    </row>
    <row r="631" spans="7:7">
      <c r="G631" s="52"/>
    </row>
    <row r="632" spans="7:7">
      <c r="G632" s="52"/>
    </row>
    <row r="633" spans="7:7">
      <c r="G633" s="52"/>
    </row>
    <row r="634" spans="7:7">
      <c r="G634" s="52"/>
    </row>
    <row r="635" spans="7:7">
      <c r="G635" s="52"/>
    </row>
    <row r="636" spans="7:7">
      <c r="G636" s="52"/>
    </row>
    <row r="637" spans="7:7">
      <c r="G637" s="52"/>
    </row>
    <row r="638" spans="7:7">
      <c r="G638" s="52"/>
    </row>
    <row r="639" spans="7:7">
      <c r="G639" s="52"/>
    </row>
    <row r="640" spans="7:7">
      <c r="G640" s="52"/>
    </row>
    <row r="641" spans="7:7">
      <c r="G641" s="52"/>
    </row>
    <row r="642" spans="7:7">
      <c r="G642" s="52"/>
    </row>
    <row r="643" spans="7:7">
      <c r="G643" s="52"/>
    </row>
    <row r="644" spans="7:7">
      <c r="G644" s="52"/>
    </row>
    <row r="645" spans="7:7">
      <c r="G645" s="52"/>
    </row>
    <row r="646" spans="7:7">
      <c r="G646" s="52"/>
    </row>
    <row r="647" spans="7:7">
      <c r="G647" s="52"/>
    </row>
    <row r="648" spans="7:7">
      <c r="G648" s="52"/>
    </row>
    <row r="649" spans="7:7">
      <c r="G649" s="52"/>
    </row>
    <row r="650" spans="7:7">
      <c r="G650" s="52"/>
    </row>
    <row r="651" spans="7:7">
      <c r="G651" s="52"/>
    </row>
    <row r="652" spans="7:7">
      <c r="G652" s="52"/>
    </row>
    <row r="653" spans="7:7">
      <c r="G653" s="52"/>
    </row>
    <row r="654" spans="7:7">
      <c r="G654" s="52"/>
    </row>
    <row r="655" spans="7:7">
      <c r="G655" s="52"/>
    </row>
    <row r="656" spans="7:7">
      <c r="G656" s="52"/>
    </row>
    <row r="657" spans="7:7">
      <c r="G657" s="52"/>
    </row>
    <row r="658" spans="7:7">
      <c r="G658" s="52"/>
    </row>
    <row r="659" spans="7:7">
      <c r="G659" s="52"/>
    </row>
    <row r="660" spans="7:7">
      <c r="G660" s="52"/>
    </row>
    <row r="661" spans="7:7">
      <c r="G661" s="52"/>
    </row>
    <row r="662" spans="7:7">
      <c r="G662" s="52"/>
    </row>
    <row r="663" spans="7:7">
      <c r="G663" s="52"/>
    </row>
    <row r="664" spans="7:7">
      <c r="G664" s="52"/>
    </row>
    <row r="665" spans="7:7">
      <c r="G665" s="52"/>
    </row>
    <row r="666" spans="7:7">
      <c r="G666" s="52"/>
    </row>
    <row r="667" spans="7:7">
      <c r="G667" s="52"/>
    </row>
    <row r="668" spans="7:7">
      <c r="G668" s="52"/>
    </row>
    <row r="669" spans="7:7">
      <c r="G669" s="52"/>
    </row>
    <row r="670" spans="7:7">
      <c r="G670" s="52"/>
    </row>
    <row r="671" spans="7:7">
      <c r="G671" s="52"/>
    </row>
    <row r="672" spans="7:7">
      <c r="G672" s="52"/>
    </row>
    <row r="673" spans="7:7">
      <c r="G673" s="52"/>
    </row>
    <row r="674" spans="7:7">
      <c r="G674" s="52"/>
    </row>
    <row r="675" spans="7:7">
      <c r="G675" s="52"/>
    </row>
    <row r="676" spans="7:7">
      <c r="G676" s="52"/>
    </row>
    <row r="677" spans="7:7">
      <c r="G677" s="52"/>
    </row>
    <row r="678" spans="7:7">
      <c r="G678" s="52"/>
    </row>
    <row r="679" spans="7:7">
      <c r="G679" s="52"/>
    </row>
    <row r="680" spans="7:7">
      <c r="G680" s="52"/>
    </row>
    <row r="681" spans="7:7">
      <c r="G681" s="52"/>
    </row>
    <row r="682" spans="7:7">
      <c r="G682" s="52"/>
    </row>
    <row r="683" spans="7:7">
      <c r="G683" s="52"/>
    </row>
    <row r="684" spans="7:7">
      <c r="G684" s="52"/>
    </row>
    <row r="685" spans="7:7">
      <c r="G685" s="52"/>
    </row>
    <row r="686" spans="7:7">
      <c r="G686" s="52"/>
    </row>
    <row r="687" spans="7:7">
      <c r="G687" s="52"/>
    </row>
    <row r="688" spans="7:7">
      <c r="G688" s="52"/>
    </row>
    <row r="689" spans="7:7">
      <c r="G689" s="52"/>
    </row>
    <row r="690" spans="7:7">
      <c r="G690" s="52"/>
    </row>
    <row r="691" spans="7:7">
      <c r="G691" s="52"/>
    </row>
    <row r="692" spans="7:7">
      <c r="G692" s="52"/>
    </row>
    <row r="693" spans="7:7">
      <c r="G693" s="52"/>
    </row>
    <row r="694" spans="7:7">
      <c r="G694" s="52"/>
    </row>
    <row r="695" spans="7:7">
      <c r="G695" s="52"/>
    </row>
    <row r="696" spans="7:7">
      <c r="G696" s="52"/>
    </row>
    <row r="697" spans="7:7">
      <c r="G697" s="52"/>
    </row>
    <row r="698" spans="7:7">
      <c r="G698" s="52"/>
    </row>
    <row r="699" spans="7:7">
      <c r="G699" s="52"/>
    </row>
    <row r="700" spans="7:7">
      <c r="G700" s="52"/>
    </row>
    <row r="701" spans="7:7">
      <c r="G701" s="52"/>
    </row>
    <row r="702" spans="7:7">
      <c r="G702" s="52"/>
    </row>
    <row r="703" spans="7:7">
      <c r="G703" s="52"/>
    </row>
    <row r="704" spans="7:7">
      <c r="G704" s="52"/>
    </row>
    <row r="705" spans="7:7">
      <c r="G705" s="52"/>
    </row>
    <row r="706" spans="7:7">
      <c r="G706" s="52"/>
    </row>
    <row r="707" spans="7:7">
      <c r="G707" s="52"/>
    </row>
    <row r="708" spans="7:7">
      <c r="G708" s="52"/>
    </row>
    <row r="709" spans="7:7">
      <c r="G709" s="52"/>
    </row>
    <row r="710" spans="7:7">
      <c r="G710" s="52"/>
    </row>
    <row r="711" spans="7:7">
      <c r="G711" s="52"/>
    </row>
    <row r="712" spans="7:7">
      <c r="G712" s="52"/>
    </row>
    <row r="713" spans="7:7">
      <c r="G713" s="52"/>
    </row>
    <row r="714" spans="7:7">
      <c r="G714" s="52"/>
    </row>
    <row r="715" spans="7:7">
      <c r="G715" s="52"/>
    </row>
    <row r="716" spans="7:7">
      <c r="G716" s="52"/>
    </row>
    <row r="717" spans="7:7">
      <c r="G717" s="52"/>
    </row>
    <row r="718" spans="7:7">
      <c r="G718" s="52"/>
    </row>
    <row r="719" spans="7:7">
      <c r="G719" s="52"/>
    </row>
    <row r="720" spans="7:7">
      <c r="G720" s="52"/>
    </row>
    <row r="721" spans="7:7">
      <c r="G721" s="52"/>
    </row>
    <row r="722" spans="7:7">
      <c r="G722" s="52"/>
    </row>
    <row r="723" spans="7:7">
      <c r="G723" s="52"/>
    </row>
    <row r="724" spans="7:7">
      <c r="G724" s="52"/>
    </row>
    <row r="725" spans="7:7">
      <c r="G725" s="52"/>
    </row>
    <row r="726" spans="7:7">
      <c r="G726" s="52"/>
    </row>
    <row r="727" spans="7:7">
      <c r="G727" s="52"/>
    </row>
    <row r="728" spans="7:7">
      <c r="G728" s="52"/>
    </row>
    <row r="729" spans="7:7">
      <c r="G729" s="52"/>
    </row>
    <row r="730" spans="7:7">
      <c r="G730" s="52"/>
    </row>
    <row r="731" spans="7:7">
      <c r="G731" s="52"/>
    </row>
    <row r="732" spans="7:7">
      <c r="G732" s="52"/>
    </row>
    <row r="733" spans="7:7">
      <c r="G733" s="52"/>
    </row>
    <row r="734" spans="7:7">
      <c r="G734" s="52"/>
    </row>
    <row r="735" spans="7:7">
      <c r="G735" s="52"/>
    </row>
    <row r="736" spans="7:7">
      <c r="G736" s="52"/>
    </row>
    <row r="737" spans="7:7">
      <c r="G737" s="52"/>
    </row>
    <row r="738" spans="7:7">
      <c r="G738" s="52"/>
    </row>
    <row r="739" spans="7:7">
      <c r="G739" s="52"/>
    </row>
    <row r="740" spans="7:7">
      <c r="G740" s="52"/>
    </row>
    <row r="741" spans="7:7">
      <c r="G741" s="52"/>
    </row>
    <row r="742" spans="7:7">
      <c r="G742" s="52"/>
    </row>
    <row r="743" spans="7:7">
      <c r="G743" s="52"/>
    </row>
    <row r="744" spans="7:7">
      <c r="G744" s="52"/>
    </row>
    <row r="745" spans="7:7">
      <c r="G745" s="52"/>
    </row>
    <row r="746" spans="7:7">
      <c r="G746" s="52"/>
    </row>
    <row r="747" spans="7:7">
      <c r="G747" s="52"/>
    </row>
    <row r="748" spans="7:7">
      <c r="G748" s="52"/>
    </row>
    <row r="749" spans="7:7">
      <c r="G749" s="52"/>
    </row>
    <row r="750" spans="7:7">
      <c r="G750" s="52"/>
    </row>
    <row r="751" spans="7:7">
      <c r="G751" s="52"/>
    </row>
    <row r="752" spans="7:7">
      <c r="G752" s="52"/>
    </row>
    <row r="753" spans="7:7">
      <c r="G753" s="52"/>
    </row>
    <row r="754" spans="7:7">
      <c r="G754" s="52"/>
    </row>
    <row r="755" spans="7:7">
      <c r="G755" s="52"/>
    </row>
    <row r="756" spans="7:7">
      <c r="G756" s="52"/>
    </row>
    <row r="757" spans="7:7">
      <c r="G757" s="52"/>
    </row>
    <row r="758" spans="7:7">
      <c r="G758" s="52"/>
    </row>
    <row r="759" spans="7:7">
      <c r="G759" s="52"/>
    </row>
    <row r="760" spans="7:7">
      <c r="G760" s="52"/>
    </row>
    <row r="761" spans="7:7">
      <c r="G761" s="52"/>
    </row>
    <row r="762" spans="7:7">
      <c r="G762" s="52"/>
    </row>
    <row r="763" spans="7:7">
      <c r="G763" s="52"/>
    </row>
    <row r="764" spans="7:7">
      <c r="G764" s="52"/>
    </row>
    <row r="765" spans="7:7">
      <c r="G765" s="52"/>
    </row>
    <row r="766" spans="7:7">
      <c r="G766" s="52"/>
    </row>
    <row r="767" spans="7:7">
      <c r="G767" s="52"/>
    </row>
    <row r="768" spans="7:7">
      <c r="G768" s="52"/>
    </row>
    <row r="769" spans="7:7">
      <c r="G769" s="52"/>
    </row>
    <row r="770" spans="7:7">
      <c r="G770" s="52"/>
    </row>
    <row r="771" spans="7:7">
      <c r="G771" s="52"/>
    </row>
    <row r="772" spans="7:7">
      <c r="G772" s="52"/>
    </row>
    <row r="773" spans="7:7">
      <c r="G773" s="52"/>
    </row>
    <row r="774" spans="7:7">
      <c r="G774" s="52"/>
    </row>
    <row r="775" spans="7:7">
      <c r="G775" s="52"/>
    </row>
    <row r="776" spans="7:7">
      <c r="G776" s="52"/>
    </row>
    <row r="777" spans="7:7">
      <c r="G777" s="52"/>
    </row>
    <row r="778" spans="7:7">
      <c r="G778" s="52"/>
    </row>
    <row r="779" spans="7:7">
      <c r="G779" s="52"/>
    </row>
    <row r="780" spans="7:7">
      <c r="G780" s="52"/>
    </row>
    <row r="781" spans="7:7">
      <c r="G781" s="52"/>
    </row>
    <row r="782" spans="7:7">
      <c r="G782" s="52"/>
    </row>
    <row r="783" spans="7:7">
      <c r="G783" s="52"/>
    </row>
    <row r="784" spans="7:7">
      <c r="G784" s="52"/>
    </row>
    <row r="785" spans="7:7">
      <c r="G785" s="52"/>
    </row>
    <row r="786" spans="7:7">
      <c r="G786" s="52"/>
    </row>
    <row r="787" spans="7:7">
      <c r="G787" s="52"/>
    </row>
    <row r="788" spans="7:7">
      <c r="G788" s="52"/>
    </row>
    <row r="789" spans="7:7">
      <c r="G789" s="52"/>
    </row>
    <row r="790" spans="7:7">
      <c r="G790" s="52"/>
    </row>
    <row r="791" spans="7:7">
      <c r="G791" s="52"/>
    </row>
    <row r="792" spans="7:7">
      <c r="G792" s="52"/>
    </row>
    <row r="793" spans="7:7">
      <c r="G793" s="52"/>
    </row>
    <row r="794" spans="7:7">
      <c r="G794" s="52"/>
    </row>
    <row r="795" spans="7:7">
      <c r="G795" s="52"/>
    </row>
    <row r="796" spans="7:7">
      <c r="G796" s="52"/>
    </row>
    <row r="797" spans="7:7">
      <c r="G797" s="52"/>
    </row>
    <row r="798" spans="7:7">
      <c r="G798" s="52"/>
    </row>
    <row r="799" spans="7:7">
      <c r="G799" s="52"/>
    </row>
    <row r="800" spans="7:7">
      <c r="G800" s="52"/>
    </row>
    <row r="801" spans="7:7">
      <c r="G801" s="52"/>
    </row>
    <row r="802" spans="7:7">
      <c r="G802" s="52"/>
    </row>
    <row r="803" spans="7:7">
      <c r="G803" s="52"/>
    </row>
    <row r="804" spans="7:7">
      <c r="G804" s="52"/>
    </row>
    <row r="805" spans="7:7">
      <c r="G805" s="52"/>
    </row>
    <row r="806" spans="7:7">
      <c r="G806" s="52"/>
    </row>
    <row r="807" spans="7:7">
      <c r="G807" s="52"/>
    </row>
    <row r="808" spans="7:7">
      <c r="G808" s="52"/>
    </row>
    <row r="809" spans="7:7">
      <c r="G809" s="52"/>
    </row>
    <row r="810" spans="7:7">
      <c r="G810" s="52"/>
    </row>
    <row r="811" spans="7:7">
      <c r="G811" s="52"/>
    </row>
    <row r="812" spans="7:7">
      <c r="G812" s="52"/>
    </row>
    <row r="813" spans="7:7">
      <c r="G813" s="52"/>
    </row>
    <row r="814" spans="7:7">
      <c r="G814" s="52"/>
    </row>
    <row r="815" spans="7:7">
      <c r="G815" s="52"/>
    </row>
    <row r="816" spans="7:7">
      <c r="G816" s="52"/>
    </row>
    <row r="817" spans="7:7">
      <c r="G817" s="52"/>
    </row>
    <row r="818" spans="7:7">
      <c r="G818" s="52"/>
    </row>
    <row r="819" spans="7:7">
      <c r="G819" s="52"/>
    </row>
    <row r="820" spans="7:7">
      <c r="G820" s="52"/>
    </row>
    <row r="821" spans="7:7">
      <c r="G821" s="52"/>
    </row>
    <row r="822" spans="7:7">
      <c r="G822" s="52"/>
    </row>
    <row r="823" spans="7:7">
      <c r="G823" s="52"/>
    </row>
    <row r="824" spans="7:7">
      <c r="G824" s="52"/>
    </row>
    <row r="825" spans="7:7">
      <c r="G825" s="52"/>
    </row>
    <row r="826" spans="7:7">
      <c r="G826" s="52"/>
    </row>
    <row r="827" spans="7:7">
      <c r="G827" s="52"/>
    </row>
    <row r="828" spans="7:7">
      <c r="G828" s="52"/>
    </row>
    <row r="829" spans="7:7">
      <c r="G829" s="52"/>
    </row>
    <row r="830" spans="7:7">
      <c r="G830" s="52"/>
    </row>
    <row r="831" spans="7:7">
      <c r="G831" s="52"/>
    </row>
    <row r="832" spans="7:7">
      <c r="G832" s="52"/>
    </row>
    <row r="833" spans="7:7">
      <c r="G833" s="52"/>
    </row>
    <row r="834" spans="7:7">
      <c r="G834" s="52"/>
    </row>
    <row r="835" spans="7:7">
      <c r="G835" s="52"/>
    </row>
    <row r="836" spans="7:7">
      <c r="G836" s="52"/>
    </row>
    <row r="837" spans="7:7">
      <c r="G837" s="52"/>
    </row>
    <row r="838" spans="7:7">
      <c r="G838" s="52"/>
    </row>
    <row r="839" spans="7:7">
      <c r="G839" s="52"/>
    </row>
    <row r="840" spans="7:7">
      <c r="G840" s="52"/>
    </row>
    <row r="841" spans="7:7">
      <c r="G841" s="52"/>
    </row>
    <row r="842" spans="7:7">
      <c r="G842" s="52"/>
    </row>
    <row r="843" spans="7:7">
      <c r="G843" s="52"/>
    </row>
    <row r="844" spans="7:7">
      <c r="G844" s="52"/>
    </row>
    <row r="845" spans="7:7">
      <c r="G845" s="52"/>
    </row>
    <row r="846" spans="7:7">
      <c r="G846" s="52"/>
    </row>
    <row r="847" spans="7:7">
      <c r="G847" s="52"/>
    </row>
    <row r="848" spans="7:7">
      <c r="G848" s="52"/>
    </row>
    <row r="849" spans="7:7">
      <c r="G849" s="52"/>
    </row>
    <row r="850" spans="7:7">
      <c r="G850" s="52"/>
    </row>
    <row r="851" spans="7:7">
      <c r="G851" s="52"/>
    </row>
    <row r="852" spans="7:7">
      <c r="G852" s="52"/>
    </row>
    <row r="853" spans="7:7">
      <c r="G853" s="52"/>
    </row>
    <row r="854" spans="7:7">
      <c r="G854" s="52"/>
    </row>
    <row r="855" spans="7:7">
      <c r="G855" s="52"/>
    </row>
    <row r="856" spans="7:7">
      <c r="G856" s="52"/>
    </row>
    <row r="857" spans="7:7">
      <c r="G857" s="52"/>
    </row>
    <row r="858" spans="7:7">
      <c r="G858" s="52"/>
    </row>
    <row r="859" spans="7:7">
      <c r="G859" s="52"/>
    </row>
    <row r="860" spans="7:7">
      <c r="G860" s="52"/>
    </row>
    <row r="861" spans="7:7">
      <c r="G861" s="52"/>
    </row>
    <row r="862" spans="7:7">
      <c r="G862" s="52"/>
    </row>
    <row r="863" spans="7:7">
      <c r="G863" s="52"/>
    </row>
    <row r="864" spans="7:7">
      <c r="G864" s="52"/>
    </row>
    <row r="865" spans="7:7">
      <c r="G865" s="52"/>
    </row>
    <row r="866" spans="7:7">
      <c r="G866" s="52"/>
    </row>
    <row r="867" spans="7:7">
      <c r="G867" s="52"/>
    </row>
    <row r="868" spans="7:7">
      <c r="G868" s="52"/>
    </row>
    <row r="869" spans="7:7">
      <c r="G869" s="52"/>
    </row>
    <row r="870" spans="7:7">
      <c r="G870" s="52"/>
    </row>
    <row r="871" spans="7:7">
      <c r="G871" s="52"/>
    </row>
    <row r="872" spans="7:7">
      <c r="G872" s="52"/>
    </row>
    <row r="873" spans="7:7">
      <c r="G873" s="52"/>
    </row>
    <row r="874" spans="7:7">
      <c r="G874" s="52"/>
    </row>
    <row r="875" spans="7:7">
      <c r="G875" s="52"/>
    </row>
    <row r="876" spans="7:7">
      <c r="G876" s="52"/>
    </row>
    <row r="877" spans="7:7">
      <c r="G877" s="52"/>
    </row>
    <row r="878" spans="7:7">
      <c r="G878" s="52"/>
    </row>
    <row r="879" spans="7:7">
      <c r="G879" s="52"/>
    </row>
    <row r="880" spans="7:7">
      <c r="G880" s="52"/>
    </row>
    <row r="881" spans="7:7">
      <c r="G881" s="52"/>
    </row>
    <row r="882" spans="7:7">
      <c r="G882" s="52"/>
    </row>
    <row r="883" spans="7:7">
      <c r="G883" s="52"/>
    </row>
    <row r="884" spans="7:7">
      <c r="G884" s="52"/>
    </row>
    <row r="885" spans="7:7">
      <c r="G885" s="52"/>
    </row>
    <row r="886" spans="7:7">
      <c r="G886" s="52"/>
    </row>
    <row r="887" spans="7:7">
      <c r="G887" s="52"/>
    </row>
    <row r="888" spans="7:7">
      <c r="G888" s="52"/>
    </row>
    <row r="889" spans="7:7">
      <c r="G889" s="52"/>
    </row>
    <row r="890" spans="7:7">
      <c r="G890" s="52"/>
    </row>
    <row r="891" spans="7:7">
      <c r="G891" s="52"/>
    </row>
    <row r="892" spans="7:7">
      <c r="G892" s="52"/>
    </row>
    <row r="893" spans="7:7">
      <c r="G893" s="52"/>
    </row>
    <row r="894" spans="7:7">
      <c r="G894" s="52"/>
    </row>
    <row r="895" spans="7:7">
      <c r="G895" s="52"/>
    </row>
    <row r="896" spans="7:7">
      <c r="G896" s="52"/>
    </row>
    <row r="897" spans="7:7">
      <c r="G897" s="52"/>
    </row>
    <row r="898" spans="7:7">
      <c r="G898" s="52"/>
    </row>
    <row r="899" spans="7:7">
      <c r="G899" s="52"/>
    </row>
    <row r="900" spans="7:7">
      <c r="G900" s="52"/>
    </row>
    <row r="901" spans="7:7">
      <c r="G901" s="52"/>
    </row>
    <row r="902" spans="7:7">
      <c r="G902" s="52"/>
    </row>
    <row r="903" spans="7:7">
      <c r="G903" s="52"/>
    </row>
    <row r="904" spans="7:7">
      <c r="G904" s="52"/>
    </row>
    <row r="905" spans="7:7">
      <c r="G905" s="52"/>
    </row>
    <row r="906" spans="7:7">
      <c r="G906" s="52"/>
    </row>
    <row r="907" spans="7:7">
      <c r="G907" s="52"/>
    </row>
    <row r="908" spans="7:7">
      <c r="G908" s="52"/>
    </row>
    <row r="909" spans="7:7">
      <c r="G909" s="52"/>
    </row>
    <row r="910" spans="7:7">
      <c r="G910" s="52"/>
    </row>
    <row r="911" spans="7:7">
      <c r="G911" s="52"/>
    </row>
    <row r="912" spans="7:7">
      <c r="G912" s="52"/>
    </row>
    <row r="913" spans="7:7">
      <c r="G913" s="52"/>
    </row>
    <row r="914" spans="7:7">
      <c r="G914" s="52"/>
    </row>
    <row r="915" spans="7:7">
      <c r="G915" s="52"/>
    </row>
    <row r="916" spans="7:7">
      <c r="G916" s="52"/>
    </row>
    <row r="917" spans="7:7">
      <c r="G917" s="52"/>
    </row>
    <row r="918" spans="7:7">
      <c r="G918" s="52"/>
    </row>
    <row r="919" spans="7:7">
      <c r="G919" s="52"/>
    </row>
    <row r="920" spans="7:7">
      <c r="G920" s="52"/>
    </row>
    <row r="921" spans="7:7">
      <c r="G921" s="52"/>
    </row>
    <row r="922" spans="7:7">
      <c r="G922" s="52"/>
    </row>
    <row r="923" spans="7:7">
      <c r="G923" s="52"/>
    </row>
    <row r="924" spans="7:7">
      <c r="G924" s="52"/>
    </row>
    <row r="925" spans="7:7">
      <c r="G925" s="52"/>
    </row>
    <row r="926" spans="7:7">
      <c r="G926" s="52"/>
    </row>
    <row r="927" spans="7:7">
      <c r="G927" s="52"/>
    </row>
    <row r="928" spans="7:7">
      <c r="G928" s="52"/>
    </row>
    <row r="929" spans="7:7">
      <c r="G929" s="52"/>
    </row>
    <row r="930" spans="7:7">
      <c r="G930" s="52"/>
    </row>
    <row r="931" spans="7:7">
      <c r="G931" s="52"/>
    </row>
    <row r="932" spans="7:7">
      <c r="G932" s="52"/>
    </row>
    <row r="933" spans="7:7">
      <c r="G933" s="52"/>
    </row>
    <row r="934" spans="7:7">
      <c r="G934" s="52"/>
    </row>
    <row r="935" spans="7:7">
      <c r="G935" s="52"/>
    </row>
    <row r="936" spans="7:7">
      <c r="G936" s="52"/>
    </row>
    <row r="937" spans="7:7">
      <c r="G937" s="52"/>
    </row>
    <row r="938" spans="7:7">
      <c r="G938" s="52"/>
    </row>
    <row r="939" spans="7:7">
      <c r="G939" s="52"/>
    </row>
    <row r="940" spans="7:7">
      <c r="G940" s="52"/>
    </row>
    <row r="941" spans="7:7">
      <c r="G941" s="52"/>
    </row>
    <row r="942" spans="7:7">
      <c r="G942" s="52"/>
    </row>
    <row r="943" spans="7:7">
      <c r="G943" s="52"/>
    </row>
    <row r="944" spans="7:7">
      <c r="G944" s="52"/>
    </row>
    <row r="945" spans="7:7">
      <c r="G945" s="52"/>
    </row>
    <row r="946" spans="7:7">
      <c r="G946" s="52"/>
    </row>
    <row r="947" spans="7:7">
      <c r="G947" s="52"/>
    </row>
    <row r="948" spans="7:7">
      <c r="G948" s="52"/>
    </row>
    <row r="949" spans="7:7">
      <c r="G949" s="52"/>
    </row>
    <row r="950" spans="7:7">
      <c r="G950" s="52"/>
    </row>
    <row r="951" spans="7:7">
      <c r="G951" s="52"/>
    </row>
    <row r="952" spans="7:7">
      <c r="G952" s="52"/>
    </row>
    <row r="953" spans="7:7">
      <c r="G953" s="52"/>
    </row>
    <row r="954" spans="7:7">
      <c r="G954" s="52"/>
    </row>
    <row r="955" spans="7:7">
      <c r="G955" s="52"/>
    </row>
    <row r="956" spans="7:7">
      <c r="G956" s="52"/>
    </row>
    <row r="957" spans="7:7">
      <c r="G957" s="52"/>
    </row>
    <row r="958" spans="7:7">
      <c r="G958" s="52"/>
    </row>
    <row r="959" spans="7:7">
      <c r="G959" s="52"/>
    </row>
    <row r="960" spans="7:7">
      <c r="G960" s="52"/>
    </row>
    <row r="961" spans="7:7">
      <c r="G961" s="52"/>
    </row>
    <row r="962" spans="7:7">
      <c r="G962" s="52"/>
    </row>
    <row r="963" spans="7:7">
      <c r="G963" s="52"/>
    </row>
    <row r="964" spans="7:7">
      <c r="G964" s="52"/>
    </row>
    <row r="965" spans="7:7">
      <c r="G965" s="52"/>
    </row>
    <row r="966" spans="7:7">
      <c r="G966" s="52"/>
    </row>
    <row r="967" spans="7:7">
      <c r="G967" s="52"/>
    </row>
    <row r="968" spans="7:7">
      <c r="G968" s="52"/>
    </row>
    <row r="969" spans="7:7">
      <c r="G969" s="52"/>
    </row>
    <row r="970" spans="7:7">
      <c r="G970" s="52"/>
    </row>
    <row r="971" spans="7:7">
      <c r="G971" s="52"/>
    </row>
    <row r="972" spans="7:7">
      <c r="G972" s="52"/>
    </row>
    <row r="973" spans="7:7">
      <c r="G973" s="52"/>
    </row>
    <row r="974" spans="7:7">
      <c r="G974" s="52"/>
    </row>
    <row r="975" spans="7:7">
      <c r="G975" s="52"/>
    </row>
    <row r="976" spans="7:7">
      <c r="G976" s="52"/>
    </row>
    <row r="977" spans="7:7">
      <c r="G977" s="52"/>
    </row>
    <row r="978" spans="7:7">
      <c r="G978" s="52"/>
    </row>
    <row r="979" spans="7:7">
      <c r="G979" s="52"/>
    </row>
    <row r="980" spans="7:7">
      <c r="G980" s="52"/>
    </row>
    <row r="981" spans="7:7">
      <c r="G981" s="52"/>
    </row>
    <row r="982" spans="7:7">
      <c r="G982" s="52"/>
    </row>
    <row r="983" spans="7:7">
      <c r="G983" s="52"/>
    </row>
    <row r="984" spans="7:7">
      <c r="G984" s="52"/>
    </row>
    <row r="985" spans="7:7">
      <c r="G985" s="52"/>
    </row>
    <row r="986" spans="7:7">
      <c r="G986" s="52"/>
    </row>
    <row r="987" spans="7:7">
      <c r="G987" s="52"/>
    </row>
    <row r="988" spans="7:7">
      <c r="G988" s="52"/>
    </row>
    <row r="989" spans="7:7">
      <c r="G989" s="52"/>
    </row>
    <row r="990" spans="7:7">
      <c r="G990" s="52"/>
    </row>
    <row r="991" spans="7:7">
      <c r="G991" s="52"/>
    </row>
    <row r="992" spans="7:7">
      <c r="G992" s="52"/>
    </row>
    <row r="993" spans="7:7">
      <c r="G993" s="52"/>
    </row>
    <row r="994" spans="7:7">
      <c r="G994" s="52"/>
    </row>
    <row r="995" spans="7:7">
      <c r="G995" s="52"/>
    </row>
    <row r="996" spans="7:7">
      <c r="G996" s="52"/>
    </row>
    <row r="997" spans="7:7">
      <c r="G997" s="52"/>
    </row>
    <row r="998" spans="7:7">
      <c r="G998" s="52"/>
    </row>
    <row r="999" spans="7:7">
      <c r="G999" s="52"/>
    </row>
    <row r="1000" spans="7:7">
      <c r="G1000" s="52"/>
    </row>
    <row r="1001" spans="7:7">
      <c r="G1001" s="52"/>
    </row>
    <row r="1002" spans="7:7">
      <c r="G1002" s="52"/>
    </row>
    <row r="1003" spans="7:7">
      <c r="G1003" s="52"/>
    </row>
    <row r="1004" spans="7:7">
      <c r="G1004" s="52"/>
    </row>
    <row r="1005" spans="7:7">
      <c r="G1005" s="52"/>
    </row>
    <row r="1006" spans="7:7">
      <c r="G1006" s="52"/>
    </row>
    <row r="1007" spans="7:7">
      <c r="G1007" s="52"/>
    </row>
    <row r="1008" spans="7:7">
      <c r="G1008" s="52"/>
    </row>
    <row r="1009" spans="7:7">
      <c r="G1009" s="52"/>
    </row>
    <row r="1010" spans="7:7">
      <c r="G1010" s="52"/>
    </row>
    <row r="1011" spans="7:7">
      <c r="G1011" s="52"/>
    </row>
    <row r="1012" spans="7:7">
      <c r="G1012" s="52"/>
    </row>
    <row r="1013" spans="7:7">
      <c r="G1013" s="52"/>
    </row>
    <row r="1014" spans="7:7">
      <c r="G1014" s="52"/>
    </row>
    <row r="1015" spans="7:7">
      <c r="G1015" s="52"/>
    </row>
    <row r="1016" spans="7:7">
      <c r="G1016" s="52"/>
    </row>
    <row r="1017" spans="7:7">
      <c r="G1017" s="52"/>
    </row>
    <row r="1018" spans="7:7">
      <c r="G1018" s="52"/>
    </row>
    <row r="1019" spans="7:7">
      <c r="G1019" s="52"/>
    </row>
  </sheetData>
  <conditionalFormatting sqref="J24">
    <cfRule type="cellIs" dxfId="9" priority="19" operator="between">
      <formula>$K$24*1.35</formula>
      <formula>$K$24*1.21</formula>
    </cfRule>
    <cfRule type="cellIs" dxfId="8" priority="23" operator="between">
      <formula>$K$24*0.79</formula>
      <formula>$K$24*0.65</formula>
    </cfRule>
    <cfRule type="cellIs" dxfId="7" priority="27" operator="between">
      <formula>$K$24*0.79</formula>
      <formula>$K$24*1.21</formula>
    </cfRule>
    <cfRule type="cellIs" dxfId="6" priority="42" operator="lessThan">
      <formula>$K$24*0.65</formula>
    </cfRule>
    <cfRule type="cellIs" dxfId="5" priority="47" operator="greaterThan">
      <formula>$K$24*1.35</formula>
    </cfRule>
  </conditionalFormatting>
  <conditionalFormatting sqref="J25:J27">
    <cfRule type="cellIs" dxfId="4" priority="11" operator="between">
      <formula>$K$25*1.35</formula>
      <formula>$K$25*1.21</formula>
    </cfRule>
    <cfRule type="cellIs" dxfId="3" priority="12" operator="between">
      <formula>$K$25*0.79</formula>
      <formula>$K$25*0.65</formula>
    </cfRule>
    <cfRule type="cellIs" dxfId="2" priority="13" operator="between">
      <formula>$K$25*0.79</formula>
      <formula>$K$25*1.21</formula>
    </cfRule>
    <cfRule type="cellIs" dxfId="1" priority="14" operator="lessThan">
      <formula>$K$25*0.65</formula>
    </cfRule>
    <cfRule type="cellIs" dxfId="0" priority="15" operator="greaterThan">
      <formula>$K$25*1.35</formula>
    </cfRule>
  </conditionalFormatting>
  <hyperlinks>
    <hyperlink ref="A2" r:id="rId1"/>
    <hyperlink ref="A3" r:id="rId2"/>
    <hyperlink ref="A4" r:id="rId3"/>
    <hyperlink ref="A5" r:id="rId4"/>
    <hyperlink ref="I24" r:id="rId5"/>
    <hyperlink ref="I25" r:id="rId6"/>
    <hyperlink ref="I26" r:id="rId7"/>
    <hyperlink ref="I27" r:id="rId8"/>
  </hyperlinks>
  <pageMargins left="0.7" right="0.7" top="0.78740157499999996" bottom="0.78740157499999996" header="0.3" footer="0.3"/>
  <pageSetup paperSize="9" orientation="portrait" horizontalDpi="4294967293" verticalDpi="4294967293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>
      <pane ySplit="1" topLeftCell="A2" activePane="bottomLeft" state="frozen"/>
      <selection pane="bottomLeft" activeCell="K70" sqref="K70"/>
    </sheetView>
  </sheetViews>
  <sheetFormatPr baseColWidth="10" defaultRowHeight="14.5"/>
  <cols>
    <col min="1" max="1" width="10.90625" style="30"/>
    <col min="2" max="4" width="14.6328125" style="67" customWidth="1"/>
    <col min="5" max="5" width="14.6328125" style="82" customWidth="1"/>
    <col min="6" max="6" width="11.36328125" bestFit="1" customWidth="1"/>
  </cols>
  <sheetData>
    <row r="1" spans="1:5" s="34" customFormat="1" ht="15" thickBot="1">
      <c r="A1" s="37" t="s">
        <v>17</v>
      </c>
      <c r="B1" s="78" t="s">
        <v>19</v>
      </c>
      <c r="C1" s="79" t="s">
        <v>20</v>
      </c>
      <c r="D1" s="80" t="s">
        <v>5</v>
      </c>
      <c r="E1" s="81" t="s">
        <v>21</v>
      </c>
    </row>
    <row r="2" spans="1:5">
      <c r="A2" s="29">
        <v>41640</v>
      </c>
      <c r="B2" s="67" t="s">
        <v>29</v>
      </c>
    </row>
    <row r="3" spans="1:5">
      <c r="A3" s="29">
        <v>41671</v>
      </c>
      <c r="C3" s="72" t="s">
        <v>29</v>
      </c>
    </row>
    <row r="4" spans="1:5">
      <c r="A4" s="29">
        <v>41699</v>
      </c>
      <c r="E4" s="82" t="s">
        <v>29</v>
      </c>
    </row>
    <row r="5" spans="1:5">
      <c r="A5" s="29">
        <v>41730</v>
      </c>
      <c r="D5" s="72" t="s">
        <v>29</v>
      </c>
    </row>
    <row r="6" spans="1:5">
      <c r="A6" s="29">
        <v>41760</v>
      </c>
      <c r="E6" s="82" t="s">
        <v>29</v>
      </c>
    </row>
    <row r="7" spans="1:5">
      <c r="A7" s="29">
        <v>41791</v>
      </c>
      <c r="D7" s="72" t="s">
        <v>29</v>
      </c>
    </row>
    <row r="8" spans="1:5">
      <c r="A8" s="29">
        <v>41821</v>
      </c>
      <c r="B8" s="72" t="s">
        <v>29</v>
      </c>
    </row>
    <row r="9" spans="1:5">
      <c r="A9" s="29">
        <v>41852</v>
      </c>
      <c r="E9" s="82" t="s">
        <v>29</v>
      </c>
    </row>
    <row r="10" spans="1:5">
      <c r="A10" s="29">
        <v>41883</v>
      </c>
      <c r="B10" s="72" t="s">
        <v>29</v>
      </c>
    </row>
    <row r="11" spans="1:5">
      <c r="A11" s="29">
        <v>41913</v>
      </c>
      <c r="B11" s="72" t="s">
        <v>29</v>
      </c>
    </row>
    <row r="12" spans="1:5">
      <c r="A12" s="29">
        <v>41944</v>
      </c>
      <c r="E12" s="82" t="s">
        <v>29</v>
      </c>
    </row>
    <row r="13" spans="1:5">
      <c r="A13" s="29">
        <v>41974</v>
      </c>
      <c r="B13" s="83"/>
      <c r="C13" s="83" t="s">
        <v>29</v>
      </c>
      <c r="D13" s="83"/>
      <c r="E13" s="84"/>
    </row>
    <row r="14" spans="1:5">
      <c r="A14" s="29">
        <v>42005</v>
      </c>
      <c r="B14" s="72" t="s">
        <v>29</v>
      </c>
    </row>
    <row r="15" spans="1:5">
      <c r="A15" s="29">
        <v>42036</v>
      </c>
      <c r="D15" s="72" t="s">
        <v>29</v>
      </c>
    </row>
    <row r="16" spans="1:5">
      <c r="A16" s="29">
        <v>42064</v>
      </c>
      <c r="B16" s="72" t="s">
        <v>29</v>
      </c>
    </row>
    <row r="17" spans="1:5">
      <c r="A17" s="29">
        <v>42095</v>
      </c>
      <c r="D17" s="72" t="s">
        <v>29</v>
      </c>
    </row>
    <row r="18" spans="1:5">
      <c r="A18" s="29">
        <v>42125</v>
      </c>
      <c r="D18" s="72" t="s">
        <v>29</v>
      </c>
    </row>
    <row r="19" spans="1:5">
      <c r="A19" s="29">
        <v>42156</v>
      </c>
      <c r="B19" s="72" t="s">
        <v>29</v>
      </c>
    </row>
    <row r="20" spans="1:5">
      <c r="A20" s="29">
        <v>42186</v>
      </c>
      <c r="D20" s="72" t="s">
        <v>29</v>
      </c>
    </row>
    <row r="21" spans="1:5">
      <c r="A21" s="29">
        <v>42217</v>
      </c>
      <c r="C21" s="72" t="s">
        <v>29</v>
      </c>
    </row>
    <row r="22" spans="1:5">
      <c r="A22" s="29">
        <v>42248</v>
      </c>
      <c r="B22" s="72" t="s">
        <v>29</v>
      </c>
    </row>
    <row r="23" spans="1:5">
      <c r="A23" s="29">
        <v>42278</v>
      </c>
      <c r="E23" s="82" t="s">
        <v>29</v>
      </c>
    </row>
    <row r="24" spans="1:5">
      <c r="A24" s="29">
        <v>42309</v>
      </c>
      <c r="B24" s="72" t="s">
        <v>29</v>
      </c>
    </row>
    <row r="25" spans="1:5">
      <c r="A25" s="29">
        <v>42339</v>
      </c>
      <c r="B25" s="83"/>
      <c r="C25" s="83"/>
      <c r="D25" s="83"/>
      <c r="E25" s="84" t="s">
        <v>29</v>
      </c>
    </row>
    <row r="26" spans="1:5">
      <c r="A26" s="29">
        <v>42370</v>
      </c>
      <c r="E26" s="82" t="s">
        <v>29</v>
      </c>
    </row>
    <row r="27" spans="1:5">
      <c r="A27" s="29">
        <v>42401</v>
      </c>
      <c r="B27" s="72" t="s">
        <v>29</v>
      </c>
    </row>
    <row r="28" spans="1:5">
      <c r="A28" s="29">
        <v>42430</v>
      </c>
      <c r="D28" s="72" t="s">
        <v>29</v>
      </c>
    </row>
    <row r="29" spans="1:5">
      <c r="A29" s="29">
        <v>42461</v>
      </c>
      <c r="D29" s="72" t="s">
        <v>29</v>
      </c>
    </row>
    <row r="30" spans="1:5">
      <c r="A30" s="29">
        <v>42491</v>
      </c>
      <c r="C30" s="72" t="s">
        <v>29</v>
      </c>
    </row>
    <row r="31" spans="1:5">
      <c r="A31" s="29">
        <v>42522</v>
      </c>
      <c r="B31" s="72" t="s">
        <v>29</v>
      </c>
    </row>
    <row r="32" spans="1:5">
      <c r="A32" s="29">
        <v>42552</v>
      </c>
      <c r="D32" s="72" t="s">
        <v>29</v>
      </c>
    </row>
    <row r="33" spans="1:5">
      <c r="A33" s="29">
        <v>42583</v>
      </c>
      <c r="E33" s="82" t="s">
        <v>29</v>
      </c>
    </row>
    <row r="34" spans="1:5">
      <c r="A34" s="29">
        <v>42614</v>
      </c>
      <c r="C34" s="72" t="s">
        <v>29</v>
      </c>
    </row>
    <row r="35" spans="1:5">
      <c r="A35" s="29">
        <v>42644</v>
      </c>
      <c r="E35" s="82" t="s">
        <v>29</v>
      </c>
    </row>
    <row r="36" spans="1:5">
      <c r="A36" s="29">
        <v>42675</v>
      </c>
      <c r="B36" s="85" t="s">
        <v>29</v>
      </c>
      <c r="C36" s="85"/>
      <c r="D36" s="85"/>
      <c r="E36" s="86"/>
    </row>
    <row r="37" spans="1:5">
      <c r="A37" s="29">
        <v>42705</v>
      </c>
      <c r="B37" s="87" t="s">
        <v>29</v>
      </c>
      <c r="C37" s="87"/>
      <c r="D37" s="87"/>
      <c r="E37" s="88"/>
    </row>
    <row r="38" spans="1:5">
      <c r="A38" s="29">
        <v>42736</v>
      </c>
      <c r="C38" s="72" t="s">
        <v>29</v>
      </c>
    </row>
    <row r="39" spans="1:5">
      <c r="A39" s="29">
        <v>42767</v>
      </c>
      <c r="D39" s="72" t="s">
        <v>29</v>
      </c>
    </row>
    <row r="40" spans="1:5">
      <c r="A40" s="29">
        <v>42795</v>
      </c>
      <c r="B40" s="72" t="s">
        <v>29</v>
      </c>
    </row>
    <row r="41" spans="1:5">
      <c r="A41" s="29">
        <v>42826</v>
      </c>
      <c r="D41" s="72" t="s">
        <v>29</v>
      </c>
    </row>
    <row r="42" spans="1:5">
      <c r="A42" s="29">
        <v>42856</v>
      </c>
      <c r="C42" s="72" t="s">
        <v>29</v>
      </c>
    </row>
    <row r="43" spans="1:5">
      <c r="A43" s="29">
        <v>42887</v>
      </c>
      <c r="C43" s="72" t="s">
        <v>29</v>
      </c>
    </row>
    <row r="44" spans="1:5">
      <c r="A44" s="29">
        <v>42917</v>
      </c>
      <c r="E44" s="82" t="s">
        <v>29</v>
      </c>
    </row>
    <row r="45" spans="1:5">
      <c r="A45" s="29">
        <v>42948</v>
      </c>
      <c r="D45" s="72" t="s">
        <v>29</v>
      </c>
    </row>
    <row r="46" spans="1:5">
      <c r="A46" s="29">
        <v>42979</v>
      </c>
      <c r="D46" s="72" t="s">
        <v>29</v>
      </c>
    </row>
    <row r="47" spans="1:5">
      <c r="A47" s="29">
        <v>43009</v>
      </c>
      <c r="C47" s="72" t="s">
        <v>29</v>
      </c>
    </row>
    <row r="48" spans="1:5">
      <c r="A48" s="29">
        <v>43040</v>
      </c>
      <c r="D48" s="72" t="s">
        <v>29</v>
      </c>
    </row>
    <row r="49" spans="1:6">
      <c r="A49" s="29">
        <v>43070</v>
      </c>
      <c r="B49" s="83" t="s">
        <v>29</v>
      </c>
      <c r="C49" s="83"/>
      <c r="D49" s="83"/>
      <c r="E49" s="84"/>
    </row>
    <row r="50" spans="1:6">
      <c r="A50" s="29">
        <v>43101</v>
      </c>
      <c r="D50" s="72" t="s">
        <v>29</v>
      </c>
    </row>
    <row r="51" spans="1:6">
      <c r="A51" s="29">
        <v>43132</v>
      </c>
      <c r="D51" s="72" t="s">
        <v>29</v>
      </c>
    </row>
    <row r="52" spans="1:6">
      <c r="A52" s="29">
        <v>43160</v>
      </c>
      <c r="E52" s="82" t="s">
        <v>29</v>
      </c>
    </row>
    <row r="53" spans="1:6">
      <c r="A53" s="29">
        <v>43191</v>
      </c>
      <c r="C53" s="72" t="s">
        <v>29</v>
      </c>
    </row>
    <row r="54" spans="1:6">
      <c r="A54" s="29">
        <v>43221</v>
      </c>
      <c r="E54" s="82" t="s">
        <v>29</v>
      </c>
    </row>
    <row r="55" spans="1:6">
      <c r="A55" s="29">
        <v>43252</v>
      </c>
      <c r="B55" s="72" t="s">
        <v>29</v>
      </c>
    </row>
    <row r="56" spans="1:6">
      <c r="A56" s="29">
        <v>43282</v>
      </c>
      <c r="B56" s="72" t="s">
        <v>29</v>
      </c>
    </row>
    <row r="57" spans="1:6">
      <c r="A57" s="29">
        <v>43313</v>
      </c>
      <c r="D57" s="72" t="s">
        <v>29</v>
      </c>
    </row>
    <row r="58" spans="1:6">
      <c r="A58" s="29">
        <v>43344</v>
      </c>
      <c r="B58" s="72" t="s">
        <v>29</v>
      </c>
    </row>
    <row r="59" spans="1:6">
      <c r="A59" s="29">
        <v>43374</v>
      </c>
      <c r="B59" s="72" t="s">
        <v>29</v>
      </c>
    </row>
    <row r="60" spans="1:6">
      <c r="A60" s="29">
        <v>43405</v>
      </c>
      <c r="D60" s="72" t="s">
        <v>29</v>
      </c>
    </row>
    <row r="61" spans="1:6">
      <c r="A61" s="29">
        <v>43435</v>
      </c>
      <c r="B61" s="83"/>
      <c r="C61" s="83"/>
      <c r="D61" s="83" t="s">
        <v>29</v>
      </c>
      <c r="E61" s="84"/>
    </row>
    <row r="62" spans="1:6">
      <c r="A62" s="29">
        <v>43466</v>
      </c>
      <c r="D62" s="72" t="s">
        <v>29</v>
      </c>
    </row>
    <row r="63" spans="1:6" ht="15" thickBot="1">
      <c r="A63" s="30" t="s">
        <v>35</v>
      </c>
      <c r="B63" s="103">
        <v>19</v>
      </c>
      <c r="C63" s="103">
        <v>10</v>
      </c>
      <c r="D63" s="103">
        <v>20</v>
      </c>
      <c r="E63" s="104">
        <v>12</v>
      </c>
    </row>
    <row r="64" spans="1:6" ht="15" thickTop="1">
      <c r="A64" s="105" t="s">
        <v>36</v>
      </c>
      <c r="B64" s="106">
        <f>(5*2+1*4+2*5+3+4+8)/19</f>
        <v>2.0526315789473686</v>
      </c>
      <c r="C64" s="67">
        <f>(9+7+8+3*4+5)/10</f>
        <v>4.0999999999999996</v>
      </c>
      <c r="D64" s="67">
        <f>(1*6+7*2+2+6+3+5+2)/20</f>
        <v>1.9</v>
      </c>
      <c r="E64" s="82">
        <f>(1*4+2*2+10+6+8+7)/12</f>
        <v>3.25</v>
      </c>
      <c r="F64" s="107">
        <f>SUM(B64:E64)/4</f>
        <v>2.825657894736842</v>
      </c>
    </row>
  </sheetData>
  <hyperlinks>
    <hyperlink ref="B1" r:id="rId1"/>
    <hyperlink ref="C1" r:id="rId2"/>
    <hyperlink ref="D1" r:id="rId3"/>
    <hyperlink ref="E1" r:id="rId4"/>
  </hyperlinks>
  <pageMargins left="0.7" right="0.7" top="0.78740157499999996" bottom="0.78740157499999996" header="0.3" footer="0.3"/>
  <pageSetup paperSize="9" orientation="portrait" horizontalDpi="4294967293" verticalDpi="4294967293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F17" sqref="F17"/>
    </sheetView>
  </sheetViews>
  <sheetFormatPr baseColWidth="10" defaultRowHeight="14.5" outlineLevelCol="1"/>
  <cols>
    <col min="1" max="1" width="52.08984375" bestFit="1" customWidth="1"/>
    <col min="3" max="3" width="15.90625" customWidth="1" outlineLevel="1"/>
    <col min="4" max="4" width="15.90625" customWidth="1"/>
    <col min="5" max="5" width="14.81640625" hidden="1" customWidth="1" outlineLevel="1"/>
    <col min="6" max="6" width="14.81640625" customWidth="1" collapsed="1"/>
    <col min="7" max="7" width="16.90625" hidden="1" customWidth="1" outlineLevel="1"/>
    <col min="8" max="8" width="16.90625" bestFit="1" customWidth="1" collapsed="1"/>
    <col min="9" max="9" width="17" hidden="1" customWidth="1" outlineLevel="1"/>
    <col min="10" max="10" width="17" bestFit="1" customWidth="1" collapsed="1"/>
    <col min="12" max="12" width="17" customWidth="1"/>
  </cols>
  <sheetData>
    <row r="1" spans="1:13" ht="15" thickBot="1">
      <c r="A1" s="1" t="s">
        <v>0</v>
      </c>
      <c r="B1" s="4" t="s">
        <v>2</v>
      </c>
      <c r="C1" s="3" t="str">
        <f>Mastertool!G1</f>
        <v>Kursdifferenz t-30</v>
      </c>
      <c r="D1" s="3" t="str">
        <f>C1</f>
        <v>Kursdifferenz t-30</v>
      </c>
      <c r="E1" s="8" t="e">
        <f>Mastertool!#REF!</f>
        <v>#REF!</v>
      </c>
      <c r="F1" s="8" t="e">
        <f>E1</f>
        <v>#REF!</v>
      </c>
      <c r="G1" s="11" t="e">
        <f>Mastertool!#REF!</f>
        <v>#REF!</v>
      </c>
      <c r="H1" s="11" t="e">
        <f>G1</f>
        <v>#REF!</v>
      </c>
      <c r="I1" s="62" t="e">
        <f>Mastertool!#REF!</f>
        <v>#REF!</v>
      </c>
      <c r="J1" s="62" t="e">
        <f>I1</f>
        <v>#REF!</v>
      </c>
      <c r="L1" s="102" t="s">
        <v>18</v>
      </c>
      <c r="M1" s="102"/>
    </row>
    <row r="2" spans="1:13" ht="15" thickTop="1">
      <c r="A2" s="95" t="str">
        <f>Mastertool!A2</f>
        <v>S &amp; P</v>
      </c>
      <c r="B2" s="95"/>
      <c r="C2" s="45">
        <f>Mastertool!G2</f>
        <v>-9.1873589164785607E-2</v>
      </c>
      <c r="E2" s="46" t="e">
        <f>Mastertool!#REF!</f>
        <v>#REF!</v>
      </c>
      <c r="G2" s="44" t="e">
        <f>Mastertool!#REF!</f>
        <v>#REF!</v>
      </c>
      <c r="H2" s="59"/>
      <c r="I2" s="64" t="e">
        <f>Mastertool!#REF!</f>
        <v>#REF!</v>
      </c>
      <c r="L2" s="55">
        <v>505</v>
      </c>
      <c r="M2" s="68">
        <f>SUM(L2:L2)</f>
        <v>505</v>
      </c>
    </row>
    <row r="3" spans="1:13">
      <c r="A3" s="95" t="str">
        <f>Mastertool!A3</f>
        <v>Euro Stoxx</v>
      </c>
      <c r="B3" s="95"/>
      <c r="C3" s="45">
        <f>Mastertool!G3</f>
        <v>-6.2362435803374971E-2</v>
      </c>
      <c r="E3" s="46" t="e">
        <f>Mastertool!#REF!</f>
        <v>#REF!</v>
      </c>
      <c r="G3" s="44" t="e">
        <f>Mastertool!#REF!</f>
        <v>#REF!</v>
      </c>
      <c r="H3" s="59"/>
      <c r="I3" s="64" t="e">
        <f>Mastertool!#REF!</f>
        <v>#REF!</v>
      </c>
      <c r="L3" s="56">
        <v>49</v>
      </c>
      <c r="M3" s="69">
        <f>SUM(L3:L3)</f>
        <v>49</v>
      </c>
    </row>
    <row r="4" spans="1:13">
      <c r="A4" s="95" t="str">
        <f>Mastertool!A4</f>
        <v>EM</v>
      </c>
      <c r="B4" s="95"/>
      <c r="C4" s="45">
        <f>Mastertool!G4</f>
        <v>-4.9894403379091901E-2</v>
      </c>
      <c r="E4" s="46" t="e">
        <f>Mastertool!#REF!</f>
        <v>#REF!</v>
      </c>
      <c r="G4" s="44" t="e">
        <f>Mastertool!#REF!</f>
        <v>#REF!</v>
      </c>
      <c r="H4" s="59"/>
      <c r="I4" s="64" t="e">
        <f>Mastertool!#REF!</f>
        <v>#REF!</v>
      </c>
      <c r="L4" s="57">
        <v>844</v>
      </c>
      <c r="M4" s="70">
        <f>SUM(L4:L4)</f>
        <v>844</v>
      </c>
    </row>
    <row r="5" spans="1:13" ht="15" thickBot="1">
      <c r="A5" s="95" t="str">
        <f>Mastertool!A5</f>
        <v>Pacific ex Japan</v>
      </c>
      <c r="B5" s="95"/>
      <c r="C5" s="45">
        <f>Mastertool!G5</f>
        <v>-5.5930186433954754E-2</v>
      </c>
      <c r="E5" s="46" t="e">
        <f>Mastertool!#REF!</f>
        <v>#REF!</v>
      </c>
      <c r="G5" s="44" t="e">
        <f>Mastertool!#REF!</f>
        <v>#REF!</v>
      </c>
      <c r="H5" s="59"/>
      <c r="I5" s="64" t="e">
        <f>Mastertool!#REF!</f>
        <v>#REF!</v>
      </c>
      <c r="L5" s="58">
        <v>30</v>
      </c>
      <c r="M5" s="71">
        <f>SUM(L5:L5)</f>
        <v>30</v>
      </c>
    </row>
    <row r="6" spans="1:13" ht="15.5" thickTop="1" thickBot="1">
      <c r="A6" s="95"/>
      <c r="B6" s="95"/>
      <c r="H6" s="47"/>
      <c r="L6" s="6"/>
      <c r="M6" s="54">
        <f>SUM(M2:M5)</f>
        <v>1428</v>
      </c>
    </row>
    <row r="7" spans="1:13" ht="15" thickTop="1">
      <c r="A7" s="95"/>
      <c r="B7" s="95"/>
    </row>
    <row r="8" spans="1:13">
      <c r="A8" s="95"/>
      <c r="B8" s="95"/>
    </row>
    <row r="9" spans="1:13">
      <c r="A9" s="95"/>
      <c r="B9" s="95"/>
    </row>
  </sheetData>
  <mergeCells count="1">
    <mergeCell ref="L1:M1"/>
  </mergeCells>
  <hyperlinks>
    <hyperlink ref="A2" r:id="rId1" display="iShares S&amp;P 500 (PB)"/>
    <hyperlink ref="B2" r:id="rId2" display="http://www.finanzen.net/etf/iShares_S&amp;P_500_UCITS_ETF_Dist"/>
    <hyperlink ref="B3" r:id="rId3" display="A0Q4R3"/>
    <hyperlink ref="B5" r:id="rId4" display="A0H074"/>
    <hyperlink ref="B4" r:id="rId5" display="ETF127"/>
    <hyperlink ref="A3:A5" r:id="rId6" display="iShares S&amp;P 500 (PB)"/>
  </hyperlinks>
  <pageMargins left="0.7" right="0.7" top="0.78740157499999996" bottom="0.78740157499999996" header="0.3" footer="0.3"/>
  <pageSetup paperSize="9" orientation="portrait" horizontalDpi="4294967293" verticalDpi="4294967293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Mastertool</vt:lpstr>
      <vt:lpstr>Nachkaufterminierung</vt:lpstr>
      <vt:lpstr>(backup)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Bialk</dc:creator>
  <cp:lastModifiedBy>Julian Bialk</cp:lastModifiedBy>
  <dcterms:created xsi:type="dcterms:W3CDTF">2016-06-28T00:17:14Z</dcterms:created>
  <dcterms:modified xsi:type="dcterms:W3CDTF">2019-01-19T11:43:46Z</dcterms:modified>
</cp:coreProperties>
</file>