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gleiche Summe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<sst xmlns="http://schemas.openxmlformats.org/spreadsheetml/2006/main" count="19" uniqueCount="12">
  <si>
    <t xml:space="preserve">Steigerung p.a.</t>
  </si>
  <si>
    <t xml:space="preserve">Kosten:</t>
  </si>
  <si>
    <t xml:space="preserve">Anteile</t>
  </si>
  <si>
    <t xml:space="preserve">Kurs</t>
  </si>
  <si>
    <t xml:space="preserve">Wert</t>
  </si>
  <si>
    <t xml:space="preserve">Verkauf</t>
  </si>
  <si>
    <t xml:space="preserve">Gewinn</t>
  </si>
  <si>
    <t xml:space="preserve">Steuer</t>
  </si>
  <si>
    <t xml:space="preserve">Reinvestition</t>
  </si>
  <si>
    <t xml:space="preserve">Kauf Stk</t>
  </si>
  <si>
    <t xml:space="preserve">Keine Reinvestition</t>
  </si>
  <si>
    <t xml:space="preserve">Gewinn nach Steuer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</si>
</sst>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\ %"/>
    <numFmt numFmtId="166" formatCode="0.00\ %"/>
    <numFmt numFmtId="167" formatCode="0"/>
    <numFmt numFmtId="168" formatCode="0.00"/>
  </numFmts>
  <fonts count="5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8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6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3:O3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L39" activeCellId="0" sqref="L39"/>
    </sheetView>
  </sheetViews>
  <sheetFormatPr defaultRowHeight="13.8" zeroHeight="false" outlineLevelRow="0" outlineLevelCol="0"/>
  <cols>
    <col collapsed="false" customWidth="true" hidden="false" outlineLevel="0" max="1025" min="1" style="0" width="10.67"/>
  </cols>
  <sheetData>
    <row r="3" customFormat="false" ht="13.8" hidden="false" customHeight="false" outlineLevel="0" collapsed="false">
      <c r="A3" s="0" t="s">
        <v>0</v>
      </c>
      <c r="B3" s="1" t="n">
        <v>0.07</v>
      </c>
      <c r="I3" s="2" t="s">
        <v>1</v>
      </c>
      <c r="J3" s="3" t="n">
        <v>0.001</v>
      </c>
    </row>
    <row r="4" customFormat="false" ht="13.8" hidden="false" customHeight="false" outlineLevel="0" collapsed="false">
      <c r="B4" s="0" t="s">
        <v>2</v>
      </c>
      <c r="C4" s="0" t="s">
        <v>3</v>
      </c>
      <c r="D4" s="0" t="s">
        <v>4</v>
      </c>
      <c r="G4" s="0" t="s">
        <v>2</v>
      </c>
      <c r="H4" s="0" t="s">
        <v>3</v>
      </c>
      <c r="I4" s="0" t="s">
        <v>4</v>
      </c>
      <c r="J4" s="0" t="s">
        <v>5</v>
      </c>
      <c r="K4" s="0" t="s">
        <v>6</v>
      </c>
      <c r="L4" s="0" t="s">
        <v>7</v>
      </c>
      <c r="M4" s="0" t="s">
        <v>8</v>
      </c>
      <c r="N4" s="0" t="s">
        <v>9</v>
      </c>
    </row>
    <row r="5" customFormat="false" ht="13.8" hidden="false" customHeight="false" outlineLevel="0" collapsed="false">
      <c r="B5" s="0" t="n">
        <v>50</v>
      </c>
      <c r="C5" s="0" t="n">
        <v>100</v>
      </c>
      <c r="D5" s="0" t="n">
        <f aca="false">C5*B5</f>
        <v>5000</v>
      </c>
      <c r="G5" s="0" t="n">
        <f aca="false">B5</f>
        <v>50</v>
      </c>
      <c r="H5" s="4" t="n">
        <f aca="false">C5</f>
        <v>100</v>
      </c>
      <c r="I5" s="0" t="n">
        <f aca="false">H5*G5</f>
        <v>5000</v>
      </c>
    </row>
    <row r="6" customFormat="false" ht="13.8" hidden="false" customHeight="false" outlineLevel="0" collapsed="false">
      <c r="A6" s="0" t="n">
        <v>2019</v>
      </c>
      <c r="B6" s="0" t="n">
        <f aca="false">B5</f>
        <v>50</v>
      </c>
      <c r="C6" s="4" t="n">
        <f aca="false">C5*$B$3+C5</f>
        <v>107</v>
      </c>
      <c r="D6" s="4" t="n">
        <f aca="false">C6*B6</f>
        <v>5350</v>
      </c>
      <c r="F6" s="0" t="n">
        <v>2019</v>
      </c>
      <c r="G6" s="0" t="n">
        <f aca="false">G5</f>
        <v>50</v>
      </c>
      <c r="H6" s="4" t="n">
        <f aca="false">C6</f>
        <v>107</v>
      </c>
      <c r="I6" s="4" t="n">
        <f aca="false">H6*G6</f>
        <v>5350</v>
      </c>
      <c r="J6" s="5" t="n">
        <f aca="false">I6-I6*$J$3</f>
        <v>5344.65</v>
      </c>
      <c r="K6" s="5" t="n">
        <f aca="false">J6-I5</f>
        <v>344.65</v>
      </c>
      <c r="L6" s="5" t="n">
        <f aca="false">IF(K6&lt;801,0,(K6-801)*$C$29)</f>
        <v>0</v>
      </c>
      <c r="M6" s="5" t="n">
        <f aca="false">J6-L6</f>
        <v>5344.65</v>
      </c>
      <c r="N6" s="5" t="n">
        <f aca="false">(M6-M6*$J$3)/H6</f>
        <v>49.90005</v>
      </c>
      <c r="O6" s="5"/>
    </row>
    <row r="7" customFormat="false" ht="13.8" hidden="false" customHeight="false" outlineLevel="0" collapsed="false">
      <c r="A7" s="0" t="n">
        <v>2020</v>
      </c>
      <c r="B7" s="0" t="n">
        <f aca="false">B6</f>
        <v>50</v>
      </c>
      <c r="C7" s="4" t="n">
        <f aca="false">C6*$B$3+C6</f>
        <v>114.49</v>
      </c>
      <c r="D7" s="4" t="n">
        <f aca="false">C7*B7</f>
        <v>5724.5</v>
      </c>
      <c r="F7" s="0" t="n">
        <v>2020</v>
      </c>
      <c r="G7" s="5" t="n">
        <f aca="false">N6</f>
        <v>49.90005</v>
      </c>
      <c r="H7" s="4" t="n">
        <f aca="false">C7</f>
        <v>114.49</v>
      </c>
      <c r="I7" s="4" t="n">
        <f aca="false">H7*G7</f>
        <v>5713.0567245</v>
      </c>
      <c r="J7" s="5" t="n">
        <f aca="false">I7-I7*$J$3</f>
        <v>5707.3436677755</v>
      </c>
      <c r="K7" s="5" t="n">
        <f aca="false">J7-I6</f>
        <v>357.343667775499</v>
      </c>
      <c r="L7" s="5" t="n">
        <f aca="false">IF(K7&lt;801,0,(K7-801)*$C$29)</f>
        <v>0</v>
      </c>
      <c r="M7" s="5" t="n">
        <f aca="false">J7-L7</f>
        <v>5707.3436677755</v>
      </c>
      <c r="N7" s="5" t="n">
        <f aca="false">(M7-M7*$J$3)/H7</f>
        <v>49.80029980005</v>
      </c>
      <c r="O7" s="5"/>
    </row>
    <row r="8" customFormat="false" ht="13.8" hidden="false" customHeight="false" outlineLevel="0" collapsed="false">
      <c r="A8" s="0" t="n">
        <v>2021</v>
      </c>
      <c r="B8" s="0" t="n">
        <f aca="false">B7</f>
        <v>50</v>
      </c>
      <c r="C8" s="4" t="n">
        <f aca="false">C7*$B$3+C7</f>
        <v>122.5043</v>
      </c>
      <c r="D8" s="4" t="n">
        <f aca="false">C8*B8</f>
        <v>6125.215</v>
      </c>
      <c r="F8" s="0" t="n">
        <v>2021</v>
      </c>
      <c r="G8" s="5" t="n">
        <f aca="false">N7</f>
        <v>49.80029980005</v>
      </c>
      <c r="H8" s="4" t="n">
        <f aca="false">C8</f>
        <v>122.5043</v>
      </c>
      <c r="I8" s="4" t="n">
        <f aca="false">H8*G8</f>
        <v>6100.75086679526</v>
      </c>
      <c r="J8" s="5" t="n">
        <f aca="false">I8-I8*$J$3</f>
        <v>6094.65011592847</v>
      </c>
      <c r="K8" s="5" t="n">
        <f aca="false">J8-I7</f>
        <v>381.59339142847</v>
      </c>
      <c r="L8" s="5" t="n">
        <f aca="false">IF(K8&lt;801,0,(K8-801)*$C$29)</f>
        <v>0</v>
      </c>
      <c r="M8" s="5" t="n">
        <f aca="false">J8-L8</f>
        <v>6094.65011592847</v>
      </c>
      <c r="N8" s="5" t="n">
        <f aca="false">(M8-M8*$J$3)/H8</f>
        <v>49.7007490007497</v>
      </c>
      <c r="O8" s="5"/>
    </row>
    <row r="9" customFormat="false" ht="13.8" hidden="false" customHeight="false" outlineLevel="0" collapsed="false">
      <c r="A9" s="0" t="n">
        <v>2022</v>
      </c>
      <c r="B9" s="0" t="n">
        <f aca="false">B8</f>
        <v>50</v>
      </c>
      <c r="C9" s="4" t="n">
        <f aca="false">C8*$B$3+C8</f>
        <v>131.079601</v>
      </c>
      <c r="D9" s="4" t="n">
        <f aca="false">C9*B9</f>
        <v>6553.98005</v>
      </c>
      <c r="F9" s="0" t="n">
        <v>2022</v>
      </c>
      <c r="G9" s="5" t="n">
        <f aca="false">N8</f>
        <v>49.7007490007497</v>
      </c>
      <c r="H9" s="4" t="n">
        <f aca="false">C9</f>
        <v>131.079601</v>
      </c>
      <c r="I9" s="4" t="n">
        <f aca="false">H9*G9</f>
        <v>6514.75434841942</v>
      </c>
      <c r="J9" s="5" t="n">
        <f aca="false">I9-I9*$J$3</f>
        <v>6508.239594071</v>
      </c>
      <c r="K9" s="5" t="n">
        <f aca="false">J9-I8</f>
        <v>407.488727275734</v>
      </c>
      <c r="L9" s="5" t="n">
        <f aca="false">IF(K9&lt;801,0,(K9-801)*$C$29)</f>
        <v>0</v>
      </c>
      <c r="M9" s="5" t="n">
        <f aca="false">J9-L9</f>
        <v>6508.239594071</v>
      </c>
      <c r="N9" s="5" t="n">
        <f aca="false">(M9-M9*$J$3)/H9</f>
        <v>49.6013972034972</v>
      </c>
      <c r="O9" s="5"/>
    </row>
    <row r="10" customFormat="false" ht="13.8" hidden="false" customHeight="false" outlineLevel="0" collapsed="false">
      <c r="A10" s="0" t="n">
        <v>2023</v>
      </c>
      <c r="B10" s="0" t="n">
        <f aca="false">B9</f>
        <v>50</v>
      </c>
      <c r="C10" s="4" t="n">
        <f aca="false">C9*$B$3+C9</f>
        <v>140.25517307</v>
      </c>
      <c r="D10" s="4" t="n">
        <f aca="false">C10*B10</f>
        <v>7012.7586535</v>
      </c>
      <c r="F10" s="0" t="n">
        <v>2023</v>
      </c>
      <c r="G10" s="5" t="n">
        <f aca="false">N9</f>
        <v>49.6013972034972</v>
      </c>
      <c r="H10" s="4" t="n">
        <f aca="false">C10</f>
        <v>140.25517307</v>
      </c>
      <c r="I10" s="4" t="n">
        <f aca="false">H10*G10</f>
        <v>6956.85254929031</v>
      </c>
      <c r="J10" s="5" t="n">
        <f aca="false">I10-I10*$J$3</f>
        <v>6949.89569674102</v>
      </c>
      <c r="K10" s="5" t="n">
        <f aca="false">J10-I9</f>
        <v>435.141348321606</v>
      </c>
      <c r="L10" s="5" t="n">
        <f aca="false">IF(K10&lt;801,0,(K10-801)*$C$29)</f>
        <v>0</v>
      </c>
      <c r="M10" s="5" t="n">
        <f aca="false">J10-L10</f>
        <v>6949.89569674102</v>
      </c>
      <c r="N10" s="5" t="n">
        <f aca="false">(M10-M10*$J$3)/H10</f>
        <v>49.5022440104874</v>
      </c>
      <c r="O10" s="5"/>
    </row>
    <row r="11" customFormat="false" ht="13.8" hidden="false" customHeight="false" outlineLevel="0" collapsed="false">
      <c r="A11" s="0" t="n">
        <v>2024</v>
      </c>
      <c r="B11" s="0" t="n">
        <f aca="false">B10</f>
        <v>50</v>
      </c>
      <c r="C11" s="4" t="n">
        <f aca="false">C10*$B$3+C10</f>
        <v>150.0730351849</v>
      </c>
      <c r="D11" s="4" t="n">
        <f aca="false">C11*B11</f>
        <v>7503.651759245</v>
      </c>
      <c r="F11" s="0" t="n">
        <v>2024</v>
      </c>
      <c r="G11" s="5" t="n">
        <f aca="false">N10</f>
        <v>49.5022440104874</v>
      </c>
      <c r="H11" s="4" t="n">
        <f aca="false">C11</f>
        <v>150.0730351849</v>
      </c>
      <c r="I11" s="4" t="n">
        <f aca="false">H11*G11</f>
        <v>7428.95200711738</v>
      </c>
      <c r="J11" s="5" t="n">
        <f aca="false">I11-I11*$J$3</f>
        <v>7421.52305511027</v>
      </c>
      <c r="K11" s="5" t="n">
        <f aca="false">J11-I10</f>
        <v>464.670505819951</v>
      </c>
      <c r="L11" s="5" t="n">
        <f aca="false">IF(K11&lt;801,0,(K11-801)*$C$29)</f>
        <v>0</v>
      </c>
      <c r="M11" s="5" t="n">
        <f aca="false">J11-L11</f>
        <v>7421.52305511027</v>
      </c>
      <c r="N11" s="5" t="n">
        <f aca="false">(M11-M11*$J$3)/H11</f>
        <v>49.4032890247104</v>
      </c>
      <c r="O11" s="5"/>
    </row>
    <row r="12" customFormat="false" ht="13.8" hidden="false" customHeight="false" outlineLevel="0" collapsed="false">
      <c r="A12" s="0" t="n">
        <v>2025</v>
      </c>
      <c r="B12" s="0" t="n">
        <f aca="false">B11</f>
        <v>50</v>
      </c>
      <c r="C12" s="4" t="n">
        <f aca="false">C11*$B$3+C11</f>
        <v>160.578147647843</v>
      </c>
      <c r="D12" s="4" t="n">
        <f aca="false">C12*B12</f>
        <v>8028.90738239215</v>
      </c>
      <c r="F12" s="0" t="n">
        <v>2025</v>
      </c>
      <c r="G12" s="5" t="n">
        <f aca="false">N11</f>
        <v>49.4032890247104</v>
      </c>
      <c r="H12" s="4" t="n">
        <f aca="false">C12</f>
        <v>160.578147647843</v>
      </c>
      <c r="I12" s="4" t="n">
        <f aca="false">H12*G12</f>
        <v>7933.08863929902</v>
      </c>
      <c r="J12" s="5" t="n">
        <f aca="false">I12-I12*$J$3</f>
        <v>7925.15555065972</v>
      </c>
      <c r="K12" s="5" t="n">
        <f aca="false">J12-I11</f>
        <v>496.203543542335</v>
      </c>
      <c r="L12" s="5" t="n">
        <f aca="false">IF(K12&lt;801,0,(K12-801)*$C$29)</f>
        <v>0</v>
      </c>
      <c r="M12" s="5" t="n">
        <f aca="false">J12-L12</f>
        <v>7925.15555065972</v>
      </c>
      <c r="N12" s="5" t="n">
        <f aca="false">(M12-M12*$J$3)/H12</f>
        <v>49.30453184995</v>
      </c>
      <c r="O12" s="5"/>
    </row>
    <row r="13" customFormat="false" ht="13.8" hidden="false" customHeight="false" outlineLevel="0" collapsed="false">
      <c r="A13" s="0" t="n">
        <v>2026</v>
      </c>
      <c r="B13" s="0" t="n">
        <f aca="false">B12</f>
        <v>50</v>
      </c>
      <c r="C13" s="4" t="n">
        <f aca="false">C12*$B$3+C12</f>
        <v>171.818617983192</v>
      </c>
      <c r="D13" s="4" t="n">
        <f aca="false">C13*B13</f>
        <v>8590.9308991596</v>
      </c>
      <c r="F13" s="0" t="n">
        <v>2026</v>
      </c>
      <c r="G13" s="5" t="n">
        <f aca="false">N12</f>
        <v>49.30453184995</v>
      </c>
      <c r="H13" s="4" t="n">
        <f aca="false">C13</f>
        <v>171.818617983192</v>
      </c>
      <c r="I13" s="4" t="n">
        <f aca="false">H13*G13</f>
        <v>8471.43652276669</v>
      </c>
      <c r="J13" s="5" t="n">
        <f aca="false">I13-I13*$J$3</f>
        <v>8462.96508624392</v>
      </c>
      <c r="K13" s="5" t="n">
        <f aca="false">J13-I12</f>
        <v>529.876446944909</v>
      </c>
      <c r="L13" s="5" t="n">
        <f aca="false">IF(K13&lt;801,0,(K13-801)*$C$29)</f>
        <v>0</v>
      </c>
      <c r="M13" s="5" t="n">
        <f aca="false">J13-L13</f>
        <v>8462.96508624392</v>
      </c>
      <c r="N13" s="5" t="n">
        <f aca="false">(M13-M13*$J$3)/H13</f>
        <v>49.205972090782</v>
      </c>
      <c r="O13" s="5"/>
    </row>
    <row r="14" customFormat="false" ht="13.8" hidden="false" customHeight="false" outlineLevel="0" collapsed="false">
      <c r="A14" s="0" t="n">
        <v>2027</v>
      </c>
      <c r="B14" s="0" t="n">
        <f aca="false">B13</f>
        <v>50</v>
      </c>
      <c r="C14" s="4" t="n">
        <f aca="false">C13*$B$3+C13</f>
        <v>183.845921242015</v>
      </c>
      <c r="D14" s="4" t="n">
        <f aca="false">C14*B14</f>
        <v>9192.29606210078</v>
      </c>
      <c r="F14" s="0" t="n">
        <v>2027</v>
      </c>
      <c r="G14" s="5" t="n">
        <f aca="false">N13</f>
        <v>49.205972090782</v>
      </c>
      <c r="H14" s="4" t="n">
        <f aca="false">C14</f>
        <v>183.845921242015</v>
      </c>
      <c r="I14" s="4" t="n">
        <f aca="false">H14*G14</f>
        <v>9046.31726963872</v>
      </c>
      <c r="J14" s="5" t="n">
        <f aca="false">I14-I14*$J$3</f>
        <v>9037.27095236908</v>
      </c>
      <c r="K14" s="5" t="n">
        <f aca="false">J14-I13</f>
        <v>565.83442960239</v>
      </c>
      <c r="L14" s="5" t="n">
        <f aca="false">IF(K14&lt;801,0,(K14-801)*$C$29)</f>
        <v>0</v>
      </c>
      <c r="M14" s="5" t="n">
        <f aca="false">J14-L14</f>
        <v>9037.27095236908</v>
      </c>
      <c r="N14" s="5" t="n">
        <f aca="false">(M14-M14*$J$3)/H14</f>
        <v>49.1076093525725</v>
      </c>
      <c r="O14" s="5"/>
    </row>
    <row r="15" customFormat="false" ht="13.8" hidden="false" customHeight="false" outlineLevel="0" collapsed="false">
      <c r="A15" s="0" t="n">
        <v>2028</v>
      </c>
      <c r="B15" s="0" t="n">
        <f aca="false">B14</f>
        <v>50</v>
      </c>
      <c r="C15" s="4" t="n">
        <f aca="false">C14*$B$3+C14</f>
        <v>196.715135728957</v>
      </c>
      <c r="D15" s="4" t="n">
        <f aca="false">C15*B15</f>
        <v>9835.75678644783</v>
      </c>
      <c r="F15" s="0" t="n">
        <v>2028</v>
      </c>
      <c r="G15" s="5" t="n">
        <f aca="false">N14</f>
        <v>49.1076093525725</v>
      </c>
      <c r="H15" s="4" t="n">
        <f aca="false">C15</f>
        <v>196.715135728957</v>
      </c>
      <c r="I15" s="4" t="n">
        <f aca="false">H15*G15</f>
        <v>9660.21003911588</v>
      </c>
      <c r="J15" s="5" t="n">
        <f aca="false">I15-I15*$J$3</f>
        <v>9650.54982907677</v>
      </c>
      <c r="K15" s="5" t="n">
        <f aca="false">J15-I14</f>
        <v>604.232559438047</v>
      </c>
      <c r="L15" s="5" t="n">
        <f aca="false">IF(K15&lt;801,0,(K15-801)*$C$29)</f>
        <v>0</v>
      </c>
      <c r="M15" s="5" t="n">
        <f aca="false">J15-L15</f>
        <v>9650.54982907677</v>
      </c>
      <c r="N15" s="5" t="n">
        <f aca="false">(M15-M15*$J$3)/H15</f>
        <v>49.0094432414767</v>
      </c>
      <c r="O15" s="5"/>
    </row>
    <row r="16" customFormat="false" ht="13.8" hidden="false" customHeight="false" outlineLevel="0" collapsed="false">
      <c r="A16" s="0" t="n">
        <v>2029</v>
      </c>
      <c r="B16" s="0" t="n">
        <f aca="false">B15</f>
        <v>50</v>
      </c>
      <c r="C16" s="4" t="n">
        <f aca="false">C15*$B$3+C15</f>
        <v>210.485195229984</v>
      </c>
      <c r="D16" s="4" t="n">
        <f aca="false">C16*B16</f>
        <v>10524.2597614992</v>
      </c>
      <c r="F16" s="0" t="n">
        <v>2029</v>
      </c>
      <c r="G16" s="5" t="n">
        <f aca="false">N15</f>
        <v>49.0094432414767</v>
      </c>
      <c r="H16" s="4" t="n">
        <f aca="false">C16</f>
        <v>210.485195229984</v>
      </c>
      <c r="I16" s="4" t="n">
        <f aca="false">H16*G16</f>
        <v>10315.762228795</v>
      </c>
      <c r="J16" s="5" t="n">
        <f aca="false">I16-I16*$J$3</f>
        <v>10305.4464665662</v>
      </c>
      <c r="K16" s="5" t="n">
        <f aca="false">J16-I15</f>
        <v>645.236427450353</v>
      </c>
      <c r="L16" s="5" t="n">
        <f aca="false">IF(K16&lt;801,0,(K16-801)*$C$29)</f>
        <v>0</v>
      </c>
      <c r="M16" s="5" t="n">
        <f aca="false">J16-L16</f>
        <v>10305.4464665662</v>
      </c>
      <c r="N16" s="5" t="n">
        <f aca="false">(M16-M16*$J$3)/H16</f>
        <v>48.911473364437</v>
      </c>
      <c r="O16" s="5"/>
    </row>
    <row r="17" customFormat="false" ht="13.8" hidden="false" customHeight="false" outlineLevel="0" collapsed="false">
      <c r="A17" s="0" t="n">
        <v>2030</v>
      </c>
      <c r="B17" s="0" t="n">
        <f aca="false">B16</f>
        <v>50</v>
      </c>
      <c r="C17" s="4" t="n">
        <f aca="false">C16*$B$3+C16</f>
        <v>225.219158896082</v>
      </c>
      <c r="D17" s="4" t="n">
        <f aca="false">C17*B17</f>
        <v>11260.9579448041</v>
      </c>
      <c r="F17" s="0" t="n">
        <v>2030</v>
      </c>
      <c r="G17" s="5" t="n">
        <f aca="false">N16</f>
        <v>48.911473364437</v>
      </c>
      <c r="H17" s="4" t="n">
        <f aca="false">C17</f>
        <v>225.219158896082</v>
      </c>
      <c r="I17" s="4" t="n">
        <f aca="false">H17*G17</f>
        <v>11015.8008915066</v>
      </c>
      <c r="J17" s="5" t="n">
        <f aca="false">I17-I17*$J$3</f>
        <v>11004.7850906151</v>
      </c>
      <c r="K17" s="5" t="n">
        <f aca="false">J17-I16</f>
        <v>689.022861820111</v>
      </c>
      <c r="L17" s="5" t="n">
        <f aca="false">IF(K17&lt;801,0,(K17-801)*$C$29)</f>
        <v>0</v>
      </c>
      <c r="M17" s="5" t="n">
        <f aca="false">J17-L17</f>
        <v>11004.7850906151</v>
      </c>
      <c r="N17" s="5" t="n">
        <f aca="false">(M17-M17*$J$3)/H17</f>
        <v>48.8136993291815</v>
      </c>
      <c r="O17" s="5"/>
    </row>
    <row r="18" customFormat="false" ht="13.8" hidden="false" customHeight="false" outlineLevel="0" collapsed="false">
      <c r="A18" s="0" t="n">
        <v>2031</v>
      </c>
      <c r="B18" s="0" t="n">
        <f aca="false">B17</f>
        <v>50</v>
      </c>
      <c r="C18" s="4" t="n">
        <f aca="false">C17*$B$3+C17</f>
        <v>240.984500018808</v>
      </c>
      <c r="D18" s="4" t="n">
        <f aca="false">C18*B18</f>
        <v>12049.2250009404</v>
      </c>
      <c r="F18" s="0" t="n">
        <v>2031</v>
      </c>
      <c r="G18" s="5" t="n">
        <f aca="false">N17</f>
        <v>48.8136993291815</v>
      </c>
      <c r="H18" s="4" t="n">
        <f aca="false">C18</f>
        <v>240.984500018808</v>
      </c>
      <c r="I18" s="4" t="n">
        <f aca="false">H18*G18</f>
        <v>11763.3449269112</v>
      </c>
      <c r="J18" s="5" t="n">
        <f aca="false">I18-I18*$J$3</f>
        <v>11751.5815819843</v>
      </c>
      <c r="K18" s="5" t="n">
        <f aca="false">J18-I17</f>
        <v>735.780690477684</v>
      </c>
      <c r="L18" s="5" t="n">
        <f aca="false">IF(K18&lt;801,0,(K18-801)*$C$29)</f>
        <v>0</v>
      </c>
      <c r="M18" s="5" t="n">
        <f aca="false">J18-L18</f>
        <v>11751.5815819843</v>
      </c>
      <c r="N18" s="5" t="n">
        <f aca="false">(M18-M18*$J$3)/H18</f>
        <v>48.7161207442225</v>
      </c>
      <c r="O18" s="5"/>
    </row>
    <row r="19" customFormat="false" ht="13.8" hidden="false" customHeight="false" outlineLevel="0" collapsed="false">
      <c r="A19" s="0" t="n">
        <v>2032</v>
      </c>
      <c r="B19" s="0" t="n">
        <f aca="false">B18</f>
        <v>50</v>
      </c>
      <c r="C19" s="4" t="n">
        <f aca="false">C18*$B$3+C18</f>
        <v>257.853415020125</v>
      </c>
      <c r="D19" s="4" t="n">
        <f aca="false">C19*B19</f>
        <v>12892.6707510062</v>
      </c>
      <c r="F19" s="0" t="n">
        <v>2032</v>
      </c>
      <c r="G19" s="5" t="n">
        <f aca="false">N18</f>
        <v>48.7161207442225</v>
      </c>
      <c r="H19" s="4" t="n">
        <f aca="false">C19</f>
        <v>257.853415020125</v>
      </c>
      <c r="I19" s="4" t="n">
        <f aca="false">H19*G19</f>
        <v>12561.6181004305</v>
      </c>
      <c r="J19" s="5" t="n">
        <f aca="false">I19-I19*$J$3</f>
        <v>12549.0564823301</v>
      </c>
      <c r="K19" s="5" t="n">
        <f aca="false">J19-I18</f>
        <v>785.711555418839</v>
      </c>
      <c r="L19" s="5" t="n">
        <f aca="false">IF(K19&lt;801,0,(K19-801)*$C$29)</f>
        <v>0</v>
      </c>
      <c r="M19" s="5" t="n">
        <f aca="false">J19-L19</f>
        <v>12549.0564823301</v>
      </c>
      <c r="N19" s="5" t="n">
        <f aca="false">(M19-M19*$J$3)/H19</f>
        <v>48.6187372188548</v>
      </c>
      <c r="O19" s="5"/>
    </row>
    <row r="20" customFormat="false" ht="13.8" hidden="false" customHeight="false" outlineLevel="0" collapsed="false">
      <c r="A20" s="0" t="n">
        <v>2033</v>
      </c>
      <c r="B20" s="0" t="n">
        <f aca="false">B19</f>
        <v>50</v>
      </c>
      <c r="C20" s="4" t="n">
        <f aca="false">C19*$B$3+C19</f>
        <v>275.903154071533</v>
      </c>
      <c r="D20" s="4" t="n">
        <f aca="false">C20*B20</f>
        <v>13795.1577035767</v>
      </c>
      <c r="F20" s="0" t="n">
        <v>2033</v>
      </c>
      <c r="G20" s="5" t="n">
        <f aca="false">N19</f>
        <v>48.6187372188548</v>
      </c>
      <c r="H20" s="4" t="n">
        <f aca="false">C20</f>
        <v>275.903154071533</v>
      </c>
      <c r="I20" s="4" t="n">
        <f aca="false">H20*G20</f>
        <v>13414.0629456571</v>
      </c>
      <c r="J20" s="5" t="n">
        <f aca="false">I20-I20*$J$3</f>
        <v>13400.6488827114</v>
      </c>
      <c r="K20" s="5" t="n">
        <f aca="false">J20-I19</f>
        <v>839.030782280923</v>
      </c>
      <c r="L20" s="5" t="n">
        <f aca="false">IF(K20&lt;801,0,(K20-801)*$C$29)</f>
        <v>9.98308034874222</v>
      </c>
      <c r="M20" s="5" t="n">
        <f aca="false">J20-L20</f>
        <v>13390.6658023627</v>
      </c>
      <c r="N20" s="5" t="n">
        <f aca="false">(M20-M20*$J$3)/H20</f>
        <v>48.4854012690699</v>
      </c>
      <c r="O20" s="5"/>
    </row>
    <row r="21" customFormat="false" ht="13.8" hidden="false" customHeight="false" outlineLevel="0" collapsed="false">
      <c r="A21" s="0" t="n">
        <v>2034</v>
      </c>
      <c r="B21" s="0" t="n">
        <f aca="false">B20</f>
        <v>50</v>
      </c>
      <c r="C21" s="4" t="n">
        <f aca="false">C20*$B$3+C20</f>
        <v>295.216374856541</v>
      </c>
      <c r="D21" s="4" t="n">
        <f aca="false">C21*B21</f>
        <v>14760.818742827</v>
      </c>
      <c r="F21" s="0" t="n">
        <v>2034</v>
      </c>
      <c r="G21" s="5" t="n">
        <f aca="false">N20</f>
        <v>48.4854012690699</v>
      </c>
      <c r="H21" s="4" t="n">
        <f aca="false">C21</f>
        <v>295.216374856541</v>
      </c>
      <c r="I21" s="4" t="n">
        <f aca="false">H21*G21</f>
        <v>14313.6843961195</v>
      </c>
      <c r="J21" s="5" t="n">
        <f aca="false">I21-I21*$J$3</f>
        <v>14299.3707117234</v>
      </c>
      <c r="K21" s="5" t="n">
        <f aca="false">J21-I20</f>
        <v>885.307766066338</v>
      </c>
      <c r="L21" s="5" t="n">
        <f aca="false">IF(K21&lt;801,0,(K21-801)*$C$29)</f>
        <v>22.1307885924138</v>
      </c>
      <c r="M21" s="5" t="n">
        <f aca="false">J21-L21</f>
        <v>14277.239923131</v>
      </c>
      <c r="N21" s="5" t="n">
        <f aca="false">(M21-M21*$J$3)/H21</f>
        <v>48.3135892788431</v>
      </c>
      <c r="O21" s="5"/>
    </row>
    <row r="22" customFormat="false" ht="13.8" hidden="false" customHeight="false" outlineLevel="0" collapsed="false">
      <c r="A22" s="0" t="n">
        <v>2035</v>
      </c>
      <c r="B22" s="0" t="n">
        <f aca="false">B21</f>
        <v>50</v>
      </c>
      <c r="C22" s="4" t="n">
        <f aca="false">C21*$B$3+C21</f>
        <v>315.881521096499</v>
      </c>
      <c r="D22" s="4" t="n">
        <f aca="false">C22*B22</f>
        <v>15794.0760548249</v>
      </c>
      <c r="F22" s="0" t="n">
        <v>2035</v>
      </c>
      <c r="G22" s="5" t="n">
        <f aca="false">N21</f>
        <v>48.3135892788431</v>
      </c>
      <c r="H22" s="4" t="n">
        <f aca="false">C22</f>
        <v>315.881521096499</v>
      </c>
      <c r="I22" s="4" t="n">
        <f aca="false">H22*G22</f>
        <v>15261.3700710324</v>
      </c>
      <c r="J22" s="5" t="n">
        <f aca="false">I22-I22*$J$3</f>
        <v>15246.1087009614</v>
      </c>
      <c r="K22" s="5" t="n">
        <f aca="false">J22-I21</f>
        <v>932.424304841854</v>
      </c>
      <c r="L22" s="5" t="n">
        <f aca="false">IF(K22&lt;801,0,(K22-801)*$C$29)</f>
        <v>34.4988800209866</v>
      </c>
      <c r="M22" s="5" t="n">
        <f aca="false">J22-L22</f>
        <v>15211.6098209404</v>
      </c>
      <c r="N22" s="5" t="n">
        <f aca="false">(M22-M22*$J$3)/H22</f>
        <v>48.1079050093504</v>
      </c>
      <c r="O22" s="5"/>
    </row>
    <row r="23" customFormat="false" ht="13.8" hidden="false" customHeight="false" outlineLevel="0" collapsed="false">
      <c r="A23" s="0" t="n">
        <v>2036</v>
      </c>
      <c r="B23" s="0" t="n">
        <f aca="false">B22</f>
        <v>50</v>
      </c>
      <c r="C23" s="4" t="n">
        <f aca="false">C22*$B$3+C22</f>
        <v>337.993227573254</v>
      </c>
      <c r="D23" s="4" t="n">
        <f aca="false">C23*B23</f>
        <v>16899.6613786627</v>
      </c>
      <c r="F23" s="0" t="n">
        <v>2036</v>
      </c>
      <c r="G23" s="5" t="n">
        <f aca="false">N22</f>
        <v>48.1079050093504</v>
      </c>
      <c r="H23" s="4" t="n">
        <f aca="false">C23</f>
        <v>337.993227573254</v>
      </c>
      <c r="I23" s="4" t="n">
        <f aca="false">H23*G23</f>
        <v>16260.1460858978</v>
      </c>
      <c r="J23" s="5" t="n">
        <f aca="false">I23-I23*$J$3</f>
        <v>16243.8859398119</v>
      </c>
      <c r="K23" s="5" t="n">
        <f aca="false">J23-I22</f>
        <v>982.515868779507</v>
      </c>
      <c r="L23" s="5" t="n">
        <f aca="false">IF(K23&lt;801,0,(K23-801)*$C$29)</f>
        <v>47.6479155546205</v>
      </c>
      <c r="M23" s="5" t="n">
        <f aca="false">J23-L23</f>
        <v>16196.2380242573</v>
      </c>
      <c r="N23" s="5" t="n">
        <f aca="false">(M23-M23*$J$3)/H23</f>
        <v>47.8709052912202</v>
      </c>
      <c r="O23" s="5"/>
    </row>
    <row r="24" customFormat="false" ht="13.8" hidden="false" customHeight="false" outlineLevel="0" collapsed="false">
      <c r="A24" s="0" t="n">
        <v>2037</v>
      </c>
      <c r="B24" s="0" t="n">
        <f aca="false">B23</f>
        <v>50</v>
      </c>
      <c r="C24" s="4" t="n">
        <f aca="false">C23*$B$3+C23</f>
        <v>361.652753503381</v>
      </c>
      <c r="D24" s="4" t="n">
        <f aca="false">C24*B24</f>
        <v>18082.6376751691</v>
      </c>
      <c r="F24" s="0" t="n">
        <v>2037</v>
      </c>
      <c r="G24" s="5" t="n">
        <f aca="false">N23</f>
        <v>47.8709052912202</v>
      </c>
      <c r="H24" s="4" t="n">
        <f aca="false">C24</f>
        <v>361.652753503381</v>
      </c>
      <c r="I24" s="4" t="n">
        <f aca="false">H24*G24</f>
        <v>17312.6447112694</v>
      </c>
      <c r="J24" s="5" t="n">
        <f aca="false">I24-I24*$J$3</f>
        <v>17295.3320665581</v>
      </c>
      <c r="K24" s="5" t="n">
        <f aca="false">J24-I23</f>
        <v>1035.18598066027</v>
      </c>
      <c r="L24" s="5" t="n">
        <f aca="false">IF(K24&lt;801,0,(K24-801)*$C$29)</f>
        <v>61.4738199233208</v>
      </c>
      <c r="M24" s="5" t="n">
        <f aca="false">J24-L24</f>
        <v>17233.8582466348</v>
      </c>
      <c r="N24" s="5" t="n">
        <f aca="false">(M24-M24*$J$3)/H24</f>
        <v>47.6054010970697</v>
      </c>
      <c r="O24" s="5"/>
    </row>
    <row r="25" customFormat="false" ht="13.8" hidden="false" customHeight="false" outlineLevel="0" collapsed="false">
      <c r="A25" s="0" t="n">
        <v>2038</v>
      </c>
      <c r="B25" s="0" t="n">
        <f aca="false">B24</f>
        <v>50</v>
      </c>
      <c r="C25" s="4" t="n">
        <f aca="false">C24*$B$3+C24</f>
        <v>386.968446248618</v>
      </c>
      <c r="D25" s="4" t="n">
        <f aca="false">C25*B25</f>
        <v>19348.4223124309</v>
      </c>
      <c r="F25" s="0" t="n">
        <v>2038</v>
      </c>
      <c r="G25" s="5" t="n">
        <f aca="false">N24</f>
        <v>47.6054010970697</v>
      </c>
      <c r="H25" s="4" t="n">
        <f aca="false">C25</f>
        <v>386.968446248618</v>
      </c>
      <c r="I25" s="4" t="n">
        <f aca="false">H25*G25</f>
        <v>18421.7880955753</v>
      </c>
      <c r="J25" s="5" t="n">
        <f aca="false">I25-I25*$J$3</f>
        <v>18403.3663074797</v>
      </c>
      <c r="K25" s="5" t="n">
        <f aca="false">J25-I24</f>
        <v>1090.72159621037</v>
      </c>
      <c r="L25" s="5" t="n">
        <f aca="false">IF(K25&lt;801,0,(K25-801)*$C$29)</f>
        <v>76.051919005221</v>
      </c>
      <c r="M25" s="5" t="n">
        <f aca="false">J25-L25</f>
        <v>18327.3143884745</v>
      </c>
      <c r="N25" s="5" t="n">
        <f aca="false">(M25-M25*$J$3)/H25</f>
        <v>47.3139018221733</v>
      </c>
      <c r="O25" s="5"/>
    </row>
    <row r="26" customFormat="false" ht="13.8" hidden="false" customHeight="false" outlineLevel="0" collapsed="false">
      <c r="A26" s="0" t="n">
        <v>2039</v>
      </c>
      <c r="B26" s="0" t="n">
        <f aca="false">B25</f>
        <v>50</v>
      </c>
      <c r="C26" s="4" t="n">
        <f aca="false">C25*$B$3+C25</f>
        <v>414.056237486021</v>
      </c>
      <c r="D26" s="4" t="n">
        <f aca="false">C26*B26</f>
        <v>20702.8118743011</v>
      </c>
      <c r="F26" s="0" t="n">
        <v>2039</v>
      </c>
      <c r="G26" s="5" t="n">
        <f aca="false">N25</f>
        <v>47.3139018221733</v>
      </c>
      <c r="H26" s="4" t="n">
        <f aca="false">C26</f>
        <v>414.056237486021</v>
      </c>
      <c r="I26" s="4" t="n">
        <f aca="false">H26*G26</f>
        <v>19590.6161692721</v>
      </c>
      <c r="J26" s="5" t="n">
        <f aca="false">I26-I26*$J$3</f>
        <v>19571.0255531028</v>
      </c>
      <c r="K26" s="5" t="n">
        <f aca="false">J26-I25</f>
        <v>1149.23745752748</v>
      </c>
      <c r="L26" s="5" t="n">
        <f aca="false">IF(K26&lt;801,0,(K26-801)*$C$29)</f>
        <v>91.4123326009628</v>
      </c>
      <c r="M26" s="5" t="n">
        <f aca="false">J26-L26</f>
        <v>19479.6132205018</v>
      </c>
      <c r="N26" s="5"/>
      <c r="O26" s="5" t="s">
        <v>10</v>
      </c>
    </row>
    <row r="27" customFormat="false" ht="13.8" hidden="false" customHeight="false" outlineLevel="0" collapsed="false">
      <c r="A27" s="0" t="s">
        <v>5</v>
      </c>
      <c r="D27" s="4" t="n">
        <f aca="false">D26</f>
        <v>20702.8118743011</v>
      </c>
      <c r="O27" s="6"/>
    </row>
    <row r="28" customFormat="false" ht="13.8" hidden="false" customHeight="false" outlineLevel="0" collapsed="false">
      <c r="A28" s="0" t="s">
        <v>6</v>
      </c>
      <c r="D28" s="4" t="n">
        <f aca="false">D27-D5</f>
        <v>15702.8118743011</v>
      </c>
    </row>
    <row r="29" customFormat="false" ht="13.8" hidden="false" customHeight="false" outlineLevel="0" collapsed="false">
      <c r="A29" s="0" t="s">
        <v>7</v>
      </c>
      <c r="C29" s="7" t="n">
        <f aca="false">25%+1.25%</f>
        <v>0.2625</v>
      </c>
      <c r="D29" s="4" t="n">
        <f aca="false">(D28-801)*C29</f>
        <v>3911.72561700403</v>
      </c>
    </row>
    <row r="30" customFormat="false" ht="13.8" hidden="false" customHeight="false" outlineLevel="0" collapsed="false">
      <c r="A30" s="0" t="s">
        <v>11</v>
      </c>
      <c r="D30" s="8" t="n">
        <f aca="false">D28-D29</f>
        <v>11791.086257297</v>
      </c>
      <c r="K30" s="0" t="s">
        <v>11</v>
      </c>
      <c r="M30" s="2" t="n">
        <f aca="false">M26-I5</f>
        <v>14479.6132205018</v>
      </c>
    </row>
  </sheetData>
  <printOptions headings="false" gridLines="false" gridLinesSet="true" horizontalCentered="false" verticalCentered="false"/>
  <pageMargins left="0.7" right="0.7" top="0.7875" bottom="0.78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</TotalTime>
  <Application>LibreOffice/5.4.7.2$Windows_X86_64 LibreOffice_project/c838ef25c16710f8838b1faec480ebba495259d0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2019-02-26T15:24:05Z</dcterms:created>
  <dc:creator>toosten</dc:creator>
  <dc:description/>
  <dc:language>de-DE</dc:language>
  <cp:lastModifiedBy/>
  <dcterms:modified xsi:type="dcterms:W3CDTF">2019-02-26T17:45:49Z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