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20115" windowHeight="8265"/>
  </bookViews>
  <sheets>
    <sheet name="Netto" sheetId="1" r:id="rId1"/>
    <sheet name="TauRes 150" sheetId="2" r:id="rId2"/>
    <sheet name="TauRes 200" sheetId="3" r:id="rId3"/>
  </sheets>
  <calcPr calcId="145621"/>
</workbook>
</file>

<file path=xl/calcChain.xml><?xml version="1.0" encoding="utf-8"?>
<calcChain xmlns="http://schemas.openxmlformats.org/spreadsheetml/2006/main">
  <c r="C42" i="3" l="1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B5" i="3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E4" i="3"/>
  <c r="E5" i="3" s="1"/>
  <c r="C4" i="3"/>
  <c r="K6" i="2"/>
  <c r="K4" i="2"/>
  <c r="G6" i="2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5" i="2"/>
  <c r="E4" i="2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E40" i="2" s="1"/>
  <c r="E41" i="2" s="1"/>
  <c r="E42" i="2" s="1"/>
  <c r="C42" i="2"/>
  <c r="C41" i="2"/>
  <c r="C40" i="2"/>
  <c r="C39" i="2"/>
  <c r="F39" i="2" s="1"/>
  <c r="C38" i="2"/>
  <c r="C37" i="2"/>
  <c r="C36" i="2"/>
  <c r="C35" i="2"/>
  <c r="F35" i="2" s="1"/>
  <c r="C34" i="2"/>
  <c r="C33" i="2"/>
  <c r="C32" i="2"/>
  <c r="C31" i="2"/>
  <c r="F31" i="2" s="1"/>
  <c r="C30" i="2"/>
  <c r="C29" i="2"/>
  <c r="C28" i="2"/>
  <c r="C27" i="2"/>
  <c r="F27" i="2" s="1"/>
  <c r="C26" i="2"/>
  <c r="C25" i="2"/>
  <c r="C24" i="2"/>
  <c r="C23" i="2"/>
  <c r="F23" i="2" s="1"/>
  <c r="C22" i="2"/>
  <c r="C21" i="2"/>
  <c r="C20" i="2"/>
  <c r="C19" i="2"/>
  <c r="F19" i="2" s="1"/>
  <c r="C18" i="2"/>
  <c r="C17" i="2"/>
  <c r="C16" i="2"/>
  <c r="F16" i="2" s="1"/>
  <c r="C15" i="2"/>
  <c r="F15" i="2" s="1"/>
  <c r="C14" i="2"/>
  <c r="C13" i="2"/>
  <c r="F13" i="2" s="1"/>
  <c r="C12" i="2"/>
  <c r="F12" i="2" s="1"/>
  <c r="C11" i="2"/>
  <c r="F11" i="2" s="1"/>
  <c r="C10" i="2"/>
  <c r="F10" i="2" s="1"/>
  <c r="C9" i="2"/>
  <c r="F9" i="2" s="1"/>
  <c r="C8" i="2"/>
  <c r="F8" i="2" s="1"/>
  <c r="C7" i="2"/>
  <c r="F7" i="2" s="1"/>
  <c r="C6" i="2"/>
  <c r="F6" i="2" s="1"/>
  <c r="C5" i="2"/>
  <c r="F5" i="2" s="1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C4" i="2"/>
  <c r="F4" i="2" s="1"/>
  <c r="C42" i="1"/>
  <c r="D42" i="1" s="1"/>
  <c r="C41" i="1"/>
  <c r="D41" i="1" s="1"/>
  <c r="C40" i="1"/>
  <c r="C39" i="1"/>
  <c r="C38" i="1"/>
  <c r="D38" i="1" s="1"/>
  <c r="C37" i="1"/>
  <c r="C36" i="1"/>
  <c r="C35" i="1"/>
  <c r="C34" i="1"/>
  <c r="D34" i="1" s="1"/>
  <c r="C33" i="1"/>
  <c r="C32" i="1"/>
  <c r="C31" i="1"/>
  <c r="C30" i="1"/>
  <c r="D30" i="1" s="1"/>
  <c r="C29" i="1"/>
  <c r="C28" i="1"/>
  <c r="C27" i="1"/>
  <c r="C26" i="1"/>
  <c r="D26" i="1" s="1"/>
  <c r="C25" i="1"/>
  <c r="D25" i="1" s="1"/>
  <c r="C24" i="1"/>
  <c r="C23" i="1"/>
  <c r="C22" i="1"/>
  <c r="D22" i="1" s="1"/>
  <c r="C21" i="1"/>
  <c r="C20" i="1"/>
  <c r="C19" i="1"/>
  <c r="C18" i="1"/>
  <c r="D18" i="1" s="1"/>
  <c r="C17" i="1"/>
  <c r="C16" i="1"/>
  <c r="C15" i="1"/>
  <c r="C14" i="1"/>
  <c r="D14" i="1" s="1"/>
  <c r="C13" i="1"/>
  <c r="C12" i="1"/>
  <c r="C11" i="1"/>
  <c r="C10" i="1"/>
  <c r="D10" i="1" s="1"/>
  <c r="C9" i="1"/>
  <c r="D9" i="1" s="1"/>
  <c r="C8" i="1"/>
  <c r="C7" i="1"/>
  <c r="C6" i="1"/>
  <c r="D6" i="1" s="1"/>
  <c r="C5" i="1"/>
  <c r="C4" i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F4" i="3" l="1"/>
  <c r="G4" i="3" s="1"/>
  <c r="E6" i="3"/>
  <c r="E7" i="3" s="1"/>
  <c r="E8" i="3" s="1"/>
  <c r="F5" i="3"/>
  <c r="F6" i="3"/>
  <c r="E9" i="1"/>
  <c r="E25" i="1"/>
  <c r="E41" i="1"/>
  <c r="D13" i="1"/>
  <c r="E13" i="1" s="1"/>
  <c r="D29" i="1"/>
  <c r="E29" i="1" s="1"/>
  <c r="D17" i="1"/>
  <c r="E17" i="1" s="1"/>
  <c r="D33" i="1"/>
  <c r="E33" i="1" s="1"/>
  <c r="D5" i="1"/>
  <c r="E5" i="1" s="1"/>
  <c r="D21" i="1"/>
  <c r="E21" i="1" s="1"/>
  <c r="D37" i="1"/>
  <c r="E37" i="1" s="1"/>
  <c r="F17" i="2"/>
  <c r="F14" i="2"/>
  <c r="F20" i="2"/>
  <c r="F24" i="2"/>
  <c r="F28" i="2"/>
  <c r="F32" i="2"/>
  <c r="F36" i="2"/>
  <c r="F40" i="2"/>
  <c r="F21" i="2"/>
  <c r="F25" i="2"/>
  <c r="F29" i="2"/>
  <c r="F33" i="2"/>
  <c r="F37" i="2"/>
  <c r="F41" i="2"/>
  <c r="F18" i="2"/>
  <c r="F22" i="2"/>
  <c r="F26" i="2"/>
  <c r="F30" i="2"/>
  <c r="F34" i="2"/>
  <c r="F38" i="2"/>
  <c r="F42" i="2"/>
  <c r="D7" i="1"/>
  <c r="E7" i="1" s="1"/>
  <c r="D11" i="1"/>
  <c r="E11" i="1" s="1"/>
  <c r="D15" i="1"/>
  <c r="E15" i="1" s="1"/>
  <c r="D19" i="1"/>
  <c r="E19" i="1" s="1"/>
  <c r="D23" i="1"/>
  <c r="E23" i="1" s="1"/>
  <c r="D27" i="1"/>
  <c r="E27" i="1" s="1"/>
  <c r="D31" i="1"/>
  <c r="E31" i="1" s="1"/>
  <c r="D35" i="1"/>
  <c r="E35" i="1" s="1"/>
  <c r="D39" i="1"/>
  <c r="E39" i="1" s="1"/>
  <c r="E6" i="1"/>
  <c r="E10" i="1"/>
  <c r="E14" i="1"/>
  <c r="E18" i="1"/>
  <c r="E22" i="1"/>
  <c r="E26" i="1"/>
  <c r="E30" i="1"/>
  <c r="E34" i="1"/>
  <c r="E38" i="1"/>
  <c r="E42" i="1"/>
  <c r="D4" i="1"/>
  <c r="D8" i="1"/>
  <c r="E8" i="1" s="1"/>
  <c r="D12" i="1"/>
  <c r="E12" i="1" s="1"/>
  <c r="D16" i="1"/>
  <c r="E16" i="1" s="1"/>
  <c r="D20" i="1"/>
  <c r="E20" i="1" s="1"/>
  <c r="D24" i="1"/>
  <c r="E24" i="1" s="1"/>
  <c r="D28" i="1"/>
  <c r="E28" i="1" s="1"/>
  <c r="D32" i="1"/>
  <c r="E32" i="1" s="1"/>
  <c r="D36" i="1"/>
  <c r="E36" i="1" s="1"/>
  <c r="D40" i="1"/>
  <c r="E40" i="1" s="1"/>
  <c r="G5" i="3" l="1"/>
  <c r="G6" i="3" s="1"/>
  <c r="E9" i="3"/>
  <c r="F8" i="3"/>
  <c r="F7" i="3"/>
  <c r="E4" i="1"/>
  <c r="F4" i="1" s="1"/>
  <c r="G4" i="2"/>
  <c r="E10" i="3" l="1"/>
  <c r="F9" i="3"/>
  <c r="G7" i="3"/>
  <c r="G8" i="3" s="1"/>
  <c r="G9" i="3" s="1"/>
  <c r="G4" i="1"/>
  <c r="E11" i="3" l="1"/>
  <c r="F10" i="3"/>
  <c r="G10" i="3" s="1"/>
  <c r="F5" i="1"/>
  <c r="E12" i="3" l="1"/>
  <c r="F11" i="3"/>
  <c r="G11" i="3" s="1"/>
  <c r="G5" i="1"/>
  <c r="F6" i="1" s="1"/>
  <c r="E13" i="3" l="1"/>
  <c r="F12" i="3"/>
  <c r="G12" i="3" s="1"/>
  <c r="G6" i="1"/>
  <c r="F7" i="1" s="1"/>
  <c r="E14" i="3" l="1"/>
  <c r="F13" i="3"/>
  <c r="G13" i="3" s="1"/>
  <c r="G7" i="1"/>
  <c r="F8" i="1" s="1"/>
  <c r="E15" i="3" l="1"/>
  <c r="F14" i="3"/>
  <c r="G14" i="3" s="1"/>
  <c r="G8" i="1"/>
  <c r="F9" i="1" s="1"/>
  <c r="G9" i="1" s="1"/>
  <c r="F10" i="1" s="1"/>
  <c r="E16" i="3" l="1"/>
  <c r="F15" i="3"/>
  <c r="G15" i="3" s="1"/>
  <c r="G10" i="1"/>
  <c r="F11" i="1" s="1"/>
  <c r="E17" i="3" l="1"/>
  <c r="F16" i="3"/>
  <c r="G16" i="3" s="1"/>
  <c r="G11" i="1"/>
  <c r="F12" i="1" s="1"/>
  <c r="E18" i="3" l="1"/>
  <c r="F17" i="3"/>
  <c r="G17" i="3" s="1"/>
  <c r="G12" i="1"/>
  <c r="F13" i="1" s="1"/>
  <c r="G13" i="1" s="1"/>
  <c r="F14" i="1" s="1"/>
  <c r="E19" i="3" l="1"/>
  <c r="F18" i="3"/>
  <c r="G18" i="3" s="1"/>
  <c r="G14" i="1"/>
  <c r="F15" i="1" s="1"/>
  <c r="G15" i="1" s="1"/>
  <c r="F16" i="1" s="1"/>
  <c r="E20" i="3" l="1"/>
  <c r="F19" i="3"/>
  <c r="G19" i="3" s="1"/>
  <c r="G16" i="1"/>
  <c r="F17" i="1" s="1"/>
  <c r="G17" i="1" s="1"/>
  <c r="F18" i="1" s="1"/>
  <c r="G18" i="1" s="1"/>
  <c r="F19" i="1" s="1"/>
  <c r="G19" i="1" s="1"/>
  <c r="F20" i="1" s="1"/>
  <c r="E21" i="3" l="1"/>
  <c r="F20" i="3"/>
  <c r="G20" i="3" s="1"/>
  <c r="G20" i="1"/>
  <c r="F21" i="1" s="1"/>
  <c r="E22" i="3" l="1"/>
  <c r="F21" i="3"/>
  <c r="G21" i="3" s="1"/>
  <c r="G21" i="1"/>
  <c r="F22" i="1" s="1"/>
  <c r="E23" i="3" l="1"/>
  <c r="F22" i="3"/>
  <c r="G22" i="3" s="1"/>
  <c r="G22" i="1"/>
  <c r="F23" i="1"/>
  <c r="E24" i="3" l="1"/>
  <c r="F23" i="3"/>
  <c r="G23" i="3" s="1"/>
  <c r="G23" i="1"/>
  <c r="F24" i="1"/>
  <c r="E25" i="3" l="1"/>
  <c r="F24" i="3"/>
  <c r="G24" i="3" s="1"/>
  <c r="G24" i="1"/>
  <c r="F25" i="1" s="1"/>
  <c r="E26" i="3" l="1"/>
  <c r="F25" i="3"/>
  <c r="G25" i="3" s="1"/>
  <c r="G25" i="1"/>
  <c r="F26" i="1" s="1"/>
  <c r="E27" i="3" l="1"/>
  <c r="F26" i="3"/>
  <c r="G26" i="3" s="1"/>
  <c r="G26" i="1"/>
  <c r="F27" i="1"/>
  <c r="E28" i="3" l="1"/>
  <c r="F27" i="3"/>
  <c r="G27" i="3" s="1"/>
  <c r="G27" i="1"/>
  <c r="F28" i="1" s="1"/>
  <c r="E29" i="3" l="1"/>
  <c r="F28" i="3"/>
  <c r="G28" i="3" s="1"/>
  <c r="G28" i="1"/>
  <c r="F29" i="1" s="1"/>
  <c r="E30" i="3" l="1"/>
  <c r="F29" i="3"/>
  <c r="G29" i="3" s="1"/>
  <c r="G29" i="1"/>
  <c r="F30" i="1" s="1"/>
  <c r="E31" i="3" l="1"/>
  <c r="F30" i="3"/>
  <c r="G30" i="3" s="1"/>
  <c r="G30" i="1"/>
  <c r="F31" i="1" s="1"/>
  <c r="E32" i="3" l="1"/>
  <c r="F31" i="3"/>
  <c r="G31" i="3" s="1"/>
  <c r="G31" i="1"/>
  <c r="F32" i="1"/>
  <c r="E33" i="3" l="1"/>
  <c r="F32" i="3"/>
  <c r="G32" i="3" s="1"/>
  <c r="G32" i="1"/>
  <c r="F33" i="1" s="1"/>
  <c r="E34" i="3" l="1"/>
  <c r="F33" i="3"/>
  <c r="G33" i="3" s="1"/>
  <c r="G33" i="1"/>
  <c r="F34" i="1" s="1"/>
  <c r="E35" i="3" l="1"/>
  <c r="F34" i="3"/>
  <c r="G34" i="3" s="1"/>
  <c r="G34" i="1"/>
  <c r="F35" i="1" s="1"/>
  <c r="E36" i="3" l="1"/>
  <c r="F35" i="3"/>
  <c r="G35" i="3" s="1"/>
  <c r="G35" i="1"/>
  <c r="F36" i="1"/>
  <c r="E37" i="3" l="1"/>
  <c r="F36" i="3"/>
  <c r="G36" i="3" s="1"/>
  <c r="G36" i="1"/>
  <c r="F37" i="1" s="1"/>
  <c r="E38" i="3" l="1"/>
  <c r="F37" i="3"/>
  <c r="G37" i="3" s="1"/>
  <c r="G37" i="1"/>
  <c r="F38" i="1" s="1"/>
  <c r="E39" i="3" l="1"/>
  <c r="F38" i="3"/>
  <c r="G38" i="3" s="1"/>
  <c r="G38" i="1"/>
  <c r="F39" i="1"/>
  <c r="E40" i="3" l="1"/>
  <c r="F39" i="3"/>
  <c r="G39" i="3" s="1"/>
  <c r="G39" i="1"/>
  <c r="F40" i="1"/>
  <c r="E41" i="3" l="1"/>
  <c r="F40" i="3"/>
  <c r="G40" i="3" s="1"/>
  <c r="G40" i="1"/>
  <c r="F41" i="1" s="1"/>
  <c r="E42" i="3" l="1"/>
  <c r="F41" i="3"/>
  <c r="G41" i="3" s="1"/>
  <c r="G41" i="1"/>
  <c r="F42" i="1" s="1"/>
  <c r="F42" i="3" l="1"/>
  <c r="G42" i="3" s="1"/>
  <c r="G43" i="3" s="1"/>
  <c r="G44" i="3" s="1"/>
  <c r="G45" i="3" s="1"/>
  <c r="G46" i="3" s="1"/>
  <c r="G47" i="3" s="1"/>
  <c r="G48" i="3" s="1"/>
  <c r="G49" i="3" s="1"/>
  <c r="G50" i="3" s="1"/>
  <c r="G51" i="3" s="1"/>
  <c r="G52" i="3" s="1"/>
  <c r="G53" i="3" s="1"/>
  <c r="G54" i="3" s="1"/>
  <c r="G55" i="3" s="1"/>
  <c r="G56" i="3" s="1"/>
  <c r="G57" i="3" s="1"/>
  <c r="G58" i="3" s="1"/>
  <c r="G59" i="3" s="1"/>
  <c r="G60" i="3" s="1"/>
  <c r="K4" i="3"/>
  <c r="G42" i="1"/>
  <c r="K4" i="1" s="1"/>
  <c r="F43" i="1" l="1"/>
  <c r="L4" i="3"/>
  <c r="K6" i="3"/>
  <c r="L6" i="3" s="1"/>
  <c r="G43" i="1"/>
  <c r="F44" i="1" s="1"/>
  <c r="L4" i="1"/>
  <c r="L4" i="2"/>
  <c r="G44" i="1" l="1"/>
  <c r="F45" i="1" s="1"/>
  <c r="G45" i="1" s="1"/>
  <c r="F46" i="1" s="1"/>
  <c r="L6" i="2"/>
  <c r="G46" i="1" l="1"/>
  <c r="F47" i="1" s="1"/>
  <c r="G47" i="1" s="1"/>
  <c r="F48" i="1" l="1"/>
  <c r="G48" i="1" l="1"/>
  <c r="F49" i="1"/>
  <c r="G49" i="1" s="1"/>
  <c r="F50" i="1" s="1"/>
  <c r="G50" i="1" l="1"/>
  <c r="F51" i="1"/>
  <c r="G51" i="1" s="1"/>
  <c r="F52" i="1" s="1"/>
  <c r="G52" i="1" l="1"/>
  <c r="F53" i="1" s="1"/>
  <c r="G53" i="1" s="1"/>
  <c r="F54" i="1" s="1"/>
  <c r="G54" i="1" s="1"/>
  <c r="F55" i="1" s="1"/>
  <c r="G55" i="1" s="1"/>
  <c r="F56" i="1" s="1"/>
  <c r="G56" i="1" s="1"/>
  <c r="F57" i="1" s="1"/>
  <c r="G57" i="1" s="1"/>
  <c r="F58" i="1" s="1"/>
  <c r="G58" i="1" l="1"/>
  <c r="F59" i="1"/>
  <c r="G59" i="1" s="1"/>
  <c r="F60" i="1" s="1"/>
  <c r="G60" i="1" s="1"/>
  <c r="K6" i="1" s="1"/>
  <c r="L6" i="1" s="1"/>
</calcChain>
</file>

<file path=xl/sharedStrings.xml><?xml version="1.0" encoding="utf-8"?>
<sst xmlns="http://schemas.openxmlformats.org/spreadsheetml/2006/main" count="35" uniqueCount="13">
  <si>
    <t>jahr</t>
  </si>
  <si>
    <t>t</t>
  </si>
  <si>
    <t>Sparrate/Monat</t>
  </si>
  <si>
    <t>Verwaltungskosten</t>
  </si>
  <si>
    <t>Jahresbeitrag netto</t>
  </si>
  <si>
    <t>Vertragssumme_laufende Aufzinsung</t>
  </si>
  <si>
    <t>Kosten auf Vertragssumme</t>
  </si>
  <si>
    <t>Kosten bis Laufzeit 2057</t>
  </si>
  <si>
    <t>Kosten bis Laufzeit 2075</t>
  </si>
  <si>
    <t>absolut</t>
  </si>
  <si>
    <t>in % zum Vertragswert</t>
  </si>
  <si>
    <t>Vertriebskosten</t>
  </si>
  <si>
    <t>2,5% in J1-J5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</si>
</sst>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8" formatCode="#,##0.00\ &quot;€&quot;;[Red]\-#,##0.00\ &quot;€&quot;"/>
    <numFmt numFmtId="43" formatCode="_-* #,##0.00\ _€_-;\-* #,##0.00\ _€_-;_-* &quot;-&quot;??\ _€_-;_-@_-"/>
    <numFmt numFmtId="165" formatCode="0.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6" fontId="0" fillId="0" borderId="0" xfId="0" applyNumberFormat="1"/>
    <xf numFmtId="9" fontId="0" fillId="0" borderId="0" xfId="0" applyNumberFormat="1"/>
    <xf numFmtId="43" fontId="0" fillId="0" borderId="0" xfId="1" applyFont="1"/>
    <xf numFmtId="43" fontId="0" fillId="0" borderId="0" xfId="0" applyNumberFormat="1"/>
    <xf numFmtId="10" fontId="0" fillId="0" borderId="0" xfId="0" applyNumberFormat="1"/>
    <xf numFmtId="165" fontId="0" fillId="0" borderId="0" xfId="2" applyNumberFormat="1" applyFont="1"/>
    <xf numFmtId="12" fontId="0" fillId="0" borderId="0" xfId="1" applyNumberFormat="1" applyFont="1"/>
    <xf numFmtId="8" fontId="0" fillId="0" borderId="0" xfId="0" applyNumberFormat="1"/>
    <xf numFmtId="8" fontId="0" fillId="0" borderId="0" xfId="1" applyNumberFormat="1" applyFont="1"/>
    <xf numFmtId="43" fontId="0" fillId="2" borderId="0" xfId="1" applyFont="1" applyFill="1"/>
    <xf numFmtId="6" fontId="0" fillId="2" borderId="0" xfId="0" applyNumberFormat="1" applyFill="1"/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workbookViewId="0">
      <selection activeCell="D7" sqref="D7"/>
    </sheetView>
  </sheetViews>
  <sheetFormatPr baseColWidth="10" defaultRowHeight="15" x14ac:dyDescent="0.25"/>
  <cols>
    <col min="3" max="3" width="15" bestFit="1" customWidth="1"/>
    <col min="4" max="4" width="18.28515625" bestFit="1" customWidth="1"/>
    <col min="5" max="5" width="19.42578125" customWidth="1"/>
    <col min="6" max="6" width="34.85546875" bestFit="1" customWidth="1"/>
    <col min="7" max="7" width="25.140625" bestFit="1" customWidth="1"/>
    <col min="10" max="10" width="22.28515625" bestFit="1" customWidth="1"/>
    <col min="11" max="11" width="12" bestFit="1" customWidth="1"/>
    <col min="12" max="12" width="21" bestFit="1" customWidth="1"/>
  </cols>
  <sheetData>
    <row r="1" spans="1:12" x14ac:dyDescent="0.25"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12" x14ac:dyDescent="0.25">
      <c r="C2" s="11">
        <v>150</v>
      </c>
      <c r="D2" s="2">
        <v>0.02</v>
      </c>
      <c r="E2" s="2"/>
      <c r="F2" s="2">
        <v>0.06</v>
      </c>
      <c r="G2" s="5">
        <v>3.0000000000000001E-3</v>
      </c>
    </row>
    <row r="3" spans="1:12" x14ac:dyDescent="0.25">
      <c r="A3" t="s">
        <v>0</v>
      </c>
      <c r="B3" t="s">
        <v>1</v>
      </c>
      <c r="C3">
        <v>12</v>
      </c>
      <c r="K3" t="s">
        <v>9</v>
      </c>
      <c r="L3" t="s">
        <v>10</v>
      </c>
    </row>
    <row r="4" spans="1:12" x14ac:dyDescent="0.25">
      <c r="A4">
        <v>2019</v>
      </c>
      <c r="B4">
        <v>1</v>
      </c>
      <c r="C4" s="3">
        <f>+$C$2*$C$3</f>
        <v>1800</v>
      </c>
      <c r="D4" s="3">
        <f>+C4*$D$2</f>
        <v>36</v>
      </c>
      <c r="E4" s="3">
        <f>+C4-D4</f>
        <v>1764</v>
      </c>
      <c r="F4" s="3">
        <f>+E4*(1+F2)^B4</f>
        <v>1869.8400000000001</v>
      </c>
      <c r="G4" s="4">
        <f>+F4*-$G$2</f>
        <v>-5.6095200000000007</v>
      </c>
      <c r="J4" t="s">
        <v>7</v>
      </c>
      <c r="K4" s="3">
        <f>+SUM(D4:D42,G4:G42)</f>
        <v>-8757.1555389992409</v>
      </c>
      <c r="L4" s="6">
        <f>+K4/F42</f>
        <v>-3.4874048579015562E-2</v>
      </c>
    </row>
    <row r="5" spans="1:12" x14ac:dyDescent="0.25">
      <c r="A5">
        <f>+A4+1</f>
        <v>2020</v>
      </c>
      <c r="B5">
        <f>+B4+1</f>
        <v>2</v>
      </c>
      <c r="C5" s="3">
        <f t="shared" ref="C5:C60" si="0">+$C$2*$C$3</f>
        <v>1800</v>
      </c>
      <c r="D5" s="3">
        <f t="shared" ref="D5:D60" si="1">+C5*$D$2</f>
        <v>36</v>
      </c>
      <c r="E5" s="3">
        <f>+C5-D5</f>
        <v>1764</v>
      </c>
      <c r="F5" s="3">
        <f>+(F4+E5+G4)*((1+$F$2)^(B5-B4))</f>
        <v>3845.9243088000003</v>
      </c>
      <c r="G5" s="4">
        <f>+F5*-$G$2</f>
        <v>-11.537772926400001</v>
      </c>
      <c r="K5" s="3"/>
    </row>
    <row r="6" spans="1:12" x14ac:dyDescent="0.25">
      <c r="A6">
        <f t="shared" ref="A6:A35" si="2">+A5+1</f>
        <v>2021</v>
      </c>
      <c r="B6">
        <f t="shared" ref="B6:B35" si="3">+B5+1</f>
        <v>3</v>
      </c>
      <c r="C6" s="3">
        <f t="shared" si="0"/>
        <v>1800</v>
      </c>
      <c r="D6" s="3">
        <f t="shared" si="1"/>
        <v>36</v>
      </c>
      <c r="E6" s="3">
        <f t="shared" ref="E6:E42" si="4">+C6-D6</f>
        <v>1764</v>
      </c>
      <c r="F6" s="3">
        <f>+(F5+E6+G5)*((1+$F$2)^(B6-B5))</f>
        <v>5934.2897280260167</v>
      </c>
      <c r="G6" s="4">
        <f>+F6*-$G$2</f>
        <v>-17.802869184078052</v>
      </c>
      <c r="J6" t="s">
        <v>8</v>
      </c>
      <c r="K6" s="3">
        <f>+K4+SUM(G43:G60)</f>
        <v>-34268.773377364472</v>
      </c>
      <c r="L6" s="6">
        <f>+K6/F60</f>
        <v>-4.5301803828128921E-2</v>
      </c>
    </row>
    <row r="7" spans="1:12" x14ac:dyDescent="0.25">
      <c r="A7">
        <f t="shared" si="2"/>
        <v>2022</v>
      </c>
      <c r="B7">
        <f t="shared" si="3"/>
        <v>4</v>
      </c>
      <c r="C7" s="3">
        <f t="shared" si="0"/>
        <v>1800</v>
      </c>
      <c r="D7" s="3">
        <f t="shared" si="1"/>
        <v>36</v>
      </c>
      <c r="E7" s="3">
        <f t="shared" si="4"/>
        <v>1764</v>
      </c>
      <c r="F7" s="3">
        <f t="shared" ref="F7:F42" si="5">+(F6+E7+G6)*((1+$F$2)^(B7-B6))</f>
        <v>8141.3160703724552</v>
      </c>
      <c r="G7" s="4">
        <f t="shared" ref="G7:G60" si="6">+F7*-$G$2</f>
        <v>-24.423948211117366</v>
      </c>
    </row>
    <row r="8" spans="1:12" x14ac:dyDescent="0.25">
      <c r="A8">
        <f t="shared" si="2"/>
        <v>2023</v>
      </c>
      <c r="B8">
        <f t="shared" si="3"/>
        <v>5</v>
      </c>
      <c r="C8" s="3">
        <f t="shared" si="0"/>
        <v>1800</v>
      </c>
      <c r="D8" s="3">
        <f t="shared" si="1"/>
        <v>36</v>
      </c>
      <c r="E8" s="3">
        <f t="shared" si="4"/>
        <v>1764</v>
      </c>
      <c r="F8" s="3">
        <f t="shared" si="5"/>
        <v>10473.745649491018</v>
      </c>
      <c r="G8" s="4">
        <f t="shared" si="6"/>
        <v>-31.421236948473055</v>
      </c>
    </row>
    <row r="9" spans="1:12" x14ac:dyDescent="0.25">
      <c r="A9">
        <f t="shared" si="2"/>
        <v>2024</v>
      </c>
      <c r="B9">
        <f t="shared" si="3"/>
        <v>6</v>
      </c>
      <c r="C9" s="3">
        <f t="shared" si="0"/>
        <v>1800</v>
      </c>
      <c r="D9" s="3">
        <f t="shared" si="1"/>
        <v>36</v>
      </c>
      <c r="E9" s="3">
        <f t="shared" si="4"/>
        <v>1764</v>
      </c>
      <c r="F9" s="3">
        <f t="shared" si="5"/>
        <v>12938.703877295098</v>
      </c>
      <c r="G9" s="4">
        <f t="shared" si="6"/>
        <v>-38.816111631885292</v>
      </c>
    </row>
    <row r="10" spans="1:12" x14ac:dyDescent="0.25">
      <c r="A10">
        <f t="shared" si="2"/>
        <v>2025</v>
      </c>
      <c r="B10">
        <f t="shared" si="3"/>
        <v>7</v>
      </c>
      <c r="C10" s="3">
        <f t="shared" si="0"/>
        <v>1800</v>
      </c>
      <c r="D10" s="3">
        <f t="shared" si="1"/>
        <v>36</v>
      </c>
      <c r="E10" s="3">
        <f t="shared" si="4"/>
        <v>1764</v>
      </c>
      <c r="F10" s="3">
        <f t="shared" si="5"/>
        <v>15543.721031603005</v>
      </c>
      <c r="G10" s="4">
        <f t="shared" si="6"/>
        <v>-46.631163094809018</v>
      </c>
    </row>
    <row r="11" spans="1:12" x14ac:dyDescent="0.25">
      <c r="A11">
        <f t="shared" si="2"/>
        <v>2026</v>
      </c>
      <c r="B11">
        <f t="shared" si="3"/>
        <v>8</v>
      </c>
      <c r="C11" s="3">
        <f t="shared" si="0"/>
        <v>1800</v>
      </c>
      <c r="D11" s="3">
        <f t="shared" si="1"/>
        <v>36</v>
      </c>
      <c r="E11" s="3">
        <f t="shared" si="4"/>
        <v>1764</v>
      </c>
      <c r="F11" s="3">
        <f t="shared" si="5"/>
        <v>18296.755260618687</v>
      </c>
      <c r="G11" s="4">
        <f t="shared" si="6"/>
        <v>-54.890265781856066</v>
      </c>
    </row>
    <row r="12" spans="1:12" x14ac:dyDescent="0.25">
      <c r="A12">
        <f t="shared" si="2"/>
        <v>2027</v>
      </c>
      <c r="B12">
        <f t="shared" si="3"/>
        <v>9</v>
      </c>
      <c r="C12" s="3">
        <f t="shared" si="0"/>
        <v>1800</v>
      </c>
      <c r="D12" s="3">
        <f t="shared" si="1"/>
        <v>36</v>
      </c>
      <c r="E12" s="3">
        <f t="shared" si="4"/>
        <v>1764</v>
      </c>
      <c r="F12" s="3">
        <f t="shared" si="5"/>
        <v>21206.216894527042</v>
      </c>
      <c r="G12" s="4">
        <f t="shared" si="6"/>
        <v>-63.61865068358113</v>
      </c>
    </row>
    <row r="13" spans="1:12" x14ac:dyDescent="0.25">
      <c r="A13">
        <f t="shared" si="2"/>
        <v>2028</v>
      </c>
      <c r="B13">
        <f t="shared" si="3"/>
        <v>10</v>
      </c>
      <c r="C13" s="3">
        <f t="shared" si="0"/>
        <v>1800</v>
      </c>
      <c r="D13" s="3">
        <f t="shared" si="1"/>
        <v>36</v>
      </c>
      <c r="E13" s="3">
        <f t="shared" si="4"/>
        <v>1764</v>
      </c>
      <c r="F13" s="3">
        <f t="shared" si="5"/>
        <v>24280.99413847407</v>
      </c>
      <c r="G13" s="4">
        <f t="shared" si="6"/>
        <v>-72.842982415422213</v>
      </c>
    </row>
    <row r="14" spans="1:12" x14ac:dyDescent="0.25">
      <c r="A14">
        <f t="shared" si="2"/>
        <v>2029</v>
      </c>
      <c r="B14">
        <f t="shared" si="3"/>
        <v>11</v>
      </c>
      <c r="C14" s="3">
        <f t="shared" si="0"/>
        <v>1800</v>
      </c>
      <c r="D14" s="3">
        <f t="shared" si="1"/>
        <v>36</v>
      </c>
      <c r="E14" s="3">
        <f t="shared" si="4"/>
        <v>1764</v>
      </c>
      <c r="F14" s="3">
        <f t="shared" si="5"/>
        <v>27530.480225422169</v>
      </c>
      <c r="G14" s="4">
        <f t="shared" si="6"/>
        <v>-82.591440676266501</v>
      </c>
    </row>
    <row r="15" spans="1:12" x14ac:dyDescent="0.25">
      <c r="A15">
        <f t="shared" si="2"/>
        <v>2030</v>
      </c>
      <c r="B15">
        <f t="shared" si="3"/>
        <v>12</v>
      </c>
      <c r="C15" s="3">
        <f t="shared" si="0"/>
        <v>1800</v>
      </c>
      <c r="D15" s="3">
        <f t="shared" si="1"/>
        <v>36</v>
      </c>
      <c r="E15" s="3">
        <f t="shared" si="4"/>
        <v>1764</v>
      </c>
      <c r="F15" s="3">
        <f t="shared" si="5"/>
        <v>30964.602111830656</v>
      </c>
      <c r="G15" s="4">
        <f t="shared" si="6"/>
        <v>-92.893806335491973</v>
      </c>
    </row>
    <row r="16" spans="1:12" x14ac:dyDescent="0.25">
      <c r="A16">
        <f t="shared" si="2"/>
        <v>2031</v>
      </c>
      <c r="B16">
        <f t="shared" si="3"/>
        <v>13</v>
      </c>
      <c r="C16" s="3">
        <f t="shared" si="0"/>
        <v>1800</v>
      </c>
      <c r="D16" s="3">
        <f t="shared" si="1"/>
        <v>36</v>
      </c>
      <c r="E16" s="3">
        <f t="shared" si="4"/>
        <v>1764</v>
      </c>
      <c r="F16" s="3">
        <f t="shared" si="5"/>
        <v>34593.850803824876</v>
      </c>
      <c r="G16" s="4">
        <f t="shared" si="6"/>
        <v>-103.78155241147464</v>
      </c>
    </row>
    <row r="17" spans="1:7" x14ac:dyDescent="0.25">
      <c r="A17">
        <f t="shared" si="2"/>
        <v>2032</v>
      </c>
      <c r="B17">
        <f t="shared" si="3"/>
        <v>14</v>
      </c>
      <c r="C17" s="3">
        <f t="shared" si="0"/>
        <v>1800</v>
      </c>
      <c r="D17" s="3">
        <f t="shared" si="1"/>
        <v>36</v>
      </c>
      <c r="E17" s="3">
        <f t="shared" si="4"/>
        <v>1764</v>
      </c>
      <c r="F17" s="3">
        <f t="shared" si="5"/>
        <v>38429.313406498208</v>
      </c>
      <c r="G17" s="4">
        <f t="shared" si="6"/>
        <v>-115.28794021949463</v>
      </c>
    </row>
    <row r="18" spans="1:7" x14ac:dyDescent="0.25">
      <c r="A18">
        <f t="shared" si="2"/>
        <v>2033</v>
      </c>
      <c r="B18">
        <f t="shared" si="3"/>
        <v>15</v>
      </c>
      <c r="C18" s="3">
        <f t="shared" si="0"/>
        <v>1800</v>
      </c>
      <c r="D18" s="3">
        <f t="shared" si="1"/>
        <v>36</v>
      </c>
      <c r="E18" s="3">
        <f t="shared" si="4"/>
        <v>1764</v>
      </c>
      <c r="F18" s="3">
        <f t="shared" si="5"/>
        <v>42482.706994255437</v>
      </c>
      <c r="G18" s="4">
        <f t="shared" si="6"/>
        <v>-127.44812098276631</v>
      </c>
    </row>
    <row r="19" spans="1:7" x14ac:dyDescent="0.25">
      <c r="A19">
        <f t="shared" si="2"/>
        <v>2034</v>
      </c>
      <c r="B19">
        <f t="shared" si="3"/>
        <v>16</v>
      </c>
      <c r="C19" s="3">
        <f t="shared" si="0"/>
        <v>1800</v>
      </c>
      <c r="D19" s="3">
        <f t="shared" si="1"/>
        <v>36</v>
      </c>
      <c r="E19" s="3">
        <f t="shared" si="4"/>
        <v>1764</v>
      </c>
      <c r="F19" s="3">
        <f t="shared" si="5"/>
        <v>46766.414405669035</v>
      </c>
      <c r="G19" s="4">
        <f t="shared" si="6"/>
        <v>-140.2992432170071</v>
      </c>
    </row>
    <row r="20" spans="1:7" x14ac:dyDescent="0.25">
      <c r="A20">
        <f t="shared" si="2"/>
        <v>2035</v>
      </c>
      <c r="B20">
        <f t="shared" si="3"/>
        <v>17</v>
      </c>
      <c r="C20" s="3">
        <f t="shared" si="0"/>
        <v>1800</v>
      </c>
      <c r="D20" s="3">
        <f t="shared" si="1"/>
        <v>36</v>
      </c>
      <c r="E20" s="3">
        <f t="shared" si="4"/>
        <v>1764</v>
      </c>
      <c r="F20" s="3">
        <f t="shared" si="5"/>
        <v>51293.52207219915</v>
      </c>
      <c r="G20" s="4">
        <f t="shared" si="6"/>
        <v>-153.88056621659746</v>
      </c>
    </row>
    <row r="21" spans="1:7" x14ac:dyDescent="0.25">
      <c r="A21">
        <f t="shared" si="2"/>
        <v>2036</v>
      </c>
      <c r="B21">
        <f t="shared" si="3"/>
        <v>18</v>
      </c>
      <c r="C21" s="3">
        <f t="shared" si="0"/>
        <v>1800</v>
      </c>
      <c r="D21" s="3">
        <f t="shared" si="1"/>
        <v>36</v>
      </c>
      <c r="E21" s="3">
        <f t="shared" si="4"/>
        <v>1764</v>
      </c>
      <c r="F21" s="3">
        <f t="shared" si="5"/>
        <v>56077.859996341511</v>
      </c>
      <c r="G21" s="4">
        <f t="shared" si="6"/>
        <v>-168.23357998902455</v>
      </c>
    </row>
    <row r="22" spans="1:7" x14ac:dyDescent="0.25">
      <c r="A22">
        <f t="shared" si="2"/>
        <v>2037</v>
      </c>
      <c r="B22">
        <f t="shared" si="3"/>
        <v>19</v>
      </c>
      <c r="C22" s="3">
        <f t="shared" si="0"/>
        <v>1800</v>
      </c>
      <c r="D22" s="3">
        <f t="shared" si="1"/>
        <v>36</v>
      </c>
      <c r="E22" s="3">
        <f t="shared" si="4"/>
        <v>1764</v>
      </c>
      <c r="F22" s="3">
        <f t="shared" si="5"/>
        <v>61134.044001333634</v>
      </c>
      <c r="G22" s="4">
        <f t="shared" si="6"/>
        <v>-183.40213200400092</v>
      </c>
    </row>
    <row r="23" spans="1:7" x14ac:dyDescent="0.25">
      <c r="A23">
        <f t="shared" si="2"/>
        <v>2038</v>
      </c>
      <c r="B23">
        <f t="shared" si="3"/>
        <v>20</v>
      </c>
      <c r="C23" s="3">
        <f t="shared" si="0"/>
        <v>1800</v>
      </c>
      <c r="D23" s="3">
        <f t="shared" si="1"/>
        <v>36</v>
      </c>
      <c r="E23" s="3">
        <f t="shared" si="4"/>
        <v>1764</v>
      </c>
      <c r="F23" s="3">
        <f t="shared" si="5"/>
        <v>66477.520381489419</v>
      </c>
      <c r="G23" s="4">
        <f t="shared" si="6"/>
        <v>-199.43256114446825</v>
      </c>
    </row>
    <row r="24" spans="1:7" x14ac:dyDescent="0.25">
      <c r="A24">
        <f t="shared" si="2"/>
        <v>2039</v>
      </c>
      <c r="B24">
        <f t="shared" si="3"/>
        <v>21</v>
      </c>
      <c r="C24" s="3">
        <f t="shared" si="0"/>
        <v>1800</v>
      </c>
      <c r="D24" s="3">
        <f t="shared" si="1"/>
        <v>36</v>
      </c>
      <c r="E24" s="3">
        <f t="shared" si="4"/>
        <v>1764</v>
      </c>
      <c r="F24" s="3">
        <f t="shared" si="5"/>
        <v>72124.613089565653</v>
      </c>
      <c r="G24" s="4">
        <f t="shared" si="6"/>
        <v>-216.37383926869697</v>
      </c>
    </row>
    <row r="25" spans="1:7" x14ac:dyDescent="0.25">
      <c r="A25">
        <f t="shared" si="2"/>
        <v>2040</v>
      </c>
      <c r="B25">
        <f t="shared" si="3"/>
        <v>22</v>
      </c>
      <c r="C25" s="3">
        <f t="shared" si="0"/>
        <v>1800</v>
      </c>
      <c r="D25" s="3">
        <f t="shared" si="1"/>
        <v>36</v>
      </c>
      <c r="E25" s="3">
        <f t="shared" si="4"/>
        <v>1764</v>
      </c>
      <c r="F25" s="3">
        <f t="shared" si="5"/>
        <v>78092.573605314785</v>
      </c>
      <c r="G25" s="4">
        <f t="shared" si="6"/>
        <v>-234.27772081594435</v>
      </c>
    </row>
    <row r="26" spans="1:7" x14ac:dyDescent="0.25">
      <c r="A26">
        <f t="shared" si="2"/>
        <v>2041</v>
      </c>
      <c r="B26">
        <f t="shared" si="3"/>
        <v>23</v>
      </c>
      <c r="C26" s="3">
        <f t="shared" si="0"/>
        <v>1800</v>
      </c>
      <c r="D26" s="3">
        <f t="shared" si="1"/>
        <v>36</v>
      </c>
      <c r="E26" s="3">
        <f t="shared" si="4"/>
        <v>1764</v>
      </c>
      <c r="F26" s="3">
        <f t="shared" si="5"/>
        <v>84399.633637568782</v>
      </c>
      <c r="G26" s="4">
        <f t="shared" si="6"/>
        <v>-253.19890091270636</v>
      </c>
    </row>
    <row r="27" spans="1:7" x14ac:dyDescent="0.25">
      <c r="A27">
        <f t="shared" si="2"/>
        <v>2042</v>
      </c>
      <c r="B27">
        <f t="shared" si="3"/>
        <v>24</v>
      </c>
      <c r="C27" s="3">
        <f t="shared" si="0"/>
        <v>1800</v>
      </c>
      <c r="D27" s="3">
        <f t="shared" si="1"/>
        <v>36</v>
      </c>
      <c r="E27" s="3">
        <f t="shared" si="4"/>
        <v>1764</v>
      </c>
      <c r="F27" s="3">
        <f t="shared" si="5"/>
        <v>91065.060820855448</v>
      </c>
      <c r="G27" s="4">
        <f t="shared" si="6"/>
        <v>-273.19518246256632</v>
      </c>
    </row>
    <row r="28" spans="1:7" x14ac:dyDescent="0.25">
      <c r="A28">
        <f t="shared" si="2"/>
        <v>2043</v>
      </c>
      <c r="B28">
        <f t="shared" si="3"/>
        <v>25</v>
      </c>
      <c r="C28" s="3">
        <f t="shared" si="0"/>
        <v>1800</v>
      </c>
      <c r="D28" s="3">
        <f t="shared" si="1"/>
        <v>36</v>
      </c>
      <c r="E28" s="3">
        <f t="shared" si="4"/>
        <v>1764</v>
      </c>
      <c r="F28" s="3">
        <f t="shared" si="5"/>
        <v>98109.21757669645</v>
      </c>
      <c r="G28" s="4">
        <f t="shared" si="6"/>
        <v>-294.32765273008937</v>
      </c>
    </row>
    <row r="29" spans="1:7" x14ac:dyDescent="0.25">
      <c r="A29">
        <f t="shared" si="2"/>
        <v>2044</v>
      </c>
      <c r="B29">
        <f t="shared" si="3"/>
        <v>26</v>
      </c>
      <c r="C29" s="3">
        <f t="shared" si="0"/>
        <v>1800</v>
      </c>
      <c r="D29" s="3">
        <f t="shared" si="1"/>
        <v>36</v>
      </c>
      <c r="E29" s="3">
        <f t="shared" si="4"/>
        <v>1764</v>
      </c>
      <c r="F29" s="3">
        <f t="shared" si="5"/>
        <v>105553.62331940435</v>
      </c>
      <c r="G29" s="4">
        <f t="shared" si="6"/>
        <v>-316.66086995821303</v>
      </c>
    </row>
    <row r="30" spans="1:7" x14ac:dyDescent="0.25">
      <c r="A30">
        <f t="shared" si="2"/>
        <v>2045</v>
      </c>
      <c r="B30">
        <f t="shared" si="3"/>
        <v>27</v>
      </c>
      <c r="C30" s="3">
        <f t="shared" si="0"/>
        <v>1800</v>
      </c>
      <c r="D30" s="3">
        <f t="shared" si="1"/>
        <v>36</v>
      </c>
      <c r="E30" s="3">
        <f t="shared" si="4"/>
        <v>1764</v>
      </c>
      <c r="F30" s="3">
        <f t="shared" si="5"/>
        <v>113421.02019641291</v>
      </c>
      <c r="G30" s="4">
        <f t="shared" si="6"/>
        <v>-340.26306058923871</v>
      </c>
    </row>
    <row r="31" spans="1:7" x14ac:dyDescent="0.25">
      <c r="A31">
        <f t="shared" si="2"/>
        <v>2046</v>
      </c>
      <c r="B31">
        <f t="shared" si="3"/>
        <v>28</v>
      </c>
      <c r="C31" s="3">
        <f t="shared" si="0"/>
        <v>1800</v>
      </c>
      <c r="D31" s="3">
        <f t="shared" si="1"/>
        <v>36</v>
      </c>
      <c r="E31" s="3">
        <f t="shared" si="4"/>
        <v>1764</v>
      </c>
      <c r="F31" s="3">
        <f t="shared" si="5"/>
        <v>121735.44256397311</v>
      </c>
      <c r="G31" s="4">
        <f t="shared" si="6"/>
        <v>-365.20632769191934</v>
      </c>
    </row>
    <row r="32" spans="1:7" x14ac:dyDescent="0.25">
      <c r="A32">
        <f t="shared" si="2"/>
        <v>2047</v>
      </c>
      <c r="B32">
        <f t="shared" si="3"/>
        <v>29</v>
      </c>
      <c r="C32" s="3">
        <f t="shared" si="0"/>
        <v>1800</v>
      </c>
      <c r="D32" s="3">
        <f t="shared" si="1"/>
        <v>36</v>
      </c>
      <c r="E32" s="3">
        <f t="shared" si="4"/>
        <v>1764</v>
      </c>
      <c r="F32" s="3">
        <f t="shared" si="5"/>
        <v>130522.29041045807</v>
      </c>
      <c r="G32" s="4">
        <f t="shared" si="6"/>
        <v>-391.56687123137419</v>
      </c>
    </row>
    <row r="33" spans="1:7" x14ac:dyDescent="0.25">
      <c r="A33">
        <f t="shared" si="2"/>
        <v>2048</v>
      </c>
      <c r="B33">
        <f t="shared" si="3"/>
        <v>30</v>
      </c>
      <c r="C33" s="3">
        <f t="shared" si="0"/>
        <v>1800</v>
      </c>
      <c r="D33" s="3">
        <f t="shared" si="1"/>
        <v>36</v>
      </c>
      <c r="E33" s="3">
        <f t="shared" si="4"/>
        <v>1764</v>
      </c>
      <c r="F33" s="3">
        <f t="shared" si="5"/>
        <v>139808.40695158028</v>
      </c>
      <c r="G33" s="4">
        <f t="shared" si="6"/>
        <v>-419.42522085474087</v>
      </c>
    </row>
    <row r="34" spans="1:7" x14ac:dyDescent="0.25">
      <c r="A34">
        <f t="shared" si="2"/>
        <v>2049</v>
      </c>
      <c r="B34">
        <f t="shared" si="3"/>
        <v>31</v>
      </c>
      <c r="C34" s="3">
        <f t="shared" si="0"/>
        <v>1800</v>
      </c>
      <c r="D34" s="3">
        <f t="shared" si="1"/>
        <v>36</v>
      </c>
      <c r="E34" s="3">
        <f t="shared" si="4"/>
        <v>1764</v>
      </c>
      <c r="F34" s="3">
        <f t="shared" si="5"/>
        <v>149622.16063456907</v>
      </c>
      <c r="G34" s="4">
        <f t="shared" si="6"/>
        <v>-448.86648190370721</v>
      </c>
    </row>
    <row r="35" spans="1:7" x14ac:dyDescent="0.25">
      <c r="A35">
        <f t="shared" si="2"/>
        <v>2050</v>
      </c>
      <c r="B35">
        <f t="shared" si="3"/>
        <v>32</v>
      </c>
      <c r="C35" s="3">
        <f t="shared" si="0"/>
        <v>1800</v>
      </c>
      <c r="D35" s="3">
        <f t="shared" si="1"/>
        <v>36</v>
      </c>
      <c r="E35" s="3">
        <f t="shared" si="4"/>
        <v>1764</v>
      </c>
      <c r="F35" s="3">
        <f t="shared" si="5"/>
        <v>159993.5318018253</v>
      </c>
      <c r="G35" s="4">
        <f t="shared" si="6"/>
        <v>-479.98059540547592</v>
      </c>
    </row>
    <row r="36" spans="1:7" x14ac:dyDescent="0.25">
      <c r="A36">
        <f>+A35+1</f>
        <v>2051</v>
      </c>
      <c r="B36">
        <f>+B35+1</f>
        <v>33</v>
      </c>
      <c r="C36" s="3">
        <f t="shared" si="0"/>
        <v>1800</v>
      </c>
      <c r="D36" s="3">
        <f t="shared" si="1"/>
        <v>36</v>
      </c>
      <c r="E36" s="3">
        <f t="shared" si="4"/>
        <v>1764</v>
      </c>
      <c r="F36" s="3">
        <f t="shared" si="5"/>
        <v>170954.20427880503</v>
      </c>
      <c r="G36" s="4">
        <f t="shared" si="6"/>
        <v>-512.86261283641511</v>
      </c>
    </row>
    <row r="37" spans="1:7" x14ac:dyDescent="0.25">
      <c r="A37">
        <f t="shared" ref="A37:A42" si="7">+A36+1</f>
        <v>2052</v>
      </c>
      <c r="B37">
        <f t="shared" ref="B37:B42" si="8">+B36+1</f>
        <v>34</v>
      </c>
      <c r="C37" s="3">
        <f t="shared" si="0"/>
        <v>1800</v>
      </c>
      <c r="D37" s="3">
        <f t="shared" si="1"/>
        <v>36</v>
      </c>
      <c r="E37" s="3">
        <f t="shared" si="4"/>
        <v>1764</v>
      </c>
      <c r="F37" s="3">
        <f t="shared" si="5"/>
        <v>182537.66216592674</v>
      </c>
      <c r="G37" s="4">
        <f t="shared" si="6"/>
        <v>-547.61298649778018</v>
      </c>
    </row>
    <row r="38" spans="1:7" x14ac:dyDescent="0.25">
      <c r="A38">
        <f t="shared" si="7"/>
        <v>2053</v>
      </c>
      <c r="B38">
        <f t="shared" si="8"/>
        <v>35</v>
      </c>
      <c r="C38" s="3">
        <f t="shared" si="0"/>
        <v>1800</v>
      </c>
      <c r="D38" s="3">
        <f t="shared" si="1"/>
        <v>36</v>
      </c>
      <c r="E38" s="3">
        <f t="shared" si="4"/>
        <v>1764</v>
      </c>
      <c r="F38" s="3">
        <f t="shared" si="5"/>
        <v>194779.29213019469</v>
      </c>
      <c r="G38" s="4">
        <f t="shared" si="6"/>
        <v>-584.33787639058414</v>
      </c>
    </row>
    <row r="39" spans="1:7" x14ac:dyDescent="0.25">
      <c r="A39">
        <f t="shared" si="7"/>
        <v>2054</v>
      </c>
      <c r="B39">
        <f t="shared" si="8"/>
        <v>36</v>
      </c>
      <c r="C39" s="3">
        <f t="shared" si="0"/>
        <v>1800</v>
      </c>
      <c r="D39" s="3">
        <f t="shared" si="1"/>
        <v>36</v>
      </c>
      <c r="E39" s="3">
        <f t="shared" si="4"/>
        <v>1764</v>
      </c>
      <c r="F39" s="3">
        <f t="shared" si="5"/>
        <v>207716.49150903238</v>
      </c>
      <c r="G39" s="4">
        <f t="shared" si="6"/>
        <v>-623.14947452709714</v>
      </c>
    </row>
    <row r="40" spans="1:7" x14ac:dyDescent="0.25">
      <c r="A40">
        <f t="shared" si="7"/>
        <v>2055</v>
      </c>
      <c r="B40">
        <f t="shared" si="8"/>
        <v>37</v>
      </c>
      <c r="C40" s="3">
        <f t="shared" si="0"/>
        <v>1800</v>
      </c>
      <c r="D40" s="3">
        <f t="shared" si="1"/>
        <v>36</v>
      </c>
      <c r="E40" s="3">
        <f t="shared" si="4"/>
        <v>1764</v>
      </c>
      <c r="F40" s="3">
        <f t="shared" si="5"/>
        <v>221388.78255657561</v>
      </c>
      <c r="G40" s="4">
        <f t="shared" si="6"/>
        <v>-664.16634766972686</v>
      </c>
    </row>
    <row r="41" spans="1:7" x14ac:dyDescent="0.25">
      <c r="A41">
        <f t="shared" si="7"/>
        <v>2056</v>
      </c>
      <c r="B41">
        <f t="shared" si="8"/>
        <v>38</v>
      </c>
      <c r="C41" s="3">
        <f t="shared" si="0"/>
        <v>1800</v>
      </c>
      <c r="D41" s="3">
        <f t="shared" si="1"/>
        <v>36</v>
      </c>
      <c r="E41" s="3">
        <f t="shared" si="4"/>
        <v>1764</v>
      </c>
      <c r="F41" s="3">
        <f t="shared" si="5"/>
        <v>235837.93318144025</v>
      </c>
      <c r="G41" s="4">
        <f t="shared" si="6"/>
        <v>-707.51379954432082</v>
      </c>
    </row>
    <row r="42" spans="1:7" x14ac:dyDescent="0.25">
      <c r="A42">
        <f t="shared" si="7"/>
        <v>2057</v>
      </c>
      <c r="B42">
        <f t="shared" si="8"/>
        <v>39</v>
      </c>
      <c r="C42" s="3">
        <f t="shared" si="0"/>
        <v>1800</v>
      </c>
      <c r="D42" s="3">
        <f t="shared" si="1"/>
        <v>36</v>
      </c>
      <c r="E42" s="3">
        <f t="shared" si="4"/>
        <v>1764</v>
      </c>
      <c r="F42" s="10">
        <f t="shared" si="5"/>
        <v>251108.08454480971</v>
      </c>
      <c r="G42" s="4">
        <f t="shared" si="6"/>
        <v>-753.32425363442917</v>
      </c>
    </row>
    <row r="43" spans="1:7" x14ac:dyDescent="0.25">
      <c r="A43">
        <f>+A42+1</f>
        <v>2058</v>
      </c>
      <c r="B43">
        <f>+B42+1</f>
        <v>40</v>
      </c>
      <c r="C43" s="3"/>
      <c r="D43" s="3"/>
      <c r="E43" s="3"/>
      <c r="F43" s="3">
        <f>+(F42-G42)*((1+$F$2)^(B43-B42))</f>
        <v>266973.09332635079</v>
      </c>
      <c r="G43" s="4">
        <f t="shared" si="6"/>
        <v>-800.91927997905236</v>
      </c>
    </row>
    <row r="44" spans="1:7" x14ac:dyDescent="0.25">
      <c r="A44">
        <f t="shared" ref="A44" si="9">+A43+1</f>
        <v>2059</v>
      </c>
      <c r="B44">
        <f t="shared" ref="B44" si="10">+B43+1</f>
        <v>41</v>
      </c>
      <c r="C44" s="3"/>
      <c r="D44" s="3"/>
      <c r="E44" s="3"/>
      <c r="F44" s="3">
        <f t="shared" ref="F44:F60" si="11">+(F43-G43)*((1+$F$2)^(B44-B43))</f>
        <v>283840.45336270967</v>
      </c>
      <c r="G44" s="4">
        <f t="shared" si="6"/>
        <v>-851.52136008812897</v>
      </c>
    </row>
    <row r="45" spans="1:7" x14ac:dyDescent="0.25">
      <c r="A45">
        <f>+A44+1</f>
        <v>2060</v>
      </c>
      <c r="B45">
        <f>+B44+1</f>
        <v>42</v>
      </c>
      <c r="C45" s="3"/>
      <c r="D45" s="3"/>
      <c r="E45" s="3"/>
      <c r="F45" s="3">
        <f t="shared" si="11"/>
        <v>301773.49320616567</v>
      </c>
      <c r="G45" s="4">
        <f t="shared" si="6"/>
        <v>-905.32047961849707</v>
      </c>
    </row>
    <row r="46" spans="1:7" x14ac:dyDescent="0.25">
      <c r="A46">
        <f t="shared" ref="A46:A52" si="12">+A45+1</f>
        <v>2061</v>
      </c>
      <c r="B46">
        <f t="shared" ref="B46:B52" si="13">+B45+1</f>
        <v>43</v>
      </c>
      <c r="C46" s="3"/>
      <c r="D46" s="3"/>
      <c r="E46" s="3"/>
      <c r="F46" s="3">
        <f t="shared" si="11"/>
        <v>320839.54250693123</v>
      </c>
      <c r="G46" s="4">
        <f t="shared" si="6"/>
        <v>-962.51862752079376</v>
      </c>
    </row>
    <row r="47" spans="1:7" x14ac:dyDescent="0.25">
      <c r="A47">
        <f t="shared" si="12"/>
        <v>2062</v>
      </c>
      <c r="B47">
        <f t="shared" si="13"/>
        <v>44</v>
      </c>
      <c r="C47" s="3"/>
      <c r="D47" s="3"/>
      <c r="E47" s="3"/>
      <c r="F47" s="3">
        <f t="shared" si="11"/>
        <v>341110.18480251916</v>
      </c>
      <c r="G47" s="4">
        <f t="shared" si="6"/>
        <v>-1023.3305544075575</v>
      </c>
    </row>
    <row r="48" spans="1:7" x14ac:dyDescent="0.25">
      <c r="A48">
        <f t="shared" si="12"/>
        <v>2063</v>
      </c>
      <c r="B48">
        <f t="shared" si="13"/>
        <v>45</v>
      </c>
      <c r="C48" s="3"/>
      <c r="D48" s="3"/>
      <c r="E48" s="3"/>
      <c r="F48" s="3">
        <f t="shared" si="11"/>
        <v>362661.52627834235</v>
      </c>
      <c r="G48" s="4">
        <f t="shared" si="6"/>
        <v>-1087.9845788350272</v>
      </c>
    </row>
    <row r="49" spans="1:7" x14ac:dyDescent="0.25">
      <c r="A49">
        <f t="shared" si="12"/>
        <v>2064</v>
      </c>
      <c r="B49">
        <f t="shared" si="13"/>
        <v>46</v>
      </c>
      <c r="C49" s="3"/>
      <c r="D49" s="3"/>
      <c r="E49" s="3"/>
      <c r="F49" s="3">
        <f t="shared" si="11"/>
        <v>385574.48150860803</v>
      </c>
      <c r="G49" s="4">
        <f t="shared" si="6"/>
        <v>-1156.7234445258241</v>
      </c>
    </row>
    <row r="50" spans="1:7" x14ac:dyDescent="0.25">
      <c r="A50">
        <f t="shared" si="12"/>
        <v>2065</v>
      </c>
      <c r="B50">
        <f t="shared" si="13"/>
        <v>47</v>
      </c>
      <c r="C50" s="3"/>
      <c r="D50" s="3"/>
      <c r="E50" s="3"/>
      <c r="F50" s="3">
        <f t="shared" si="11"/>
        <v>409935.07725032192</v>
      </c>
      <c r="G50" s="4">
        <f t="shared" si="6"/>
        <v>-1229.8052317509657</v>
      </c>
    </row>
    <row r="51" spans="1:7" x14ac:dyDescent="0.25">
      <c r="A51">
        <f t="shared" si="12"/>
        <v>2066</v>
      </c>
      <c r="B51">
        <f t="shared" si="13"/>
        <v>48</v>
      </c>
      <c r="C51" s="3"/>
      <c r="D51" s="3"/>
      <c r="E51" s="3"/>
      <c r="F51" s="3">
        <f t="shared" si="11"/>
        <v>435834.77543099725</v>
      </c>
      <c r="G51" s="4">
        <f t="shared" si="6"/>
        <v>-1307.5043262929919</v>
      </c>
    </row>
    <row r="52" spans="1:7" x14ac:dyDescent="0.25">
      <c r="A52">
        <f t="shared" si="12"/>
        <v>2067</v>
      </c>
      <c r="B52">
        <f t="shared" si="13"/>
        <v>49</v>
      </c>
      <c r="C52" s="3"/>
      <c r="D52" s="3"/>
      <c r="E52" s="3"/>
      <c r="F52" s="3">
        <f t="shared" si="11"/>
        <v>463370.8165427277</v>
      </c>
      <c r="G52" s="4">
        <f t="shared" si="6"/>
        <v>-1390.1124496281832</v>
      </c>
    </row>
    <row r="53" spans="1:7" x14ac:dyDescent="0.25">
      <c r="A53">
        <f t="shared" ref="A53:A58" si="14">+A52+1</f>
        <v>2068</v>
      </c>
      <c r="B53">
        <f t="shared" ref="B53:B58" si="15">+B52+1</f>
        <v>50</v>
      </c>
      <c r="C53" s="3"/>
      <c r="D53" s="3"/>
      <c r="E53" s="3"/>
      <c r="F53" s="3">
        <f t="shared" si="11"/>
        <v>492646.58473189728</v>
      </c>
      <c r="G53" s="4">
        <f t="shared" si="6"/>
        <v>-1477.9397541956919</v>
      </c>
    </row>
    <row r="54" spans="1:7" x14ac:dyDescent="0.25">
      <c r="A54">
        <f t="shared" si="14"/>
        <v>2069</v>
      </c>
      <c r="B54">
        <f t="shared" si="15"/>
        <v>51</v>
      </c>
      <c r="C54" s="3"/>
      <c r="D54" s="3"/>
      <c r="E54" s="3"/>
      <c r="F54" s="3">
        <f t="shared" si="11"/>
        <v>523771.99595525855</v>
      </c>
      <c r="G54" s="4">
        <f t="shared" si="6"/>
        <v>-1571.3159878657757</v>
      </c>
    </row>
    <row r="55" spans="1:7" x14ac:dyDescent="0.25">
      <c r="A55">
        <f t="shared" si="14"/>
        <v>2070</v>
      </c>
      <c r="B55">
        <f t="shared" si="15"/>
        <v>52</v>
      </c>
      <c r="C55" s="3"/>
      <c r="D55" s="3"/>
      <c r="E55" s="3"/>
      <c r="F55" s="3">
        <f t="shared" si="11"/>
        <v>556863.91065971181</v>
      </c>
      <c r="G55" s="4">
        <f t="shared" si="6"/>
        <v>-1670.5917319791354</v>
      </c>
    </row>
    <row r="56" spans="1:7" x14ac:dyDescent="0.25">
      <c r="A56">
        <f t="shared" si="14"/>
        <v>2071</v>
      </c>
      <c r="B56">
        <f t="shared" si="15"/>
        <v>53</v>
      </c>
      <c r="C56" s="3"/>
      <c r="D56" s="3"/>
      <c r="E56" s="3"/>
      <c r="F56" s="3">
        <f t="shared" si="11"/>
        <v>592046.57253519248</v>
      </c>
      <c r="G56" s="4">
        <f t="shared" si="6"/>
        <v>-1776.1397176055775</v>
      </c>
    </row>
    <row r="57" spans="1:7" x14ac:dyDescent="0.25">
      <c r="A57">
        <f t="shared" si="14"/>
        <v>2072</v>
      </c>
      <c r="B57">
        <f t="shared" si="15"/>
        <v>54</v>
      </c>
      <c r="C57" s="3"/>
      <c r="D57" s="3"/>
      <c r="E57" s="3"/>
      <c r="F57" s="3">
        <f t="shared" si="11"/>
        <v>629452.07498796599</v>
      </c>
      <c r="G57" s="4">
        <f t="shared" si="6"/>
        <v>-1888.3562249638981</v>
      </c>
    </row>
    <row r="58" spans="1:7" x14ac:dyDescent="0.25">
      <c r="A58">
        <f t="shared" si="14"/>
        <v>2073</v>
      </c>
      <c r="B58">
        <f t="shared" si="15"/>
        <v>55</v>
      </c>
      <c r="C58" s="3"/>
      <c r="D58" s="3"/>
      <c r="E58" s="3"/>
      <c r="F58" s="3">
        <f t="shared" si="11"/>
        <v>669220.85708570573</v>
      </c>
      <c r="G58" s="4">
        <f t="shared" si="6"/>
        <v>-2007.6625712571172</v>
      </c>
    </row>
    <row r="59" spans="1:7" x14ac:dyDescent="0.25">
      <c r="A59">
        <f t="shared" ref="A59:A60" si="16">+A58+1</f>
        <v>2074</v>
      </c>
      <c r="B59">
        <f t="shared" ref="B59:B60" si="17">+B58+1</f>
        <v>56</v>
      </c>
      <c r="C59" s="3"/>
      <c r="D59" s="3"/>
      <c r="E59" s="3"/>
      <c r="F59" s="3">
        <f t="shared" si="11"/>
        <v>711502.23083638062</v>
      </c>
      <c r="G59" s="4">
        <f t="shared" si="6"/>
        <v>-2134.5066925091419</v>
      </c>
    </row>
    <row r="60" spans="1:7" x14ac:dyDescent="0.25">
      <c r="A60">
        <f t="shared" si="16"/>
        <v>2075</v>
      </c>
      <c r="B60">
        <f t="shared" si="17"/>
        <v>57</v>
      </c>
      <c r="C60" s="3"/>
      <c r="D60" s="3"/>
      <c r="E60" s="3"/>
      <c r="F60" s="10">
        <f t="shared" si="11"/>
        <v>756454.94178062316</v>
      </c>
      <c r="G60" s="4">
        <f t="shared" si="6"/>
        <v>-2269.3648253418696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opLeftCell="A25" workbookViewId="0">
      <selection activeCell="G60" sqref="G60"/>
    </sheetView>
  </sheetViews>
  <sheetFormatPr baseColWidth="10" defaultRowHeight="15" x14ac:dyDescent="0.25"/>
  <cols>
    <col min="3" max="3" width="15" bestFit="1" customWidth="1"/>
    <col min="4" max="4" width="15" customWidth="1"/>
    <col min="5" max="5" width="18.28515625" bestFit="1" customWidth="1"/>
    <col min="6" max="6" width="19.42578125" customWidth="1"/>
    <col min="7" max="7" width="34.85546875" bestFit="1" customWidth="1"/>
    <col min="10" max="10" width="22.28515625" bestFit="1" customWidth="1"/>
    <col min="11" max="11" width="12" bestFit="1" customWidth="1"/>
    <col min="12" max="12" width="21" bestFit="1" customWidth="1"/>
  </cols>
  <sheetData>
    <row r="1" spans="1:12" x14ac:dyDescent="0.25">
      <c r="C1" t="s">
        <v>2</v>
      </c>
      <c r="D1" t="s">
        <v>11</v>
      </c>
      <c r="E1" t="s">
        <v>3</v>
      </c>
      <c r="F1" t="s">
        <v>4</v>
      </c>
      <c r="G1" t="s">
        <v>5</v>
      </c>
    </row>
    <row r="2" spans="1:12" x14ac:dyDescent="0.25">
      <c r="C2" s="1">
        <v>150</v>
      </c>
      <c r="D2" s="1" t="s">
        <v>12</v>
      </c>
      <c r="E2" s="8">
        <v>282.24</v>
      </c>
      <c r="F2" s="2"/>
      <c r="G2" s="2">
        <v>0.06</v>
      </c>
    </row>
    <row r="3" spans="1:12" x14ac:dyDescent="0.25">
      <c r="A3" t="s">
        <v>0</v>
      </c>
      <c r="B3" t="s">
        <v>1</v>
      </c>
      <c r="C3">
        <v>12</v>
      </c>
      <c r="E3">
        <v>-5.03</v>
      </c>
      <c r="K3" t="s">
        <v>9</v>
      </c>
      <c r="L3" t="s">
        <v>10</v>
      </c>
    </row>
    <row r="4" spans="1:12" x14ac:dyDescent="0.25">
      <c r="A4">
        <v>2019</v>
      </c>
      <c r="B4">
        <v>1</v>
      </c>
      <c r="C4" s="3">
        <f>+$C$2*$C$3</f>
        <v>1800</v>
      </c>
      <c r="D4" s="3">
        <v>346.4</v>
      </c>
      <c r="E4" s="9">
        <f>-E2</f>
        <v>-282.24</v>
      </c>
      <c r="F4" s="3">
        <f>+C4-D4+E4</f>
        <v>1171.3599999999999</v>
      </c>
      <c r="G4" s="3">
        <f>+F4*(1+G2)^B4</f>
        <v>1241.6415999999999</v>
      </c>
      <c r="J4" t="s">
        <v>7</v>
      </c>
      <c r="K4" s="9">
        <f>+SUM(E4:E42)</f>
        <v>-7280.1300000000047</v>
      </c>
      <c r="L4" s="6">
        <f>+K4/G42</f>
        <v>-3.1959840976623369E-2</v>
      </c>
    </row>
    <row r="5" spans="1:12" x14ac:dyDescent="0.25">
      <c r="A5">
        <f>+A4+1</f>
        <v>2020</v>
      </c>
      <c r="B5">
        <f>+B4+1</f>
        <v>2</v>
      </c>
      <c r="C5" s="3">
        <f t="shared" ref="C5:C42" si="0">+$C$2*$C$3</f>
        <v>1800</v>
      </c>
      <c r="D5" s="3">
        <v>346.4</v>
      </c>
      <c r="E5" s="9">
        <f>E4-$E$3</f>
        <v>-277.21000000000004</v>
      </c>
      <c r="F5" s="3">
        <f t="shared" ref="F5:F42" si="1">+C5-D5+E5</f>
        <v>1176.3899999999999</v>
      </c>
      <c r="G5" s="3">
        <f>+(G4+F5)*((1+$G$2)^(B5-B4))</f>
        <v>2563.1134959999999</v>
      </c>
      <c r="K5" s="3"/>
    </row>
    <row r="6" spans="1:12" x14ac:dyDescent="0.25">
      <c r="A6">
        <f t="shared" ref="A6:B35" si="2">+A5+1</f>
        <v>2021</v>
      </c>
      <c r="B6">
        <f t="shared" si="2"/>
        <v>3</v>
      </c>
      <c r="C6" s="3">
        <f t="shared" si="0"/>
        <v>1800</v>
      </c>
      <c r="D6" s="3">
        <v>346.4</v>
      </c>
      <c r="E6" s="9">
        <f t="shared" ref="E6:E42" si="3">E5-$E$3</f>
        <v>-272.18000000000006</v>
      </c>
      <c r="F6" s="3">
        <f t="shared" si="1"/>
        <v>1181.4199999999998</v>
      </c>
      <c r="G6" s="3">
        <f t="shared" ref="G6:G60" si="4">+(G5+F6)*((1+$G$2)^(B6-B5))</f>
        <v>3969.2055057600001</v>
      </c>
      <c r="J6" t="s">
        <v>8</v>
      </c>
      <c r="K6" s="9">
        <f>+K4</f>
        <v>-7280.1300000000047</v>
      </c>
      <c r="L6" s="6">
        <f>+K6/G60</f>
        <v>-1.1196931851636727E-2</v>
      </c>
    </row>
    <row r="7" spans="1:12" x14ac:dyDescent="0.25">
      <c r="A7">
        <f t="shared" si="2"/>
        <v>2022</v>
      </c>
      <c r="B7">
        <f t="shared" si="2"/>
        <v>4</v>
      </c>
      <c r="C7" s="3">
        <f t="shared" si="0"/>
        <v>1800</v>
      </c>
      <c r="D7" s="3">
        <v>346.4</v>
      </c>
      <c r="E7" s="9">
        <f t="shared" si="3"/>
        <v>-267.15000000000009</v>
      </c>
      <c r="F7" s="3">
        <f t="shared" si="1"/>
        <v>1186.4499999999998</v>
      </c>
      <c r="G7" s="3">
        <f t="shared" si="4"/>
        <v>5464.9948361056004</v>
      </c>
    </row>
    <row r="8" spans="1:12" x14ac:dyDescent="0.25">
      <c r="A8">
        <f t="shared" si="2"/>
        <v>2023</v>
      </c>
      <c r="B8">
        <f t="shared" si="2"/>
        <v>5</v>
      </c>
      <c r="C8" s="3">
        <f t="shared" si="0"/>
        <v>1800</v>
      </c>
      <c r="D8" s="3">
        <v>346.4</v>
      </c>
      <c r="E8" s="9">
        <f t="shared" si="3"/>
        <v>-262.12000000000012</v>
      </c>
      <c r="F8" s="3">
        <f t="shared" si="1"/>
        <v>1191.4799999999998</v>
      </c>
      <c r="G8" s="3">
        <f t="shared" si="4"/>
        <v>7055.8633262719359</v>
      </c>
    </row>
    <row r="9" spans="1:12" x14ac:dyDescent="0.25">
      <c r="A9">
        <f t="shared" si="2"/>
        <v>2024</v>
      </c>
      <c r="B9">
        <f t="shared" si="2"/>
        <v>6</v>
      </c>
      <c r="C9" s="3">
        <f t="shared" si="0"/>
        <v>1800</v>
      </c>
      <c r="D9" s="3">
        <v>0</v>
      </c>
      <c r="E9" s="9">
        <f t="shared" si="3"/>
        <v>-257.09000000000015</v>
      </c>
      <c r="F9" s="3">
        <f t="shared" si="1"/>
        <v>1542.9099999999999</v>
      </c>
      <c r="G9" s="3">
        <f t="shared" si="4"/>
        <v>9114.6997258482515</v>
      </c>
    </row>
    <row r="10" spans="1:12" x14ac:dyDescent="0.25">
      <c r="A10">
        <f t="shared" si="2"/>
        <v>2025</v>
      </c>
      <c r="B10">
        <f t="shared" si="2"/>
        <v>7</v>
      </c>
      <c r="C10" s="3">
        <f t="shared" si="0"/>
        <v>1800</v>
      </c>
      <c r="D10" s="3">
        <v>0</v>
      </c>
      <c r="E10" s="9">
        <f t="shared" si="3"/>
        <v>-252.06000000000014</v>
      </c>
      <c r="F10" s="3">
        <f t="shared" si="1"/>
        <v>1547.9399999999998</v>
      </c>
      <c r="G10" s="3">
        <f t="shared" si="4"/>
        <v>11302.398109399148</v>
      </c>
    </row>
    <row r="11" spans="1:12" x14ac:dyDescent="0.25">
      <c r="A11">
        <f t="shared" si="2"/>
        <v>2026</v>
      </c>
      <c r="B11">
        <f t="shared" si="2"/>
        <v>8</v>
      </c>
      <c r="C11" s="3">
        <f t="shared" si="0"/>
        <v>1800</v>
      </c>
      <c r="D11" s="3">
        <v>0</v>
      </c>
      <c r="E11" s="9">
        <f t="shared" si="3"/>
        <v>-247.03000000000014</v>
      </c>
      <c r="F11" s="3">
        <f t="shared" si="1"/>
        <v>1552.9699999999998</v>
      </c>
      <c r="G11" s="3">
        <f t="shared" si="4"/>
        <v>13626.690195963096</v>
      </c>
    </row>
    <row r="12" spans="1:12" x14ac:dyDescent="0.25">
      <c r="A12">
        <f t="shared" si="2"/>
        <v>2027</v>
      </c>
      <c r="B12">
        <f t="shared" si="2"/>
        <v>9</v>
      </c>
      <c r="C12" s="3">
        <f t="shared" si="0"/>
        <v>1800</v>
      </c>
      <c r="D12" s="3">
        <v>0</v>
      </c>
      <c r="E12" s="9">
        <f t="shared" si="3"/>
        <v>-242.00000000000014</v>
      </c>
      <c r="F12" s="3">
        <f t="shared" si="1"/>
        <v>1557.9999999999998</v>
      </c>
      <c r="G12" s="3">
        <f t="shared" si="4"/>
        <v>16095.771607720882</v>
      </c>
    </row>
    <row r="13" spans="1:12" x14ac:dyDescent="0.25">
      <c r="A13">
        <f t="shared" si="2"/>
        <v>2028</v>
      </c>
      <c r="B13">
        <f t="shared" si="2"/>
        <v>10</v>
      </c>
      <c r="C13" s="3">
        <f t="shared" si="0"/>
        <v>1800</v>
      </c>
      <c r="D13" s="3">
        <v>0</v>
      </c>
      <c r="E13" s="9">
        <f t="shared" si="3"/>
        <v>-236.97000000000014</v>
      </c>
      <c r="F13" s="3">
        <f t="shared" si="1"/>
        <v>1563.0299999999997</v>
      </c>
      <c r="G13" s="3">
        <f t="shared" si="4"/>
        <v>18718.329704184136</v>
      </c>
    </row>
    <row r="14" spans="1:12" x14ac:dyDescent="0.25">
      <c r="A14">
        <f t="shared" si="2"/>
        <v>2029</v>
      </c>
      <c r="B14">
        <f t="shared" si="2"/>
        <v>11</v>
      </c>
      <c r="C14" s="3">
        <f t="shared" si="0"/>
        <v>1800</v>
      </c>
      <c r="D14" s="3">
        <v>0</v>
      </c>
      <c r="E14" s="9">
        <f t="shared" si="3"/>
        <v>-231.94000000000014</v>
      </c>
      <c r="F14" s="3">
        <f t="shared" si="1"/>
        <v>1568.06</v>
      </c>
      <c r="G14" s="3">
        <f t="shared" si="4"/>
        <v>21503.573086435186</v>
      </c>
    </row>
    <row r="15" spans="1:12" x14ac:dyDescent="0.25">
      <c r="A15">
        <f t="shared" si="2"/>
        <v>2030</v>
      </c>
      <c r="B15">
        <f t="shared" si="2"/>
        <v>12</v>
      </c>
      <c r="C15" s="3">
        <f t="shared" si="0"/>
        <v>1800</v>
      </c>
      <c r="D15" s="3">
        <v>0</v>
      </c>
      <c r="E15" s="9">
        <f t="shared" si="3"/>
        <v>-226.91000000000014</v>
      </c>
      <c r="F15" s="3">
        <f t="shared" si="1"/>
        <v>1573.09</v>
      </c>
      <c r="G15" s="3">
        <f t="shared" si="4"/>
        <v>24461.2628716213</v>
      </c>
    </row>
    <row r="16" spans="1:12" x14ac:dyDescent="0.25">
      <c r="A16">
        <f t="shared" si="2"/>
        <v>2031</v>
      </c>
      <c r="B16">
        <f t="shared" si="2"/>
        <v>13</v>
      </c>
      <c r="C16" s="3">
        <f t="shared" si="0"/>
        <v>1800</v>
      </c>
      <c r="D16" s="3">
        <v>0</v>
      </c>
      <c r="E16" s="9">
        <f t="shared" si="3"/>
        <v>-221.88000000000014</v>
      </c>
      <c r="F16" s="3">
        <f t="shared" si="1"/>
        <v>1578.12</v>
      </c>
      <c r="G16" s="3">
        <f t="shared" si="4"/>
        <v>27601.745843918579</v>
      </c>
    </row>
    <row r="17" spans="1:7" x14ac:dyDescent="0.25">
      <c r="A17">
        <f t="shared" si="2"/>
        <v>2032</v>
      </c>
      <c r="B17">
        <f t="shared" si="2"/>
        <v>14</v>
      </c>
      <c r="C17" s="3">
        <f t="shared" si="0"/>
        <v>1800</v>
      </c>
      <c r="D17" s="3">
        <v>0</v>
      </c>
      <c r="E17" s="9">
        <f t="shared" si="3"/>
        <v>-216.85000000000014</v>
      </c>
      <c r="F17" s="3">
        <f t="shared" si="1"/>
        <v>1583.1499999999999</v>
      </c>
      <c r="G17" s="3">
        <f t="shared" si="4"/>
        <v>30935.989594553695</v>
      </c>
    </row>
    <row r="18" spans="1:7" x14ac:dyDescent="0.25">
      <c r="A18">
        <f t="shared" si="2"/>
        <v>2033</v>
      </c>
      <c r="B18">
        <f t="shared" si="2"/>
        <v>15</v>
      </c>
      <c r="C18" s="3">
        <f t="shared" si="0"/>
        <v>1800</v>
      </c>
      <c r="D18" s="3">
        <v>0</v>
      </c>
      <c r="E18" s="9">
        <f t="shared" si="3"/>
        <v>-211.82000000000014</v>
      </c>
      <c r="F18" s="3">
        <f t="shared" si="1"/>
        <v>1588.1799999999998</v>
      </c>
      <c r="G18" s="3">
        <f t="shared" si="4"/>
        <v>34475.61977022692</v>
      </c>
    </row>
    <row r="19" spans="1:7" x14ac:dyDescent="0.25">
      <c r="A19">
        <f t="shared" si="2"/>
        <v>2034</v>
      </c>
      <c r="B19">
        <f t="shared" si="2"/>
        <v>16</v>
      </c>
      <c r="C19" s="3">
        <f t="shared" si="0"/>
        <v>1800</v>
      </c>
      <c r="D19" s="3">
        <v>0</v>
      </c>
      <c r="E19" s="9">
        <f t="shared" si="3"/>
        <v>-206.79000000000013</v>
      </c>
      <c r="F19" s="3">
        <f t="shared" si="1"/>
        <v>1593.2099999999998</v>
      </c>
      <c r="G19" s="3">
        <f t="shared" si="4"/>
        <v>38232.959556440539</v>
      </c>
    </row>
    <row r="20" spans="1:7" x14ac:dyDescent="0.25">
      <c r="A20">
        <f t="shared" si="2"/>
        <v>2035</v>
      </c>
      <c r="B20">
        <f t="shared" si="2"/>
        <v>17</v>
      </c>
      <c r="C20" s="3">
        <f t="shared" si="0"/>
        <v>1800</v>
      </c>
      <c r="D20" s="3">
        <v>0</v>
      </c>
      <c r="E20" s="9">
        <f t="shared" si="3"/>
        <v>-201.76000000000013</v>
      </c>
      <c r="F20" s="3">
        <f t="shared" si="1"/>
        <v>1598.2399999999998</v>
      </c>
      <c r="G20" s="3">
        <f t="shared" si="4"/>
        <v>42221.071529826972</v>
      </c>
    </row>
    <row r="21" spans="1:7" x14ac:dyDescent="0.25">
      <c r="A21">
        <f t="shared" si="2"/>
        <v>2036</v>
      </c>
      <c r="B21">
        <f t="shared" si="2"/>
        <v>18</v>
      </c>
      <c r="C21" s="3">
        <f t="shared" si="0"/>
        <v>1800</v>
      </c>
      <c r="D21" s="3">
        <v>0</v>
      </c>
      <c r="E21" s="9">
        <f t="shared" si="3"/>
        <v>-196.73000000000013</v>
      </c>
      <c r="F21" s="3">
        <f t="shared" si="1"/>
        <v>1603.27</v>
      </c>
      <c r="G21" s="3">
        <f t="shared" si="4"/>
        <v>46453.80202161659</v>
      </c>
    </row>
    <row r="22" spans="1:7" x14ac:dyDescent="0.25">
      <c r="A22">
        <f t="shared" si="2"/>
        <v>2037</v>
      </c>
      <c r="B22">
        <f t="shared" si="2"/>
        <v>19</v>
      </c>
      <c r="C22" s="3">
        <f t="shared" si="0"/>
        <v>1800</v>
      </c>
      <c r="D22" s="3">
        <v>0</v>
      </c>
      <c r="E22" s="9">
        <f t="shared" si="3"/>
        <v>-191.70000000000013</v>
      </c>
      <c r="F22" s="3">
        <f t="shared" si="1"/>
        <v>1608.3</v>
      </c>
      <c r="G22" s="3">
        <f t="shared" si="4"/>
        <v>50945.82814291359</v>
      </c>
    </row>
    <row r="23" spans="1:7" x14ac:dyDescent="0.25">
      <c r="A23">
        <f t="shared" si="2"/>
        <v>2038</v>
      </c>
      <c r="B23">
        <f t="shared" si="2"/>
        <v>20</v>
      </c>
      <c r="C23" s="3">
        <f t="shared" si="0"/>
        <v>1800</v>
      </c>
      <c r="D23" s="3">
        <v>0</v>
      </c>
      <c r="E23" s="9">
        <f t="shared" si="3"/>
        <v>-186.67000000000013</v>
      </c>
      <c r="F23" s="3">
        <f t="shared" si="1"/>
        <v>1613.33</v>
      </c>
      <c r="G23" s="3">
        <f t="shared" si="4"/>
        <v>55712.707631488411</v>
      </c>
    </row>
    <row r="24" spans="1:7" x14ac:dyDescent="0.25">
      <c r="A24">
        <f t="shared" si="2"/>
        <v>2039</v>
      </c>
      <c r="B24">
        <f t="shared" si="2"/>
        <v>21</v>
      </c>
      <c r="C24" s="3">
        <f t="shared" si="0"/>
        <v>1800</v>
      </c>
      <c r="D24" s="3">
        <v>0</v>
      </c>
      <c r="E24" s="9">
        <f t="shared" si="3"/>
        <v>-181.64000000000013</v>
      </c>
      <c r="F24" s="3">
        <f t="shared" si="1"/>
        <v>1618.36</v>
      </c>
      <c r="G24" s="3">
        <f t="shared" si="4"/>
        <v>60770.931689377721</v>
      </c>
    </row>
    <row r="25" spans="1:7" x14ac:dyDescent="0.25">
      <c r="A25">
        <f t="shared" si="2"/>
        <v>2040</v>
      </c>
      <c r="B25">
        <f t="shared" si="2"/>
        <v>22</v>
      </c>
      <c r="C25" s="3">
        <f t="shared" si="0"/>
        <v>1800</v>
      </c>
      <c r="D25" s="3">
        <v>0</v>
      </c>
      <c r="E25" s="9">
        <f t="shared" si="3"/>
        <v>-176.61000000000013</v>
      </c>
      <c r="F25" s="3">
        <f t="shared" si="1"/>
        <v>1623.3899999999999</v>
      </c>
      <c r="G25" s="3">
        <f t="shared" si="4"/>
        <v>66137.980990740383</v>
      </c>
    </row>
    <row r="26" spans="1:7" x14ac:dyDescent="0.25">
      <c r="A26">
        <f t="shared" si="2"/>
        <v>2041</v>
      </c>
      <c r="B26">
        <f t="shared" si="2"/>
        <v>23</v>
      </c>
      <c r="C26" s="3">
        <f t="shared" si="0"/>
        <v>1800</v>
      </c>
      <c r="D26" s="3">
        <v>0</v>
      </c>
      <c r="E26" s="9">
        <f t="shared" si="3"/>
        <v>-171.58000000000013</v>
      </c>
      <c r="F26" s="3">
        <f t="shared" si="1"/>
        <v>1628.4199999999998</v>
      </c>
      <c r="G26" s="3">
        <f t="shared" si="4"/>
        <v>71832.385050184806</v>
      </c>
    </row>
    <row r="27" spans="1:7" x14ac:dyDescent="0.25">
      <c r="A27">
        <f t="shared" si="2"/>
        <v>2042</v>
      </c>
      <c r="B27">
        <f t="shared" si="2"/>
        <v>24</v>
      </c>
      <c r="C27" s="3">
        <f t="shared" si="0"/>
        <v>1800</v>
      </c>
      <c r="D27" s="3">
        <v>0</v>
      </c>
      <c r="E27" s="9">
        <f t="shared" si="3"/>
        <v>-166.55000000000013</v>
      </c>
      <c r="F27" s="3">
        <f t="shared" si="1"/>
        <v>1633.4499999999998</v>
      </c>
      <c r="G27" s="3">
        <f t="shared" si="4"/>
        <v>77873.785153195902</v>
      </c>
    </row>
    <row r="28" spans="1:7" x14ac:dyDescent="0.25">
      <c r="A28">
        <f t="shared" si="2"/>
        <v>2043</v>
      </c>
      <c r="B28">
        <f t="shared" si="2"/>
        <v>25</v>
      </c>
      <c r="C28" s="3">
        <f t="shared" si="0"/>
        <v>1800</v>
      </c>
      <c r="D28" s="3">
        <v>0</v>
      </c>
      <c r="E28" s="9">
        <f t="shared" si="3"/>
        <v>-161.52000000000012</v>
      </c>
      <c r="F28" s="3">
        <f t="shared" si="1"/>
        <v>1638.4799999999998</v>
      </c>
      <c r="G28" s="3">
        <f t="shared" si="4"/>
        <v>84283.001062387659</v>
      </c>
    </row>
    <row r="29" spans="1:7" x14ac:dyDescent="0.25">
      <c r="A29">
        <f t="shared" si="2"/>
        <v>2044</v>
      </c>
      <c r="B29">
        <f t="shared" si="2"/>
        <v>26</v>
      </c>
      <c r="C29" s="3">
        <f t="shared" si="0"/>
        <v>1800</v>
      </c>
      <c r="D29" s="3">
        <v>0</v>
      </c>
      <c r="E29" s="9">
        <f t="shared" si="3"/>
        <v>-156.49000000000012</v>
      </c>
      <c r="F29" s="3">
        <f t="shared" si="1"/>
        <v>1643.5099999999998</v>
      </c>
      <c r="G29" s="3">
        <f t="shared" si="4"/>
        <v>91082.101726130917</v>
      </c>
    </row>
    <row r="30" spans="1:7" x14ac:dyDescent="0.25">
      <c r="A30">
        <f t="shared" si="2"/>
        <v>2045</v>
      </c>
      <c r="B30">
        <f t="shared" si="2"/>
        <v>27</v>
      </c>
      <c r="C30" s="3">
        <f t="shared" si="0"/>
        <v>1800</v>
      </c>
      <c r="D30" s="3">
        <v>0</v>
      </c>
      <c r="E30" s="9">
        <f t="shared" si="3"/>
        <v>-151.46000000000012</v>
      </c>
      <c r="F30" s="3">
        <f t="shared" si="1"/>
        <v>1648.54</v>
      </c>
      <c r="G30" s="3">
        <f t="shared" si="4"/>
        <v>98294.480229698776</v>
      </c>
    </row>
    <row r="31" spans="1:7" x14ac:dyDescent="0.25">
      <c r="A31">
        <f t="shared" si="2"/>
        <v>2046</v>
      </c>
      <c r="B31">
        <f t="shared" si="2"/>
        <v>28</v>
      </c>
      <c r="C31" s="3">
        <f t="shared" si="0"/>
        <v>1800</v>
      </c>
      <c r="D31" s="3">
        <v>0</v>
      </c>
      <c r="E31" s="9">
        <f t="shared" si="3"/>
        <v>-146.43000000000012</v>
      </c>
      <c r="F31" s="3">
        <f t="shared" si="1"/>
        <v>1653.57</v>
      </c>
      <c r="G31" s="3">
        <f t="shared" si="4"/>
        <v>105944.93324348071</v>
      </c>
    </row>
    <row r="32" spans="1:7" x14ac:dyDescent="0.25">
      <c r="A32">
        <f t="shared" si="2"/>
        <v>2047</v>
      </c>
      <c r="B32">
        <f t="shared" si="2"/>
        <v>29</v>
      </c>
      <c r="C32" s="3">
        <f t="shared" si="0"/>
        <v>1800</v>
      </c>
      <c r="D32" s="3">
        <v>0</v>
      </c>
      <c r="E32" s="9">
        <f t="shared" si="3"/>
        <v>-141.40000000000012</v>
      </c>
      <c r="F32" s="3">
        <f t="shared" si="1"/>
        <v>1658.6</v>
      </c>
      <c r="G32" s="3">
        <f t="shared" si="4"/>
        <v>114059.74523808957</v>
      </c>
    </row>
    <row r="33" spans="1:7" x14ac:dyDescent="0.25">
      <c r="A33">
        <f t="shared" si="2"/>
        <v>2048</v>
      </c>
      <c r="B33">
        <f t="shared" si="2"/>
        <v>30</v>
      </c>
      <c r="C33" s="3">
        <f t="shared" si="0"/>
        <v>1800</v>
      </c>
      <c r="D33" s="3">
        <v>0</v>
      </c>
      <c r="E33" s="9">
        <f t="shared" si="3"/>
        <v>-136.37000000000012</v>
      </c>
      <c r="F33" s="3">
        <f t="shared" si="1"/>
        <v>1663.6299999999999</v>
      </c>
      <c r="G33" s="3">
        <f t="shared" si="4"/>
        <v>122666.77775237495</v>
      </c>
    </row>
    <row r="34" spans="1:7" x14ac:dyDescent="0.25">
      <c r="A34">
        <f t="shared" si="2"/>
        <v>2049</v>
      </c>
      <c r="B34">
        <f t="shared" si="2"/>
        <v>31</v>
      </c>
      <c r="C34" s="3">
        <f t="shared" si="0"/>
        <v>1800</v>
      </c>
      <c r="D34" s="3">
        <v>0</v>
      </c>
      <c r="E34" s="9">
        <f t="shared" si="3"/>
        <v>-131.34000000000012</v>
      </c>
      <c r="F34" s="3">
        <f t="shared" si="1"/>
        <v>1668.6599999999999</v>
      </c>
      <c r="G34" s="3">
        <f t="shared" si="4"/>
        <v>131795.56401751746</v>
      </c>
    </row>
    <row r="35" spans="1:7" x14ac:dyDescent="0.25">
      <c r="A35">
        <f t="shared" si="2"/>
        <v>2050</v>
      </c>
      <c r="B35">
        <f t="shared" si="2"/>
        <v>32</v>
      </c>
      <c r="C35" s="3">
        <f t="shared" si="0"/>
        <v>1800</v>
      </c>
      <c r="D35" s="3">
        <v>0</v>
      </c>
      <c r="E35" s="9">
        <f t="shared" si="3"/>
        <v>-126.31000000000012</v>
      </c>
      <c r="F35" s="3">
        <f t="shared" si="1"/>
        <v>1673.6899999999998</v>
      </c>
      <c r="G35" s="3">
        <f t="shared" si="4"/>
        <v>141477.40925856851</v>
      </c>
    </row>
    <row r="36" spans="1:7" x14ac:dyDescent="0.25">
      <c r="A36">
        <f>+A35+1</f>
        <v>2051</v>
      </c>
      <c r="B36">
        <f>+B35+1</f>
        <v>33</v>
      </c>
      <c r="C36" s="3">
        <f t="shared" si="0"/>
        <v>1800</v>
      </c>
      <c r="D36" s="3">
        <v>0</v>
      </c>
      <c r="E36" s="9">
        <f t="shared" si="3"/>
        <v>-121.28000000000011</v>
      </c>
      <c r="F36" s="3">
        <f t="shared" si="1"/>
        <v>1678.7199999999998</v>
      </c>
      <c r="G36" s="3">
        <f t="shared" si="4"/>
        <v>151745.49701408265</v>
      </c>
    </row>
    <row r="37" spans="1:7" x14ac:dyDescent="0.25">
      <c r="A37">
        <f t="shared" ref="A37:B42" si="5">+A36+1</f>
        <v>2052</v>
      </c>
      <c r="B37">
        <f t="shared" si="5"/>
        <v>34</v>
      </c>
      <c r="C37" s="3">
        <f t="shared" si="0"/>
        <v>1800</v>
      </c>
      <c r="D37" s="3">
        <v>0</v>
      </c>
      <c r="E37" s="9">
        <f t="shared" si="3"/>
        <v>-116.25000000000011</v>
      </c>
      <c r="F37" s="3">
        <f t="shared" si="1"/>
        <v>1683.75</v>
      </c>
      <c r="G37" s="3">
        <f t="shared" si="4"/>
        <v>162635.00183492762</v>
      </c>
    </row>
    <row r="38" spans="1:7" x14ac:dyDescent="0.25">
      <c r="A38">
        <f t="shared" si="5"/>
        <v>2053</v>
      </c>
      <c r="B38">
        <f t="shared" si="5"/>
        <v>35</v>
      </c>
      <c r="C38" s="3">
        <f t="shared" si="0"/>
        <v>1800</v>
      </c>
      <c r="D38" s="3">
        <v>0</v>
      </c>
      <c r="E38" s="9">
        <f t="shared" si="3"/>
        <v>-111.22000000000011</v>
      </c>
      <c r="F38" s="3">
        <f t="shared" si="1"/>
        <v>1688.78</v>
      </c>
      <c r="G38" s="3">
        <f t="shared" si="4"/>
        <v>174183.20874502329</v>
      </c>
    </row>
    <row r="39" spans="1:7" x14ac:dyDescent="0.25">
      <c r="A39">
        <f t="shared" si="5"/>
        <v>2054</v>
      </c>
      <c r="B39">
        <f t="shared" si="5"/>
        <v>36</v>
      </c>
      <c r="C39" s="3">
        <f t="shared" si="0"/>
        <v>1800</v>
      </c>
      <c r="D39" s="3">
        <v>0</v>
      </c>
      <c r="E39" s="9">
        <f t="shared" si="3"/>
        <v>-106.19000000000011</v>
      </c>
      <c r="F39" s="3">
        <f t="shared" si="1"/>
        <v>1693.81</v>
      </c>
      <c r="G39" s="3">
        <f t="shared" si="4"/>
        <v>186429.63986972469</v>
      </c>
    </row>
    <row r="40" spans="1:7" x14ac:dyDescent="0.25">
      <c r="A40">
        <f t="shared" si="5"/>
        <v>2055</v>
      </c>
      <c r="B40">
        <f t="shared" si="5"/>
        <v>37</v>
      </c>
      <c r="C40" s="3">
        <f t="shared" si="0"/>
        <v>1800</v>
      </c>
      <c r="D40" s="3">
        <v>0</v>
      </c>
      <c r="E40" s="9">
        <f t="shared" si="3"/>
        <v>-101.16000000000011</v>
      </c>
      <c r="F40" s="3">
        <f t="shared" si="1"/>
        <v>1698.84</v>
      </c>
      <c r="G40" s="3">
        <f t="shared" si="4"/>
        <v>199416.18866190818</v>
      </c>
    </row>
    <row r="41" spans="1:7" x14ac:dyDescent="0.25">
      <c r="A41">
        <f t="shared" si="5"/>
        <v>2056</v>
      </c>
      <c r="B41">
        <f t="shared" si="5"/>
        <v>38</v>
      </c>
      <c r="C41" s="3">
        <f t="shared" si="0"/>
        <v>1800</v>
      </c>
      <c r="D41" s="3">
        <v>0</v>
      </c>
      <c r="E41" s="9">
        <f t="shared" si="3"/>
        <v>-96.130000000000109</v>
      </c>
      <c r="F41" s="3">
        <f t="shared" si="1"/>
        <v>1703.87</v>
      </c>
      <c r="G41" s="3">
        <f t="shared" si="4"/>
        <v>213187.26218162267</v>
      </c>
    </row>
    <row r="42" spans="1:7" x14ac:dyDescent="0.25">
      <c r="A42">
        <f t="shared" si="5"/>
        <v>2057</v>
      </c>
      <c r="B42">
        <f t="shared" si="5"/>
        <v>39</v>
      </c>
      <c r="C42" s="3">
        <f t="shared" si="0"/>
        <v>1800</v>
      </c>
      <c r="D42" s="3">
        <v>0</v>
      </c>
      <c r="E42" s="9">
        <f t="shared" si="3"/>
        <v>-91.100000000000108</v>
      </c>
      <c r="F42" s="3">
        <f t="shared" si="1"/>
        <v>1708.8999999999999</v>
      </c>
      <c r="G42" s="10">
        <f t="shared" si="4"/>
        <v>227789.93191252003</v>
      </c>
    </row>
    <row r="43" spans="1:7" x14ac:dyDescent="0.25">
      <c r="A43">
        <f>+A42+1</f>
        <v>2058</v>
      </c>
      <c r="B43">
        <f>+B42+1</f>
        <v>40</v>
      </c>
      <c r="C43" s="3"/>
      <c r="D43" s="3"/>
      <c r="E43" s="3"/>
      <c r="F43" s="3"/>
      <c r="G43" s="3">
        <f t="shared" si="4"/>
        <v>241457.32782727125</v>
      </c>
    </row>
    <row r="44" spans="1:7" x14ac:dyDescent="0.25">
      <c r="A44">
        <f t="shared" ref="A44:B44" si="6">+A43+1</f>
        <v>2059</v>
      </c>
      <c r="B44">
        <f t="shared" si="6"/>
        <v>41</v>
      </c>
      <c r="C44" s="3"/>
      <c r="D44" s="3"/>
      <c r="E44" s="3"/>
      <c r="F44" s="3"/>
      <c r="G44" s="3">
        <f t="shared" si="4"/>
        <v>255944.76749690753</v>
      </c>
    </row>
    <row r="45" spans="1:7" x14ac:dyDescent="0.25">
      <c r="A45">
        <f>+A44+1</f>
        <v>2060</v>
      </c>
      <c r="B45">
        <f>+B44+1</f>
        <v>42</v>
      </c>
      <c r="C45" s="3"/>
      <c r="D45" s="3"/>
      <c r="E45" s="3"/>
      <c r="F45" s="3"/>
      <c r="G45" s="3">
        <f t="shared" si="4"/>
        <v>271301.45354672201</v>
      </c>
    </row>
    <row r="46" spans="1:7" x14ac:dyDescent="0.25">
      <c r="A46">
        <f t="shared" ref="A46:B60" si="7">+A45+1</f>
        <v>2061</v>
      </c>
      <c r="B46">
        <f t="shared" si="7"/>
        <v>43</v>
      </c>
      <c r="C46" s="3"/>
      <c r="D46" s="3"/>
      <c r="E46" s="3"/>
      <c r="F46" s="3"/>
      <c r="G46" s="3">
        <f t="shared" si="4"/>
        <v>287579.54075952532</v>
      </c>
    </row>
    <row r="47" spans="1:7" x14ac:dyDescent="0.25">
      <c r="A47">
        <f t="shared" si="7"/>
        <v>2062</v>
      </c>
      <c r="B47">
        <f t="shared" si="7"/>
        <v>44</v>
      </c>
      <c r="C47" s="3"/>
      <c r="D47" s="3"/>
      <c r="E47" s="3"/>
      <c r="F47" s="3"/>
      <c r="G47" s="3">
        <f t="shared" si="4"/>
        <v>304834.31320509687</v>
      </c>
    </row>
    <row r="48" spans="1:7" x14ac:dyDescent="0.25">
      <c r="A48">
        <f t="shared" si="7"/>
        <v>2063</v>
      </c>
      <c r="B48">
        <f t="shared" si="7"/>
        <v>45</v>
      </c>
      <c r="C48" s="3"/>
      <c r="D48" s="3"/>
      <c r="E48" s="3"/>
      <c r="F48" s="3"/>
      <c r="G48" s="3">
        <f t="shared" si="4"/>
        <v>323124.37199740269</v>
      </c>
    </row>
    <row r="49" spans="1:7" x14ac:dyDescent="0.25">
      <c r="A49">
        <f t="shared" si="7"/>
        <v>2064</v>
      </c>
      <c r="B49">
        <f t="shared" si="7"/>
        <v>46</v>
      </c>
      <c r="C49" s="3"/>
      <c r="D49" s="3"/>
      <c r="E49" s="3"/>
      <c r="F49" s="3"/>
      <c r="G49" s="3">
        <f t="shared" si="4"/>
        <v>342511.83431724686</v>
      </c>
    </row>
    <row r="50" spans="1:7" x14ac:dyDescent="0.25">
      <c r="A50">
        <f t="shared" si="7"/>
        <v>2065</v>
      </c>
      <c r="B50">
        <f t="shared" si="7"/>
        <v>47</v>
      </c>
      <c r="C50" s="3"/>
      <c r="D50" s="3"/>
      <c r="E50" s="3"/>
      <c r="F50" s="3"/>
      <c r="G50" s="3">
        <f t="shared" si="4"/>
        <v>363062.54437628167</v>
      </c>
    </row>
    <row r="51" spans="1:7" x14ac:dyDescent="0.25">
      <c r="A51">
        <f t="shared" si="7"/>
        <v>2066</v>
      </c>
      <c r="B51">
        <f t="shared" si="7"/>
        <v>48</v>
      </c>
      <c r="C51" s="3"/>
      <c r="D51" s="3"/>
      <c r="E51" s="3"/>
      <c r="F51" s="3"/>
      <c r="G51" s="3">
        <f t="shared" si="4"/>
        <v>384846.29703885858</v>
      </c>
    </row>
    <row r="52" spans="1:7" x14ac:dyDescent="0.25">
      <c r="A52">
        <f t="shared" si="7"/>
        <v>2067</v>
      </c>
      <c r="B52">
        <f t="shared" si="7"/>
        <v>49</v>
      </c>
      <c r="C52" s="3"/>
      <c r="D52" s="3"/>
      <c r="E52" s="3"/>
      <c r="F52" s="3"/>
      <c r="G52" s="3">
        <f t="shared" si="4"/>
        <v>407937.07486119011</v>
      </c>
    </row>
    <row r="53" spans="1:7" x14ac:dyDescent="0.25">
      <c r="A53">
        <f t="shared" si="7"/>
        <v>2068</v>
      </c>
      <c r="B53">
        <f t="shared" si="7"/>
        <v>50</v>
      </c>
      <c r="C53" s="3"/>
      <c r="D53" s="3"/>
      <c r="E53" s="3"/>
      <c r="F53" s="3"/>
      <c r="G53" s="3">
        <f t="shared" si="4"/>
        <v>432413.29935286153</v>
      </c>
    </row>
    <row r="54" spans="1:7" x14ac:dyDescent="0.25">
      <c r="A54">
        <f t="shared" si="7"/>
        <v>2069</v>
      </c>
      <c r="B54">
        <f t="shared" si="7"/>
        <v>51</v>
      </c>
      <c r="C54" s="3"/>
      <c r="D54" s="3"/>
      <c r="E54" s="3"/>
      <c r="F54" s="3"/>
      <c r="G54" s="3">
        <f t="shared" si="4"/>
        <v>458358.09731403325</v>
      </c>
    </row>
    <row r="55" spans="1:7" x14ac:dyDescent="0.25">
      <c r="A55">
        <f t="shared" si="7"/>
        <v>2070</v>
      </c>
      <c r="B55">
        <f t="shared" si="7"/>
        <v>52</v>
      </c>
      <c r="C55" s="3"/>
      <c r="D55" s="3"/>
      <c r="E55" s="3"/>
      <c r="F55" s="3"/>
      <c r="G55" s="3">
        <f t="shared" si="4"/>
        <v>485859.58315287525</v>
      </c>
    </row>
    <row r="56" spans="1:7" x14ac:dyDescent="0.25">
      <c r="A56">
        <f t="shared" si="7"/>
        <v>2071</v>
      </c>
      <c r="B56">
        <f t="shared" si="7"/>
        <v>53</v>
      </c>
      <c r="C56" s="3"/>
      <c r="D56" s="3"/>
      <c r="E56" s="3"/>
      <c r="F56" s="3"/>
      <c r="G56" s="3">
        <f t="shared" si="4"/>
        <v>515011.15814204776</v>
      </c>
    </row>
    <row r="57" spans="1:7" x14ac:dyDescent="0.25">
      <c r="A57">
        <f t="shared" si="7"/>
        <v>2072</v>
      </c>
      <c r="B57">
        <f t="shared" si="7"/>
        <v>54</v>
      </c>
      <c r="C57" s="3"/>
      <c r="D57" s="3"/>
      <c r="E57" s="3"/>
      <c r="F57" s="3"/>
      <c r="G57" s="3">
        <f t="shared" si="4"/>
        <v>545911.82763057062</v>
      </c>
    </row>
    <row r="58" spans="1:7" x14ac:dyDescent="0.25">
      <c r="A58">
        <f t="shared" si="7"/>
        <v>2073</v>
      </c>
      <c r="B58">
        <f t="shared" si="7"/>
        <v>55</v>
      </c>
      <c r="C58" s="3"/>
      <c r="D58" s="3"/>
      <c r="E58" s="3"/>
      <c r="F58" s="3"/>
      <c r="G58" s="3">
        <f t="shared" si="4"/>
        <v>578666.53728840488</v>
      </c>
    </row>
    <row r="59" spans="1:7" x14ac:dyDescent="0.25">
      <c r="A59">
        <f t="shared" si="7"/>
        <v>2074</v>
      </c>
      <c r="B59">
        <f t="shared" si="7"/>
        <v>56</v>
      </c>
      <c r="C59" s="3"/>
      <c r="D59" s="3"/>
      <c r="E59" s="3"/>
      <c r="F59" s="3"/>
      <c r="G59" s="3">
        <f t="shared" si="4"/>
        <v>613386.52952570922</v>
      </c>
    </row>
    <row r="60" spans="1:7" x14ac:dyDescent="0.25">
      <c r="A60">
        <f t="shared" si="7"/>
        <v>2075</v>
      </c>
      <c r="B60">
        <f t="shared" si="7"/>
        <v>57</v>
      </c>
      <c r="C60" s="3"/>
      <c r="D60" s="3"/>
      <c r="E60" s="3"/>
      <c r="F60" s="3"/>
      <c r="G60" s="10">
        <f t="shared" si="4"/>
        <v>650189.72129725176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opLeftCell="A31" workbookViewId="0">
      <selection activeCell="G60" sqref="G60"/>
    </sheetView>
  </sheetViews>
  <sheetFormatPr baseColWidth="10" defaultRowHeight="15" x14ac:dyDescent="0.25"/>
  <cols>
    <col min="3" max="3" width="15" bestFit="1" customWidth="1"/>
    <col min="4" max="4" width="15" customWidth="1"/>
    <col min="5" max="5" width="18.28515625" bestFit="1" customWidth="1"/>
    <col min="6" max="6" width="19.42578125" customWidth="1"/>
    <col min="7" max="7" width="34.85546875" bestFit="1" customWidth="1"/>
    <col min="10" max="10" width="22.28515625" bestFit="1" customWidth="1"/>
    <col min="11" max="11" width="12" bestFit="1" customWidth="1"/>
    <col min="12" max="12" width="21" bestFit="1" customWidth="1"/>
  </cols>
  <sheetData>
    <row r="1" spans="1:12" x14ac:dyDescent="0.25">
      <c r="C1" t="s">
        <v>2</v>
      </c>
      <c r="D1" t="s">
        <v>11</v>
      </c>
      <c r="E1" t="s">
        <v>3</v>
      </c>
      <c r="F1" t="s">
        <v>4</v>
      </c>
      <c r="G1" t="s">
        <v>5</v>
      </c>
    </row>
    <row r="2" spans="1:12" x14ac:dyDescent="0.25">
      <c r="C2" s="1">
        <v>200</v>
      </c>
      <c r="D2" s="1" t="s">
        <v>12</v>
      </c>
      <c r="E2" s="8">
        <v>373.44</v>
      </c>
      <c r="F2" s="2"/>
      <c r="G2" s="2">
        <v>0.06</v>
      </c>
    </row>
    <row r="3" spans="1:12" x14ac:dyDescent="0.25">
      <c r="A3" t="s">
        <v>0</v>
      </c>
      <c r="B3" t="s">
        <v>1</v>
      </c>
      <c r="C3">
        <v>12</v>
      </c>
      <c r="E3">
        <v>-6.71</v>
      </c>
      <c r="K3" t="s">
        <v>9</v>
      </c>
      <c r="L3" t="s">
        <v>10</v>
      </c>
    </row>
    <row r="4" spans="1:12" x14ac:dyDescent="0.25">
      <c r="A4">
        <v>2019</v>
      </c>
      <c r="B4">
        <v>1</v>
      </c>
      <c r="C4" s="3">
        <f>+$C$2*$C$3</f>
        <v>2400</v>
      </c>
      <c r="D4" s="7">
        <v>464</v>
      </c>
      <c r="E4" s="9">
        <f>-E2</f>
        <v>-373.44</v>
      </c>
      <c r="F4" s="3">
        <f>+C4-D4+E4</f>
        <v>1562.56</v>
      </c>
      <c r="G4" s="3">
        <f>+F4*(1+G2)^B4</f>
        <v>1656.3136</v>
      </c>
      <c r="J4" t="s">
        <v>7</v>
      </c>
      <c r="K4" s="9">
        <f>+SUM(E4:E42)</f>
        <v>-9592.050000000012</v>
      </c>
      <c r="L4" s="6">
        <f>+K4/G42</f>
        <v>-3.1544851936909334E-2</v>
      </c>
    </row>
    <row r="5" spans="1:12" x14ac:dyDescent="0.25">
      <c r="A5">
        <f>+A4+1</f>
        <v>2020</v>
      </c>
      <c r="B5">
        <f>+B4+1</f>
        <v>2</v>
      </c>
      <c r="C5" s="3">
        <f t="shared" ref="C5:C42" si="0">+$C$2*$C$3</f>
        <v>2400</v>
      </c>
      <c r="D5" s="7">
        <v>464</v>
      </c>
      <c r="E5" s="9">
        <f>E4-$E$3</f>
        <v>-366.73</v>
      </c>
      <c r="F5" s="3">
        <f t="shared" ref="F5:F42" si="1">+C5-D5+E5</f>
        <v>1569.27</v>
      </c>
      <c r="G5" s="3">
        <f>+(G4+F5)*((1+$G$2)^(B5-B4))</f>
        <v>3419.1186160000002</v>
      </c>
      <c r="K5" s="3"/>
    </row>
    <row r="6" spans="1:12" x14ac:dyDescent="0.25">
      <c r="A6">
        <f t="shared" ref="A6:B35" si="2">+A5+1</f>
        <v>2021</v>
      </c>
      <c r="B6">
        <f t="shared" si="2"/>
        <v>3</v>
      </c>
      <c r="C6" s="3">
        <f t="shared" si="0"/>
        <v>2400</v>
      </c>
      <c r="D6" s="7">
        <v>464</v>
      </c>
      <c r="E6" s="9">
        <f t="shared" ref="E6:E42" si="3">E5-$E$3</f>
        <v>-360.02000000000004</v>
      </c>
      <c r="F6" s="3">
        <f t="shared" si="1"/>
        <v>1575.98</v>
      </c>
      <c r="G6" s="3">
        <f t="shared" ref="G6:G60" si="4">+(G5+F6)*((1+$G$2)^(B6-B5))</f>
        <v>5294.8045329600009</v>
      </c>
      <c r="J6" t="s">
        <v>8</v>
      </c>
      <c r="K6" s="9">
        <f>+K4</f>
        <v>-9592.050000000012</v>
      </c>
      <c r="L6" s="6">
        <f>+K6/G60</f>
        <v>-1.1051543018186243E-2</v>
      </c>
    </row>
    <row r="7" spans="1:12" x14ac:dyDescent="0.25">
      <c r="A7">
        <f t="shared" si="2"/>
        <v>2022</v>
      </c>
      <c r="B7">
        <f t="shared" si="2"/>
        <v>4</v>
      </c>
      <c r="C7" s="3">
        <f t="shared" si="0"/>
        <v>2400</v>
      </c>
      <c r="D7" s="7">
        <v>464</v>
      </c>
      <c r="E7" s="9">
        <f t="shared" si="3"/>
        <v>-353.31000000000006</v>
      </c>
      <c r="F7" s="3">
        <f t="shared" si="1"/>
        <v>1582.69</v>
      </c>
      <c r="G7" s="3">
        <f t="shared" si="4"/>
        <v>7290.1442049376019</v>
      </c>
    </row>
    <row r="8" spans="1:12" x14ac:dyDescent="0.25">
      <c r="A8">
        <f t="shared" si="2"/>
        <v>2023</v>
      </c>
      <c r="B8">
        <f t="shared" si="2"/>
        <v>5</v>
      </c>
      <c r="C8" s="3">
        <f t="shared" si="0"/>
        <v>2400</v>
      </c>
      <c r="D8" s="7">
        <v>464</v>
      </c>
      <c r="E8" s="9">
        <f t="shared" si="3"/>
        <v>-346.60000000000008</v>
      </c>
      <c r="F8" s="3">
        <f t="shared" si="1"/>
        <v>1589.3999999999999</v>
      </c>
      <c r="G8" s="3">
        <f t="shared" si="4"/>
        <v>9412.3168572338582</v>
      </c>
    </row>
    <row r="9" spans="1:12" x14ac:dyDescent="0.25">
      <c r="A9">
        <f t="shared" si="2"/>
        <v>2024</v>
      </c>
      <c r="B9">
        <f t="shared" si="2"/>
        <v>6</v>
      </c>
      <c r="C9" s="3">
        <f t="shared" si="0"/>
        <v>2400</v>
      </c>
      <c r="D9" s="3">
        <v>0</v>
      </c>
      <c r="E9" s="9">
        <f t="shared" si="3"/>
        <v>-339.8900000000001</v>
      </c>
      <c r="F9" s="3">
        <f t="shared" si="1"/>
        <v>2060.1099999999997</v>
      </c>
      <c r="G9" s="3">
        <f t="shared" si="4"/>
        <v>12160.77246866789</v>
      </c>
    </row>
    <row r="10" spans="1:12" x14ac:dyDescent="0.25">
      <c r="A10">
        <f t="shared" si="2"/>
        <v>2025</v>
      </c>
      <c r="B10">
        <f t="shared" si="2"/>
        <v>7</v>
      </c>
      <c r="C10" s="3">
        <f t="shared" si="0"/>
        <v>2400</v>
      </c>
      <c r="D10" s="3">
        <v>0</v>
      </c>
      <c r="E10" s="9">
        <f t="shared" si="3"/>
        <v>-333.18000000000012</v>
      </c>
      <c r="F10" s="3">
        <f t="shared" si="1"/>
        <v>2066.8199999999997</v>
      </c>
      <c r="G10" s="3">
        <f t="shared" si="4"/>
        <v>15081.248016787964</v>
      </c>
    </row>
    <row r="11" spans="1:12" x14ac:dyDescent="0.25">
      <c r="A11">
        <f t="shared" si="2"/>
        <v>2026</v>
      </c>
      <c r="B11">
        <f t="shared" si="2"/>
        <v>8</v>
      </c>
      <c r="C11" s="3">
        <f t="shared" si="0"/>
        <v>2400</v>
      </c>
      <c r="D11" s="3">
        <v>0</v>
      </c>
      <c r="E11" s="9">
        <f t="shared" si="3"/>
        <v>-326.47000000000014</v>
      </c>
      <c r="F11" s="3">
        <f t="shared" si="1"/>
        <v>2073.5299999999997</v>
      </c>
      <c r="G11" s="3">
        <f t="shared" si="4"/>
        <v>18184.064697795242</v>
      </c>
    </row>
    <row r="12" spans="1:12" x14ac:dyDescent="0.25">
      <c r="A12">
        <f t="shared" si="2"/>
        <v>2027</v>
      </c>
      <c r="B12">
        <f t="shared" si="2"/>
        <v>9</v>
      </c>
      <c r="C12" s="3">
        <f t="shared" si="0"/>
        <v>2400</v>
      </c>
      <c r="D12" s="3">
        <v>0</v>
      </c>
      <c r="E12" s="9">
        <f t="shared" si="3"/>
        <v>-319.76000000000016</v>
      </c>
      <c r="F12" s="3">
        <f t="shared" si="1"/>
        <v>2080.2399999999998</v>
      </c>
      <c r="G12" s="3">
        <f t="shared" si="4"/>
        <v>21480.162979662957</v>
      </c>
    </row>
    <row r="13" spans="1:12" x14ac:dyDescent="0.25">
      <c r="A13">
        <f t="shared" si="2"/>
        <v>2028</v>
      </c>
      <c r="B13">
        <f t="shared" si="2"/>
        <v>10</v>
      </c>
      <c r="C13" s="3">
        <f t="shared" si="0"/>
        <v>2400</v>
      </c>
      <c r="D13" s="3">
        <v>0</v>
      </c>
      <c r="E13" s="9">
        <f t="shared" si="3"/>
        <v>-313.05000000000018</v>
      </c>
      <c r="F13" s="3">
        <f t="shared" si="1"/>
        <v>2086.9499999999998</v>
      </c>
      <c r="G13" s="3">
        <f t="shared" si="4"/>
        <v>24981.139758442736</v>
      </c>
    </row>
    <row r="14" spans="1:12" x14ac:dyDescent="0.25">
      <c r="A14">
        <f t="shared" si="2"/>
        <v>2029</v>
      </c>
      <c r="B14">
        <f t="shared" si="2"/>
        <v>11</v>
      </c>
      <c r="C14" s="3">
        <f t="shared" si="0"/>
        <v>2400</v>
      </c>
      <c r="D14" s="3">
        <v>0</v>
      </c>
      <c r="E14" s="9">
        <f t="shared" si="3"/>
        <v>-306.3400000000002</v>
      </c>
      <c r="F14" s="3">
        <f t="shared" si="1"/>
        <v>2093.66</v>
      </c>
      <c r="G14" s="3">
        <f t="shared" si="4"/>
        <v>28699.287743949302</v>
      </c>
    </row>
    <row r="15" spans="1:12" x14ac:dyDescent="0.25">
      <c r="A15">
        <f t="shared" si="2"/>
        <v>2030</v>
      </c>
      <c r="B15">
        <f t="shared" si="2"/>
        <v>12</v>
      </c>
      <c r="C15" s="3">
        <f t="shared" si="0"/>
        <v>2400</v>
      </c>
      <c r="D15" s="3">
        <v>0</v>
      </c>
      <c r="E15" s="9">
        <f t="shared" si="3"/>
        <v>-299.63000000000022</v>
      </c>
      <c r="F15" s="3">
        <f t="shared" si="1"/>
        <v>2100.37</v>
      </c>
      <c r="G15" s="3">
        <f t="shared" si="4"/>
        <v>32647.63720858626</v>
      </c>
    </row>
    <row r="16" spans="1:12" x14ac:dyDescent="0.25">
      <c r="A16">
        <f t="shared" si="2"/>
        <v>2031</v>
      </c>
      <c r="B16">
        <f t="shared" si="2"/>
        <v>13</v>
      </c>
      <c r="C16" s="3">
        <f t="shared" si="0"/>
        <v>2400</v>
      </c>
      <c r="D16" s="3">
        <v>0</v>
      </c>
      <c r="E16" s="9">
        <f t="shared" si="3"/>
        <v>-292.92000000000024</v>
      </c>
      <c r="F16" s="3">
        <f t="shared" si="1"/>
        <v>2107.08</v>
      </c>
      <c r="G16" s="3">
        <f t="shared" si="4"/>
        <v>36840.000241101443</v>
      </c>
    </row>
    <row r="17" spans="1:7" x14ac:dyDescent="0.25">
      <c r="A17">
        <f t="shared" si="2"/>
        <v>2032</v>
      </c>
      <c r="B17">
        <f t="shared" si="2"/>
        <v>14</v>
      </c>
      <c r="C17" s="3">
        <f t="shared" si="0"/>
        <v>2400</v>
      </c>
      <c r="D17" s="3">
        <v>0</v>
      </c>
      <c r="E17" s="9">
        <f t="shared" si="3"/>
        <v>-286.21000000000026</v>
      </c>
      <c r="F17" s="3">
        <f t="shared" si="1"/>
        <v>2113.79</v>
      </c>
      <c r="G17" s="3">
        <f t="shared" si="4"/>
        <v>41291.017655567535</v>
      </c>
    </row>
    <row r="18" spans="1:7" x14ac:dyDescent="0.25">
      <c r="A18">
        <f t="shared" si="2"/>
        <v>2033</v>
      </c>
      <c r="B18">
        <f t="shared" si="2"/>
        <v>15</v>
      </c>
      <c r="C18" s="3">
        <f t="shared" si="0"/>
        <v>2400</v>
      </c>
      <c r="D18" s="3">
        <v>0</v>
      </c>
      <c r="E18" s="9">
        <f t="shared" si="3"/>
        <v>-279.50000000000028</v>
      </c>
      <c r="F18" s="3">
        <f t="shared" si="1"/>
        <v>2120.4999999999995</v>
      </c>
      <c r="G18" s="3">
        <f t="shared" si="4"/>
        <v>46016.208714901586</v>
      </c>
    </row>
    <row r="19" spans="1:7" x14ac:dyDescent="0.25">
      <c r="A19">
        <f t="shared" si="2"/>
        <v>2034</v>
      </c>
      <c r="B19">
        <f t="shared" si="2"/>
        <v>16</v>
      </c>
      <c r="C19" s="3">
        <f t="shared" si="0"/>
        <v>2400</v>
      </c>
      <c r="D19" s="3">
        <v>0</v>
      </c>
      <c r="E19" s="9">
        <f t="shared" si="3"/>
        <v>-272.7900000000003</v>
      </c>
      <c r="F19" s="3">
        <f t="shared" si="1"/>
        <v>2127.2099999999996</v>
      </c>
      <c r="G19" s="3">
        <f t="shared" si="4"/>
        <v>51032.023837795685</v>
      </c>
    </row>
    <row r="20" spans="1:7" x14ac:dyDescent="0.25">
      <c r="A20">
        <f t="shared" si="2"/>
        <v>2035</v>
      </c>
      <c r="B20">
        <f t="shared" si="2"/>
        <v>17</v>
      </c>
      <c r="C20" s="3">
        <f t="shared" si="0"/>
        <v>2400</v>
      </c>
      <c r="D20" s="3">
        <v>0</v>
      </c>
      <c r="E20" s="9">
        <f t="shared" si="3"/>
        <v>-266.08000000000033</v>
      </c>
      <c r="F20" s="3">
        <f t="shared" si="1"/>
        <v>2133.9199999999996</v>
      </c>
      <c r="G20" s="3">
        <f t="shared" si="4"/>
        <v>56355.900468063424</v>
      </c>
    </row>
    <row r="21" spans="1:7" x14ac:dyDescent="0.25">
      <c r="A21">
        <f t="shared" si="2"/>
        <v>2036</v>
      </c>
      <c r="B21">
        <f t="shared" si="2"/>
        <v>18</v>
      </c>
      <c r="C21" s="3">
        <f t="shared" si="0"/>
        <v>2400</v>
      </c>
      <c r="D21" s="3">
        <v>0</v>
      </c>
      <c r="E21" s="9">
        <f t="shared" si="3"/>
        <v>-259.37000000000035</v>
      </c>
      <c r="F21" s="3">
        <f t="shared" si="1"/>
        <v>2140.6299999999997</v>
      </c>
      <c r="G21" s="3">
        <f t="shared" si="4"/>
        <v>62006.322296147227</v>
      </c>
    </row>
    <row r="22" spans="1:7" x14ac:dyDescent="0.25">
      <c r="A22">
        <f t="shared" si="2"/>
        <v>2037</v>
      </c>
      <c r="B22">
        <f t="shared" si="2"/>
        <v>19</v>
      </c>
      <c r="C22" s="3">
        <f t="shared" si="0"/>
        <v>2400</v>
      </c>
      <c r="D22" s="3">
        <v>0</v>
      </c>
      <c r="E22" s="9">
        <f t="shared" si="3"/>
        <v>-252.66000000000034</v>
      </c>
      <c r="F22" s="3">
        <f t="shared" si="1"/>
        <v>2147.3399999999997</v>
      </c>
      <c r="G22" s="3">
        <f t="shared" si="4"/>
        <v>68002.882033916059</v>
      </c>
    </row>
    <row r="23" spans="1:7" x14ac:dyDescent="0.25">
      <c r="A23">
        <f t="shared" si="2"/>
        <v>2038</v>
      </c>
      <c r="B23">
        <f t="shared" si="2"/>
        <v>20</v>
      </c>
      <c r="C23" s="3">
        <f t="shared" si="0"/>
        <v>2400</v>
      </c>
      <c r="D23" s="3">
        <v>0</v>
      </c>
      <c r="E23" s="9">
        <f t="shared" si="3"/>
        <v>-245.95000000000033</v>
      </c>
      <c r="F23" s="3">
        <f t="shared" si="1"/>
        <v>2154.0499999999997</v>
      </c>
      <c r="G23" s="3">
        <f t="shared" si="4"/>
        <v>74366.347955951031</v>
      </c>
    </row>
    <row r="24" spans="1:7" x14ac:dyDescent="0.25">
      <c r="A24">
        <f t="shared" si="2"/>
        <v>2039</v>
      </c>
      <c r="B24">
        <f t="shared" si="2"/>
        <v>21</v>
      </c>
      <c r="C24" s="3">
        <f t="shared" si="0"/>
        <v>2400</v>
      </c>
      <c r="D24" s="3">
        <v>0</v>
      </c>
      <c r="E24" s="9">
        <f t="shared" si="3"/>
        <v>-239.24000000000032</v>
      </c>
      <c r="F24" s="3">
        <f t="shared" si="1"/>
        <v>2160.7599999999998</v>
      </c>
      <c r="G24" s="3">
        <f t="shared" si="4"/>
        <v>81118.734433308098</v>
      </c>
    </row>
    <row r="25" spans="1:7" x14ac:dyDescent="0.25">
      <c r="A25">
        <f t="shared" si="2"/>
        <v>2040</v>
      </c>
      <c r="B25">
        <f t="shared" si="2"/>
        <v>22</v>
      </c>
      <c r="C25" s="3">
        <f t="shared" si="0"/>
        <v>2400</v>
      </c>
      <c r="D25" s="3">
        <v>0</v>
      </c>
      <c r="E25" s="9">
        <f t="shared" si="3"/>
        <v>-232.53000000000031</v>
      </c>
      <c r="F25" s="3">
        <f t="shared" si="1"/>
        <v>2167.4699999999998</v>
      </c>
      <c r="G25" s="3">
        <f t="shared" si="4"/>
        <v>88283.376699306595</v>
      </c>
    </row>
    <row r="26" spans="1:7" x14ac:dyDescent="0.25">
      <c r="A26">
        <f t="shared" si="2"/>
        <v>2041</v>
      </c>
      <c r="B26">
        <f t="shared" si="2"/>
        <v>23</v>
      </c>
      <c r="C26" s="3">
        <f t="shared" si="0"/>
        <v>2400</v>
      </c>
      <c r="D26" s="3">
        <v>0</v>
      </c>
      <c r="E26" s="9">
        <f t="shared" si="3"/>
        <v>-225.82000000000031</v>
      </c>
      <c r="F26" s="3">
        <f t="shared" si="1"/>
        <v>2174.1799999999998</v>
      </c>
      <c r="G26" s="3">
        <f t="shared" si="4"/>
        <v>95885.010101264983</v>
      </c>
    </row>
    <row r="27" spans="1:7" x14ac:dyDescent="0.25">
      <c r="A27">
        <f t="shared" si="2"/>
        <v>2042</v>
      </c>
      <c r="B27">
        <f t="shared" si="2"/>
        <v>24</v>
      </c>
      <c r="C27" s="3">
        <f t="shared" si="0"/>
        <v>2400</v>
      </c>
      <c r="D27" s="3">
        <v>0</v>
      </c>
      <c r="E27" s="9">
        <f t="shared" si="3"/>
        <v>-219.1100000000003</v>
      </c>
      <c r="F27" s="3">
        <f t="shared" si="1"/>
        <v>2180.89</v>
      </c>
      <c r="G27" s="3">
        <f t="shared" si="4"/>
        <v>103949.85410734089</v>
      </c>
    </row>
    <row r="28" spans="1:7" x14ac:dyDescent="0.25">
      <c r="A28">
        <f t="shared" si="2"/>
        <v>2043</v>
      </c>
      <c r="B28">
        <f t="shared" si="2"/>
        <v>25</v>
      </c>
      <c r="C28" s="3">
        <f t="shared" si="0"/>
        <v>2400</v>
      </c>
      <c r="D28" s="3">
        <v>0</v>
      </c>
      <c r="E28" s="9">
        <f t="shared" si="3"/>
        <v>-212.40000000000029</v>
      </c>
      <c r="F28" s="3">
        <f t="shared" si="1"/>
        <v>2187.6</v>
      </c>
      <c r="G28" s="3">
        <f t="shared" si="4"/>
        <v>112505.70135378135</v>
      </c>
    </row>
    <row r="29" spans="1:7" x14ac:dyDescent="0.25">
      <c r="A29">
        <f t="shared" si="2"/>
        <v>2044</v>
      </c>
      <c r="B29">
        <f t="shared" si="2"/>
        <v>26</v>
      </c>
      <c r="C29" s="3">
        <f t="shared" si="0"/>
        <v>2400</v>
      </c>
      <c r="D29" s="3">
        <v>0</v>
      </c>
      <c r="E29" s="9">
        <f t="shared" si="3"/>
        <v>-205.69000000000028</v>
      </c>
      <c r="F29" s="3">
        <f t="shared" si="1"/>
        <v>2194.3099999999995</v>
      </c>
      <c r="G29" s="3">
        <f t="shared" si="4"/>
        <v>121582.01203500823</v>
      </c>
    </row>
    <row r="30" spans="1:7" x14ac:dyDescent="0.25">
      <c r="A30">
        <f t="shared" si="2"/>
        <v>2045</v>
      </c>
      <c r="B30">
        <f t="shared" si="2"/>
        <v>27</v>
      </c>
      <c r="C30" s="3">
        <f t="shared" si="0"/>
        <v>2400</v>
      </c>
      <c r="D30" s="3">
        <v>0</v>
      </c>
      <c r="E30" s="9">
        <f t="shared" si="3"/>
        <v>-198.98000000000027</v>
      </c>
      <c r="F30" s="3">
        <f t="shared" si="1"/>
        <v>2201.0199999999995</v>
      </c>
      <c r="G30" s="3">
        <f t="shared" si="4"/>
        <v>131210.01395710872</v>
      </c>
    </row>
    <row r="31" spans="1:7" x14ac:dyDescent="0.25">
      <c r="A31">
        <f t="shared" si="2"/>
        <v>2046</v>
      </c>
      <c r="B31">
        <f t="shared" si="2"/>
        <v>28</v>
      </c>
      <c r="C31" s="3">
        <f t="shared" si="0"/>
        <v>2400</v>
      </c>
      <c r="D31" s="3">
        <v>0</v>
      </c>
      <c r="E31" s="9">
        <f t="shared" si="3"/>
        <v>-192.27000000000027</v>
      </c>
      <c r="F31" s="3">
        <f t="shared" si="1"/>
        <v>2207.7299999999996</v>
      </c>
      <c r="G31" s="3">
        <f t="shared" si="4"/>
        <v>141422.80859453525</v>
      </c>
    </row>
    <row r="32" spans="1:7" x14ac:dyDescent="0.25">
      <c r="A32">
        <f t="shared" si="2"/>
        <v>2047</v>
      </c>
      <c r="B32">
        <f t="shared" si="2"/>
        <v>29</v>
      </c>
      <c r="C32" s="3">
        <f t="shared" si="0"/>
        <v>2400</v>
      </c>
      <c r="D32" s="3">
        <v>0</v>
      </c>
      <c r="E32" s="9">
        <f t="shared" si="3"/>
        <v>-185.56000000000026</v>
      </c>
      <c r="F32" s="3">
        <f t="shared" si="1"/>
        <v>2214.4399999999996</v>
      </c>
      <c r="G32" s="3">
        <f t="shared" si="4"/>
        <v>152255.48351020738</v>
      </c>
    </row>
    <row r="33" spans="1:7" x14ac:dyDescent="0.25">
      <c r="A33">
        <f t="shared" si="2"/>
        <v>2048</v>
      </c>
      <c r="B33">
        <f t="shared" si="2"/>
        <v>30</v>
      </c>
      <c r="C33" s="3">
        <f t="shared" si="0"/>
        <v>2400</v>
      </c>
      <c r="D33" s="3">
        <v>0</v>
      </c>
      <c r="E33" s="9">
        <f t="shared" si="3"/>
        <v>-178.85000000000025</v>
      </c>
      <c r="F33" s="3">
        <f t="shared" si="1"/>
        <v>2221.1499999999996</v>
      </c>
      <c r="G33" s="3">
        <f t="shared" si="4"/>
        <v>163745.23152081983</v>
      </c>
    </row>
    <row r="34" spans="1:7" x14ac:dyDescent="0.25">
      <c r="A34">
        <f t="shared" si="2"/>
        <v>2049</v>
      </c>
      <c r="B34">
        <f t="shared" si="2"/>
        <v>31</v>
      </c>
      <c r="C34" s="3">
        <f t="shared" si="0"/>
        <v>2400</v>
      </c>
      <c r="D34" s="3">
        <v>0</v>
      </c>
      <c r="E34" s="9">
        <f t="shared" si="3"/>
        <v>-172.14000000000024</v>
      </c>
      <c r="F34" s="3">
        <f t="shared" si="1"/>
        <v>2227.8599999999997</v>
      </c>
      <c r="G34" s="3">
        <f t="shared" si="4"/>
        <v>175931.47701206902</v>
      </c>
    </row>
    <row r="35" spans="1:7" x14ac:dyDescent="0.25">
      <c r="A35">
        <f t="shared" si="2"/>
        <v>2050</v>
      </c>
      <c r="B35">
        <f t="shared" si="2"/>
        <v>32</v>
      </c>
      <c r="C35" s="3">
        <f t="shared" si="0"/>
        <v>2400</v>
      </c>
      <c r="D35" s="3">
        <v>0</v>
      </c>
      <c r="E35" s="9">
        <f t="shared" si="3"/>
        <v>-165.43000000000023</v>
      </c>
      <c r="F35" s="3">
        <f t="shared" si="1"/>
        <v>2234.5699999999997</v>
      </c>
      <c r="G35" s="3">
        <f t="shared" si="4"/>
        <v>188856.00983279318</v>
      </c>
    </row>
    <row r="36" spans="1:7" x14ac:dyDescent="0.25">
      <c r="A36">
        <f>+A35+1</f>
        <v>2051</v>
      </c>
      <c r="B36">
        <f>+B35+1</f>
        <v>33</v>
      </c>
      <c r="C36" s="3">
        <f t="shared" si="0"/>
        <v>2400</v>
      </c>
      <c r="D36" s="3">
        <v>0</v>
      </c>
      <c r="E36" s="9">
        <f t="shared" si="3"/>
        <v>-158.72000000000023</v>
      </c>
      <c r="F36" s="3">
        <f t="shared" si="1"/>
        <v>2241.2799999999997</v>
      </c>
      <c r="G36" s="3">
        <f t="shared" si="4"/>
        <v>202563.12722276078</v>
      </c>
    </row>
    <row r="37" spans="1:7" x14ac:dyDescent="0.25">
      <c r="A37">
        <f t="shared" ref="A37:B42" si="5">+A36+1</f>
        <v>2052</v>
      </c>
      <c r="B37">
        <f t="shared" si="5"/>
        <v>34</v>
      </c>
      <c r="C37" s="3">
        <f t="shared" si="0"/>
        <v>2400</v>
      </c>
      <c r="D37" s="3">
        <v>0</v>
      </c>
      <c r="E37" s="9">
        <f t="shared" si="3"/>
        <v>-152.01000000000022</v>
      </c>
      <c r="F37" s="3">
        <f t="shared" si="1"/>
        <v>2247.9899999999998</v>
      </c>
      <c r="G37" s="3">
        <f t="shared" si="4"/>
        <v>217099.78425612644</v>
      </c>
    </row>
    <row r="38" spans="1:7" x14ac:dyDescent="0.25">
      <c r="A38">
        <f t="shared" si="5"/>
        <v>2053</v>
      </c>
      <c r="B38">
        <f t="shared" si="5"/>
        <v>35</v>
      </c>
      <c r="C38" s="3">
        <f t="shared" si="0"/>
        <v>2400</v>
      </c>
      <c r="D38" s="3">
        <v>0</v>
      </c>
      <c r="E38" s="9">
        <f t="shared" si="3"/>
        <v>-145.30000000000021</v>
      </c>
      <c r="F38" s="3">
        <f t="shared" si="1"/>
        <v>2254.6999999999998</v>
      </c>
      <c r="G38" s="3">
        <f t="shared" si="4"/>
        <v>232515.75331149405</v>
      </c>
    </row>
    <row r="39" spans="1:7" x14ac:dyDescent="0.25">
      <c r="A39">
        <f t="shared" si="5"/>
        <v>2054</v>
      </c>
      <c r="B39">
        <f t="shared" si="5"/>
        <v>36</v>
      </c>
      <c r="C39" s="3">
        <f t="shared" si="0"/>
        <v>2400</v>
      </c>
      <c r="D39" s="3">
        <v>0</v>
      </c>
      <c r="E39" s="9">
        <f t="shared" si="3"/>
        <v>-138.5900000000002</v>
      </c>
      <c r="F39" s="3">
        <f t="shared" si="1"/>
        <v>2261.41</v>
      </c>
      <c r="G39" s="3">
        <f t="shared" si="4"/>
        <v>248863.7931101837</v>
      </c>
    </row>
    <row r="40" spans="1:7" x14ac:dyDescent="0.25">
      <c r="A40">
        <f t="shared" si="5"/>
        <v>2055</v>
      </c>
      <c r="B40">
        <f t="shared" si="5"/>
        <v>37</v>
      </c>
      <c r="C40" s="3">
        <f t="shared" si="0"/>
        <v>2400</v>
      </c>
      <c r="D40" s="3">
        <v>0</v>
      </c>
      <c r="E40" s="9">
        <f t="shared" si="3"/>
        <v>-131.88000000000019</v>
      </c>
      <c r="F40" s="3">
        <f t="shared" si="1"/>
        <v>2268.12</v>
      </c>
      <c r="G40" s="3">
        <f t="shared" si="4"/>
        <v>266199.82789679471</v>
      </c>
    </row>
    <row r="41" spans="1:7" x14ac:dyDescent="0.25">
      <c r="A41">
        <f t="shared" si="5"/>
        <v>2056</v>
      </c>
      <c r="B41">
        <f t="shared" si="5"/>
        <v>38</v>
      </c>
      <c r="C41" s="3">
        <f t="shared" si="0"/>
        <v>2400</v>
      </c>
      <c r="D41" s="3">
        <v>0</v>
      </c>
      <c r="E41" s="9">
        <f t="shared" si="3"/>
        <v>-125.1700000000002</v>
      </c>
      <c r="F41" s="3">
        <f t="shared" si="1"/>
        <v>2274.83</v>
      </c>
      <c r="G41" s="3">
        <f t="shared" si="4"/>
        <v>284583.1373706024</v>
      </c>
    </row>
    <row r="42" spans="1:7" x14ac:dyDescent="0.25">
      <c r="A42">
        <f t="shared" si="5"/>
        <v>2057</v>
      </c>
      <c r="B42">
        <f t="shared" si="5"/>
        <v>39</v>
      </c>
      <c r="C42" s="3">
        <f t="shared" si="0"/>
        <v>2400</v>
      </c>
      <c r="D42" s="3">
        <v>0</v>
      </c>
      <c r="E42" s="9">
        <f t="shared" si="3"/>
        <v>-118.46000000000021</v>
      </c>
      <c r="F42" s="3">
        <f t="shared" si="1"/>
        <v>2281.54</v>
      </c>
      <c r="G42" s="10">
        <f t="shared" si="4"/>
        <v>304076.55801283853</v>
      </c>
    </row>
    <row r="43" spans="1:7" x14ac:dyDescent="0.25">
      <c r="A43">
        <f>+A42+1</f>
        <v>2058</v>
      </c>
      <c r="B43">
        <f>+B42+1</f>
        <v>40</v>
      </c>
      <c r="C43" s="3"/>
      <c r="D43" s="3"/>
      <c r="E43" s="3"/>
      <c r="F43" s="3"/>
      <c r="G43" s="3">
        <f t="shared" si="4"/>
        <v>322321.15149360884</v>
      </c>
    </row>
    <row r="44" spans="1:7" x14ac:dyDescent="0.25">
      <c r="A44">
        <f t="shared" ref="A44:B44" si="6">+A43+1</f>
        <v>2059</v>
      </c>
      <c r="B44">
        <f t="shared" si="6"/>
        <v>41</v>
      </c>
      <c r="C44" s="3"/>
      <c r="D44" s="3"/>
      <c r="E44" s="3"/>
      <c r="F44" s="3"/>
      <c r="G44" s="3">
        <f t="shared" si="4"/>
        <v>341660.42058322538</v>
      </c>
    </row>
    <row r="45" spans="1:7" x14ac:dyDescent="0.25">
      <c r="A45">
        <f>+A44+1</f>
        <v>2060</v>
      </c>
      <c r="B45">
        <f>+B44+1</f>
        <v>42</v>
      </c>
      <c r="C45" s="3"/>
      <c r="D45" s="3"/>
      <c r="E45" s="3"/>
      <c r="F45" s="3"/>
      <c r="G45" s="3">
        <f t="shared" si="4"/>
        <v>362160.0458182189</v>
      </c>
    </row>
    <row r="46" spans="1:7" x14ac:dyDescent="0.25">
      <c r="A46">
        <f t="shared" ref="A46:B60" si="7">+A45+1</f>
        <v>2061</v>
      </c>
      <c r="B46">
        <f t="shared" si="7"/>
        <v>43</v>
      </c>
      <c r="C46" s="3"/>
      <c r="D46" s="3"/>
      <c r="E46" s="3"/>
      <c r="F46" s="3"/>
      <c r="G46" s="3">
        <f t="shared" si="4"/>
        <v>383889.64856731205</v>
      </c>
    </row>
    <row r="47" spans="1:7" x14ac:dyDescent="0.25">
      <c r="A47">
        <f t="shared" si="7"/>
        <v>2062</v>
      </c>
      <c r="B47">
        <f t="shared" si="7"/>
        <v>44</v>
      </c>
      <c r="C47" s="3"/>
      <c r="D47" s="3"/>
      <c r="E47" s="3"/>
      <c r="F47" s="3"/>
      <c r="G47" s="3">
        <f t="shared" si="4"/>
        <v>406923.02748135081</v>
      </c>
    </row>
    <row r="48" spans="1:7" x14ac:dyDescent="0.25">
      <c r="A48">
        <f t="shared" si="7"/>
        <v>2063</v>
      </c>
      <c r="B48">
        <f t="shared" si="7"/>
        <v>45</v>
      </c>
      <c r="C48" s="3"/>
      <c r="D48" s="3"/>
      <c r="E48" s="3"/>
      <c r="F48" s="3"/>
      <c r="G48" s="3">
        <f t="shared" si="4"/>
        <v>431338.40913023188</v>
      </c>
    </row>
    <row r="49" spans="1:7" x14ac:dyDescent="0.25">
      <c r="A49">
        <f t="shared" si="7"/>
        <v>2064</v>
      </c>
      <c r="B49">
        <f t="shared" si="7"/>
        <v>46</v>
      </c>
      <c r="C49" s="3"/>
      <c r="D49" s="3"/>
      <c r="E49" s="3"/>
      <c r="F49" s="3"/>
      <c r="G49" s="3">
        <f t="shared" si="4"/>
        <v>457218.71367804584</v>
      </c>
    </row>
    <row r="50" spans="1:7" x14ac:dyDescent="0.25">
      <c r="A50">
        <f t="shared" si="7"/>
        <v>2065</v>
      </c>
      <c r="B50">
        <f t="shared" si="7"/>
        <v>47</v>
      </c>
      <c r="C50" s="3"/>
      <c r="D50" s="3"/>
      <c r="E50" s="3"/>
      <c r="F50" s="3"/>
      <c r="G50" s="3">
        <f t="shared" si="4"/>
        <v>484651.8364987286</v>
      </c>
    </row>
    <row r="51" spans="1:7" x14ac:dyDescent="0.25">
      <c r="A51">
        <f t="shared" si="7"/>
        <v>2066</v>
      </c>
      <c r="B51">
        <f t="shared" si="7"/>
        <v>48</v>
      </c>
      <c r="C51" s="3"/>
      <c r="D51" s="3"/>
      <c r="E51" s="3"/>
      <c r="F51" s="3"/>
      <c r="G51" s="3">
        <f t="shared" si="4"/>
        <v>513730.94668865233</v>
      </c>
    </row>
    <row r="52" spans="1:7" x14ac:dyDescent="0.25">
      <c r="A52">
        <f t="shared" si="7"/>
        <v>2067</v>
      </c>
      <c r="B52">
        <f t="shared" si="7"/>
        <v>49</v>
      </c>
      <c r="C52" s="3"/>
      <c r="D52" s="3"/>
      <c r="E52" s="3"/>
      <c r="F52" s="3"/>
      <c r="G52" s="3">
        <f t="shared" si="4"/>
        <v>544554.80348997144</v>
      </c>
    </row>
    <row r="53" spans="1:7" x14ac:dyDescent="0.25">
      <c r="A53">
        <f t="shared" si="7"/>
        <v>2068</v>
      </c>
      <c r="B53">
        <f t="shared" si="7"/>
        <v>50</v>
      </c>
      <c r="C53" s="3"/>
      <c r="D53" s="3"/>
      <c r="E53" s="3"/>
      <c r="F53" s="3"/>
      <c r="G53" s="3">
        <f t="shared" si="4"/>
        <v>577228.09169936972</v>
      </c>
    </row>
    <row r="54" spans="1:7" x14ac:dyDescent="0.25">
      <c r="A54">
        <f t="shared" si="7"/>
        <v>2069</v>
      </c>
      <c r="B54">
        <f t="shared" si="7"/>
        <v>51</v>
      </c>
      <c r="C54" s="3"/>
      <c r="D54" s="3"/>
      <c r="E54" s="3"/>
      <c r="F54" s="3"/>
      <c r="G54" s="3">
        <f t="shared" si="4"/>
        <v>611861.77720133192</v>
      </c>
    </row>
    <row r="55" spans="1:7" x14ac:dyDescent="0.25">
      <c r="A55">
        <f t="shared" si="7"/>
        <v>2070</v>
      </c>
      <c r="B55">
        <f t="shared" si="7"/>
        <v>52</v>
      </c>
      <c r="C55" s="3"/>
      <c r="D55" s="3"/>
      <c r="E55" s="3"/>
      <c r="F55" s="3"/>
      <c r="G55" s="3">
        <f t="shared" si="4"/>
        <v>648573.48383341182</v>
      </c>
    </row>
    <row r="56" spans="1:7" x14ac:dyDescent="0.25">
      <c r="A56">
        <f t="shared" si="7"/>
        <v>2071</v>
      </c>
      <c r="B56">
        <f t="shared" si="7"/>
        <v>53</v>
      </c>
      <c r="C56" s="3"/>
      <c r="D56" s="3"/>
      <c r="E56" s="3"/>
      <c r="F56" s="3"/>
      <c r="G56" s="3">
        <f t="shared" si="4"/>
        <v>687487.89286341658</v>
      </c>
    </row>
    <row r="57" spans="1:7" x14ac:dyDescent="0.25">
      <c r="A57">
        <f t="shared" si="7"/>
        <v>2072</v>
      </c>
      <c r="B57">
        <f t="shared" si="7"/>
        <v>54</v>
      </c>
      <c r="C57" s="3"/>
      <c r="D57" s="3"/>
      <c r="E57" s="3"/>
      <c r="F57" s="3"/>
      <c r="G57" s="3">
        <f t="shared" si="4"/>
        <v>728737.16643522156</v>
      </c>
    </row>
    <row r="58" spans="1:7" x14ac:dyDescent="0.25">
      <c r="A58">
        <f t="shared" si="7"/>
        <v>2073</v>
      </c>
      <c r="B58">
        <f t="shared" si="7"/>
        <v>55</v>
      </c>
      <c r="C58" s="3"/>
      <c r="D58" s="3"/>
      <c r="E58" s="3"/>
      <c r="F58" s="3"/>
      <c r="G58" s="3">
        <f t="shared" si="4"/>
        <v>772461.39642133494</v>
      </c>
    </row>
    <row r="59" spans="1:7" x14ac:dyDescent="0.25">
      <c r="A59">
        <f t="shared" si="7"/>
        <v>2074</v>
      </c>
      <c r="B59">
        <f t="shared" si="7"/>
        <v>56</v>
      </c>
      <c r="C59" s="3"/>
      <c r="D59" s="3"/>
      <c r="E59" s="3"/>
      <c r="F59" s="3"/>
      <c r="G59" s="3">
        <f t="shared" si="4"/>
        <v>818809.08020661504</v>
      </c>
    </row>
    <row r="60" spans="1:7" x14ac:dyDescent="0.25">
      <c r="A60">
        <f t="shared" si="7"/>
        <v>2075</v>
      </c>
      <c r="B60">
        <f t="shared" si="7"/>
        <v>57</v>
      </c>
      <c r="C60" s="3"/>
      <c r="D60" s="3"/>
      <c r="E60" s="3"/>
      <c r="F60" s="3"/>
      <c r="G60" s="10">
        <f t="shared" si="4"/>
        <v>867937.62501901202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Netto</vt:lpstr>
      <vt:lpstr>TauRes 150</vt:lpstr>
      <vt:lpstr>TauRes 200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Moritz Degenhardt</dc:creator>
  <cp:lastModifiedBy>Moritz Degenhardt</cp:lastModifiedBy>
  <dcterms:created xsi:type="dcterms:W3CDTF">2019-03-11T18:12:57Z</dcterms:created>
  <dcterms:modified xsi:type="dcterms:W3CDTF">2019-03-11T19:26:22Z</dcterms:modified>
</cp:coreProperties>
</file>