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8725" windowHeight="16440" tabRatio="500"/>
  </bookViews>
  <sheets>
    <sheet name="Ben" sheetId="1" r:id="rId1"/>
  </sheets>
  <calcPr calcId="14562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1" l="1"/>
  <c r="C19" i="1"/>
  <c r="C14" i="1"/>
  <c r="C32" i="1"/>
  <c r="C18" i="1"/>
  <c r="C33" i="1"/>
  <c r="C34" i="1"/>
  <c r="C36" i="1"/>
  <c r="C37" i="1"/>
  <c r="C38" i="1"/>
  <c r="C39" i="1"/>
  <c r="C25" i="1"/>
  <c r="C26" i="1"/>
  <c r="C3" i="1"/>
  <c r="C16" i="1"/>
  <c r="D4" i="1"/>
  <c r="C4" i="1"/>
</calcChain>
</file>

<file path=xl/comments1.xml><?xml version="1.0" encoding="utf-8"?>
<comments xmlns="http://schemas.openxmlformats.org/spreadsheetml/2006/main">
  <authors>
    <author/>
  </authors>
  <commentList>
    <comment ref="C31" authorId="0">
      <text>
        <r>
          <rPr>
            <b/>
            <sz val="9"/>
            <color rgb="FF000000"/>
            <rFont val="Segoe UI"/>
            <charset val="1"/>
          </rPr>
          <t xml:space="preserve">Sucher:
</t>
        </r>
        <r>
          <rPr>
            <sz val="9"/>
            <color rgb="FF000000"/>
            <rFont val="Segoe UI"/>
            <charset val="1"/>
          </rPr>
          <t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<sst xmlns="http://schemas.openxmlformats.org/spreadsheetml/2006/main" count="46" uniqueCount="40">
  <si>
    <t>Soll</t>
  </si>
  <si>
    <t>Gesamtvermögen</t>
  </si>
  <si>
    <t>Depot</t>
  </si>
  <si>
    <t>Tagesgeld</t>
  </si>
  <si>
    <t xml:space="preserve">Position </t>
  </si>
  <si>
    <t>Ist-Anteil am Depot</t>
  </si>
  <si>
    <t>Soll-Anteil am Depot</t>
  </si>
  <si>
    <t>Ist-Werte:</t>
  </si>
  <si>
    <t>G</t>
  </si>
  <si>
    <t>D</t>
  </si>
  <si>
    <t>Ist-Wert der Position</t>
  </si>
  <si>
    <t>K</t>
  </si>
  <si>
    <t>Aktueller Kurs der Position</t>
  </si>
  <si>
    <t>Soll-Werte:</t>
  </si>
  <si>
    <t>RK3</t>
  </si>
  <si>
    <t>RK3-Depotanteil am Gesamtvermögen</t>
  </si>
  <si>
    <t>R</t>
  </si>
  <si>
    <t>Anteil der Position am Depot</t>
  </si>
  <si>
    <t>Transaktionsparameter:</t>
  </si>
  <si>
    <t>T</t>
  </si>
  <si>
    <t>Minimale Kaufposition</t>
  </si>
  <si>
    <t>Ergebnis</t>
  </si>
  <si>
    <t>dK</t>
  </si>
  <si>
    <t>Abschlag, der einen Kauf auslöst</t>
  </si>
  <si>
    <t>K-</t>
  </si>
  <si>
    <t>Einzustellender Limitkurs der Position</t>
  </si>
  <si>
    <t>Zweiter Schritt mit vorgegebenem dKfix</t>
  </si>
  <si>
    <t>Parameter</t>
  </si>
  <si>
    <t>dKfix</t>
  </si>
  <si>
    <t>Dummy-Schwellenwert</t>
  </si>
  <si>
    <t>Tmin</t>
  </si>
  <si>
    <t>T(dKfix)</t>
  </si>
  <si>
    <t>Reales Transaktionsvolumen</t>
  </si>
  <si>
    <t>T*</t>
  </si>
  <si>
    <t>Max [T(dKfix); Tmin)</t>
  </si>
  <si>
    <t>dK(T*)</t>
  </si>
  <si>
    <t>Abschlag, der einen Kauf auslöst (T*)</t>
  </si>
  <si>
    <t>S-</t>
  </si>
  <si>
    <t>Einzustellende Stückzahl der Position</t>
  </si>
  <si>
    <t>ALL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</si>
</sst>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0\ %"/>
    <numFmt numFmtId="167" formatCode="0.00\ %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16">
    <xf numFmtId="0" fontId="0" fillId="0" borderId="0" xfId="0"/>
    <xf numFmtId="0" fontId="1" fillId="0" borderId="0" xfId="0" applyFont="1"/>
    <xf numFmtId="165" fontId="0" fillId="2" borderId="0" xfId="1" applyNumberFormat="1" applyFont="1" applyFill="1" applyBorder="1" applyAlignment="1" applyProtection="1"/>
    <xf numFmtId="165" fontId="0" fillId="0" borderId="0" xfId="1" applyNumberFormat="1" applyFont="1" applyBorder="1" applyAlignment="1" applyProtection="1"/>
    <xf numFmtId="166" fontId="0" fillId="2" borderId="0" xfId="0" applyNumberFormat="1" applyFill="1"/>
    <xf numFmtId="166" fontId="0" fillId="0" borderId="0" xfId="0" applyNumberFormat="1"/>
    <xf numFmtId="0" fontId="0" fillId="0" borderId="0" xfId="0" applyFont="1"/>
    <xf numFmtId="0" fontId="2" fillId="0" borderId="0" xfId="0" applyFont="1"/>
    <xf numFmtId="0" fontId="0" fillId="2" borderId="0" xfId="0" applyFill="1"/>
    <xf numFmtId="167" fontId="0" fillId="2" borderId="0" xfId="0" applyNumberFormat="1" applyFill="1"/>
    <xf numFmtId="167" fontId="0" fillId="0" borderId="0" xfId="2" applyNumberFormat="1" applyFont="1" applyBorder="1" applyAlignment="1" applyProtection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  <xf numFmtId="1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457200</xdr:colOff>
      <xdr:row>71</xdr:row>
      <xdr:rowOff>76200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457200</xdr:colOff>
      <xdr:row>71</xdr:row>
      <xdr:rowOff>76200</xdr:rowOff>
    </xdr:to>
    <xdr:sp macro="" textlink="">
      <xdr:nvSpPr>
        <xdr:cNvPr id="2" name="_x0000_t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209550</xdr:colOff>
      <xdr:row>50</xdr:row>
      <xdr:rowOff>0</xdr:rowOff>
    </xdr:to>
    <xdr:sp macro="" textlink="">
      <xdr:nvSpPr>
        <xdr:cNvPr id="3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209550</xdr:colOff>
      <xdr:row>50</xdr:row>
      <xdr:rowOff>0</xdr:rowOff>
    </xdr:to>
    <xdr:sp macro="" textlink="">
      <xdr:nvSpPr>
        <xdr:cNvPr id="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209550</xdr:colOff>
      <xdr:row>50</xdr:row>
      <xdr:rowOff>0</xdr:rowOff>
    </xdr:to>
    <xdr:sp macro="" textlink="">
      <xdr:nvSpPr>
        <xdr:cNvPr id="5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tabSelected="1" zoomScale="125" zoomScaleNormal="125" zoomScalePageLayoutView="125" workbookViewId="0">
      <selection activeCell="H16" sqref="H16"/>
    </sheetView>
  </sheetViews>
  <sheetFormatPr baseColWidth="10" defaultColWidth="8.85546875" defaultRowHeight="15" x14ac:dyDescent="0.25"/>
  <cols>
    <col min="1" max="1" width="10.7109375" customWidth="1"/>
    <col min="2" max="2" width="32.28515625" customWidth="1"/>
    <col min="3" max="3" width="11" customWidth="1"/>
    <col min="4" max="1025" width="10.7109375" customWidth="1"/>
  </cols>
  <sheetData>
    <row r="1" spans="1:12" x14ac:dyDescent="0.25">
      <c r="C1" s="1" t="s">
        <v>0</v>
      </c>
      <c r="D1" s="1" t="s">
        <v>0</v>
      </c>
    </row>
    <row r="2" spans="1:12" x14ac:dyDescent="0.25">
      <c r="B2" s="1" t="s">
        <v>1</v>
      </c>
      <c r="C2" s="2">
        <v>200000</v>
      </c>
    </row>
    <row r="3" spans="1:12" x14ac:dyDescent="0.25">
      <c r="B3" s="1" t="s">
        <v>2</v>
      </c>
      <c r="C3" s="3">
        <f>D3*C2</f>
        <v>160000</v>
      </c>
      <c r="D3" s="4">
        <v>0.8</v>
      </c>
    </row>
    <row r="4" spans="1:12" x14ac:dyDescent="0.25">
      <c r="B4" s="1" t="s">
        <v>3</v>
      </c>
      <c r="C4" s="3">
        <f>C2-C3</f>
        <v>40000</v>
      </c>
      <c r="D4" s="5">
        <f>1-D3</f>
        <v>0.19999999999999996</v>
      </c>
    </row>
    <row r="5" spans="1:12" x14ac:dyDescent="0.25">
      <c r="G5" s="1"/>
    </row>
    <row r="6" spans="1:12" x14ac:dyDescent="0.25">
      <c r="G6" s="1"/>
    </row>
    <row r="7" spans="1:12" x14ac:dyDescent="0.25">
      <c r="B7" s="1" t="s">
        <v>4</v>
      </c>
      <c r="C7" s="1" t="s">
        <v>39</v>
      </c>
      <c r="D7" s="1"/>
      <c r="H7" s="6"/>
      <c r="L7" s="6"/>
    </row>
    <row r="8" spans="1:12" x14ac:dyDescent="0.25">
      <c r="B8" s="6" t="s">
        <v>5</v>
      </c>
      <c r="C8" s="2">
        <v>160000</v>
      </c>
      <c r="D8" s="2"/>
      <c r="E8" s="2"/>
      <c r="F8" s="2"/>
      <c r="H8" s="6"/>
      <c r="J8" s="6"/>
    </row>
    <row r="9" spans="1:12" x14ac:dyDescent="0.25">
      <c r="B9" t="s">
        <v>6</v>
      </c>
      <c r="C9" s="4">
        <v>1</v>
      </c>
      <c r="D9" s="4"/>
    </row>
    <row r="12" spans="1:12" x14ac:dyDescent="0.25">
      <c r="A12" s="7" t="s">
        <v>7</v>
      </c>
    </row>
    <row r="13" spans="1:12" x14ac:dyDescent="0.25">
      <c r="A13" t="s">
        <v>8</v>
      </c>
      <c r="B13" t="s">
        <v>1</v>
      </c>
      <c r="C13" s="3">
        <f>$C$2</f>
        <v>200000</v>
      </c>
      <c r="D13" s="3"/>
      <c r="G13" s="3"/>
    </row>
    <row r="14" spans="1:12" x14ac:dyDescent="0.25">
      <c r="A14" t="s">
        <v>9</v>
      </c>
      <c r="B14" t="s">
        <v>10</v>
      </c>
      <c r="C14" s="3">
        <f>C8</f>
        <v>160000</v>
      </c>
      <c r="D14" s="3"/>
      <c r="E14" s="3"/>
      <c r="F14" s="3"/>
      <c r="G14" s="3"/>
    </row>
    <row r="15" spans="1:12" x14ac:dyDescent="0.25">
      <c r="A15" t="s">
        <v>11</v>
      </c>
      <c r="B15" t="s">
        <v>12</v>
      </c>
      <c r="C15" s="8">
        <v>74.099999999999994</v>
      </c>
      <c r="D15" s="8"/>
    </row>
    <row r="16" spans="1:12" x14ac:dyDescent="0.25">
      <c r="C16" s="9">
        <f>C14/(C3*C9)</f>
        <v>1</v>
      </c>
      <c r="D16" s="9"/>
    </row>
    <row r="17" spans="1:7" x14ac:dyDescent="0.25">
      <c r="A17" s="7" t="s">
        <v>13</v>
      </c>
    </row>
    <row r="18" spans="1:7" x14ac:dyDescent="0.25">
      <c r="A18" t="s">
        <v>14</v>
      </c>
      <c r="B18" t="s">
        <v>15</v>
      </c>
      <c r="C18" s="5">
        <f>$D$3</f>
        <v>0.8</v>
      </c>
      <c r="D18" s="5"/>
      <c r="G18" s="5"/>
    </row>
    <row r="19" spans="1:7" x14ac:dyDescent="0.25">
      <c r="A19" t="s">
        <v>16</v>
      </c>
      <c r="B19" t="s">
        <v>17</v>
      </c>
      <c r="C19" s="5">
        <f>C9</f>
        <v>1</v>
      </c>
      <c r="D19" s="5"/>
      <c r="G19" s="5"/>
    </row>
    <row r="20" spans="1:7" x14ac:dyDescent="0.25">
      <c r="C20" s="5"/>
      <c r="D20" s="5"/>
      <c r="G20" s="5"/>
    </row>
    <row r="21" spans="1:7" x14ac:dyDescent="0.25">
      <c r="A21" s="7" t="s">
        <v>18</v>
      </c>
    </row>
    <row r="22" spans="1:7" x14ac:dyDescent="0.25">
      <c r="A22" t="s">
        <v>19</v>
      </c>
      <c r="B22" t="s">
        <v>20</v>
      </c>
      <c r="C22" s="8">
        <v>1600</v>
      </c>
    </row>
    <row r="24" spans="1:7" x14ac:dyDescent="0.25">
      <c r="A24" s="7" t="s">
        <v>21</v>
      </c>
    </row>
    <row r="25" spans="1:7" x14ac:dyDescent="0.25">
      <c r="A25" t="s">
        <v>22</v>
      </c>
      <c r="B25" s="10" t="s">
        <v>23</v>
      </c>
      <c r="C25" s="10">
        <f>((C13*C19-C14-C22)*C18/(1-C18)-C22)/C14-1</f>
        <v>-4.9999999999999822E-2</v>
      </c>
      <c r="D25" s="10"/>
    </row>
    <row r="26" spans="1:7" x14ac:dyDescent="0.25">
      <c r="A26" t="s">
        <v>24</v>
      </c>
      <c r="B26" t="s">
        <v>25</v>
      </c>
      <c r="C26" s="11">
        <f>C15*(1+C25)</f>
        <v>70.39500000000001</v>
      </c>
      <c r="D26" s="11"/>
    </row>
    <row r="29" spans="1:7" x14ac:dyDescent="0.25">
      <c r="A29" s="7" t="s">
        <v>26</v>
      </c>
    </row>
    <row r="30" spans="1:7" x14ac:dyDescent="0.25">
      <c r="A30" s="7" t="s">
        <v>27</v>
      </c>
    </row>
    <row r="31" spans="1:7" x14ac:dyDescent="0.25">
      <c r="A31" t="s">
        <v>28</v>
      </c>
      <c r="B31" t="s">
        <v>29</v>
      </c>
      <c r="C31" s="4">
        <v>-0.05</v>
      </c>
      <c r="D31" s="5"/>
    </row>
    <row r="32" spans="1:7" x14ac:dyDescent="0.25">
      <c r="A32" t="s">
        <v>30</v>
      </c>
      <c r="B32" t="s">
        <v>20</v>
      </c>
      <c r="C32">
        <f>$C$22</f>
        <v>1600</v>
      </c>
    </row>
    <row r="33" spans="1:4" x14ac:dyDescent="0.25">
      <c r="A33" t="s">
        <v>31</v>
      </c>
      <c r="B33" t="s">
        <v>32</v>
      </c>
      <c r="C33">
        <f>-C13*C19*C18*(1-C18)*C31</f>
        <v>1599.9999999999998</v>
      </c>
    </row>
    <row r="34" spans="1:4" x14ac:dyDescent="0.25">
      <c r="A34" t="s">
        <v>33</v>
      </c>
      <c r="B34" t="s">
        <v>34</v>
      </c>
      <c r="C34">
        <f>MAX(C32,C33)</f>
        <v>1600</v>
      </c>
    </row>
    <row r="35" spans="1:4" x14ac:dyDescent="0.25">
      <c r="A35" s="7" t="s">
        <v>21</v>
      </c>
    </row>
    <row r="36" spans="1:4" x14ac:dyDescent="0.25">
      <c r="A36" t="s">
        <v>35</v>
      </c>
      <c r="B36" s="10" t="s">
        <v>36</v>
      </c>
      <c r="C36" s="10">
        <f>((C13*C19-C14-C34)*C18/(1-C18)-C22)/C14-1</f>
        <v>-4.9999999999999822E-2</v>
      </c>
      <c r="D36" s="10"/>
    </row>
    <row r="37" spans="1:4" x14ac:dyDescent="0.25">
      <c r="A37" s="12" t="s">
        <v>24</v>
      </c>
      <c r="B37" s="12" t="s">
        <v>25</v>
      </c>
      <c r="C37" s="13">
        <f>C15*(1+C36)</f>
        <v>70.39500000000001</v>
      </c>
      <c r="D37" s="13"/>
    </row>
    <row r="38" spans="1:4" x14ac:dyDescent="0.25">
      <c r="A38" s="12" t="s">
        <v>37</v>
      </c>
      <c r="B38" s="12" t="s">
        <v>38</v>
      </c>
      <c r="C38" s="14">
        <f>ROUND(C34/C37,0)</f>
        <v>23</v>
      </c>
      <c r="D38" s="14"/>
    </row>
    <row r="39" spans="1:4" x14ac:dyDescent="0.25">
      <c r="C39" s="15">
        <f>C37*C38</f>
        <v>1619.0850000000003</v>
      </c>
      <c r="D39" s="15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Jakob Kraus</cp:lastModifiedBy>
  <cp:revision>8</cp:revision>
  <dcterms:created xsi:type="dcterms:W3CDTF">2018-02-20T21:44:24Z</dcterms:created>
  <dcterms:modified xsi:type="dcterms:W3CDTF">2019-03-23T02:42:21Z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