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-480" windowWidth="24300" windowHeight="10755"/>
  </bookViews>
  <sheets>
    <sheet name="World" sheetId="1" r:id="rId1"/>
  </sheets>
  <calcPr calcId="145621"/>
</workbook>
</file>

<file path=xl/calcChain.xml><?xml version="1.0" encoding="utf-8"?>
<calcChain xmlns="http://schemas.openxmlformats.org/spreadsheetml/2006/main">
  <c r="AV2" i="1" l="1"/>
  <c r="AP35" i="1"/>
  <c r="G86" i="1" l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V119" i="1"/>
  <c r="W119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G85" i="1"/>
  <c r="AU8" i="1"/>
  <c r="BD17" i="1"/>
  <c r="G66" i="1" l="1"/>
  <c r="H66" i="1" s="1"/>
  <c r="I66" i="1" s="1"/>
  <c r="J66" i="1" s="1"/>
  <c r="K66" i="1" s="1"/>
  <c r="L66" i="1" s="1"/>
  <c r="M66" i="1" s="1"/>
  <c r="N66" i="1" s="1"/>
  <c r="O66" i="1" s="1"/>
  <c r="P66" i="1" s="1"/>
  <c r="Q66" i="1" s="1"/>
  <c r="R66" i="1" s="1"/>
  <c r="S66" i="1" s="1"/>
  <c r="T66" i="1" s="1"/>
  <c r="U66" i="1" s="1"/>
  <c r="H67" i="1"/>
  <c r="I67" i="1" s="1"/>
  <c r="J67" i="1" s="1"/>
  <c r="K67" i="1" s="1"/>
  <c r="L67" i="1" s="1"/>
  <c r="M67" i="1" s="1"/>
  <c r="N67" i="1" s="1"/>
  <c r="O67" i="1" s="1"/>
  <c r="P67" i="1" s="1"/>
  <c r="Q67" i="1" s="1"/>
  <c r="R67" i="1" s="1"/>
  <c r="S67" i="1" s="1"/>
  <c r="T67" i="1" s="1"/>
  <c r="U67" i="1" s="1"/>
  <c r="F67" i="1"/>
  <c r="F66" i="1"/>
  <c r="F63" i="1"/>
  <c r="F62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G62" i="1" s="1"/>
  <c r="G119" i="1" s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D21" i="1" s="1"/>
  <c r="BC22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AR66" i="1"/>
  <c r="AS66" i="1"/>
  <c r="AT66" i="1"/>
  <c r="AU66" i="1"/>
  <c r="AV66" i="1"/>
  <c r="AW66" i="1"/>
  <c r="AX66" i="1"/>
  <c r="AY66" i="1"/>
  <c r="AZ66" i="1"/>
  <c r="BA66" i="1"/>
  <c r="BB66" i="1"/>
  <c r="BB23" i="1" s="1"/>
  <c r="BB22" i="1" s="1"/>
  <c r="BB21" i="1" s="1"/>
  <c r="BC66" i="1"/>
  <c r="BD66" i="1"/>
  <c r="AR67" i="1"/>
  <c r="AS67" i="1"/>
  <c r="AT67" i="1"/>
  <c r="AU67" i="1"/>
  <c r="AV67" i="1"/>
  <c r="AW67" i="1"/>
  <c r="AX67" i="1"/>
  <c r="AY67" i="1"/>
  <c r="AZ67" i="1"/>
  <c r="BA67" i="1"/>
  <c r="BA24" i="1" s="1"/>
  <c r="BB67" i="1"/>
  <c r="BC67" i="1"/>
  <c r="BD67" i="1"/>
  <c r="AR68" i="1"/>
  <c r="AS68" i="1"/>
  <c r="AT68" i="1"/>
  <c r="AU68" i="1"/>
  <c r="AV68" i="1"/>
  <c r="AW68" i="1"/>
  <c r="AX68" i="1"/>
  <c r="AY68" i="1"/>
  <c r="AZ68" i="1"/>
  <c r="AZ25" i="1" s="1"/>
  <c r="AZ24" i="1" s="1"/>
  <c r="BA68" i="1"/>
  <c r="BB68" i="1"/>
  <c r="BC68" i="1"/>
  <c r="BD68" i="1"/>
  <c r="AR69" i="1"/>
  <c r="AS69" i="1"/>
  <c r="AT69" i="1"/>
  <c r="AU69" i="1"/>
  <c r="AV69" i="1"/>
  <c r="AW69" i="1"/>
  <c r="AX69" i="1"/>
  <c r="AY69" i="1"/>
  <c r="AY26" i="1" s="1"/>
  <c r="AZ69" i="1"/>
  <c r="BA69" i="1"/>
  <c r="BB69" i="1"/>
  <c r="BC69" i="1"/>
  <c r="BD69" i="1"/>
  <c r="AR70" i="1"/>
  <c r="AS70" i="1"/>
  <c r="AT70" i="1"/>
  <c r="AU70" i="1"/>
  <c r="AV70" i="1"/>
  <c r="AW70" i="1"/>
  <c r="AX70" i="1"/>
  <c r="AX27" i="1" s="1"/>
  <c r="AX26" i="1" s="1"/>
  <c r="AY70" i="1"/>
  <c r="AZ70" i="1"/>
  <c r="BA70" i="1"/>
  <c r="BB70" i="1"/>
  <c r="BC70" i="1"/>
  <c r="BD70" i="1"/>
  <c r="AR71" i="1"/>
  <c r="AS71" i="1"/>
  <c r="AT71" i="1"/>
  <c r="AU71" i="1"/>
  <c r="AV71" i="1"/>
  <c r="AW71" i="1"/>
  <c r="AW28" i="1" s="1"/>
  <c r="AX71" i="1"/>
  <c r="AY71" i="1"/>
  <c r="AZ71" i="1"/>
  <c r="BA71" i="1"/>
  <c r="BB71" i="1"/>
  <c r="BC71" i="1"/>
  <c r="BD71" i="1"/>
  <c r="AR72" i="1"/>
  <c r="AS72" i="1"/>
  <c r="AT72" i="1"/>
  <c r="AU72" i="1"/>
  <c r="AV72" i="1"/>
  <c r="AV29" i="1" s="1"/>
  <c r="AV28" i="1" s="1"/>
  <c r="AW72" i="1"/>
  <c r="AX72" i="1"/>
  <c r="AY72" i="1"/>
  <c r="AZ72" i="1"/>
  <c r="BA72" i="1"/>
  <c r="BB72" i="1"/>
  <c r="BC72" i="1"/>
  <c r="BD72" i="1"/>
  <c r="AR73" i="1"/>
  <c r="AS73" i="1"/>
  <c r="AT73" i="1"/>
  <c r="AU73" i="1"/>
  <c r="AU30" i="1" s="1"/>
  <c r="AV73" i="1"/>
  <c r="AW73" i="1"/>
  <c r="AX73" i="1"/>
  <c r="AY73" i="1"/>
  <c r="AZ73" i="1"/>
  <c r="BA73" i="1"/>
  <c r="BB73" i="1"/>
  <c r="BC73" i="1"/>
  <c r="BD73" i="1"/>
  <c r="AR74" i="1"/>
  <c r="AS74" i="1"/>
  <c r="AT74" i="1"/>
  <c r="AT31" i="1" s="1"/>
  <c r="AT30" i="1" s="1"/>
  <c r="AU74" i="1"/>
  <c r="AV74" i="1"/>
  <c r="AW74" i="1"/>
  <c r="AX74" i="1"/>
  <c r="AY74" i="1"/>
  <c r="AZ74" i="1"/>
  <c r="BA74" i="1"/>
  <c r="BB74" i="1"/>
  <c r="BC74" i="1"/>
  <c r="BD74" i="1"/>
  <c r="AR75" i="1"/>
  <c r="AS75" i="1"/>
  <c r="AS32" i="1" s="1"/>
  <c r="AT75" i="1"/>
  <c r="AU75" i="1"/>
  <c r="AV75" i="1"/>
  <c r="AW75" i="1"/>
  <c r="AX75" i="1"/>
  <c r="AY75" i="1"/>
  <c r="AZ75" i="1"/>
  <c r="BA75" i="1"/>
  <c r="BB75" i="1"/>
  <c r="BC75" i="1"/>
  <c r="BD75" i="1"/>
  <c r="AR76" i="1"/>
  <c r="AR33" i="1" s="1"/>
  <c r="AR32" i="1" s="1"/>
  <c r="AS76" i="1"/>
  <c r="AT76" i="1"/>
  <c r="AU76" i="1"/>
  <c r="AV76" i="1"/>
  <c r="AW76" i="1"/>
  <c r="AX76" i="1"/>
  <c r="AY76" i="1"/>
  <c r="AZ76" i="1"/>
  <c r="BA76" i="1"/>
  <c r="BB76" i="1"/>
  <c r="BC76" i="1"/>
  <c r="BD76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AQ71" i="1"/>
  <c r="AQ66" i="1"/>
  <c r="AQ65" i="1"/>
  <c r="AQ77" i="1"/>
  <c r="AQ34" i="1" s="1"/>
  <c r="AQ76" i="1"/>
  <c r="AQ75" i="1"/>
  <c r="AQ74" i="1"/>
  <c r="AQ73" i="1"/>
  <c r="AQ72" i="1"/>
  <c r="AQ70" i="1"/>
  <c r="AQ69" i="1"/>
  <c r="AQ68" i="1"/>
  <c r="AQ67" i="1"/>
  <c r="AQ78" i="1"/>
  <c r="BA14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AQ87" i="1"/>
  <c r="AQ4" i="1" s="1"/>
  <c r="AQ5" i="1" s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AQ88" i="1"/>
  <c r="AR88" i="1"/>
  <c r="AR5" i="1" s="1"/>
  <c r="AS88" i="1"/>
  <c r="AT88" i="1"/>
  <c r="AU88" i="1"/>
  <c r="AV88" i="1"/>
  <c r="AW88" i="1"/>
  <c r="AX88" i="1"/>
  <c r="AY88" i="1"/>
  <c r="AZ88" i="1"/>
  <c r="BA88" i="1"/>
  <c r="BB88" i="1"/>
  <c r="BC88" i="1"/>
  <c r="BD88" i="1"/>
  <c r="AQ89" i="1"/>
  <c r="AR89" i="1"/>
  <c r="AS89" i="1"/>
  <c r="AS6" i="1" s="1"/>
  <c r="AT89" i="1"/>
  <c r="AU89" i="1"/>
  <c r="AV89" i="1"/>
  <c r="AW89" i="1"/>
  <c r="AX89" i="1"/>
  <c r="AY89" i="1"/>
  <c r="AZ89" i="1"/>
  <c r="BA89" i="1"/>
  <c r="BB89" i="1"/>
  <c r="BC89" i="1"/>
  <c r="BD89" i="1"/>
  <c r="AQ90" i="1"/>
  <c r="AR90" i="1"/>
  <c r="AS90" i="1"/>
  <c r="AT90" i="1"/>
  <c r="AT7" i="1" s="1"/>
  <c r="AU90" i="1"/>
  <c r="AV90" i="1"/>
  <c r="AW90" i="1"/>
  <c r="AX90" i="1"/>
  <c r="AY90" i="1"/>
  <c r="AZ90" i="1"/>
  <c r="BA90" i="1"/>
  <c r="BB90" i="1"/>
  <c r="BC90" i="1"/>
  <c r="BD90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AQ92" i="1"/>
  <c r="AR92" i="1"/>
  <c r="AS92" i="1"/>
  <c r="AT92" i="1"/>
  <c r="AU92" i="1"/>
  <c r="AV92" i="1"/>
  <c r="AV9" i="1" s="1"/>
  <c r="AW92" i="1"/>
  <c r="AX92" i="1"/>
  <c r="AY92" i="1"/>
  <c r="AZ92" i="1"/>
  <c r="BA92" i="1"/>
  <c r="BB92" i="1"/>
  <c r="BC92" i="1"/>
  <c r="BD92" i="1"/>
  <c r="AQ93" i="1"/>
  <c r="AR93" i="1"/>
  <c r="AS93" i="1"/>
  <c r="AT93" i="1"/>
  <c r="AU93" i="1"/>
  <c r="AV93" i="1"/>
  <c r="AW93" i="1"/>
  <c r="AW10" i="1" s="1"/>
  <c r="AX93" i="1"/>
  <c r="AY93" i="1"/>
  <c r="AZ93" i="1"/>
  <c r="BA93" i="1"/>
  <c r="BB93" i="1"/>
  <c r="BC93" i="1"/>
  <c r="BD93" i="1"/>
  <c r="AQ94" i="1"/>
  <c r="AR94" i="1"/>
  <c r="AS94" i="1"/>
  <c r="AT94" i="1"/>
  <c r="AU94" i="1"/>
  <c r="AV94" i="1"/>
  <c r="AW94" i="1"/>
  <c r="AX94" i="1"/>
  <c r="AX11" i="1" s="1"/>
  <c r="AY94" i="1"/>
  <c r="AZ94" i="1"/>
  <c r="BA94" i="1"/>
  <c r="BB94" i="1"/>
  <c r="BC94" i="1"/>
  <c r="BD94" i="1"/>
  <c r="AQ95" i="1"/>
  <c r="AR95" i="1"/>
  <c r="AS95" i="1"/>
  <c r="AT95" i="1"/>
  <c r="AU95" i="1"/>
  <c r="AV95" i="1"/>
  <c r="AW95" i="1"/>
  <c r="AX95" i="1"/>
  <c r="AY95" i="1"/>
  <c r="AY12" i="1" s="1"/>
  <c r="AY13" i="1" s="1"/>
  <c r="AZ95" i="1"/>
  <c r="BA95" i="1"/>
  <c r="BB95" i="1"/>
  <c r="BC95" i="1"/>
  <c r="BD95" i="1"/>
  <c r="AQ96" i="1"/>
  <c r="AR96" i="1"/>
  <c r="AS96" i="1"/>
  <c r="AT96" i="1"/>
  <c r="AU96" i="1"/>
  <c r="AV96" i="1"/>
  <c r="AW96" i="1"/>
  <c r="AX96" i="1"/>
  <c r="AY96" i="1"/>
  <c r="AZ96" i="1"/>
  <c r="AZ13" i="1" s="1"/>
  <c r="BA96" i="1"/>
  <c r="BB96" i="1"/>
  <c r="BC96" i="1"/>
  <c r="BD96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B15" i="1" s="1"/>
  <c r="BC98" i="1"/>
  <c r="BD98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C16" i="1" s="1"/>
  <c r="BD99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86" i="1"/>
  <c r="AP3" i="1" s="1"/>
  <c r="G63" i="1" s="1"/>
  <c r="N24" i="1"/>
  <c r="AE24" i="1"/>
  <c r="AV10" i="1" l="1"/>
  <c r="AV11" i="1" s="1"/>
  <c r="AV12" i="1" s="1"/>
  <c r="AV13" i="1" s="1"/>
  <c r="AV14" i="1" s="1"/>
  <c r="AV15" i="1" s="1"/>
  <c r="AV16" i="1" s="1"/>
  <c r="AV17" i="1" s="1"/>
  <c r="AZ23" i="1"/>
  <c r="AZ22" i="1" s="1"/>
  <c r="AZ21" i="1" s="1"/>
  <c r="BC21" i="1"/>
  <c r="AZ14" i="1"/>
  <c r="AZ15" i="1" s="1"/>
  <c r="AZ16" i="1" s="1"/>
  <c r="AZ17" i="1" s="1"/>
  <c r="AS31" i="1"/>
  <c r="AS30" i="1" s="1"/>
  <c r="AS29" i="1" s="1"/>
  <c r="AS28" i="1" s="1"/>
  <c r="AS27" i="1" s="1"/>
  <c r="AS26" i="1" s="1"/>
  <c r="AS25" i="1" s="1"/>
  <c r="AS24" i="1" s="1"/>
  <c r="AS23" i="1" s="1"/>
  <c r="AS22" i="1" s="1"/>
  <c r="AS21" i="1" s="1"/>
  <c r="AU29" i="1"/>
  <c r="AU28" i="1" s="1"/>
  <c r="AU27" i="1" s="1"/>
  <c r="AU26" i="1" s="1"/>
  <c r="AU25" i="1" s="1"/>
  <c r="AU24" i="1" s="1"/>
  <c r="AU23" i="1" s="1"/>
  <c r="AU22" i="1" s="1"/>
  <c r="AU21" i="1" s="1"/>
  <c r="AW27" i="1"/>
  <c r="AW26" i="1" s="1"/>
  <c r="AW25" i="1" s="1"/>
  <c r="AW24" i="1" s="1"/>
  <c r="AW23" i="1" s="1"/>
  <c r="AW22" i="1" s="1"/>
  <c r="AW21" i="1" s="1"/>
  <c r="AR6" i="1"/>
  <c r="AR7" i="1" s="1"/>
  <c r="AR8" i="1" s="1"/>
  <c r="AR9" i="1" s="1"/>
  <c r="AR10" i="1" s="1"/>
  <c r="AR11" i="1" s="1"/>
  <c r="AR12" i="1" s="1"/>
  <c r="AR13" i="1" s="1"/>
  <c r="AR14" i="1" s="1"/>
  <c r="AR15" i="1" s="1"/>
  <c r="AR16" i="1" s="1"/>
  <c r="AR17" i="1" s="1"/>
  <c r="AR31" i="1"/>
  <c r="AR30" i="1" s="1"/>
  <c r="AR29" i="1" s="1"/>
  <c r="AR28" i="1" s="1"/>
  <c r="AR27" i="1" s="1"/>
  <c r="AR26" i="1" s="1"/>
  <c r="AR25" i="1" s="1"/>
  <c r="AR24" i="1" s="1"/>
  <c r="AR23" i="1" s="1"/>
  <c r="AR22" i="1" s="1"/>
  <c r="AR21" i="1" s="1"/>
  <c r="AT29" i="1"/>
  <c r="AT28" i="1" s="1"/>
  <c r="AT27" i="1" s="1"/>
  <c r="AT26" i="1" s="1"/>
  <c r="AT25" i="1" s="1"/>
  <c r="AT24" i="1" s="1"/>
  <c r="AT23" i="1" s="1"/>
  <c r="AT22" i="1" s="1"/>
  <c r="AT21" i="1" s="1"/>
  <c r="AV27" i="1"/>
  <c r="AV26" i="1" s="1"/>
  <c r="AV25" i="1" s="1"/>
  <c r="AV24" i="1" s="1"/>
  <c r="AV23" i="1" s="1"/>
  <c r="AV22" i="1" s="1"/>
  <c r="AV21" i="1" s="1"/>
  <c r="AX25" i="1"/>
  <c r="AX24" i="1" s="1"/>
  <c r="AX23" i="1" s="1"/>
  <c r="AX22" i="1" s="1"/>
  <c r="AX21" i="1" s="1"/>
  <c r="AY25" i="1"/>
  <c r="AY24" i="1" s="1"/>
  <c r="AY23" i="1" s="1"/>
  <c r="AY22" i="1" s="1"/>
  <c r="AY21" i="1" s="1"/>
  <c r="BA23" i="1"/>
  <c r="BA22" i="1" s="1"/>
  <c r="BA21" i="1" s="1"/>
  <c r="AQ6" i="1"/>
  <c r="AQ7" i="1" s="1"/>
  <c r="AQ8" i="1" s="1"/>
  <c r="AQ9" i="1" s="1"/>
  <c r="AQ10" i="1" s="1"/>
  <c r="AQ11" i="1" s="1"/>
  <c r="AQ12" i="1" s="1"/>
  <c r="AQ13" i="1" s="1"/>
  <c r="AQ14" i="1" s="1"/>
  <c r="AQ15" i="1" s="1"/>
  <c r="AQ16" i="1" s="1"/>
  <c r="AQ17" i="1" s="1"/>
  <c r="AY14" i="1"/>
  <c r="AY15" i="1" s="1"/>
  <c r="AY16" i="1" s="1"/>
  <c r="AY17" i="1" s="1"/>
  <c r="AQ33" i="1"/>
  <c r="AQ32" i="1" s="1"/>
  <c r="AQ31" i="1" s="1"/>
  <c r="AQ30" i="1" s="1"/>
  <c r="AQ29" i="1" s="1"/>
  <c r="AQ28" i="1" s="1"/>
  <c r="AQ27" i="1" s="1"/>
  <c r="AQ26" i="1" s="1"/>
  <c r="AQ25" i="1" s="1"/>
  <c r="AQ24" i="1" s="1"/>
  <c r="AQ23" i="1" s="1"/>
  <c r="AQ22" i="1" s="1"/>
  <c r="AQ21" i="1" s="1"/>
  <c r="BA15" i="1"/>
  <c r="BA16" i="1" s="1"/>
  <c r="BA17" i="1" s="1"/>
  <c r="BD19" i="1"/>
  <c r="AX12" i="1"/>
  <c r="AX13" i="1" s="1"/>
  <c r="AX14" i="1" s="1"/>
  <c r="AX15" i="1" s="1"/>
  <c r="AX16" i="1" s="1"/>
  <c r="AX17" i="1" s="1"/>
  <c r="BB16" i="1"/>
  <c r="BB17" i="1" s="1"/>
  <c r="BB19" i="1" s="1"/>
  <c r="AT8" i="1"/>
  <c r="AT9" i="1" s="1"/>
  <c r="AT10" i="1" s="1"/>
  <c r="AT11" i="1" s="1"/>
  <c r="AT12" i="1" s="1"/>
  <c r="AT13" i="1" s="1"/>
  <c r="AT14" i="1" s="1"/>
  <c r="AT15" i="1" s="1"/>
  <c r="AT16" i="1" s="1"/>
  <c r="AT17" i="1" s="1"/>
  <c r="BC17" i="1"/>
  <c r="AU9" i="1"/>
  <c r="AU10" i="1" s="1"/>
  <c r="AU11" i="1" s="1"/>
  <c r="AU12" i="1" s="1"/>
  <c r="AU13" i="1" s="1"/>
  <c r="AU14" i="1" s="1"/>
  <c r="AU15" i="1" s="1"/>
  <c r="AU16" i="1" s="1"/>
  <c r="AU17" i="1" s="1"/>
  <c r="AP34" i="1"/>
  <c r="AS7" i="1"/>
  <c r="AS8" i="1" s="1"/>
  <c r="AS9" i="1" s="1"/>
  <c r="AS10" i="1" s="1"/>
  <c r="AS11" i="1" s="1"/>
  <c r="AS12" i="1" s="1"/>
  <c r="AS13" i="1" s="1"/>
  <c r="AS14" i="1" s="1"/>
  <c r="AS15" i="1" s="1"/>
  <c r="AS16" i="1" s="1"/>
  <c r="AS17" i="1" s="1"/>
  <c r="AP4" i="1"/>
  <c r="AW11" i="1"/>
  <c r="AW12" i="1" s="1"/>
  <c r="AW13" i="1" s="1"/>
  <c r="AW14" i="1" s="1"/>
  <c r="AW15" i="1" s="1"/>
  <c r="AW16" i="1" s="1"/>
  <c r="AW17" i="1" s="1"/>
  <c r="AR19" i="1" l="1"/>
  <c r="AP5" i="1"/>
  <c r="H63" i="1"/>
  <c r="AQ19" i="1"/>
  <c r="AP33" i="1"/>
  <c r="H62" i="1"/>
  <c r="H119" i="1" s="1"/>
  <c r="AV19" i="1"/>
  <c r="AS19" i="1"/>
  <c r="BC19" i="1"/>
  <c r="BA19" i="1"/>
  <c r="AU19" i="1"/>
  <c r="AZ19" i="1"/>
  <c r="AT19" i="1"/>
  <c r="AW19" i="1"/>
  <c r="AX19" i="1"/>
  <c r="AY19" i="1"/>
  <c r="AP6" i="1" l="1"/>
  <c r="I63" i="1"/>
  <c r="AP32" i="1"/>
  <c r="I62" i="1"/>
  <c r="I119" i="1" s="1"/>
  <c r="AP7" i="1" l="1"/>
  <c r="J63" i="1"/>
  <c r="AP31" i="1"/>
  <c r="J62" i="1"/>
  <c r="J119" i="1" s="1"/>
  <c r="AP8" i="1" l="1"/>
  <c r="K63" i="1"/>
  <c r="AP30" i="1"/>
  <c r="K62" i="1"/>
  <c r="K119" i="1" s="1"/>
  <c r="AP9" i="1" l="1"/>
  <c r="M63" i="1" s="1"/>
  <c r="L63" i="1"/>
  <c r="AP29" i="1"/>
  <c r="L62" i="1"/>
  <c r="L119" i="1" s="1"/>
  <c r="AP10" i="1" l="1"/>
  <c r="AP28" i="1"/>
  <c r="M62" i="1"/>
  <c r="M119" i="1" s="1"/>
  <c r="AP11" i="1" l="1"/>
  <c r="N63" i="1"/>
  <c r="AP27" i="1"/>
  <c r="N62" i="1"/>
  <c r="N119" i="1" s="1"/>
  <c r="AP12" i="1" l="1"/>
  <c r="O63" i="1"/>
  <c r="AP26" i="1"/>
  <c r="O62" i="1"/>
  <c r="O119" i="1" s="1"/>
  <c r="P63" i="1" l="1"/>
  <c r="AP13" i="1"/>
  <c r="AP25" i="1"/>
  <c r="P62" i="1"/>
  <c r="P119" i="1" s="1"/>
  <c r="AP14" i="1" l="1"/>
  <c r="Q63" i="1"/>
  <c r="AP24" i="1"/>
  <c r="Q62" i="1"/>
  <c r="Q119" i="1" s="1"/>
  <c r="AP15" i="1" l="1"/>
  <c r="R63" i="1"/>
  <c r="AP23" i="1"/>
  <c r="R62" i="1"/>
  <c r="R119" i="1" s="1"/>
  <c r="AP16" i="1" l="1"/>
  <c r="S63" i="1"/>
  <c r="AP22" i="1"/>
  <c r="S62" i="1"/>
  <c r="S119" i="1" s="1"/>
  <c r="AP17" i="1" l="1"/>
  <c r="U63" i="1" s="1"/>
  <c r="T63" i="1"/>
  <c r="AP21" i="1"/>
  <c r="T62" i="1"/>
  <c r="T119" i="1" s="1"/>
  <c r="U62" i="1" l="1"/>
  <c r="U119" i="1" s="1"/>
  <c r="AP19" i="1"/>
</calcChain>
</file>

<file path=xl/sharedStrings.xml><?xml version="1.0" encoding="utf-8"?>
<sst xmlns="http://schemas.openxmlformats.org/spreadsheetml/2006/main" count="30" uniqueCount="26">
  <si>
    <t>Momentum</t>
  </si>
  <si>
    <t>World</t>
  </si>
  <si>
    <t>MSCI World</t>
  </si>
  <si>
    <t>MSCI World Momentum</t>
  </si>
  <si>
    <t xml:space="preserve">Durchschnittliche Jahresrendite </t>
  </si>
  <si>
    <t>Sparplan</t>
  </si>
  <si>
    <t>MSCI</t>
  </si>
  <si>
    <t>Differenz</t>
  </si>
  <si>
    <t>Kursverlauf</t>
  </si>
  <si>
    <t>Basisdaten</t>
  </si>
  <si>
    <t>Sparsumme</t>
  </si>
  <si>
    <t>Jahr 1</t>
  </si>
  <si>
    <t>Jahr 2</t>
  </si>
  <si>
    <t>Jahr 15</t>
  </si>
  <si>
    <t>Jahr 14</t>
  </si>
  <si>
    <t>Jahr 13</t>
  </si>
  <si>
    <t>Jahr 12</t>
  </si>
  <si>
    <t>Jahr 11</t>
  </si>
  <si>
    <t>Jahr 10</t>
  </si>
  <si>
    <t>Jahr 9</t>
  </si>
  <si>
    <t>Jahr 8</t>
  </si>
  <si>
    <t>Jahr 7</t>
  </si>
  <si>
    <t>Jahr 6</t>
  </si>
  <si>
    <t>Jahr 5</t>
  </si>
  <si>
    <t>Jahr 4</t>
  </si>
  <si>
    <t>Jahr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</si>
</sst>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164" fontId="0" fillId="2" borderId="0" xfId="0" applyNumberFormat="1" applyFill="1"/>
    <xf numFmtId="9" fontId="0" fillId="2" borderId="0" xfId="2" applyFont="1" applyFill="1"/>
    <xf numFmtId="44" fontId="0" fillId="0" borderId="0" xfId="1" applyFont="1"/>
    <xf numFmtId="164" fontId="0" fillId="0" borderId="0" xfId="0" applyNumberFormat="1"/>
    <xf numFmtId="0" fontId="0" fillId="2" borderId="0" xfId="0" applyFill="1" applyAlignment="1">
      <alignment horizontal="center" vertical="center" textRotation="90"/>
    </xf>
    <xf numFmtId="164" fontId="0" fillId="2" borderId="0" xfId="0" applyNumberFormat="1" applyFill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64" fontId="0" fillId="2" borderId="0" xfId="0" applyNumberForma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Sparplan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World!$F$62</c:f>
              <c:strCache>
                <c:ptCount val="1"/>
                <c:pt idx="0">
                  <c:v>MSCI World</c:v>
                </c:pt>
              </c:strCache>
            </c:strRef>
          </c:tx>
          <c:marker>
            <c:symbol val="none"/>
          </c:marker>
          <c:cat>
            <c:numRef>
              <c:f>World!$G$61:$U$61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World!$G$62:$U$62</c:f>
              <c:numCache>
                <c:formatCode>_-* #,##0.00\ [$€-407]_-;\-* #,##0.00\ [$€-407]_-;_-* "-"??\ [$€-407]_-;_-@_-</c:formatCode>
                <c:ptCount val="15"/>
                <c:pt idx="0">
                  <c:v>630.05999999999995</c:v>
                </c:pt>
                <c:pt idx="1">
                  <c:v>1422.1173899999999</c:v>
                </c:pt>
                <c:pt idx="2">
                  <c:v>2186.9240242229998</c:v>
                </c:pt>
                <c:pt idx="3">
                  <c:v>1783.947565253864</c:v>
                </c:pt>
                <c:pt idx="4">
                  <c:v>3025.5950205955287</c:v>
                </c:pt>
                <c:pt idx="5">
                  <c:v>4035.9734461370172</c:v>
                </c:pt>
                <c:pt idx="6">
                  <c:v>4418.3075791409392</c:v>
                </c:pt>
                <c:pt idx="7">
                  <c:v>5798.7156527308507</c:v>
                </c:pt>
                <c:pt idx="8">
                  <c:v>8067.934126883285</c:v>
                </c:pt>
                <c:pt idx="9">
                  <c:v>9128.1705038618657</c:v>
                </c:pt>
                <c:pt idx="10">
                  <c:v>9698.0003582495083</c:v>
                </c:pt>
                <c:pt idx="11">
                  <c:v>11112.837387446843</c:v>
                </c:pt>
                <c:pt idx="12">
                  <c:v>14345.77897273083</c:v>
                </c:pt>
                <c:pt idx="13">
                  <c:v>13744.825096966902</c:v>
                </c:pt>
                <c:pt idx="14">
                  <c:v>16785.815698819752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World!$F$63</c:f>
              <c:strCache>
                <c:ptCount val="1"/>
                <c:pt idx="0">
                  <c:v> MSCI World Momentum </c:v>
                </c:pt>
              </c:strCache>
            </c:strRef>
          </c:tx>
          <c:marker>
            <c:symbol val="none"/>
          </c:marker>
          <c:cat>
            <c:numRef>
              <c:f>World!$G$61:$U$61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World!$G$63:$U$63</c:f>
              <c:numCache>
                <c:formatCode>_("€"* #,##0.00_);_("€"* \(#,##0.00\);_("€"* "-"??_);_(@_)</c:formatCode>
                <c:ptCount val="15"/>
                <c:pt idx="0">
                  <c:v>685.05</c:v>
                </c:pt>
                <c:pt idx="1">
                  <c:v>1472.8990349999999</c:v>
                </c:pt>
                <c:pt idx="2">
                  <c:v>2425.8832328684998</c:v>
                </c:pt>
                <c:pt idx="3">
                  <c:v>1937.7106463073947</c:v>
                </c:pt>
                <c:pt idx="4">
                  <c:v>2867.9967377023659</c:v>
                </c:pt>
                <c:pt idx="5">
                  <c:v>3991.9833981183374</c:v>
                </c:pt>
                <c:pt idx="6">
                  <c:v>4797.5694028882062</c:v>
                </c:pt>
                <c:pt idx="7">
                  <c:v>6151.4999175753719</c:v>
                </c:pt>
                <c:pt idx="8">
                  <c:v>8705.0140926171953</c:v>
                </c:pt>
                <c:pt idx="9">
                  <c:v>9938.0665833281837</c:v>
                </c:pt>
                <c:pt idx="10">
                  <c:v>11002.874806211283</c:v>
                </c:pt>
                <c:pt idx="11">
                  <c:v>12139.761359506319</c:v>
                </c:pt>
                <c:pt idx="12">
                  <c:v>16793.87958656943</c:v>
                </c:pt>
                <c:pt idx="13">
                  <c:v>17800.713920729784</c:v>
                </c:pt>
                <c:pt idx="14">
                  <c:v>22017.236562091595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66848"/>
        <c:axId val="162768384"/>
      </c:lineChart>
      <c:catAx>
        <c:axId val="16276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2768384"/>
        <c:crosses val="autoZero"/>
        <c:auto val="1"/>
        <c:lblAlgn val="ctr"/>
        <c:lblOffset val="100"/>
        <c:noMultiLvlLbl val="0"/>
      </c:catAx>
      <c:valAx>
        <c:axId val="16276838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_-* #,##0.00\ [$€-407]_-;\-* #,##0.00\ [$€-407]_-;_-* &quot;-&quot;??\ [$€-407]_-;_-@_-" sourceLinked="1"/>
        <c:majorTickMark val="none"/>
        <c:minorTickMark val="none"/>
        <c:tickLblPos val="nextTo"/>
        <c:crossAx val="162766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Einzelanlage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World!$F$66</c:f>
              <c:strCache>
                <c:ptCount val="1"/>
                <c:pt idx="0">
                  <c:v>MSCI World</c:v>
                </c:pt>
              </c:strCache>
            </c:strRef>
          </c:tx>
          <c:marker>
            <c:symbol val="none"/>
          </c:marker>
          <c:cat>
            <c:numRef>
              <c:f>World!$G$61:$U$61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World!$G$66:$U$66</c:f>
              <c:numCache>
                <c:formatCode>General</c:formatCode>
                <c:ptCount val="15"/>
                <c:pt idx="0">
                  <c:v>10000</c:v>
                </c:pt>
                <c:pt idx="1">
                  <c:v>12064.999999999998</c:v>
                </c:pt>
                <c:pt idx="2">
                  <c:v>13219.620499999997</c:v>
                </c:pt>
                <c:pt idx="3">
                  <c:v>7888.1475523499985</c:v>
                </c:pt>
                <c:pt idx="4">
                  <c:v>10316.908183718564</c:v>
                </c:pt>
                <c:pt idx="5">
                  <c:v>11590.014653589435</c:v>
                </c:pt>
                <c:pt idx="6">
                  <c:v>11008.195917979245</c:v>
                </c:pt>
                <c:pt idx="7">
                  <c:v>12828.951522813011</c:v>
                </c:pt>
                <c:pt idx="8">
                  <c:v>16340.235554606934</c:v>
                </c:pt>
                <c:pt idx="9">
                  <c:v>17238.948510110313</c:v>
                </c:pt>
                <c:pt idx="10">
                  <c:v>17183.783874877961</c:v>
                </c:pt>
                <c:pt idx="11">
                  <c:v>18584.262260680513</c:v>
                </c:pt>
                <c:pt idx="12">
                  <c:v>22871.651564219508</c:v>
                </c:pt>
                <c:pt idx="13">
                  <c:v>20996.176135953508</c:v>
                </c:pt>
                <c:pt idx="14">
                  <c:v>24645.311548382226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World!$F$67</c:f>
              <c:strCache>
                <c:ptCount val="1"/>
                <c:pt idx="0">
                  <c:v> MSCI World Momentum </c:v>
                </c:pt>
              </c:strCache>
            </c:strRef>
          </c:tx>
          <c:marker>
            <c:symbol val="none"/>
          </c:marker>
          <c:cat>
            <c:numRef>
              <c:f>World!$G$61:$U$61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World!$G$67:$U$67</c:f>
              <c:numCache>
                <c:formatCode>General</c:formatCode>
                <c:ptCount val="15"/>
                <c:pt idx="0">
                  <c:v>10000</c:v>
                </c:pt>
                <c:pt idx="1">
                  <c:v>11907.000000000002</c:v>
                </c:pt>
                <c:pt idx="2">
                  <c:v>14277.683700000003</c:v>
                </c:pt>
                <c:pt idx="3">
                  <c:v>8578.032366960002</c:v>
                </c:pt>
                <c:pt idx="4">
                  <c:v>9844.1499443232988</c:v>
                </c:pt>
                <c:pt idx="5">
                  <c:v>11472.372345114372</c:v>
                </c:pt>
                <c:pt idx="6">
                  <c:v>12021.898980445352</c:v>
                </c:pt>
                <c:pt idx="7">
                  <c:v>13799.937839653219</c:v>
                </c:pt>
                <c:pt idx="8">
                  <c:v>17978.559017500214</c:v>
                </c:pt>
                <c:pt idx="9">
                  <c:v>19242.451716430482</c:v>
                </c:pt>
                <c:pt idx="10">
                  <c:v>20116.059024356429</c:v>
                </c:pt>
                <c:pt idx="11">
                  <c:v>21071.571828013362</c:v>
                </c:pt>
                <c:pt idx="12">
                  <c:v>27938.797086762919</c:v>
                </c:pt>
                <c:pt idx="13">
                  <c:v>28603.740457427877</c:v>
                </c:pt>
                <c:pt idx="14">
                  <c:v>34318.767800821966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26912"/>
        <c:axId val="103128448"/>
      </c:lineChart>
      <c:catAx>
        <c:axId val="10312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3128448"/>
        <c:crosses val="autoZero"/>
        <c:auto val="1"/>
        <c:lblAlgn val="ctr"/>
        <c:lblOffset val="100"/>
        <c:noMultiLvlLbl val="0"/>
      </c:catAx>
      <c:valAx>
        <c:axId val="10312844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03126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43</xdr:row>
      <xdr:rowOff>90487</xdr:rowOff>
    </xdr:from>
    <xdr:to>
      <xdr:col>19</xdr:col>
      <xdr:colOff>165100</xdr:colOff>
      <xdr:row>58</xdr:row>
      <xdr:rowOff>166687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515069</xdr:colOff>
      <xdr:row>43</xdr:row>
      <xdr:rowOff>75121</xdr:rowOff>
    </xdr:from>
    <xdr:to>
      <xdr:col>33</xdr:col>
      <xdr:colOff>344278</xdr:colOff>
      <xdr:row>58</xdr:row>
      <xdr:rowOff>151321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9"/>
  <sheetViews>
    <sheetView tabSelected="1" zoomScaleNormal="100" workbookViewId="0">
      <selection activeCell="AQ28" sqref="AQ28"/>
    </sheetView>
  </sheetViews>
  <sheetFormatPr baseColWidth="10" defaultRowHeight="15" x14ac:dyDescent="0.25"/>
  <cols>
    <col min="1" max="5" width="19.42578125" customWidth="1"/>
    <col min="6" max="6" width="5.42578125" customWidth="1"/>
    <col min="7" max="21" width="7.85546875" customWidth="1"/>
    <col min="23" max="38" width="5.42578125" customWidth="1"/>
    <col min="41" max="41" width="10" customWidth="1"/>
    <col min="42" max="56" width="15.28515625" customWidth="1"/>
  </cols>
  <sheetData>
    <row r="1" spans="1:56" ht="14.25" customHeight="1" thickBot="1" x14ac:dyDescent="0.3">
      <c r="E1" s="1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0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2"/>
    </row>
    <row r="2" spans="1:56" x14ac:dyDescent="0.25">
      <c r="A2" s="10" t="s">
        <v>9</v>
      </c>
      <c r="B2" s="11"/>
      <c r="C2" s="11"/>
      <c r="D2" s="12"/>
      <c r="E2" s="1"/>
      <c r="F2" s="1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5"/>
      <c r="V2" s="1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15"/>
      <c r="AN2" s="1"/>
      <c r="AO2" s="1"/>
      <c r="AP2" s="1"/>
      <c r="AQ2" s="1"/>
      <c r="AR2" s="1"/>
      <c r="AS2" s="1"/>
      <c r="AU2" s="1"/>
      <c r="AV2" s="24">
        <f>J43</f>
        <v>50</v>
      </c>
      <c r="AW2" s="24"/>
      <c r="AX2" s="1"/>
      <c r="AY2" s="1"/>
      <c r="AZ2" s="1"/>
      <c r="BA2" s="1"/>
      <c r="BB2" s="1"/>
      <c r="BC2" s="1"/>
      <c r="BD2" s="1"/>
    </row>
    <row r="3" spans="1:56" x14ac:dyDescent="0.25">
      <c r="A3" s="13"/>
      <c r="B3" s="8"/>
      <c r="C3" s="8"/>
      <c r="D3" s="14"/>
      <c r="E3" s="1"/>
      <c r="F3" s="1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5"/>
      <c r="V3" s="1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5"/>
      <c r="AN3" s="6" t="s">
        <v>3</v>
      </c>
      <c r="AO3" s="1">
        <v>2005</v>
      </c>
      <c r="AP3" s="2">
        <f>($AV$2*12)/2*(AP86)+AV2*12</f>
        <v>685.05</v>
      </c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x14ac:dyDescent="0.25">
      <c r="A4" s="13"/>
      <c r="B4" s="8" t="s">
        <v>0</v>
      </c>
      <c r="C4" s="8" t="s">
        <v>1</v>
      </c>
      <c r="D4" s="14"/>
      <c r="E4" s="1"/>
      <c r="F4" s="19"/>
      <c r="G4" s="9" t="s">
        <v>2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5"/>
      <c r="V4" s="19"/>
      <c r="W4" s="9"/>
      <c r="X4" s="9" t="s">
        <v>3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5"/>
      <c r="AN4" s="6"/>
      <c r="AO4" s="1">
        <v>2006</v>
      </c>
      <c r="AP4" s="2">
        <f>(($AV$2*12)/2+AP3)*(AP87)+($AV$2*12)+AP3</f>
        <v>1472.8990349999999</v>
      </c>
      <c r="AQ4" s="2">
        <f>(($AV$2*12)/2+AQ3)*(AQ87)+($AV$2*12)+AQ3</f>
        <v>657.21</v>
      </c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x14ac:dyDescent="0.25">
      <c r="A5" s="13">
        <v>2005</v>
      </c>
      <c r="B5" s="8">
        <v>28.35</v>
      </c>
      <c r="C5" s="8">
        <v>10.02</v>
      </c>
      <c r="D5" s="14"/>
      <c r="E5" s="1"/>
      <c r="F5" s="1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5"/>
      <c r="V5" s="1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5"/>
      <c r="AN5" s="6"/>
      <c r="AO5" s="1">
        <v>2007</v>
      </c>
      <c r="AP5" s="2">
        <f>(($AV$2*12)/2+AP4)*(AP88)+($AV$2*12)+AP4</f>
        <v>2425.8832328684998</v>
      </c>
      <c r="AQ5" s="2">
        <f>(($AV$2*12)/2+AQ4)*(AQ88)+($AV$2*12)+AQ4</f>
        <v>1447.7905110000002</v>
      </c>
      <c r="AR5" s="2">
        <f>(($AV$2*12)/2+AR4)*(AR88)+($AV$2*12)+AR4</f>
        <v>659.73</v>
      </c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x14ac:dyDescent="0.25">
      <c r="A6" s="13">
        <v>2006</v>
      </c>
      <c r="B6" s="8">
        <v>19.07</v>
      </c>
      <c r="C6" s="8">
        <v>20.65</v>
      </c>
      <c r="D6" s="14"/>
      <c r="E6" s="1"/>
      <c r="F6" s="19">
        <v>2005</v>
      </c>
      <c r="G6" s="9">
        <v>127.51</v>
      </c>
      <c r="H6" s="9">
        <v>110.13000000000001</v>
      </c>
      <c r="I6" s="9">
        <v>118.33000000000001</v>
      </c>
      <c r="J6" s="9">
        <v>95.26</v>
      </c>
      <c r="K6" s="9">
        <v>87.11</v>
      </c>
      <c r="L6" s="9">
        <v>87.429999999999993</v>
      </c>
      <c r="M6" s="9">
        <v>81.929999999999993</v>
      </c>
      <c r="N6" s="9">
        <v>54.559999999999995</v>
      </c>
      <c r="O6" s="9">
        <v>38.019999999999996</v>
      </c>
      <c r="P6" s="9">
        <v>43.039999999999992</v>
      </c>
      <c r="Q6" s="9">
        <v>30.699999999999996</v>
      </c>
      <c r="R6" s="9">
        <v>-9.0000000000003411E-2</v>
      </c>
      <c r="S6" s="9">
        <v>40.239999999999995</v>
      </c>
      <c r="T6" s="9">
        <v>30.669999999999998</v>
      </c>
      <c r="U6" s="15">
        <v>10.02</v>
      </c>
      <c r="V6" s="19"/>
      <c r="W6" s="9">
        <v>2005</v>
      </c>
      <c r="X6" s="9">
        <v>179.84</v>
      </c>
      <c r="Y6" s="9">
        <v>159.86000000000001</v>
      </c>
      <c r="Z6" s="9">
        <v>157.48000000000002</v>
      </c>
      <c r="AA6" s="9">
        <v>124.89</v>
      </c>
      <c r="AB6" s="9">
        <v>120.14</v>
      </c>
      <c r="AC6" s="9">
        <v>115.6</v>
      </c>
      <c r="AD6" s="9">
        <v>108.57</v>
      </c>
      <c r="AE6" s="9">
        <v>78.289999999999992</v>
      </c>
      <c r="AF6" s="9">
        <v>63.499999999999993</v>
      </c>
      <c r="AG6" s="9">
        <v>58.709999999999994</v>
      </c>
      <c r="AH6" s="9">
        <v>42.169999999999995</v>
      </c>
      <c r="AI6" s="9">
        <v>27.409999999999997</v>
      </c>
      <c r="AJ6" s="9">
        <v>67.33</v>
      </c>
      <c r="AK6" s="9">
        <v>47.42</v>
      </c>
      <c r="AL6" s="9">
        <v>28.35</v>
      </c>
      <c r="AM6" s="15"/>
      <c r="AN6" s="6"/>
      <c r="AO6" s="1">
        <v>2008</v>
      </c>
      <c r="AP6" s="2">
        <f>(($AV$2*12)/2+AP5)*(AP89)+($AV$2*12)+AP5</f>
        <v>1937.7106463073947</v>
      </c>
      <c r="AQ6" s="2">
        <f>(($AV$2*12)/2+AQ5)*(AQ89)+($AV$2*12)+AQ5</f>
        <v>1350.0725390088</v>
      </c>
      <c r="AR6" s="2">
        <f>(($AV$2*12)/2+AR5)*(AR89)+($AV$2*12)+AR5</f>
        <v>876.60578400000009</v>
      </c>
      <c r="AS6" s="2">
        <f>(($AV$2*12)/2+AS5)*(AS89)+($AV$2*12)+AS5</f>
        <v>480.24</v>
      </c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x14ac:dyDescent="0.25">
      <c r="A7" s="13">
        <v>2007</v>
      </c>
      <c r="B7" s="8">
        <v>19.91</v>
      </c>
      <c r="C7" s="8">
        <v>9.57</v>
      </c>
      <c r="D7" s="14"/>
      <c r="E7" s="1"/>
      <c r="F7" s="19">
        <v>2006</v>
      </c>
      <c r="G7" s="9">
        <v>117.49</v>
      </c>
      <c r="H7" s="9">
        <v>100.11</v>
      </c>
      <c r="I7" s="9">
        <v>108.31</v>
      </c>
      <c r="J7" s="9">
        <v>85.240000000000009</v>
      </c>
      <c r="K7" s="9">
        <v>77.09</v>
      </c>
      <c r="L7" s="9">
        <v>77.41</v>
      </c>
      <c r="M7" s="9">
        <v>71.91</v>
      </c>
      <c r="N7" s="9">
        <v>44.539999999999992</v>
      </c>
      <c r="O7" s="9">
        <v>27.999999999999996</v>
      </c>
      <c r="P7" s="9">
        <v>33.019999999999996</v>
      </c>
      <c r="Q7" s="9">
        <v>20.68</v>
      </c>
      <c r="R7" s="9">
        <v>-10.11</v>
      </c>
      <c r="S7" s="9">
        <v>30.22</v>
      </c>
      <c r="T7" s="9">
        <v>20.65</v>
      </c>
      <c r="U7" s="15"/>
      <c r="V7" s="19"/>
      <c r="W7" s="9">
        <v>2006</v>
      </c>
      <c r="X7" s="9">
        <v>151.48999999999998</v>
      </c>
      <c r="Y7" s="9">
        <v>131.51</v>
      </c>
      <c r="Z7" s="9">
        <v>129.13</v>
      </c>
      <c r="AA7" s="9">
        <v>96.54</v>
      </c>
      <c r="AB7" s="9">
        <v>91.79</v>
      </c>
      <c r="AC7" s="9">
        <v>87.25</v>
      </c>
      <c r="AD7" s="9">
        <v>80.22</v>
      </c>
      <c r="AE7" s="9">
        <v>49.94</v>
      </c>
      <c r="AF7" s="9">
        <v>35.15</v>
      </c>
      <c r="AG7" s="9">
        <v>30.36</v>
      </c>
      <c r="AH7" s="9">
        <v>13.820000000000002</v>
      </c>
      <c r="AI7" s="9">
        <v>-0.93999999999999773</v>
      </c>
      <c r="AJ7" s="9">
        <v>38.980000000000004</v>
      </c>
      <c r="AK7" s="9">
        <v>19.07</v>
      </c>
      <c r="AL7" s="9"/>
      <c r="AM7" s="15"/>
      <c r="AN7" s="6"/>
      <c r="AO7" s="1">
        <v>2009</v>
      </c>
      <c r="AP7" s="2">
        <f>(($AV$2*12)/2+AP6)*(AP90)+($AV$2*12)+AP6</f>
        <v>2867.9967377023659</v>
      </c>
      <c r="AQ7" s="2">
        <f>(($AV$2*12)/2+AQ6)*(AQ90)+($AV$2*12)+AQ6</f>
        <v>2193.6232457664992</v>
      </c>
      <c r="AR7" s="2">
        <f>(($AV$2*12)/2+AR6)*(AR90)+($AV$2*12)+AR6</f>
        <v>1650.2727977184002</v>
      </c>
      <c r="AS7" s="2">
        <f>(($AV$2*12)/2+AS6)*(AS90)+($AV$2*12)+AS6</f>
        <v>1195.4034240000001</v>
      </c>
      <c r="AT7" s="2">
        <f>(($AV$2*12)/2+AT6)*(AT90)+($AV$2*12)+AT6</f>
        <v>644.28</v>
      </c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x14ac:dyDescent="0.25">
      <c r="A8" s="13">
        <v>2008</v>
      </c>
      <c r="B8" s="8">
        <v>-39.92</v>
      </c>
      <c r="C8" s="8">
        <v>-40.33</v>
      </c>
      <c r="D8" s="14"/>
      <c r="E8" s="1"/>
      <c r="F8" s="19">
        <v>2007</v>
      </c>
      <c r="G8" s="9">
        <v>96.839999999999989</v>
      </c>
      <c r="H8" s="9">
        <v>79.459999999999994</v>
      </c>
      <c r="I8" s="9">
        <v>87.66</v>
      </c>
      <c r="J8" s="9">
        <v>64.59</v>
      </c>
      <c r="K8" s="9">
        <v>56.440000000000005</v>
      </c>
      <c r="L8" s="9">
        <v>56.760000000000005</v>
      </c>
      <c r="M8" s="9">
        <v>51.260000000000005</v>
      </c>
      <c r="N8" s="9">
        <v>23.89</v>
      </c>
      <c r="O8" s="9">
        <v>7.3500000000000014</v>
      </c>
      <c r="P8" s="9">
        <v>12.370000000000001</v>
      </c>
      <c r="Q8" s="9">
        <v>3.0000000000001137E-2</v>
      </c>
      <c r="R8" s="9">
        <v>-30.759999999999998</v>
      </c>
      <c r="S8" s="9">
        <v>9.57</v>
      </c>
      <c r="T8" s="9"/>
      <c r="U8" s="15"/>
      <c r="V8" s="19"/>
      <c r="W8" s="9">
        <v>2007</v>
      </c>
      <c r="X8" s="9">
        <v>132.41999999999999</v>
      </c>
      <c r="Y8" s="9">
        <v>112.44</v>
      </c>
      <c r="Z8" s="9">
        <v>110.06</v>
      </c>
      <c r="AA8" s="9">
        <v>77.47</v>
      </c>
      <c r="AB8" s="9">
        <v>72.72</v>
      </c>
      <c r="AC8" s="9">
        <v>68.179999999999993</v>
      </c>
      <c r="AD8" s="9">
        <v>61.15</v>
      </c>
      <c r="AE8" s="9">
        <v>30.869999999999997</v>
      </c>
      <c r="AF8" s="9">
        <v>16.079999999999998</v>
      </c>
      <c r="AG8" s="9">
        <v>11.289999999999997</v>
      </c>
      <c r="AH8" s="9">
        <v>-5.2500000000000018</v>
      </c>
      <c r="AI8" s="9">
        <v>-20.010000000000002</v>
      </c>
      <c r="AJ8" s="9">
        <v>19.91</v>
      </c>
      <c r="AK8" s="9"/>
      <c r="AL8" s="9"/>
      <c r="AM8" s="15"/>
      <c r="AN8" s="6"/>
      <c r="AO8" s="1">
        <v>2010</v>
      </c>
      <c r="AP8" s="2">
        <f>(($AV$2*12)/2+AP7)*(AP91)+($AV$2*12)+AP7</f>
        <v>3991.9833981183374</v>
      </c>
      <c r="AQ8" s="2">
        <f>(($AV$2*12)/2+AQ7)*(AQ91)+($AV$2*12)+AQ7</f>
        <v>3206.0685306162782</v>
      </c>
      <c r="AR8" s="2">
        <f>(($AV$2*12)/2+AR7)*(AR91)+($AV$2*12)+AR7</f>
        <v>2572.8479184610233</v>
      </c>
      <c r="AS8" s="2">
        <f>(($AV$2*12)/2+AS7)*(AS91)+($AV$2*12)+AS7</f>
        <v>2042.7431503296002</v>
      </c>
      <c r="AT8" s="2">
        <f>(($AV$2*12)/2+AT7)*(AT91)+($AV$2*12)+AT7</f>
        <v>1400.4639119999999</v>
      </c>
      <c r="AU8" s="2">
        <f>(($AV$2*12)/2+AU7)*(AU91)+($AV$2*12)+AU7</f>
        <v>649.62</v>
      </c>
      <c r="AV8" s="2"/>
      <c r="AW8" s="2"/>
      <c r="AX8" s="2"/>
      <c r="AY8" s="2"/>
      <c r="AZ8" s="2"/>
      <c r="BA8" s="2"/>
      <c r="BB8" s="2"/>
      <c r="BC8" s="2"/>
      <c r="BD8" s="2"/>
    </row>
    <row r="9" spans="1:56" x14ac:dyDescent="0.25">
      <c r="A9" s="13">
        <v>2009</v>
      </c>
      <c r="B9" s="8">
        <v>14.76</v>
      </c>
      <c r="C9" s="8">
        <v>30.79</v>
      </c>
      <c r="D9" s="14"/>
      <c r="E9" s="1"/>
      <c r="F9" s="19">
        <v>2008</v>
      </c>
      <c r="G9" s="9">
        <v>87.27</v>
      </c>
      <c r="H9" s="9">
        <v>69.89</v>
      </c>
      <c r="I9" s="9">
        <v>78.09</v>
      </c>
      <c r="J9" s="9">
        <v>55.019999999999996</v>
      </c>
      <c r="K9" s="9">
        <v>46.87</v>
      </c>
      <c r="L9" s="9">
        <v>47.19</v>
      </c>
      <c r="M9" s="9">
        <v>41.69</v>
      </c>
      <c r="N9" s="9">
        <v>14.32</v>
      </c>
      <c r="O9" s="9">
        <v>-2.2199999999999989</v>
      </c>
      <c r="P9" s="9">
        <v>2.8000000000000007</v>
      </c>
      <c r="Q9" s="9">
        <v>-9.5399999999999991</v>
      </c>
      <c r="R9" s="9">
        <v>-40.33</v>
      </c>
      <c r="S9" s="9"/>
      <c r="T9" s="9"/>
      <c r="U9" s="15"/>
      <c r="V9" s="19"/>
      <c r="W9" s="9">
        <v>2008</v>
      </c>
      <c r="X9" s="9">
        <v>112.51</v>
      </c>
      <c r="Y9" s="9">
        <v>92.53</v>
      </c>
      <c r="Z9" s="9">
        <v>90.15</v>
      </c>
      <c r="AA9" s="9">
        <v>57.559999999999995</v>
      </c>
      <c r="AB9" s="9">
        <v>52.809999999999995</v>
      </c>
      <c r="AC9" s="9">
        <v>48.269999999999996</v>
      </c>
      <c r="AD9" s="9">
        <v>41.239999999999995</v>
      </c>
      <c r="AE9" s="9">
        <v>10.959999999999994</v>
      </c>
      <c r="AF9" s="9">
        <v>-3.8300000000000045</v>
      </c>
      <c r="AG9" s="9">
        <v>-8.6200000000000045</v>
      </c>
      <c r="AH9" s="9">
        <v>-25.160000000000004</v>
      </c>
      <c r="AI9" s="9">
        <v>-39.92</v>
      </c>
      <c r="AJ9" s="9"/>
      <c r="AK9" s="9"/>
      <c r="AL9" s="9"/>
      <c r="AM9" s="15"/>
      <c r="AN9" s="6"/>
      <c r="AO9" s="1">
        <v>2011</v>
      </c>
      <c r="AP9" s="2">
        <f>(($AV$2*12)/2+AP8)*(AP92)+($AV$2*12)+AP8</f>
        <v>4797.5694028882062</v>
      </c>
      <c r="AQ9" s="2">
        <f>(($AV$2*12)/2+AQ8)*(AQ92)+($AV$2*12)+AQ8</f>
        <v>3974.0092132327982</v>
      </c>
      <c r="AR9" s="2">
        <f>(($AV$2*12)/2+AR8)*(AR92)+($AV$2*12)+AR8</f>
        <v>3310.4573337553065</v>
      </c>
      <c r="AS9" s="2">
        <f>(($AV$2*12)/2+AS8)*(AS92)+($AV$2*12)+AS8</f>
        <v>2754.9605472303883</v>
      </c>
      <c r="AT9" s="2">
        <f>(($AV$2*12)/2+AT8)*(AT92)+($AV$2*12)+AT8</f>
        <v>2081.9161333847997</v>
      </c>
      <c r="AU9" s="2">
        <f>(($AV$2*12)/2+AU8)*(AU92)+($AV$2*12)+AU8</f>
        <v>1295.106798</v>
      </c>
      <c r="AV9" s="2">
        <f>(($AV$2*12)/2+AV8)*(AV92)+($AV$2*12)+AV8</f>
        <v>614.37</v>
      </c>
      <c r="AW9" s="2"/>
      <c r="AX9" s="2"/>
      <c r="AY9" s="2"/>
      <c r="AZ9" s="2"/>
      <c r="BA9" s="2"/>
      <c r="BB9" s="2"/>
      <c r="BC9" s="2"/>
      <c r="BD9" s="2"/>
    </row>
    <row r="10" spans="1:56" x14ac:dyDescent="0.25">
      <c r="A10" s="13">
        <v>2010</v>
      </c>
      <c r="B10" s="8">
        <v>16.54</v>
      </c>
      <c r="C10" s="8">
        <v>12.34</v>
      </c>
      <c r="D10" s="14"/>
      <c r="E10" s="1"/>
      <c r="F10" s="19">
        <v>2009</v>
      </c>
      <c r="G10" s="9">
        <v>127.60000000000001</v>
      </c>
      <c r="H10" s="9">
        <v>110.22000000000001</v>
      </c>
      <c r="I10" s="9">
        <v>118.42000000000002</v>
      </c>
      <c r="J10" s="9">
        <v>95.350000000000009</v>
      </c>
      <c r="K10" s="9">
        <v>87.2</v>
      </c>
      <c r="L10" s="9">
        <v>87.52</v>
      </c>
      <c r="M10" s="9">
        <v>82.02</v>
      </c>
      <c r="N10" s="9">
        <v>54.65</v>
      </c>
      <c r="O10" s="9">
        <v>38.11</v>
      </c>
      <c r="P10" s="9">
        <v>43.129999999999995</v>
      </c>
      <c r="Q10" s="9">
        <v>30.79</v>
      </c>
      <c r="R10" s="9"/>
      <c r="S10" s="9"/>
      <c r="T10" s="9"/>
      <c r="U10" s="15"/>
      <c r="V10" s="19"/>
      <c r="W10" s="9">
        <v>2009</v>
      </c>
      <c r="X10" s="9">
        <v>152.42999999999998</v>
      </c>
      <c r="Y10" s="9">
        <v>132.44999999999999</v>
      </c>
      <c r="Z10" s="9">
        <v>130.07</v>
      </c>
      <c r="AA10" s="9">
        <v>97.48</v>
      </c>
      <c r="AB10" s="9">
        <v>92.73</v>
      </c>
      <c r="AC10" s="9">
        <v>88.19</v>
      </c>
      <c r="AD10" s="9">
        <v>81.16</v>
      </c>
      <c r="AE10" s="9">
        <v>50.879999999999995</v>
      </c>
      <c r="AF10" s="9">
        <v>36.089999999999996</v>
      </c>
      <c r="AG10" s="9">
        <v>31.299999999999997</v>
      </c>
      <c r="AH10" s="9">
        <v>14.76</v>
      </c>
      <c r="AI10" s="9"/>
      <c r="AJ10" s="9"/>
      <c r="AK10" s="9"/>
      <c r="AL10" s="9"/>
      <c r="AM10" s="15"/>
      <c r="AN10" s="6"/>
      <c r="AO10" s="1">
        <v>2012</v>
      </c>
      <c r="AP10" s="2">
        <f>(($AV$2*12)/2+AP9)*(AP93)+($AV$2*12)+AP9</f>
        <v>6151.4999175753719</v>
      </c>
      <c r="AQ10" s="2">
        <f>(($AV$2*12)/2+AQ9)*(AQ93)+($AV$2*12)+AQ9</f>
        <v>5206.1351758699293</v>
      </c>
      <c r="AR10" s="2">
        <f>(($AV$2*12)/2+AR9)*(AR93)+($AV$2*12)+AR9</f>
        <v>4444.4439734177158</v>
      </c>
      <c r="AS10" s="2">
        <f>(($AV$2*12)/2+AS9)*(AS93)+($AV$2*12)+AS9</f>
        <v>3806.7892121657628</v>
      </c>
      <c r="AT10" s="2">
        <f>(($AV$2*12)/2+AT9)*(AT93)+($AV$2*12)+AT9</f>
        <v>3034.2015295124115</v>
      </c>
      <c r="AU10" s="2">
        <f>(($AV$2*12)/2+AU9)*(AU93)+($AV$2*12)+AU9</f>
        <v>2131.0230934241999</v>
      </c>
      <c r="AV10" s="2">
        <f>(($AV$2*12)/2+AV9)*(AV93)+($AV$2*12)+AV9</f>
        <v>1349.605323</v>
      </c>
      <c r="AW10" s="2">
        <f>(($AV$2*12)/2+AW9)*(AW93)+($AV$2*12)+AW9</f>
        <v>644.37</v>
      </c>
      <c r="AX10" s="2"/>
      <c r="AY10" s="2"/>
      <c r="AZ10" s="2"/>
      <c r="BA10" s="2"/>
      <c r="BB10" s="2"/>
      <c r="BC10" s="2"/>
      <c r="BD10" s="2"/>
    </row>
    <row r="11" spans="1:56" x14ac:dyDescent="0.25">
      <c r="A11" s="13">
        <v>2011</v>
      </c>
      <c r="B11" s="8">
        <v>4.79</v>
      </c>
      <c r="C11" s="8">
        <v>-5.0199999999999996</v>
      </c>
      <c r="D11" s="14"/>
      <c r="E11" s="1"/>
      <c r="F11" s="19">
        <v>2010</v>
      </c>
      <c r="G11" s="9">
        <v>96.809999999999988</v>
      </c>
      <c r="H11" s="9">
        <v>79.429999999999993</v>
      </c>
      <c r="I11" s="9">
        <v>87.63</v>
      </c>
      <c r="J11" s="9">
        <v>64.56</v>
      </c>
      <c r="K11" s="9">
        <v>56.410000000000004</v>
      </c>
      <c r="L11" s="9">
        <v>56.730000000000004</v>
      </c>
      <c r="M11" s="9">
        <v>51.230000000000004</v>
      </c>
      <c r="N11" s="9">
        <v>23.86</v>
      </c>
      <c r="O11" s="9">
        <v>7.32</v>
      </c>
      <c r="P11" s="9">
        <v>12.34</v>
      </c>
      <c r="Q11" s="9"/>
      <c r="R11" s="9"/>
      <c r="S11" s="9"/>
      <c r="T11" s="9"/>
      <c r="U11" s="15"/>
      <c r="V11" s="19"/>
      <c r="W11" s="9">
        <v>2010</v>
      </c>
      <c r="X11" s="9">
        <v>137.67000000000002</v>
      </c>
      <c r="Y11" s="9">
        <v>117.69000000000001</v>
      </c>
      <c r="Z11" s="9">
        <v>115.31000000000002</v>
      </c>
      <c r="AA11" s="9">
        <v>82.720000000000013</v>
      </c>
      <c r="AB11" s="9">
        <v>77.970000000000013</v>
      </c>
      <c r="AC11" s="9">
        <v>73.430000000000007</v>
      </c>
      <c r="AD11" s="9">
        <v>66.400000000000006</v>
      </c>
      <c r="AE11" s="9">
        <v>36.119999999999997</v>
      </c>
      <c r="AF11" s="9">
        <v>21.33</v>
      </c>
      <c r="AG11" s="9">
        <v>16.54</v>
      </c>
      <c r="AH11" s="9"/>
      <c r="AI11" s="9"/>
      <c r="AJ11" s="9"/>
      <c r="AK11" s="9"/>
      <c r="AL11" s="9"/>
      <c r="AM11" s="15"/>
      <c r="AN11" s="6"/>
      <c r="AO11" s="1">
        <v>2013</v>
      </c>
      <c r="AP11" s="2">
        <f>(($AV$2*12)/2+AP10)*(AP94)+($AV$2*12)+AP10</f>
        <v>8705.0140926171953</v>
      </c>
      <c r="AQ11" s="2">
        <f>(($AV$2*12)/2+AQ10)*(AQ94)+($AV$2*12)+AQ10</f>
        <v>7473.3929071233442</v>
      </c>
      <c r="AR11" s="2">
        <f>(($AV$2*12)/2+AR10)*(AR94)+($AV$2*12)+AR10</f>
        <v>6481.0616085685997</v>
      </c>
      <c r="AS11" s="2">
        <f>(($AV$2*12)/2+AS10)*(AS94)+($AV$2*12)+AS10</f>
        <v>5650.3249856095554</v>
      </c>
      <c r="AT11" s="2">
        <f>(($AV$2*12)/2+AT10)*(AT94)+($AV$2*12)+AT10</f>
        <v>4643.7977526487703</v>
      </c>
      <c r="AU11" s="2">
        <f>(($AV$2*12)/2+AU10)*(AU94)+($AV$2*12)+AU10</f>
        <v>3467.1368861130477</v>
      </c>
      <c r="AV11" s="2">
        <f>(($AV$2*12)/2+AV10)*(AV94)+($AV$2*12)+AV10</f>
        <v>2449.1058148044003</v>
      </c>
      <c r="AW11" s="2">
        <f>(($AV$2*12)/2+AW10)*(AW94)+($AV$2*12)+AW10</f>
        <v>1530.3252360000001</v>
      </c>
      <c r="AX11" s="2">
        <f>(($AV$2*12)/2+AX10)*(AX94)+($AV$2*12)+AX10</f>
        <v>690.84</v>
      </c>
      <c r="AY11" s="2"/>
      <c r="AZ11" s="2"/>
      <c r="BA11" s="2"/>
      <c r="BB11" s="2"/>
      <c r="BC11" s="2"/>
      <c r="BD11" s="2"/>
    </row>
    <row r="12" spans="1:56" x14ac:dyDescent="0.25">
      <c r="A12" s="13">
        <v>2012</v>
      </c>
      <c r="B12" s="8">
        <v>14.79</v>
      </c>
      <c r="C12" s="8">
        <v>16.54</v>
      </c>
      <c r="D12" s="14"/>
      <c r="E12" s="1"/>
      <c r="F12" s="19">
        <v>2011</v>
      </c>
      <c r="G12" s="9">
        <v>84.469999999999985</v>
      </c>
      <c r="H12" s="9">
        <v>67.089999999999989</v>
      </c>
      <c r="I12" s="9">
        <v>75.289999999999992</v>
      </c>
      <c r="J12" s="9">
        <v>52.22</v>
      </c>
      <c r="K12" s="9">
        <v>44.07</v>
      </c>
      <c r="L12" s="9">
        <v>44.39</v>
      </c>
      <c r="M12" s="9">
        <v>38.89</v>
      </c>
      <c r="N12" s="9">
        <v>11.52</v>
      </c>
      <c r="O12" s="9">
        <v>-5.0199999999999996</v>
      </c>
      <c r="P12" s="9"/>
      <c r="Q12" s="9"/>
      <c r="R12" s="9"/>
      <c r="S12" s="9"/>
      <c r="T12" s="9"/>
      <c r="U12" s="15"/>
      <c r="V12" s="19"/>
      <c r="W12" s="9">
        <v>2011</v>
      </c>
      <c r="X12" s="9">
        <v>121.13000000000001</v>
      </c>
      <c r="Y12" s="9">
        <v>101.15</v>
      </c>
      <c r="Z12" s="9">
        <v>98.77000000000001</v>
      </c>
      <c r="AA12" s="9">
        <v>66.180000000000007</v>
      </c>
      <c r="AB12" s="9">
        <v>61.43</v>
      </c>
      <c r="AC12" s="9">
        <v>56.89</v>
      </c>
      <c r="AD12" s="9">
        <v>49.86</v>
      </c>
      <c r="AE12" s="9">
        <v>19.579999999999998</v>
      </c>
      <c r="AF12" s="9">
        <v>4.79</v>
      </c>
      <c r="AG12" s="9"/>
      <c r="AH12" s="9"/>
      <c r="AI12" s="9"/>
      <c r="AJ12" s="9"/>
      <c r="AK12" s="9"/>
      <c r="AL12" s="9"/>
      <c r="AM12" s="15"/>
      <c r="AN12" s="6"/>
      <c r="AO12" s="1">
        <v>2014</v>
      </c>
      <c r="AP12" s="2">
        <f>(($AV$2*12)/2+AP11)*(AP95)+($AV$2*12)+AP11</f>
        <v>9938.0665833281837</v>
      </c>
      <c r="AQ12" s="2">
        <f>(($AV$2*12)/2+AQ11)*(AQ95)+($AV$2*12)+AQ11</f>
        <v>8619.8624284941143</v>
      </c>
      <c r="AR12" s="2">
        <f>(($AV$2*12)/2+AR11)*(AR95)+($AV$2*12)+AR11</f>
        <v>7557.7702396509721</v>
      </c>
      <c r="AS12" s="2">
        <f>(($AV$2*12)/2+AS11)*(AS95)+($AV$2*12)+AS11</f>
        <v>6668.6328320979073</v>
      </c>
      <c r="AT12" s="2">
        <f>(($AV$2*12)/2+AT11)*(AT95)+($AV$2*12)+AT11</f>
        <v>5591.3467346599791</v>
      </c>
      <c r="AU12" s="2">
        <f>(($AV$2*12)/2+AU11)*(AU95)+($AV$2*12)+AU11</f>
        <v>4331.9666092067946</v>
      </c>
      <c r="AV12" s="2">
        <f>(($AV$2*12)/2+AV11)*(AV95)+($AV$2*12)+AV11</f>
        <v>3242.3679535851497</v>
      </c>
      <c r="AW12" s="2">
        <f>(($AV$2*12)/2+AW11)*(AW95)+($AV$2*12)+AW11</f>
        <v>2258.9971000907999</v>
      </c>
      <c r="AX12" s="2">
        <f>(($AV$2*12)/2+AX11)*(AX95)+($AV$2*12)+AX11</f>
        <v>1360.496052</v>
      </c>
      <c r="AY12" s="2">
        <f>(($AV$2*12)/2+AY11)*(AY95)+($AV$2*12)+AY11</f>
        <v>621.09</v>
      </c>
      <c r="AZ12" s="2"/>
      <c r="BA12" s="2"/>
      <c r="BB12" s="2"/>
      <c r="BC12" s="2"/>
      <c r="BD12" s="2"/>
    </row>
    <row r="13" spans="1:56" x14ac:dyDescent="0.25">
      <c r="A13" s="13">
        <v>2013</v>
      </c>
      <c r="B13" s="8">
        <v>30.28</v>
      </c>
      <c r="C13" s="8">
        <v>27.37</v>
      </c>
      <c r="D13" s="14"/>
      <c r="E13" s="1"/>
      <c r="F13" s="19">
        <v>2012</v>
      </c>
      <c r="G13" s="9">
        <v>89.49</v>
      </c>
      <c r="H13" s="9">
        <v>72.11</v>
      </c>
      <c r="I13" s="9">
        <v>80.31</v>
      </c>
      <c r="J13" s="9">
        <v>57.239999999999995</v>
      </c>
      <c r="K13" s="9">
        <v>49.089999999999996</v>
      </c>
      <c r="L13" s="9">
        <v>49.41</v>
      </c>
      <c r="M13" s="9">
        <v>43.91</v>
      </c>
      <c r="N13" s="9">
        <v>16.54</v>
      </c>
      <c r="O13" s="9"/>
      <c r="P13" s="9"/>
      <c r="Q13" s="9"/>
      <c r="R13" s="9"/>
      <c r="S13" s="9"/>
      <c r="T13" s="9"/>
      <c r="U13" s="15"/>
      <c r="V13" s="19"/>
      <c r="W13" s="9">
        <v>2012</v>
      </c>
      <c r="X13" s="9">
        <v>116.34</v>
      </c>
      <c r="Y13" s="9">
        <v>96.36</v>
      </c>
      <c r="Z13" s="9">
        <v>93.98</v>
      </c>
      <c r="AA13" s="9">
        <v>61.39</v>
      </c>
      <c r="AB13" s="9">
        <v>56.64</v>
      </c>
      <c r="AC13" s="9">
        <v>52.1</v>
      </c>
      <c r="AD13" s="9">
        <v>45.07</v>
      </c>
      <c r="AE13" s="9">
        <v>14.79</v>
      </c>
      <c r="AF13" s="9"/>
      <c r="AG13" s="9"/>
      <c r="AH13" s="9"/>
      <c r="AI13" s="9"/>
      <c r="AJ13" s="9"/>
      <c r="AK13" s="9"/>
      <c r="AL13" s="9"/>
      <c r="AM13" s="15"/>
      <c r="AN13" s="6"/>
      <c r="AO13" s="1">
        <v>2015</v>
      </c>
      <c r="AP13" s="2">
        <f>(($AV$2*12)/2+AP12)*(AP96)+($AV$2*12)+AP12</f>
        <v>11002.874806211283</v>
      </c>
      <c r="AQ13" s="2">
        <f>(($AV$2*12)/2+AQ12)*(AQ96)+($AV$2*12)+AQ12</f>
        <v>9624.8241827477468</v>
      </c>
      <c r="AR13" s="2">
        <f>(($AV$2*12)/2+AR12)*(AR96)+($AV$2*12)+AR12</f>
        <v>8514.5130085311266</v>
      </c>
      <c r="AS13" s="2">
        <f>(($AV$2*12)/2+AS12)*(AS96)+($AV$2*12)+AS12</f>
        <v>7585.008762675152</v>
      </c>
      <c r="AT13" s="2">
        <f>(($AV$2*12)/2+AT12)*(AT96)+($AV$2*12)+AT12</f>
        <v>6458.8138764135419</v>
      </c>
      <c r="AU13" s="2">
        <f>(($AV$2*12)/2+AU12)*(AU96)+($AV$2*12)+AU12</f>
        <v>5142.257893264783</v>
      </c>
      <c r="AV13" s="2">
        <f>(($AV$2*12)/2+AV12)*(AV96)+($AV$2*12)+AV12</f>
        <v>4003.1914586779158</v>
      </c>
      <c r="AW13" s="2">
        <f>(($AV$2*12)/2+AW12)*(AW96)+($AV$2*12)+AW12</f>
        <v>2975.1755684349223</v>
      </c>
      <c r="AX13" s="2">
        <f>(($AV$2*12)/2+AX12)*(AX96)+($AV$2*12)+AX12</f>
        <v>2035.8825727608</v>
      </c>
      <c r="AY13" s="2">
        <f>(($AV$2*12)/2+AY12)*(AY96)+($AV$2*12)+AY12</f>
        <v>1262.9074860000001</v>
      </c>
      <c r="AZ13" s="2">
        <f>(($AV$2*12)/2+AZ12)*(AZ96)+($AV$2*12)+AZ12</f>
        <v>613.62</v>
      </c>
      <c r="BA13" s="2"/>
      <c r="BB13" s="2"/>
      <c r="BC13" s="2"/>
      <c r="BD13" s="2"/>
    </row>
    <row r="14" spans="1:56" x14ac:dyDescent="0.25">
      <c r="A14" s="13">
        <v>2014</v>
      </c>
      <c r="B14" s="8">
        <v>7.03</v>
      </c>
      <c r="C14" s="8">
        <v>5.5</v>
      </c>
      <c r="D14" s="14"/>
      <c r="E14" s="1"/>
      <c r="F14" s="19">
        <v>2013</v>
      </c>
      <c r="G14" s="9">
        <v>72.95</v>
      </c>
      <c r="H14" s="9">
        <v>55.570000000000007</v>
      </c>
      <c r="I14" s="9">
        <v>63.77</v>
      </c>
      <c r="J14" s="9">
        <v>40.700000000000003</v>
      </c>
      <c r="K14" s="9">
        <v>32.550000000000004</v>
      </c>
      <c r="L14" s="9">
        <v>32.870000000000005</v>
      </c>
      <c r="M14" s="9">
        <v>27.37</v>
      </c>
      <c r="N14" s="9"/>
      <c r="O14" s="9"/>
      <c r="P14" s="9"/>
      <c r="Q14" s="9"/>
      <c r="R14" s="9"/>
      <c r="S14" s="9"/>
      <c r="T14" s="9"/>
      <c r="U14" s="15"/>
      <c r="V14" s="19"/>
      <c r="W14" s="9">
        <v>2013</v>
      </c>
      <c r="X14" s="9">
        <v>101.55</v>
      </c>
      <c r="Y14" s="9">
        <v>81.569999999999993</v>
      </c>
      <c r="Z14" s="9">
        <v>79.19</v>
      </c>
      <c r="AA14" s="9">
        <v>46.6</v>
      </c>
      <c r="AB14" s="9">
        <v>41.85</v>
      </c>
      <c r="AC14" s="9">
        <v>37.31</v>
      </c>
      <c r="AD14" s="9">
        <v>30.28</v>
      </c>
      <c r="AE14" s="9"/>
      <c r="AF14" s="9"/>
      <c r="AG14" s="9"/>
      <c r="AH14" s="9"/>
      <c r="AI14" s="9"/>
      <c r="AJ14" s="9"/>
      <c r="AK14" s="9"/>
      <c r="AL14" s="9"/>
      <c r="AM14" s="15"/>
      <c r="AN14" s="6"/>
      <c r="AO14" s="1">
        <v>2016</v>
      </c>
      <c r="AP14" s="2">
        <f>(($AV$2*12)/2+AP13)*(AP97)+($AV$2*12)+AP13</f>
        <v>12139.761359506319</v>
      </c>
      <c r="AQ14" s="2">
        <f>(($AV$2*12)/2+AQ13)*(AQ97)+($AV$2*12)+AQ13</f>
        <v>10696.253331428265</v>
      </c>
      <c r="AR14" s="2">
        <f>(($AV$2*12)/2+AR13)*(AR97)+($AV$2*12)+AR13</f>
        <v>9533.2023764363548</v>
      </c>
      <c r="AS14" s="2">
        <f>(($AV$2*12)/2+AS13)*(AS97)+($AV$2*12)+AS13</f>
        <v>8559.5466789022212</v>
      </c>
      <c r="AT14" s="2">
        <f>(($AV$2*12)/2+AT13)*(AT97)+($AV$2*12)+AT13</f>
        <v>7379.8575355431849</v>
      </c>
      <c r="AU14" s="2">
        <f>(($AV$2*12)/2+AU13)*(AU97)+($AV$2*12)+AU13</f>
        <v>6000.7651431948598</v>
      </c>
      <c r="AV14" s="2">
        <f>(($AV$2*12)/2+AV13)*(AV97)+($AV$2*12)+AV13</f>
        <v>4807.5930529651168</v>
      </c>
      <c r="AW14" s="2">
        <f>(($AV$2*12)/2+AW13)*(AW97)+($AV$2*12)+AW13</f>
        <v>3730.7464079355814</v>
      </c>
      <c r="AX14" s="2">
        <f>(($AV$2*12)/2+AX13)*(AX97)+($AV$2*12)+AX13</f>
        <v>2746.8369949669382</v>
      </c>
      <c r="AY14" s="2">
        <f>(($AV$2*12)/2+AY13)*(AY97)+($AV$2*12)+AY13</f>
        <v>1937.1455915850001</v>
      </c>
      <c r="AZ14" s="2">
        <f>(($AV$2*12)/2+AZ13)*(AZ97)+($AV$2*12)+AZ13</f>
        <v>1257.0169500000002</v>
      </c>
      <c r="BA14" s="2">
        <f>(($AV$2*12)/2+BA13)*(BA97)+($AV$2*12)+BA13</f>
        <v>614.25</v>
      </c>
      <c r="BB14" s="2"/>
      <c r="BC14" s="2"/>
      <c r="BD14" s="2"/>
    </row>
    <row r="15" spans="1:56" x14ac:dyDescent="0.25">
      <c r="A15" s="13">
        <v>2015</v>
      </c>
      <c r="B15" s="8">
        <v>4.54</v>
      </c>
      <c r="C15" s="8">
        <v>-0.32</v>
      </c>
      <c r="D15" s="15"/>
      <c r="E15" s="1"/>
      <c r="F15" s="19">
        <v>2014</v>
      </c>
      <c r="G15" s="9">
        <v>45.58</v>
      </c>
      <c r="H15" s="9">
        <v>28.2</v>
      </c>
      <c r="I15" s="9">
        <v>36.4</v>
      </c>
      <c r="J15" s="9">
        <v>13.33</v>
      </c>
      <c r="K15" s="9">
        <v>5.18</v>
      </c>
      <c r="L15" s="9">
        <v>5.5</v>
      </c>
      <c r="M15" s="9"/>
      <c r="N15" s="9"/>
      <c r="O15" s="9"/>
      <c r="P15" s="9"/>
      <c r="Q15" s="9"/>
      <c r="R15" s="9"/>
      <c r="S15" s="9"/>
      <c r="T15" s="9"/>
      <c r="U15" s="15"/>
      <c r="V15" s="19"/>
      <c r="W15" s="9">
        <v>2014</v>
      </c>
      <c r="X15" s="9">
        <v>71.27000000000001</v>
      </c>
      <c r="Y15" s="9">
        <v>51.290000000000006</v>
      </c>
      <c r="Z15" s="9">
        <v>48.910000000000004</v>
      </c>
      <c r="AA15" s="9">
        <v>16.32</v>
      </c>
      <c r="AB15" s="9">
        <v>11.57</v>
      </c>
      <c r="AC15" s="9">
        <v>7.03</v>
      </c>
      <c r="AD15" s="9"/>
      <c r="AE15" s="9"/>
      <c r="AF15" s="9"/>
      <c r="AG15" s="9"/>
      <c r="AH15" s="9"/>
      <c r="AI15" s="9"/>
      <c r="AJ15" s="9"/>
      <c r="AK15" s="9"/>
      <c r="AL15" s="9"/>
      <c r="AM15" s="15"/>
      <c r="AN15" s="6"/>
      <c r="AO15" s="1">
        <v>2017</v>
      </c>
      <c r="AP15" s="2">
        <f>(($AV$2*12)/2+AP14)*(AP98)+($AV$2*12)+AP14</f>
        <v>16793.87958656943</v>
      </c>
      <c r="AQ15" s="2">
        <f>(($AV$2*12)/2+AQ14)*(AQ98)+($AV$2*12)+AQ14</f>
        <v>14879.932292140737</v>
      </c>
      <c r="AR15" s="2">
        <f>(($AV$2*12)/2+AR14)*(AR98)+($AV$2*12)+AR14</f>
        <v>13337.843030916963</v>
      </c>
      <c r="AS15" s="2">
        <f>(($AV$2*12)/2+AS14)*(AS98)+($AV$2*12)+AS14</f>
        <v>12046.872941556456</v>
      </c>
      <c r="AT15" s="2">
        <f>(($AV$2*12)/2+AT14)*(AT98)+($AV$2*12)+AT14</f>
        <v>10482.723106376709</v>
      </c>
      <c r="AU15" s="2">
        <f>(($AV$2*12)/2+AU14)*(AU98)+($AV$2*12)+AU14</f>
        <v>8654.1845033620648</v>
      </c>
      <c r="AV15" s="2">
        <f>(($AV$2*12)/2+AV14)*(AV98)+($AV$2*12)+AV14</f>
        <v>7072.1576289264485</v>
      </c>
      <c r="AW15" s="2">
        <f>(($AV$2*12)/2+AW14)*(AW98)+($AV$2*12)+AW14</f>
        <v>5644.3666622817873</v>
      </c>
      <c r="AX15" s="2">
        <f>(($AV$2*12)/2+AX14)*(AX98)+($AV$2*12)+AX14</f>
        <v>4339.8011716266628</v>
      </c>
      <c r="AY15" s="2">
        <f>(($AV$2*12)/2+AY14)*(AY98)+($AV$2*12)+AY14</f>
        <v>3266.2313398825518</v>
      </c>
      <c r="AZ15" s="2">
        <f>(($AV$2*12)/2+AZ14)*(AZ98)+($AV$2*12)+AZ14</f>
        <v>2364.4487740050004</v>
      </c>
      <c r="BA15" s="2">
        <f>(($AV$2*12)/2+BA14)*(BA98)+($AV$2*12)+BA14</f>
        <v>1512.2040750000001</v>
      </c>
      <c r="BB15" s="2">
        <f>(($AV$2*12)/2+BB14)*(BB98)+($AV$2*12)+BB14</f>
        <v>697.77</v>
      </c>
      <c r="BC15" s="2"/>
      <c r="BD15" s="2"/>
    </row>
    <row r="16" spans="1:56" x14ac:dyDescent="0.25">
      <c r="A16" s="13">
        <v>2016</v>
      </c>
      <c r="B16" s="8">
        <v>4.75</v>
      </c>
      <c r="C16" s="8">
        <v>8.15</v>
      </c>
      <c r="D16" s="15"/>
      <c r="E16" s="1"/>
      <c r="F16" s="19">
        <v>2015</v>
      </c>
      <c r="G16" s="9">
        <v>40.08</v>
      </c>
      <c r="H16" s="9">
        <v>22.7</v>
      </c>
      <c r="I16" s="9">
        <v>30.9</v>
      </c>
      <c r="J16" s="9">
        <v>7.83</v>
      </c>
      <c r="K16" s="9">
        <v>-0.32</v>
      </c>
      <c r="L16" s="9"/>
      <c r="M16" s="9"/>
      <c r="N16" s="9"/>
      <c r="O16" s="9"/>
      <c r="P16" s="9"/>
      <c r="Q16" s="9"/>
      <c r="R16" s="9"/>
      <c r="S16" s="9"/>
      <c r="T16" s="9"/>
      <c r="U16" s="15"/>
      <c r="V16" s="19"/>
      <c r="W16" s="9">
        <v>2015</v>
      </c>
      <c r="X16" s="9">
        <v>64.240000000000009</v>
      </c>
      <c r="Y16" s="9">
        <v>44.260000000000005</v>
      </c>
      <c r="Z16" s="9">
        <v>41.88</v>
      </c>
      <c r="AA16" s="9">
        <v>9.2899999999999991</v>
      </c>
      <c r="AB16" s="9">
        <v>4.54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5"/>
      <c r="AN16" s="6"/>
      <c r="AO16" s="1">
        <v>2018</v>
      </c>
      <c r="AP16" s="2">
        <f>(($AV$2*12)/2+AP15)*(AP99)+($AV$2*12)+AP15</f>
        <v>17800.713920729784</v>
      </c>
      <c r="AQ16" s="2">
        <f>(($AV$2*12)/2+AQ15)*(AQ99)+($AV$2*12)+AQ15</f>
        <v>15841.214680693685</v>
      </c>
      <c r="AR16" s="2">
        <f>(($AV$2*12)/2+AR15)*(AR99)+($AV$2*12)+AR15</f>
        <v>14262.423695052787</v>
      </c>
      <c r="AS16" s="2">
        <f>(($AV$2*12)/2+AS15)*(AS99)+($AV$2*12)+AS15</f>
        <v>12940.7285175655</v>
      </c>
      <c r="AT16" s="2">
        <f>(($AV$2*12)/2+AT15)*(AT99)+($AV$2*12)+AT15</f>
        <v>11339.351916308475</v>
      </c>
      <c r="AU16" s="2">
        <f>(($AV$2*12)/2+AU15)*(AU99)+($AV$2*12)+AU15</f>
        <v>9467.2940945420814</v>
      </c>
      <c r="AV16" s="2">
        <f>(($AV$2*12)/2+AV15)*(AV99)+($AV$2*12)+AV15</f>
        <v>7847.6149804948982</v>
      </c>
      <c r="AW16" s="2">
        <f>(($AV$2*12)/2+AW15)*(AW99)+($AV$2*12)+AW15</f>
        <v>6385.8425888440943</v>
      </c>
      <c r="AX16" s="2">
        <f>(($AV$2*12)/2+AX15)*(AX99)+($AV$2*12)+AX15</f>
        <v>5050.2284395113775</v>
      </c>
      <c r="AY16" s="2">
        <f>(($AV$2*12)/2+AY15)*(AY99)+($AV$2*12)+AY15</f>
        <v>3951.1076457717563</v>
      </c>
      <c r="AZ16" s="2">
        <f>(($AV$2*12)/2+AZ15)*(AZ99)+($AV$2*12)+AZ15</f>
        <v>3027.8626548263192</v>
      </c>
      <c r="BA16" s="2">
        <f>(($AV$2*12)/2+BA15)*(BA99)+($AV$2*12)+BA15</f>
        <v>2155.334531985</v>
      </c>
      <c r="BB16" s="2">
        <f>(($AV$2*12)/2+BB15)*(BB99)+($AV$2*12)+BB15</f>
        <v>1321.516926</v>
      </c>
      <c r="BC16" s="2">
        <f>(($AV$2*12)/2+BC15)*(BC99)+($AV$2*12)+BC15</f>
        <v>607.14</v>
      </c>
      <c r="BD16" s="2"/>
    </row>
    <row r="17" spans="1:57" x14ac:dyDescent="0.25">
      <c r="A17" s="13">
        <v>2017</v>
      </c>
      <c r="B17" s="8">
        <v>32.590000000000003</v>
      </c>
      <c r="C17" s="8">
        <v>23.07</v>
      </c>
      <c r="D17" s="15"/>
      <c r="E17" s="1"/>
      <c r="F17" s="19">
        <v>2016</v>
      </c>
      <c r="G17" s="9">
        <v>40.4</v>
      </c>
      <c r="H17" s="9">
        <v>23.02</v>
      </c>
      <c r="I17" s="9">
        <v>31.22</v>
      </c>
      <c r="J17" s="9">
        <v>8.15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15"/>
      <c r="V17" s="19"/>
      <c r="W17" s="9">
        <v>2016</v>
      </c>
      <c r="X17" s="9">
        <v>59.7</v>
      </c>
      <c r="Y17" s="9">
        <v>39.720000000000006</v>
      </c>
      <c r="Z17" s="9">
        <v>37.340000000000003</v>
      </c>
      <c r="AA17" s="9">
        <v>4.75</v>
      </c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15"/>
      <c r="AN17" s="6"/>
      <c r="AO17" s="1">
        <v>2019</v>
      </c>
      <c r="AP17" s="2">
        <f>(($AV$2*12)/2+AP16)*(AP100)+($AV$2*12)+AP16</f>
        <v>22017.236562091595</v>
      </c>
      <c r="AQ17" s="2">
        <f>(($AV$2*12)/2+AQ16)*(AQ100)+($AV$2*12)+AQ16</f>
        <v>19666.229373896284</v>
      </c>
      <c r="AR17" s="2">
        <f>(($AV$2*12)/2+AR16)*(AR100)+($AV$2*12)+AR16</f>
        <v>17771.995949324333</v>
      </c>
      <c r="AS17" s="2">
        <f>(($AV$2*12)/2+AS16)*(AS100)+($AV$2*12)+AS16</f>
        <v>16186.226075375087</v>
      </c>
      <c r="AT17" s="2">
        <f>(($AV$2*12)/2+AT16)*(AT100)+($AV$2*12)+AT16</f>
        <v>14264.894429186908</v>
      </c>
      <c r="AU17" s="2">
        <f>(($AV$2*12)/2+AU16)*(AU100)+($AV$2*12)+AU16</f>
        <v>12018.799454631589</v>
      </c>
      <c r="AV17" s="2">
        <f>(($AV$2*12)/2+AV16)*(AV100)+($AV$2*12)+AV16</f>
        <v>10075.508453597778</v>
      </c>
      <c r="AW17" s="2">
        <f>(($AV$2*12)/2+AW16)*(AW100)+($AV$2*12)+AW16</f>
        <v>8321.673938095144</v>
      </c>
      <c r="AX17" s="2">
        <f>(($AV$2*12)/2+AX16)*(AX100)+($AV$2*12)+AX16</f>
        <v>6719.2040817257512</v>
      </c>
      <c r="AY17" s="2">
        <f>(($AV$2*12)/2+AY16)*(AY100)+($AV$2*12)+AY16</f>
        <v>5400.4789533969533</v>
      </c>
      <c r="AZ17" s="2">
        <f>(($AV$2*12)/2+AZ16)*(AZ100)+($AV$2*12)+AZ16</f>
        <v>4292.7696132606179</v>
      </c>
      <c r="BA17" s="2">
        <f>(($AV$2*12)/2+BA16)*(BA100)+($AV$2*12)+BA16</f>
        <v>3245.9103714756029</v>
      </c>
      <c r="BB17" s="2">
        <f>(($AV$2*12)/2+BB16)*(BB100)+($AV$2*12)+BB16</f>
        <v>2245.4960078148001</v>
      </c>
      <c r="BC17" s="2">
        <f>(($AV$2*12)/2+BC16)*(BC100)+($AV$2*12)+BC16</f>
        <v>1388.3865719999999</v>
      </c>
      <c r="BD17" s="2">
        <f>(($AV$2*12)/2+BD16)*(BD100)+($AV$2*12)+BD16</f>
        <v>659.94</v>
      </c>
    </row>
    <row r="18" spans="1:57" x14ac:dyDescent="0.25">
      <c r="A18" s="13">
        <v>2018</v>
      </c>
      <c r="B18" s="8">
        <v>2.38</v>
      </c>
      <c r="C18" s="8">
        <v>-8.1999999999999993</v>
      </c>
      <c r="D18" s="15"/>
      <c r="E18" s="1"/>
      <c r="F18" s="19">
        <v>2017</v>
      </c>
      <c r="G18" s="9">
        <v>32.25</v>
      </c>
      <c r="H18" s="9">
        <v>14.870000000000001</v>
      </c>
      <c r="I18" s="9">
        <v>23.07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5"/>
      <c r="V18" s="19"/>
      <c r="W18" s="9">
        <v>2017</v>
      </c>
      <c r="X18" s="9">
        <v>54.95</v>
      </c>
      <c r="Y18" s="9">
        <v>34.970000000000006</v>
      </c>
      <c r="Z18" s="9">
        <v>32.590000000000003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15"/>
      <c r="AN18" s="1"/>
      <c r="AO18" s="1"/>
      <c r="AP18" s="1" t="s">
        <v>13</v>
      </c>
      <c r="AQ18" s="1" t="s">
        <v>14</v>
      </c>
      <c r="AR18" s="1" t="s">
        <v>15</v>
      </c>
      <c r="AS18" s="1" t="s">
        <v>16</v>
      </c>
      <c r="AT18" s="1" t="s">
        <v>17</v>
      </c>
      <c r="AU18" s="1" t="s">
        <v>18</v>
      </c>
      <c r="AV18" s="1" t="s">
        <v>19</v>
      </c>
      <c r="AW18" s="1" t="s">
        <v>20</v>
      </c>
      <c r="AX18" s="1" t="s">
        <v>21</v>
      </c>
      <c r="AY18" s="1" t="s">
        <v>22</v>
      </c>
      <c r="AZ18" s="1" t="s">
        <v>23</v>
      </c>
      <c r="BA18" s="1" t="s">
        <v>24</v>
      </c>
      <c r="BB18" s="1" t="s">
        <v>25</v>
      </c>
      <c r="BC18" s="1" t="s">
        <v>12</v>
      </c>
      <c r="BD18" s="1" t="s">
        <v>11</v>
      </c>
    </row>
    <row r="19" spans="1:57" x14ac:dyDescent="0.25">
      <c r="A19" s="13">
        <v>2019</v>
      </c>
      <c r="B19" s="8">
        <v>19.98</v>
      </c>
      <c r="C19" s="8">
        <v>17.38</v>
      </c>
      <c r="D19" s="15"/>
      <c r="E19" s="1"/>
      <c r="F19" s="19">
        <v>2018</v>
      </c>
      <c r="G19" s="9">
        <v>9.18</v>
      </c>
      <c r="H19" s="9">
        <v>-8.1999999999999993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5"/>
      <c r="V19" s="19"/>
      <c r="W19" s="9">
        <v>2018</v>
      </c>
      <c r="X19" s="9">
        <v>22.36</v>
      </c>
      <c r="Y19" s="9">
        <v>2.38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5"/>
      <c r="AN19" s="1" t="s">
        <v>7</v>
      </c>
      <c r="AO19" s="1"/>
      <c r="AP19" s="2">
        <f t="shared" ref="AP19:BD19" si="0">AP17-AP21</f>
        <v>5231.4208632718437</v>
      </c>
      <c r="AQ19" s="2">
        <f t="shared" si="0"/>
        <v>4433.2161744939058</v>
      </c>
      <c r="AR19" s="2">
        <f t="shared" si="0"/>
        <v>3891.1554792590159</v>
      </c>
      <c r="AS19" s="2">
        <f t="shared" si="0"/>
        <v>3477.4883766097028</v>
      </c>
      <c r="AT19" s="2">
        <f t="shared" si="0"/>
        <v>3052.7502723708712</v>
      </c>
      <c r="AU19" s="2">
        <f t="shared" si="0"/>
        <v>2460.6076305194656</v>
      </c>
      <c r="AV19" s="2">
        <f t="shared" si="0"/>
        <v>1871.8926875658144</v>
      </c>
      <c r="AW19" s="2">
        <f t="shared" si="0"/>
        <v>1427.6304802345476</v>
      </c>
      <c r="AX19" s="2">
        <f t="shared" si="0"/>
        <v>1073.1259980884652</v>
      </c>
      <c r="AY19" s="2">
        <f t="shared" si="0"/>
        <v>783.19959203557755</v>
      </c>
      <c r="AZ19" s="2">
        <f t="shared" si="0"/>
        <v>556.85691766001946</v>
      </c>
      <c r="BA19" s="2">
        <f t="shared" si="0"/>
        <v>369.15230313533675</v>
      </c>
      <c r="BB19" s="2">
        <f t="shared" si="0"/>
        <v>196.84532305080029</v>
      </c>
      <c r="BC19" s="2">
        <f t="shared" si="0"/>
        <v>60.84205199999974</v>
      </c>
      <c r="BD19" s="2">
        <f t="shared" si="0"/>
        <v>7.8000000000000682</v>
      </c>
    </row>
    <row r="20" spans="1:57" ht="15.75" thickBot="1" x14ac:dyDescent="0.3">
      <c r="A20" s="16"/>
      <c r="B20" s="17"/>
      <c r="C20" s="17"/>
      <c r="D20" s="18"/>
      <c r="F20" s="19">
        <v>2019</v>
      </c>
      <c r="G20" s="9">
        <v>17.38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5"/>
      <c r="V20" s="19"/>
      <c r="W20" s="9">
        <v>2019</v>
      </c>
      <c r="X20" s="9">
        <v>19.98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5"/>
      <c r="AN20" s="1"/>
      <c r="AO20" s="1"/>
      <c r="AP20" s="1"/>
      <c r="AQ20" s="1"/>
      <c r="AR20" s="1"/>
      <c r="AS20" s="1"/>
      <c r="AT20" s="1"/>
      <c r="AU20" s="1"/>
      <c r="AV20" s="7"/>
      <c r="AW20" s="7"/>
      <c r="AX20" s="1"/>
      <c r="AY20" s="1"/>
      <c r="AZ20" s="1"/>
      <c r="BA20" s="1"/>
      <c r="BB20" s="1"/>
      <c r="BC20" s="1"/>
      <c r="BD20" s="1"/>
    </row>
    <row r="21" spans="1:57" x14ac:dyDescent="0.25">
      <c r="F21" s="19"/>
      <c r="G21" s="9">
        <v>2019</v>
      </c>
      <c r="H21" s="9">
        <v>2018</v>
      </c>
      <c r="I21" s="9">
        <v>2017</v>
      </c>
      <c r="J21" s="9">
        <v>2016</v>
      </c>
      <c r="K21" s="9">
        <v>2015</v>
      </c>
      <c r="L21" s="9">
        <v>2014</v>
      </c>
      <c r="M21" s="9">
        <v>2013</v>
      </c>
      <c r="N21" s="9">
        <v>2012</v>
      </c>
      <c r="O21" s="9">
        <v>2011</v>
      </c>
      <c r="P21" s="9">
        <v>2010</v>
      </c>
      <c r="Q21" s="9">
        <v>2009</v>
      </c>
      <c r="R21" s="9">
        <v>2008</v>
      </c>
      <c r="S21" s="9">
        <v>2007</v>
      </c>
      <c r="T21" s="9">
        <v>2006</v>
      </c>
      <c r="U21" s="15">
        <v>2005</v>
      </c>
      <c r="V21" s="19"/>
      <c r="W21" s="9"/>
      <c r="X21" s="9">
        <v>2019</v>
      </c>
      <c r="Y21" s="9">
        <v>2018</v>
      </c>
      <c r="Z21" s="9">
        <v>2017</v>
      </c>
      <c r="AA21" s="9">
        <v>2016</v>
      </c>
      <c r="AB21" s="9">
        <v>2015</v>
      </c>
      <c r="AC21" s="9">
        <v>2014</v>
      </c>
      <c r="AD21" s="9">
        <v>2013</v>
      </c>
      <c r="AE21" s="9">
        <v>2012</v>
      </c>
      <c r="AF21" s="9">
        <v>2011</v>
      </c>
      <c r="AG21" s="9">
        <v>2010</v>
      </c>
      <c r="AH21" s="9">
        <v>2009</v>
      </c>
      <c r="AI21" s="9">
        <v>2008</v>
      </c>
      <c r="AJ21" s="9">
        <v>2007</v>
      </c>
      <c r="AK21" s="9">
        <v>2006</v>
      </c>
      <c r="AL21" s="9">
        <v>2005</v>
      </c>
      <c r="AM21" s="15"/>
      <c r="AN21" s="6" t="s">
        <v>2</v>
      </c>
      <c r="AO21" s="1">
        <v>2019</v>
      </c>
      <c r="AP21" s="2">
        <f>($AV$2*12)+AP22+(($AV$2*12)/2+AP22)*(AP64)</f>
        <v>16785.815698819752</v>
      </c>
      <c r="AQ21" s="2">
        <f>($AV$2*12)+AQ22+(($AV$2*12)/2+AQ22)*(AQ64)</f>
        <v>15233.013199402378</v>
      </c>
      <c r="AR21" s="2">
        <f t="shared" ref="AR21:BD21" si="1">($AV$2*12)+AR22+(($AV$2*12)/2+AR22)*(AR64)</f>
        <v>13880.840470065317</v>
      </c>
      <c r="AS21" s="2">
        <f t="shared" si="1"/>
        <v>12708.737698765384</v>
      </c>
      <c r="AT21" s="2">
        <f t="shared" si="1"/>
        <v>11212.144156816037</v>
      </c>
      <c r="AU21" s="2">
        <f t="shared" si="1"/>
        <v>9558.1918241121239</v>
      </c>
      <c r="AV21" s="2">
        <f t="shared" si="1"/>
        <v>8203.6157660319641</v>
      </c>
      <c r="AW21" s="2">
        <f t="shared" si="1"/>
        <v>6894.0434578605964</v>
      </c>
      <c r="AX21" s="2">
        <f t="shared" si="1"/>
        <v>5646.078083637286</v>
      </c>
      <c r="AY21" s="2">
        <f t="shared" si="1"/>
        <v>4617.2793613613758</v>
      </c>
      <c r="AZ21" s="2">
        <f t="shared" si="1"/>
        <v>3735.9126956005985</v>
      </c>
      <c r="BA21" s="2">
        <f t="shared" si="1"/>
        <v>2876.7580683402662</v>
      </c>
      <c r="BB21" s="2">
        <f t="shared" si="1"/>
        <v>2048.6506847639998</v>
      </c>
      <c r="BC21" s="2">
        <f t="shared" si="1"/>
        <v>1327.5445200000001</v>
      </c>
      <c r="BD21" s="2">
        <f t="shared" si="1"/>
        <v>652.14</v>
      </c>
      <c r="BE21" s="2"/>
    </row>
    <row r="22" spans="1:57" x14ac:dyDescent="0.25">
      <c r="F22" s="1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5"/>
      <c r="V22" s="1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15"/>
      <c r="AN22" s="6"/>
      <c r="AO22" s="1">
        <v>2018</v>
      </c>
      <c r="AP22" s="2">
        <f>($AV$2*12)+AP23+(($AV$2*12)/2+AP23)*(AP65)</f>
        <v>13744.825096966902</v>
      </c>
      <c r="AQ22" s="2">
        <f>($AV$2*12)+AQ23+(($AV$2*12)/2+AQ23)*(AQ65)</f>
        <v>12421.940023345014</v>
      </c>
      <c r="AR22" s="2">
        <f t="shared" ref="AR22:BC22" si="2">($AV$2*12)+AR23+(($AV$2*12)/2+AR23)*(AR65)</f>
        <v>11269.978250183436</v>
      </c>
      <c r="AS22" s="2">
        <f t="shared" si="2"/>
        <v>10271.424176831986</v>
      </c>
      <c r="AT22" s="2">
        <f t="shared" si="2"/>
        <v>8996.4254189947496</v>
      </c>
      <c r="AU22" s="2">
        <f t="shared" si="2"/>
        <v>7587.3673744352736</v>
      </c>
      <c r="AV22" s="2">
        <f t="shared" si="2"/>
        <v>6433.3581240688063</v>
      </c>
      <c r="AW22" s="2">
        <f t="shared" si="2"/>
        <v>5317.6890934235789</v>
      </c>
      <c r="AX22" s="2">
        <f t="shared" si="2"/>
        <v>4254.5050976633893</v>
      </c>
      <c r="AY22" s="2">
        <f t="shared" si="2"/>
        <v>3378.0366002397136</v>
      </c>
      <c r="AZ22" s="2">
        <f t="shared" si="2"/>
        <v>2627.1704682233758</v>
      </c>
      <c r="BA22" s="2">
        <f t="shared" si="2"/>
        <v>1895.2275245700002</v>
      </c>
      <c r="BB22" s="2">
        <f t="shared" si="2"/>
        <v>1189.73478</v>
      </c>
      <c r="BC22" s="2">
        <f t="shared" si="2"/>
        <v>575.4</v>
      </c>
      <c r="BD22" s="2"/>
    </row>
    <row r="23" spans="1:57" x14ac:dyDescent="0.25">
      <c r="F23" s="1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5"/>
      <c r="V23" s="1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5"/>
      <c r="AN23" s="6"/>
      <c r="AO23" s="1">
        <v>2017</v>
      </c>
      <c r="AP23" s="2">
        <f>($AV$2*12)+AP24+(($AV$2*12)/2+AP24)*(AP66)</f>
        <v>14345.77897273083</v>
      </c>
      <c r="AQ23" s="2">
        <f>($AV$2*12)+AQ24+(($AV$2*12)/2+AQ24)*(AQ66)</f>
        <v>12904.727694275614</v>
      </c>
      <c r="AR23" s="2">
        <f t="shared" ref="AR23:BB23" si="3">($AV$2*12)+AR24+(($AV$2*12)/2+AR24)*(AR66)</f>
        <v>11649.867374927489</v>
      </c>
      <c r="AS23" s="2">
        <f t="shared" si="3"/>
        <v>10562.11783968626</v>
      </c>
      <c r="AT23" s="2">
        <f t="shared" si="3"/>
        <v>9173.2303039158487</v>
      </c>
      <c r="AU23" s="2">
        <f t="shared" si="3"/>
        <v>7638.3086867486627</v>
      </c>
      <c r="AV23" s="2">
        <f t="shared" si="3"/>
        <v>6381.2180000749522</v>
      </c>
      <c r="AW23" s="2">
        <f t="shared" si="3"/>
        <v>5165.8922586313493</v>
      </c>
      <c r="AX23" s="2">
        <f t="shared" si="3"/>
        <v>4007.7397578032555</v>
      </c>
      <c r="AY23" s="2">
        <f t="shared" si="3"/>
        <v>3052.9810460127601</v>
      </c>
      <c r="AZ23" s="2">
        <f t="shared" si="3"/>
        <v>2235.0440830319999</v>
      </c>
      <c r="BA23" s="2">
        <f t="shared" si="3"/>
        <v>1437.7206150000002</v>
      </c>
      <c r="BB23" s="2">
        <f t="shared" si="3"/>
        <v>669.21</v>
      </c>
      <c r="BC23" s="2"/>
      <c r="BD23" s="2"/>
    </row>
    <row r="24" spans="1:57" x14ac:dyDescent="0.25">
      <c r="F24" s="19"/>
      <c r="G24" s="9" t="s">
        <v>4</v>
      </c>
      <c r="H24" s="9"/>
      <c r="I24" s="9"/>
      <c r="J24" s="9"/>
      <c r="K24" s="9"/>
      <c r="L24" s="9"/>
      <c r="M24" s="9"/>
      <c r="N24" s="9">
        <f>AVERAGE(G25:U39)</f>
        <v>8.3396628515003499</v>
      </c>
      <c r="O24" s="9"/>
      <c r="P24" s="9"/>
      <c r="Q24" s="9"/>
      <c r="R24" s="9"/>
      <c r="S24" s="9"/>
      <c r="T24" s="9"/>
      <c r="U24" s="15"/>
      <c r="V24" s="19"/>
      <c r="W24" s="9"/>
      <c r="X24" s="9" t="s">
        <v>4</v>
      </c>
      <c r="Y24" s="9"/>
      <c r="Z24" s="9"/>
      <c r="AA24" s="9"/>
      <c r="AB24" s="9"/>
      <c r="AC24" s="9"/>
      <c r="AD24" s="9"/>
      <c r="AE24" s="9">
        <f>AVERAGE(X25:AL39)</f>
        <v>10.882181086043584</v>
      </c>
      <c r="AF24" s="9"/>
      <c r="AG24" s="9"/>
      <c r="AH24" s="9"/>
      <c r="AI24" s="9"/>
      <c r="AJ24" s="9"/>
      <c r="AK24" s="9"/>
      <c r="AL24" s="9"/>
      <c r="AM24" s="15"/>
      <c r="AN24" s="6"/>
      <c r="AO24" s="1">
        <v>2016</v>
      </c>
      <c r="AP24" s="2">
        <f>($AV$2*12)+AP25+(($AV$2*12)/2+AP25)*(AP67)</f>
        <v>11112.837387446843</v>
      </c>
      <c r="AQ24" s="2">
        <f>($AV$2*12)+AQ25+(($AV$2*12)/2+AQ25)*(AQ67)</f>
        <v>9941.9173594504064</v>
      </c>
      <c r="AR24" s="2">
        <f t="shared" ref="AR24:BA24" si="4">($AV$2*12)+AR25+(($AV$2*12)/2+AR25)*(AR67)</f>
        <v>8922.2859957158435</v>
      </c>
      <c r="AS24" s="2">
        <f t="shared" si="4"/>
        <v>8038.4397819828218</v>
      </c>
      <c r="AT24" s="2">
        <f t="shared" si="4"/>
        <v>6909.9051790979511</v>
      </c>
      <c r="AU24" s="2">
        <f t="shared" si="4"/>
        <v>5662.7112104888784</v>
      </c>
      <c r="AV24" s="2">
        <f t="shared" si="4"/>
        <v>4641.2675713617873</v>
      </c>
      <c r="AW24" s="2">
        <f t="shared" si="4"/>
        <v>3653.7598591300475</v>
      </c>
      <c r="AX24" s="2">
        <f t="shared" si="4"/>
        <v>2712.7080180411599</v>
      </c>
      <c r="AY24" s="2">
        <f t="shared" si="4"/>
        <v>1936.9229267999999</v>
      </c>
      <c r="AZ24" s="2">
        <f t="shared" si="4"/>
        <v>1272.31176</v>
      </c>
      <c r="BA24" s="2">
        <f t="shared" si="4"/>
        <v>624.45000000000005</v>
      </c>
      <c r="BB24" s="2"/>
      <c r="BC24" s="2"/>
      <c r="BD24" s="2"/>
    </row>
    <row r="25" spans="1:57" x14ac:dyDescent="0.25">
      <c r="F25" s="19">
        <v>2005</v>
      </c>
      <c r="G25" s="9">
        <v>8.5006666666666675</v>
      </c>
      <c r="H25" s="9">
        <v>7.866428571428572</v>
      </c>
      <c r="I25" s="9">
        <v>9.1023076923076935</v>
      </c>
      <c r="J25" s="9">
        <v>7.9383333333333335</v>
      </c>
      <c r="K25" s="9">
        <v>7.919090909090909</v>
      </c>
      <c r="L25" s="9">
        <v>8.7429999999999986</v>
      </c>
      <c r="M25" s="9">
        <v>9.1033333333333317</v>
      </c>
      <c r="N25" s="9">
        <v>6.8199999999999994</v>
      </c>
      <c r="O25" s="9">
        <v>5.4314285714285706</v>
      </c>
      <c r="P25" s="9">
        <v>7.173333333333332</v>
      </c>
      <c r="Q25" s="9">
        <v>6.1399999999999988</v>
      </c>
      <c r="R25" s="9">
        <v>-2.2500000000000853E-2</v>
      </c>
      <c r="S25" s="9">
        <v>13.413333333333332</v>
      </c>
      <c r="T25" s="9">
        <v>15.334999999999999</v>
      </c>
      <c r="U25" s="15">
        <v>10.02</v>
      </c>
      <c r="V25" s="19"/>
      <c r="W25" s="9">
        <v>2005</v>
      </c>
      <c r="X25" s="9">
        <v>11.989333333333333</v>
      </c>
      <c r="Y25" s="9">
        <v>11.418571428571429</v>
      </c>
      <c r="Z25" s="9">
        <v>12.113846153846156</v>
      </c>
      <c r="AA25" s="9">
        <v>10.407500000000001</v>
      </c>
      <c r="AB25" s="9">
        <v>10.921818181818182</v>
      </c>
      <c r="AC25" s="9">
        <v>11.559999999999999</v>
      </c>
      <c r="AD25" s="9">
        <v>12.063333333333333</v>
      </c>
      <c r="AE25" s="9">
        <v>9.786249999999999</v>
      </c>
      <c r="AF25" s="9">
        <v>9.0714285714285712</v>
      </c>
      <c r="AG25" s="9">
        <v>9.7849999999999984</v>
      </c>
      <c r="AH25" s="9">
        <v>8.4339999999999993</v>
      </c>
      <c r="AI25" s="9">
        <v>6.8524999999999991</v>
      </c>
      <c r="AJ25" s="9">
        <v>22.443333333333332</v>
      </c>
      <c r="AK25" s="9">
        <v>23.71</v>
      </c>
      <c r="AL25" s="9">
        <v>28.35</v>
      </c>
      <c r="AM25" s="15"/>
      <c r="AN25" s="6"/>
      <c r="AO25" s="1">
        <v>2015</v>
      </c>
      <c r="AP25" s="2">
        <f>($AV$2*12)+AP26+(($AV$2*12)/2+AP26)*(AP68)</f>
        <v>9698.0003582495083</v>
      </c>
      <c r="AQ25" s="2">
        <f>($AV$2*12)+AQ26+(($AV$2*12)/2+AQ26)*(AQ68)</f>
        <v>8615.3188714289463</v>
      </c>
      <c r="AR25" s="2">
        <f t="shared" ref="AR25:AZ25" si="5">($AV$2*12)+AR26+(($AV$2*12)/2+AR26)*(AR68)</f>
        <v>7672.5251925250514</v>
      </c>
      <c r="AS25" s="2">
        <f t="shared" si="5"/>
        <v>6855.2841257353875</v>
      </c>
      <c r="AT25" s="2">
        <f t="shared" si="5"/>
        <v>5811.7939705020353</v>
      </c>
      <c r="AU25" s="2">
        <f t="shared" si="5"/>
        <v>4658.5864174654444</v>
      </c>
      <c r="AV25" s="2">
        <f t="shared" si="5"/>
        <v>3714.1170331593044</v>
      </c>
      <c r="AW25" s="2">
        <f t="shared" si="5"/>
        <v>2801.0262220342556</v>
      </c>
      <c r="AX25" s="2">
        <f t="shared" si="5"/>
        <v>1930.8904466400002</v>
      </c>
      <c r="AY25" s="2">
        <f t="shared" si="5"/>
        <v>1213.5672</v>
      </c>
      <c r="AZ25" s="2">
        <f t="shared" si="5"/>
        <v>599.04</v>
      </c>
      <c r="BA25" s="2"/>
      <c r="BB25" s="2"/>
      <c r="BC25" s="2"/>
      <c r="BD25" s="2"/>
    </row>
    <row r="26" spans="1:57" x14ac:dyDescent="0.25">
      <c r="F26" s="19">
        <v>2006</v>
      </c>
      <c r="G26" s="9">
        <v>8.392142857142856</v>
      </c>
      <c r="H26" s="9">
        <v>7.7007692307692306</v>
      </c>
      <c r="I26" s="9">
        <v>9.0258333333333329</v>
      </c>
      <c r="J26" s="9">
        <v>7.7490909090909099</v>
      </c>
      <c r="K26" s="9">
        <v>7.7090000000000005</v>
      </c>
      <c r="L26" s="9">
        <v>8.6011111111111109</v>
      </c>
      <c r="M26" s="9">
        <v>8.9887499999999996</v>
      </c>
      <c r="N26" s="9">
        <v>6.3628571428571421</v>
      </c>
      <c r="O26" s="9">
        <v>4.6666666666666661</v>
      </c>
      <c r="P26" s="9">
        <v>6.6039999999999992</v>
      </c>
      <c r="Q26" s="9">
        <v>5.17</v>
      </c>
      <c r="R26" s="9">
        <v>-3.3699999999999997</v>
      </c>
      <c r="S26" s="9">
        <v>15.11</v>
      </c>
      <c r="T26" s="9">
        <v>20.65</v>
      </c>
      <c r="U26" s="15"/>
      <c r="V26" s="19"/>
      <c r="W26" s="9">
        <v>2006</v>
      </c>
      <c r="X26" s="9">
        <v>10.820714285714285</v>
      </c>
      <c r="Y26" s="9">
        <v>10.116153846153846</v>
      </c>
      <c r="Z26" s="9">
        <v>10.760833333333332</v>
      </c>
      <c r="AA26" s="9">
        <v>8.7763636363636373</v>
      </c>
      <c r="AB26" s="9">
        <v>9.1790000000000003</v>
      </c>
      <c r="AC26" s="9">
        <v>9.6944444444444446</v>
      </c>
      <c r="AD26" s="9">
        <v>10.0275</v>
      </c>
      <c r="AE26" s="9">
        <v>7.1342857142857143</v>
      </c>
      <c r="AF26" s="9">
        <v>5.8583333333333334</v>
      </c>
      <c r="AG26" s="9">
        <v>6.0720000000000001</v>
      </c>
      <c r="AH26" s="9">
        <v>3.4550000000000005</v>
      </c>
      <c r="AI26" s="9">
        <v>-0.31333333333333258</v>
      </c>
      <c r="AJ26" s="9">
        <v>19.490000000000002</v>
      </c>
      <c r="AK26" s="9">
        <v>19.07</v>
      </c>
      <c r="AL26" s="9"/>
      <c r="AM26" s="15"/>
      <c r="AN26" s="6"/>
      <c r="AO26" s="1">
        <v>2014</v>
      </c>
      <c r="AP26" s="2">
        <f>($AV$2*12)+AP27+(($AV$2*12)/2+AP27)*(AP69)</f>
        <v>9128.1705038618657</v>
      </c>
      <c r="AQ26" s="2">
        <f>($AV$2*12)+AQ27+(($AV$2*12)/2+AQ27)*(AQ69)</f>
        <v>8042.0133140338539</v>
      </c>
      <c r="AR26" s="2">
        <f t="shared" ref="AR26:AY26" si="6">($AV$2*12)+AR27+(($AV$2*12)/2+AR27)*(AR69)</f>
        <v>7096.1930101575554</v>
      </c>
      <c r="AS26" s="2">
        <f t="shared" si="6"/>
        <v>6276.3283765403166</v>
      </c>
      <c r="AT26" s="2">
        <f t="shared" si="6"/>
        <v>5229.4883331681731</v>
      </c>
      <c r="AU26" s="2">
        <f t="shared" si="6"/>
        <v>4072.5786692069069</v>
      </c>
      <c r="AV26" s="2">
        <f t="shared" si="6"/>
        <v>3125.0772804567659</v>
      </c>
      <c r="AW26" s="2">
        <f t="shared" si="6"/>
        <v>2209.0551986699998</v>
      </c>
      <c r="AX26" s="2">
        <f t="shared" si="6"/>
        <v>1336.1260500000001</v>
      </c>
      <c r="AY26" s="2">
        <f t="shared" si="6"/>
        <v>616.5</v>
      </c>
      <c r="AZ26" s="2"/>
      <c r="BA26" s="2"/>
      <c r="BB26" s="2"/>
      <c r="BC26" s="2"/>
      <c r="BD26" s="2"/>
    </row>
    <row r="27" spans="1:57" x14ac:dyDescent="0.25">
      <c r="F27" s="19">
        <v>2007</v>
      </c>
      <c r="G27" s="9">
        <v>7.449230769230768</v>
      </c>
      <c r="H27" s="9">
        <v>6.6216666666666661</v>
      </c>
      <c r="I27" s="9">
        <v>7.9690909090909088</v>
      </c>
      <c r="J27" s="9">
        <v>6.4590000000000005</v>
      </c>
      <c r="K27" s="9">
        <v>6.2711111111111117</v>
      </c>
      <c r="L27" s="9">
        <v>7.0950000000000006</v>
      </c>
      <c r="M27" s="9">
        <v>7.3228571428571438</v>
      </c>
      <c r="N27" s="9">
        <v>3.9816666666666669</v>
      </c>
      <c r="O27" s="9">
        <v>1.4700000000000002</v>
      </c>
      <c r="P27" s="9">
        <v>3.0925000000000002</v>
      </c>
      <c r="Q27" s="9">
        <v>1.0000000000000378E-2</v>
      </c>
      <c r="R27" s="9">
        <v>-15.379999999999999</v>
      </c>
      <c r="S27" s="9">
        <v>9.57</v>
      </c>
      <c r="T27" s="9"/>
      <c r="U27" s="15"/>
      <c r="V27" s="19"/>
      <c r="W27" s="9">
        <v>2007</v>
      </c>
      <c r="X27" s="9">
        <v>10.186153846153845</v>
      </c>
      <c r="Y27" s="9">
        <v>9.3699999999999992</v>
      </c>
      <c r="Z27" s="9">
        <v>10.005454545454546</v>
      </c>
      <c r="AA27" s="9">
        <v>7.7469999999999999</v>
      </c>
      <c r="AB27" s="9">
        <v>8.08</v>
      </c>
      <c r="AC27" s="9">
        <v>8.5224999999999991</v>
      </c>
      <c r="AD27" s="9">
        <v>8.7357142857142858</v>
      </c>
      <c r="AE27" s="9">
        <v>5.1449999999999996</v>
      </c>
      <c r="AF27" s="9">
        <v>3.2159999999999997</v>
      </c>
      <c r="AG27" s="9">
        <v>2.8224999999999993</v>
      </c>
      <c r="AH27" s="9">
        <v>-1.7500000000000007</v>
      </c>
      <c r="AI27" s="9">
        <v>-10.005000000000001</v>
      </c>
      <c r="AJ27" s="9">
        <v>19.91</v>
      </c>
      <c r="AK27" s="9"/>
      <c r="AL27" s="9"/>
      <c r="AM27" s="15"/>
      <c r="AN27" s="6"/>
      <c r="AO27" s="1">
        <v>2013</v>
      </c>
      <c r="AP27" s="2">
        <f>($AV$2*12)+AP28+(($AV$2*12)/2+AP28)*(AP70)</f>
        <v>8067.934126883285</v>
      </c>
      <c r="AQ27" s="2">
        <f>($AV$2*12)+AQ28+(($AV$2*12)/2+AQ28)*(AQ70)</f>
        <v>7038.4012455297197</v>
      </c>
      <c r="AR27" s="2">
        <f t="shared" ref="AR27:AX27" si="7">($AV$2*12)+AR28+(($AV$2*12)/2+AR28)*(AR70)</f>
        <v>6141.8891091540809</v>
      </c>
      <c r="AS27" s="2">
        <f t="shared" si="7"/>
        <v>5364.7662336875037</v>
      </c>
      <c r="AT27" s="2">
        <f t="shared" si="7"/>
        <v>4372.5007897328651</v>
      </c>
      <c r="AU27" s="2">
        <f t="shared" si="7"/>
        <v>3275.903951854888</v>
      </c>
      <c r="AV27" s="2">
        <f t="shared" si="7"/>
        <v>2377.7983701011999</v>
      </c>
      <c r="AW27" s="2">
        <f t="shared" si="7"/>
        <v>1509.530994</v>
      </c>
      <c r="AX27" s="2">
        <f t="shared" si="7"/>
        <v>682.11</v>
      </c>
      <c r="AY27" s="2"/>
      <c r="AZ27" s="2"/>
      <c r="BA27" s="2"/>
      <c r="BB27" s="2"/>
      <c r="BC27" s="2"/>
      <c r="BD27" s="2"/>
    </row>
    <row r="28" spans="1:57" x14ac:dyDescent="0.25">
      <c r="F28" s="19">
        <v>2008</v>
      </c>
      <c r="G28" s="9">
        <v>7.2725</v>
      </c>
      <c r="H28" s="9">
        <v>6.3536363636363635</v>
      </c>
      <c r="I28" s="9">
        <v>7.8090000000000002</v>
      </c>
      <c r="J28" s="9">
        <v>6.1133333333333333</v>
      </c>
      <c r="K28" s="9">
        <v>5.8587499999999997</v>
      </c>
      <c r="L28" s="9">
        <v>6.7414285714285711</v>
      </c>
      <c r="M28" s="9">
        <v>6.9483333333333333</v>
      </c>
      <c r="N28" s="9">
        <v>2.8639999999999999</v>
      </c>
      <c r="O28" s="9">
        <v>-0.55499999999999972</v>
      </c>
      <c r="P28" s="9">
        <v>0.93333333333333357</v>
      </c>
      <c r="Q28" s="9">
        <v>-4.7699999999999996</v>
      </c>
      <c r="R28" s="9">
        <v>-40.33</v>
      </c>
      <c r="S28" s="9"/>
      <c r="T28" s="9"/>
      <c r="U28" s="15"/>
      <c r="V28" s="19"/>
      <c r="W28" s="9">
        <v>2008</v>
      </c>
      <c r="X28" s="9">
        <v>9.3758333333333344</v>
      </c>
      <c r="Y28" s="9">
        <v>8.4118181818181821</v>
      </c>
      <c r="Z28" s="9">
        <v>9.0150000000000006</v>
      </c>
      <c r="AA28" s="9">
        <v>6.3955555555555552</v>
      </c>
      <c r="AB28" s="9">
        <v>6.6012499999999994</v>
      </c>
      <c r="AC28" s="9">
        <v>6.895714285714285</v>
      </c>
      <c r="AD28" s="9">
        <v>6.8733333333333322</v>
      </c>
      <c r="AE28" s="9">
        <v>2.1919999999999988</v>
      </c>
      <c r="AF28" s="9">
        <v>-0.95750000000000113</v>
      </c>
      <c r="AG28" s="9">
        <v>-2.8733333333333348</v>
      </c>
      <c r="AH28" s="9">
        <v>-12.580000000000002</v>
      </c>
      <c r="AI28" s="9">
        <v>-39.92</v>
      </c>
      <c r="AJ28" s="9"/>
      <c r="AK28" s="9"/>
      <c r="AL28" s="9"/>
      <c r="AM28" s="15"/>
      <c r="AN28" s="6"/>
      <c r="AO28" s="1">
        <v>2012</v>
      </c>
      <c r="AP28" s="2">
        <f>($AV$2*12)+AP29+(($AV$2*12)/2+AP29)*(AP71)</f>
        <v>5798.7156527308507</v>
      </c>
      <c r="AQ28" s="2">
        <f>($AV$2*12)+AQ29+(($AV$2*12)/2+AQ29)*(AQ71)</f>
        <v>4990.4147330844935</v>
      </c>
      <c r="AR28" s="2">
        <f t="shared" ref="AR28:AW28" si="8">($AV$2*12)+AR29+(($AV$2*12)/2+AR29)*(AR71)</f>
        <v>4286.5502937536949</v>
      </c>
      <c r="AS28" s="2">
        <f t="shared" si="8"/>
        <v>3676.4200625637936</v>
      </c>
      <c r="AT28" s="2">
        <f t="shared" si="8"/>
        <v>2897.3783384885492</v>
      </c>
      <c r="AU28" s="2">
        <f t="shared" si="8"/>
        <v>2036.4245519784001</v>
      </c>
      <c r="AV28" s="2">
        <f t="shared" si="8"/>
        <v>1331.309076</v>
      </c>
      <c r="AW28" s="2">
        <f t="shared" si="8"/>
        <v>649.62</v>
      </c>
      <c r="AX28" s="2"/>
      <c r="AY28" s="2"/>
      <c r="AZ28" s="2"/>
      <c r="BA28" s="2"/>
      <c r="BB28" s="2"/>
      <c r="BC28" s="2"/>
      <c r="BD28" s="2"/>
    </row>
    <row r="29" spans="1:57" x14ac:dyDescent="0.25">
      <c r="F29" s="19">
        <v>2009</v>
      </c>
      <c r="G29" s="9">
        <v>11.600000000000001</v>
      </c>
      <c r="H29" s="9">
        <v>11.022000000000002</v>
      </c>
      <c r="I29" s="9">
        <v>13.157777777777779</v>
      </c>
      <c r="J29" s="9">
        <v>11.918750000000001</v>
      </c>
      <c r="K29" s="9">
        <v>12.457142857142857</v>
      </c>
      <c r="L29" s="9">
        <v>14.586666666666666</v>
      </c>
      <c r="M29" s="9">
        <v>16.404</v>
      </c>
      <c r="N29" s="9">
        <v>13.6625</v>
      </c>
      <c r="O29" s="9">
        <v>12.703333333333333</v>
      </c>
      <c r="P29" s="9">
        <v>21.564999999999998</v>
      </c>
      <c r="Q29" s="9">
        <v>30.79</v>
      </c>
      <c r="R29" s="9"/>
      <c r="S29" s="9"/>
      <c r="T29" s="9"/>
      <c r="U29" s="15"/>
      <c r="V29" s="19"/>
      <c r="W29" s="9">
        <v>2009</v>
      </c>
      <c r="X29" s="9">
        <v>13.857272727272726</v>
      </c>
      <c r="Y29" s="9">
        <v>13.244999999999999</v>
      </c>
      <c r="Z29" s="9">
        <v>14.452222222222222</v>
      </c>
      <c r="AA29" s="9">
        <v>12.185</v>
      </c>
      <c r="AB29" s="9">
        <v>13.247142857142858</v>
      </c>
      <c r="AC29" s="9">
        <v>14.698333333333332</v>
      </c>
      <c r="AD29" s="9">
        <v>16.231999999999999</v>
      </c>
      <c r="AE29" s="9">
        <v>12.719999999999999</v>
      </c>
      <c r="AF29" s="9">
        <v>12.03</v>
      </c>
      <c r="AG29" s="9">
        <v>15.649999999999999</v>
      </c>
      <c r="AH29" s="9">
        <v>14.76</v>
      </c>
      <c r="AI29" s="9"/>
      <c r="AJ29" s="9"/>
      <c r="AK29" s="9"/>
      <c r="AL29" s="9"/>
      <c r="AM29" s="15"/>
      <c r="AN29" s="6"/>
      <c r="AO29" s="1">
        <v>2011</v>
      </c>
      <c r="AP29" s="2">
        <f>($AV$2*12)+AP30+(($AV$2*12)/2+AP30)*(AP72)</f>
        <v>4418.3075791409392</v>
      </c>
      <c r="AQ29" s="2">
        <f>($AV$2*12)+AQ30+(($AV$2*12)/2+AQ30)*(AQ72)</f>
        <v>3724.7251871327385</v>
      </c>
      <c r="AR29" s="2">
        <f>($AV$2*12)+AR30+(($AV$2*12)/2+AR30)*(AR72)</f>
        <v>3120.7570737546725</v>
      </c>
      <c r="AS29" s="2">
        <f>($AV$2*12)+AS30+(($AV$2*12)/2+AS30)*(AS72)</f>
        <v>2597.2198923663923</v>
      </c>
      <c r="AT29" s="2">
        <f>($AV$2*12)+AT30+(($AV$2*12)/2+AT30)*(AT72)</f>
        <v>1928.7440694084</v>
      </c>
      <c r="AU29" s="2">
        <f>($AV$2*12)+AU30+(($AV$2*12)/2+AU30)*(AU72)</f>
        <v>1189.9815960000001</v>
      </c>
      <c r="AV29" s="2">
        <f>($AV$2*12)+AV30+(($AV$2*12)/2+AV30)*(AV72)</f>
        <v>584.94000000000005</v>
      </c>
      <c r="AW29" s="2"/>
      <c r="AX29" s="2"/>
      <c r="AY29" s="2"/>
      <c r="AZ29" s="2"/>
      <c r="BA29" s="2"/>
      <c r="BB29" s="2"/>
      <c r="BC29" s="2"/>
      <c r="BD29" s="2"/>
    </row>
    <row r="30" spans="1:57" x14ac:dyDescent="0.25">
      <c r="F30" s="19">
        <v>2010</v>
      </c>
      <c r="G30" s="9">
        <v>9.6809999999999992</v>
      </c>
      <c r="H30" s="9">
        <v>8.8255555555555549</v>
      </c>
      <c r="I30" s="9">
        <v>10.953749999999999</v>
      </c>
      <c r="J30" s="9">
        <v>9.2228571428571424</v>
      </c>
      <c r="K30" s="9">
        <v>9.4016666666666673</v>
      </c>
      <c r="L30" s="9">
        <v>11.346</v>
      </c>
      <c r="M30" s="9">
        <v>12.807500000000001</v>
      </c>
      <c r="N30" s="9">
        <v>7.9533333333333331</v>
      </c>
      <c r="O30" s="9">
        <v>3.66</v>
      </c>
      <c r="P30" s="9">
        <v>12.34</v>
      </c>
      <c r="Q30" s="9"/>
      <c r="R30" s="9"/>
      <c r="S30" s="9"/>
      <c r="T30" s="9"/>
      <c r="U30" s="15"/>
      <c r="V30" s="19"/>
      <c r="W30" s="9">
        <v>2010</v>
      </c>
      <c r="X30" s="9">
        <v>13.767000000000001</v>
      </c>
      <c r="Y30" s="9">
        <v>13.076666666666668</v>
      </c>
      <c r="Z30" s="9">
        <v>14.413750000000002</v>
      </c>
      <c r="AA30" s="9">
        <v>11.817142857142859</v>
      </c>
      <c r="AB30" s="9">
        <v>12.995000000000003</v>
      </c>
      <c r="AC30" s="9">
        <v>14.686000000000002</v>
      </c>
      <c r="AD30" s="9">
        <v>16.600000000000001</v>
      </c>
      <c r="AE30" s="9">
        <v>12.04</v>
      </c>
      <c r="AF30" s="9">
        <v>10.664999999999999</v>
      </c>
      <c r="AG30" s="9">
        <v>16.54</v>
      </c>
      <c r="AH30" s="9"/>
      <c r="AI30" s="9"/>
      <c r="AJ30" s="9"/>
      <c r="AK30" s="9"/>
      <c r="AL30" s="9"/>
      <c r="AM30" s="15"/>
      <c r="AN30" s="6"/>
      <c r="AO30" s="1">
        <v>2010</v>
      </c>
      <c r="AP30" s="2">
        <f>($AV$2*12)+AP31+(($AV$2*12)/2+AP31)*(AP73)</f>
        <v>4035.9734461370172</v>
      </c>
      <c r="AQ30" s="2">
        <f>($AV$2*12)+AQ31+(($AV$2*12)/2+AQ31)*(AQ73)</f>
        <v>3305.7329828729612</v>
      </c>
      <c r="AR30" s="2">
        <f>($AV$2*12)+AR31+(($AV$2*12)/2+AR31)*(AR73)</f>
        <v>2669.8432025212387</v>
      </c>
      <c r="AS30" s="2">
        <f>($AV$2*12)+AS31+(($AV$2*12)/2+AS31)*(AS73)</f>
        <v>2118.6353888886001</v>
      </c>
      <c r="AT30" s="2">
        <f>($AV$2*12)+AT31+(($AV$2*12)/2+AT31)*(AT73)</f>
        <v>1414.828458</v>
      </c>
      <c r="AU30" s="2">
        <f>($AV$2*12)+AU31+(($AV$2*12)/2+AU31)*(AU73)</f>
        <v>637.02</v>
      </c>
      <c r="AV30" s="2"/>
      <c r="AW30" s="2"/>
      <c r="AX30" s="2"/>
      <c r="AY30" s="2"/>
      <c r="AZ30" s="2"/>
      <c r="BA30" s="2"/>
      <c r="BB30" s="2"/>
      <c r="BC30" s="2"/>
      <c r="BD30" s="2"/>
    </row>
    <row r="31" spans="1:57" x14ac:dyDescent="0.25">
      <c r="F31" s="19">
        <v>2011</v>
      </c>
      <c r="G31" s="9">
        <v>9.3855555555555537</v>
      </c>
      <c r="H31" s="9">
        <v>8.3862499999999986</v>
      </c>
      <c r="I31" s="9">
        <v>10.755714285714285</v>
      </c>
      <c r="J31" s="9">
        <v>8.7033333333333331</v>
      </c>
      <c r="K31" s="9">
        <v>8.8140000000000001</v>
      </c>
      <c r="L31" s="9">
        <v>11.0975</v>
      </c>
      <c r="M31" s="9">
        <v>12.963333333333333</v>
      </c>
      <c r="N31" s="9">
        <v>5.76</v>
      </c>
      <c r="O31" s="9">
        <v>-5.0199999999999996</v>
      </c>
      <c r="P31" s="9"/>
      <c r="Q31" s="9"/>
      <c r="R31" s="9"/>
      <c r="S31" s="9"/>
      <c r="T31" s="9"/>
      <c r="U31" s="15"/>
      <c r="V31" s="19"/>
      <c r="W31" s="9">
        <v>2011</v>
      </c>
      <c r="X31" s="9">
        <v>13.45888888888889</v>
      </c>
      <c r="Y31" s="9">
        <v>12.643750000000001</v>
      </c>
      <c r="Z31" s="9">
        <v>14.110000000000001</v>
      </c>
      <c r="AA31" s="9">
        <v>11.030000000000001</v>
      </c>
      <c r="AB31" s="9">
        <v>12.286</v>
      </c>
      <c r="AC31" s="9">
        <v>14.2225</v>
      </c>
      <c r="AD31" s="9">
        <v>16.62</v>
      </c>
      <c r="AE31" s="9">
        <v>9.7899999999999991</v>
      </c>
      <c r="AF31" s="9">
        <v>4.79</v>
      </c>
      <c r="AG31" s="9"/>
      <c r="AH31" s="9"/>
      <c r="AI31" s="9"/>
      <c r="AJ31" s="9"/>
      <c r="AK31" s="9"/>
      <c r="AL31" s="9"/>
      <c r="AM31" s="15"/>
      <c r="AN31" s="6"/>
      <c r="AO31" s="1">
        <v>2009</v>
      </c>
      <c r="AP31" s="2">
        <f>($AV$2*12)+AP32+(($AV$2*12)/2+AP32)*(AP74)</f>
        <v>3025.5950205955287</v>
      </c>
      <c r="AQ31" s="2">
        <f>($AV$2*12)+AQ32+(($AV$2*12)/2+AQ32)*(AQ74)</f>
        <v>2375.5679035721569</v>
      </c>
      <c r="AR31" s="2">
        <f>($AV$2*12)+AR32+(($AV$2*12)/2+AR32)*(AR74)</f>
        <v>1809.5275080302999</v>
      </c>
      <c r="AS31" s="2">
        <f>($AV$2*12)+AS32+(($AV$2*12)/2+AS32)*(AS74)</f>
        <v>1318.8671790000001</v>
      </c>
      <c r="AT31" s="2">
        <f>($AV$2*12)+AT32+(($AV$2*12)/2+AT32)*(AT74)</f>
        <v>692.37</v>
      </c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7" x14ac:dyDescent="0.25">
      <c r="F32" s="19">
        <v>2012</v>
      </c>
      <c r="G32" s="9">
        <v>11.186249999999999</v>
      </c>
      <c r="H32" s="9">
        <v>10.301428571428572</v>
      </c>
      <c r="I32" s="9">
        <v>13.385</v>
      </c>
      <c r="J32" s="9">
        <v>11.447999999999999</v>
      </c>
      <c r="K32" s="9">
        <v>12.272499999999999</v>
      </c>
      <c r="L32" s="9">
        <v>16.47</v>
      </c>
      <c r="M32" s="9">
        <v>21.954999999999998</v>
      </c>
      <c r="N32" s="9">
        <v>16.54</v>
      </c>
      <c r="O32" s="9"/>
      <c r="P32" s="9"/>
      <c r="Q32" s="9"/>
      <c r="R32" s="9"/>
      <c r="S32" s="9"/>
      <c r="T32" s="9"/>
      <c r="U32" s="15"/>
      <c r="V32" s="19"/>
      <c r="W32" s="9">
        <v>2012</v>
      </c>
      <c r="X32" s="9">
        <v>14.5425</v>
      </c>
      <c r="Y32" s="9">
        <v>13.765714285714285</v>
      </c>
      <c r="Z32" s="9">
        <v>15.663333333333334</v>
      </c>
      <c r="AA32" s="9">
        <v>12.278</v>
      </c>
      <c r="AB32" s="9">
        <v>14.16</v>
      </c>
      <c r="AC32" s="9">
        <v>17.366666666666667</v>
      </c>
      <c r="AD32" s="9">
        <v>22.535</v>
      </c>
      <c r="AE32" s="9">
        <v>14.79</v>
      </c>
      <c r="AF32" s="9"/>
      <c r="AG32" s="9"/>
      <c r="AH32" s="9"/>
      <c r="AI32" s="9"/>
      <c r="AJ32" s="9"/>
      <c r="AK32" s="9"/>
      <c r="AL32" s="9"/>
      <c r="AM32" s="15"/>
      <c r="AN32" s="6"/>
      <c r="AO32" s="1">
        <v>2008</v>
      </c>
      <c r="AP32" s="2">
        <f>($AV$2*12)+AP33+(($AV$2*12)/2+AP33)*(AP75)</f>
        <v>1783.947565253864</v>
      </c>
      <c r="AQ32" s="2">
        <f>($AV$2*12)+AQ33+(($AV$2*12)/2+AQ33)*(AQ75)</f>
        <v>1286.9469405704999</v>
      </c>
      <c r="AR32" s="2">
        <f>($AV$2*12)+AR33+(($AV$2*12)/2+AR33)*(AR75)</f>
        <v>854.16125699999998</v>
      </c>
      <c r="AS32" s="2">
        <f>($AV$2*12)+AS33+(($AV$2*12)/2+AS33)*(AS75)</f>
        <v>479.01</v>
      </c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6:56" x14ac:dyDescent="0.25">
      <c r="F33" s="19">
        <v>2013</v>
      </c>
      <c r="G33" s="9">
        <v>10.421428571428573</v>
      </c>
      <c r="H33" s="9">
        <v>9.2616666666666685</v>
      </c>
      <c r="I33" s="9">
        <v>12.754000000000001</v>
      </c>
      <c r="J33" s="9">
        <v>10.175000000000001</v>
      </c>
      <c r="K33" s="9">
        <v>10.850000000000001</v>
      </c>
      <c r="L33" s="9">
        <v>16.435000000000002</v>
      </c>
      <c r="M33" s="9">
        <v>27.37</v>
      </c>
      <c r="N33" s="9"/>
      <c r="O33" s="9"/>
      <c r="P33" s="9"/>
      <c r="Q33" s="9"/>
      <c r="R33" s="9"/>
      <c r="S33" s="9"/>
      <c r="T33" s="9"/>
      <c r="U33" s="15"/>
      <c r="V33" s="19"/>
      <c r="W33" s="9">
        <v>2013</v>
      </c>
      <c r="X33" s="9">
        <v>14.507142857142856</v>
      </c>
      <c r="Y33" s="9">
        <v>13.594999999999999</v>
      </c>
      <c r="Z33" s="9">
        <v>15.837999999999999</v>
      </c>
      <c r="AA33" s="9">
        <v>11.65</v>
      </c>
      <c r="AB33" s="9">
        <v>13.950000000000001</v>
      </c>
      <c r="AC33" s="9">
        <v>18.655000000000001</v>
      </c>
      <c r="AD33" s="9">
        <v>30.28</v>
      </c>
      <c r="AE33" s="9"/>
      <c r="AF33" s="9"/>
      <c r="AG33" s="9"/>
      <c r="AH33" s="9"/>
      <c r="AI33" s="9"/>
      <c r="AJ33" s="9"/>
      <c r="AK33" s="9"/>
      <c r="AL33" s="9"/>
      <c r="AM33" s="15"/>
      <c r="AN33" s="6"/>
      <c r="AO33" s="1">
        <v>2007</v>
      </c>
      <c r="AP33" s="2">
        <f>($AV$2*12)+AP34+(($AV$2*12)/2+AP34)*(AP76)</f>
        <v>2186.9240242229998</v>
      </c>
      <c r="AQ33" s="2">
        <f>($AV$2*12)+AQ34+(($AV$2*12)/2+AQ34)*(AQ76)</f>
        <v>1354.008615</v>
      </c>
      <c r="AR33" s="2">
        <f>($AV$2*12)+AR34+(($AV$2*12)/2+AR34)*(AR76)</f>
        <v>628.71</v>
      </c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6:56" x14ac:dyDescent="0.25">
      <c r="F34" s="19">
        <v>2014</v>
      </c>
      <c r="G34" s="9">
        <v>7.5966666666666667</v>
      </c>
      <c r="H34" s="9">
        <v>5.64</v>
      </c>
      <c r="I34" s="9">
        <v>9.1</v>
      </c>
      <c r="J34" s="9">
        <v>4.4433333333333334</v>
      </c>
      <c r="K34" s="9">
        <v>2.59</v>
      </c>
      <c r="L34" s="9">
        <v>5.5</v>
      </c>
      <c r="M34" s="9"/>
      <c r="N34" s="9"/>
      <c r="O34" s="9"/>
      <c r="P34" s="9"/>
      <c r="Q34" s="9"/>
      <c r="R34" s="9"/>
      <c r="S34" s="9"/>
      <c r="T34" s="9"/>
      <c r="U34" s="15"/>
      <c r="V34" s="19"/>
      <c r="W34" s="9">
        <v>2014</v>
      </c>
      <c r="X34" s="9">
        <v>11.878333333333336</v>
      </c>
      <c r="Y34" s="9">
        <v>10.258000000000001</v>
      </c>
      <c r="Z34" s="9">
        <v>12.227500000000001</v>
      </c>
      <c r="AA34" s="9">
        <v>5.44</v>
      </c>
      <c r="AB34" s="9">
        <v>5.7850000000000001</v>
      </c>
      <c r="AC34" s="9">
        <v>7.03</v>
      </c>
      <c r="AD34" s="9"/>
      <c r="AE34" s="9"/>
      <c r="AF34" s="9"/>
      <c r="AG34" s="9"/>
      <c r="AH34" s="9"/>
      <c r="AI34" s="9"/>
      <c r="AJ34" s="9"/>
      <c r="AK34" s="9"/>
      <c r="AL34" s="9"/>
      <c r="AM34" s="15"/>
      <c r="AN34" s="6"/>
      <c r="AO34" s="1">
        <v>2006</v>
      </c>
      <c r="AP34" s="2">
        <f>($AV$2*12)+AP35+(($AV$2*12)/2+AP35)*(AP77)</f>
        <v>1422.1173899999999</v>
      </c>
      <c r="AQ34" s="2">
        <f>($AV$2*12)+AQ35+(($AV$2*12)/2+AQ35)*(AQ77)</f>
        <v>661.95</v>
      </c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6:56" x14ac:dyDescent="0.25">
      <c r="F35" s="19">
        <v>2015</v>
      </c>
      <c r="G35" s="9">
        <v>8.016</v>
      </c>
      <c r="H35" s="9">
        <v>5.6749999999999998</v>
      </c>
      <c r="I35" s="9">
        <v>10.299999999999999</v>
      </c>
      <c r="J35" s="9">
        <v>3.915</v>
      </c>
      <c r="K35" s="9">
        <v>-0.32</v>
      </c>
      <c r="L35" s="9"/>
      <c r="M35" s="9"/>
      <c r="N35" s="9"/>
      <c r="O35" s="9"/>
      <c r="P35" s="9"/>
      <c r="Q35" s="9"/>
      <c r="R35" s="9"/>
      <c r="S35" s="9"/>
      <c r="T35" s="9"/>
      <c r="U35" s="15"/>
      <c r="V35" s="19"/>
      <c r="W35" s="9">
        <v>2015</v>
      </c>
      <c r="X35" s="9">
        <v>12.848000000000003</v>
      </c>
      <c r="Y35" s="9">
        <v>11.065000000000001</v>
      </c>
      <c r="Z35" s="9">
        <v>13.96</v>
      </c>
      <c r="AA35" s="9">
        <v>4.6449999999999996</v>
      </c>
      <c r="AB35" s="9">
        <v>4.54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15"/>
      <c r="AN35" s="6"/>
      <c r="AO35" s="1">
        <v>2005</v>
      </c>
      <c r="AP35" s="2">
        <f>($AV$2*12)/2*($AP78)+$AV$2*12</f>
        <v>630.05999999999995</v>
      </c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6:56" x14ac:dyDescent="0.25">
      <c r="F36" s="19">
        <v>2016</v>
      </c>
      <c r="G36" s="9">
        <v>10.1</v>
      </c>
      <c r="H36" s="9">
        <v>7.6733333333333329</v>
      </c>
      <c r="I36" s="9">
        <v>15.61</v>
      </c>
      <c r="J36" s="9">
        <v>8.15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15"/>
      <c r="V36" s="19"/>
      <c r="W36" s="9">
        <v>2016</v>
      </c>
      <c r="X36" s="9">
        <v>14.925000000000001</v>
      </c>
      <c r="Y36" s="9">
        <v>13.240000000000002</v>
      </c>
      <c r="Z36" s="9">
        <v>18.670000000000002</v>
      </c>
      <c r="AA36" s="9">
        <v>4.75</v>
      </c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15"/>
      <c r="AN36" s="1"/>
      <c r="AO36" s="1"/>
      <c r="AP36" s="1">
        <v>2019</v>
      </c>
      <c r="AQ36" s="1">
        <v>2019</v>
      </c>
      <c r="AR36" s="1">
        <v>2019</v>
      </c>
      <c r="AS36" s="1">
        <v>2019</v>
      </c>
      <c r="AT36" s="1">
        <v>2019</v>
      </c>
      <c r="AU36" s="1">
        <v>2019</v>
      </c>
      <c r="AV36" s="1">
        <v>2019</v>
      </c>
      <c r="AW36" s="1">
        <v>2019</v>
      </c>
      <c r="AX36" s="1">
        <v>2019</v>
      </c>
      <c r="AY36" s="1">
        <v>2019</v>
      </c>
      <c r="AZ36" s="1">
        <v>2019</v>
      </c>
      <c r="BA36" s="1">
        <v>2019</v>
      </c>
      <c r="BB36" s="1">
        <v>2019</v>
      </c>
      <c r="BC36" s="1">
        <v>2019</v>
      </c>
      <c r="BD36" s="1">
        <v>2019</v>
      </c>
    </row>
    <row r="37" spans="6:56" x14ac:dyDescent="0.25">
      <c r="F37" s="19">
        <v>2017</v>
      </c>
      <c r="G37" s="9">
        <v>10.75</v>
      </c>
      <c r="H37" s="9">
        <v>7.4350000000000005</v>
      </c>
      <c r="I37" s="9">
        <v>23.07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5"/>
      <c r="V37" s="19"/>
      <c r="W37" s="9">
        <v>2017</v>
      </c>
      <c r="X37" s="9">
        <v>18.316666666666666</v>
      </c>
      <c r="Y37" s="9">
        <v>17.485000000000003</v>
      </c>
      <c r="Z37" s="9">
        <v>32.590000000000003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15"/>
      <c r="AN37" s="1"/>
    </row>
    <row r="38" spans="6:56" x14ac:dyDescent="0.25">
      <c r="F38" s="19">
        <v>2018</v>
      </c>
      <c r="G38" s="9">
        <v>4.59</v>
      </c>
      <c r="H38" s="9">
        <v>-8.1999999999999993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5"/>
      <c r="V38" s="19"/>
      <c r="W38" s="9">
        <v>2018</v>
      </c>
      <c r="X38" s="9">
        <v>11.18</v>
      </c>
      <c r="Y38" s="9">
        <v>2.38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15"/>
      <c r="AN38" s="1"/>
    </row>
    <row r="39" spans="6:56" x14ac:dyDescent="0.25">
      <c r="F39" s="19">
        <v>2019</v>
      </c>
      <c r="G39" s="9">
        <v>17.38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5"/>
      <c r="V39" s="19"/>
      <c r="W39" s="9">
        <v>2019</v>
      </c>
      <c r="X39" s="9">
        <v>19.98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15"/>
      <c r="AN39" s="1"/>
    </row>
    <row r="40" spans="6:56" x14ac:dyDescent="0.25">
      <c r="F40" s="19"/>
      <c r="G40" s="9">
        <v>2019</v>
      </c>
      <c r="H40" s="9">
        <v>2018</v>
      </c>
      <c r="I40" s="9">
        <v>2017</v>
      </c>
      <c r="J40" s="9">
        <v>2016</v>
      </c>
      <c r="K40" s="9">
        <v>2015</v>
      </c>
      <c r="L40" s="9">
        <v>2014</v>
      </c>
      <c r="M40" s="9">
        <v>2013</v>
      </c>
      <c r="N40" s="9">
        <v>2012</v>
      </c>
      <c r="O40" s="9">
        <v>2011</v>
      </c>
      <c r="P40" s="9">
        <v>2010</v>
      </c>
      <c r="Q40" s="9">
        <v>2009</v>
      </c>
      <c r="R40" s="9">
        <v>2008</v>
      </c>
      <c r="S40" s="9">
        <v>2007</v>
      </c>
      <c r="T40" s="9">
        <v>2006</v>
      </c>
      <c r="U40" s="15">
        <v>2005</v>
      </c>
      <c r="V40" s="19"/>
      <c r="W40" s="9"/>
      <c r="X40" s="9">
        <v>2019</v>
      </c>
      <c r="Y40" s="9">
        <v>2018</v>
      </c>
      <c r="Z40" s="9">
        <v>2017</v>
      </c>
      <c r="AA40" s="9">
        <v>2016</v>
      </c>
      <c r="AB40" s="9">
        <v>2015</v>
      </c>
      <c r="AC40" s="9">
        <v>2014</v>
      </c>
      <c r="AD40" s="9">
        <v>2013</v>
      </c>
      <c r="AE40" s="9">
        <v>2012</v>
      </c>
      <c r="AF40" s="9">
        <v>2011</v>
      </c>
      <c r="AG40" s="9">
        <v>2010</v>
      </c>
      <c r="AH40" s="9">
        <v>2009</v>
      </c>
      <c r="AI40" s="9">
        <v>2008</v>
      </c>
      <c r="AJ40" s="9">
        <v>2007</v>
      </c>
      <c r="AK40" s="9">
        <v>2006</v>
      </c>
      <c r="AL40" s="9">
        <v>2005</v>
      </c>
      <c r="AM40" s="15"/>
      <c r="AN40" s="1"/>
    </row>
    <row r="41" spans="6:56" ht="15.75" thickBot="1" x14ac:dyDescent="0.3"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2"/>
      <c r="V41" s="20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2"/>
      <c r="AN41" s="1"/>
    </row>
    <row r="42" spans="6:56" x14ac:dyDescent="0.25"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"/>
    </row>
    <row r="43" spans="6:56" x14ac:dyDescent="0.25">
      <c r="F43" s="9"/>
      <c r="G43" s="9"/>
      <c r="H43" s="9" t="s">
        <v>10</v>
      </c>
      <c r="I43" s="9"/>
      <c r="J43" s="23">
        <v>50</v>
      </c>
      <c r="K43" s="23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1"/>
    </row>
    <row r="44" spans="6:56" x14ac:dyDescent="0.2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6:56" x14ac:dyDescent="0.25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6:56" x14ac:dyDescent="0.2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6:56" x14ac:dyDescent="0.2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6:56" x14ac:dyDescent="0.2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56" x14ac:dyDescent="0.25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56" x14ac:dyDescent="0.25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56" x14ac:dyDescent="0.2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56" x14ac:dyDescent="0.25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56" x14ac:dyDescent="0.25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56" x14ac:dyDescent="0.2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56" x14ac:dyDescent="0.25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56" x14ac:dyDescent="0.2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56" x14ac:dyDescent="0.2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56" x14ac:dyDescent="0.2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56" x14ac:dyDescent="0.2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56" x14ac:dyDescent="0.25">
      <c r="F60" t="s">
        <v>5</v>
      </c>
    </row>
    <row r="61" spans="1:56" x14ac:dyDescent="0.25">
      <c r="A61" s="1"/>
      <c r="B61" s="1"/>
      <c r="C61" s="1"/>
      <c r="D61" s="1"/>
      <c r="E61" s="1"/>
      <c r="G61">
        <v>2005</v>
      </c>
      <c r="H61">
        <v>2006</v>
      </c>
      <c r="I61">
        <v>2007</v>
      </c>
      <c r="J61">
        <v>2008</v>
      </c>
      <c r="K61">
        <v>2009</v>
      </c>
      <c r="L61">
        <v>2010</v>
      </c>
      <c r="M61">
        <v>2011</v>
      </c>
      <c r="N61">
        <v>2012</v>
      </c>
      <c r="O61">
        <v>2013</v>
      </c>
      <c r="P61">
        <v>2014</v>
      </c>
      <c r="Q61">
        <v>2015</v>
      </c>
      <c r="R61">
        <v>2016</v>
      </c>
      <c r="S61">
        <v>2017</v>
      </c>
      <c r="T61">
        <v>2018</v>
      </c>
      <c r="U61">
        <v>2019</v>
      </c>
      <c r="V61">
        <v>2020</v>
      </c>
      <c r="W61">
        <v>2021</v>
      </c>
      <c r="X61">
        <v>2022</v>
      </c>
      <c r="Y61">
        <v>2023</v>
      </c>
      <c r="Z61">
        <v>2024</v>
      </c>
      <c r="AA61">
        <v>2025</v>
      </c>
      <c r="AB61">
        <v>2026</v>
      </c>
      <c r="AC61">
        <v>2027</v>
      </c>
      <c r="AD61">
        <v>2028</v>
      </c>
      <c r="AE61">
        <v>2029</v>
      </c>
      <c r="AF61">
        <v>2030</v>
      </c>
      <c r="AG61">
        <v>2031</v>
      </c>
      <c r="AH61">
        <v>2032</v>
      </c>
      <c r="AI61">
        <v>2033</v>
      </c>
      <c r="AJ61">
        <v>2034</v>
      </c>
      <c r="AK61">
        <v>2035</v>
      </c>
      <c r="AL61">
        <v>2036</v>
      </c>
    </row>
    <row r="62" spans="1:56" x14ac:dyDescent="0.25">
      <c r="A62" s="2"/>
      <c r="B62" s="2"/>
      <c r="C62" s="2"/>
      <c r="D62" s="2"/>
      <c r="E62" s="2"/>
      <c r="F62" t="str">
        <f>G4</f>
        <v>MSCI World</v>
      </c>
      <c r="G62" s="5">
        <f>AP35</f>
        <v>630.05999999999995</v>
      </c>
      <c r="H62" s="5">
        <f>AP34</f>
        <v>1422.1173899999999</v>
      </c>
      <c r="I62" s="5">
        <f>AP33</f>
        <v>2186.9240242229998</v>
      </c>
      <c r="J62" s="5">
        <f>AP32</f>
        <v>1783.947565253864</v>
      </c>
      <c r="K62" s="5">
        <f>AP31</f>
        <v>3025.5950205955287</v>
      </c>
      <c r="L62" s="5">
        <f>AP30</f>
        <v>4035.9734461370172</v>
      </c>
      <c r="M62" s="5">
        <f>AP29</f>
        <v>4418.3075791409392</v>
      </c>
      <c r="N62" s="5">
        <f>AP28</f>
        <v>5798.7156527308507</v>
      </c>
      <c r="O62" s="5">
        <f>AP27</f>
        <v>8067.934126883285</v>
      </c>
      <c r="P62" s="5">
        <f>AP26</f>
        <v>9128.1705038618657</v>
      </c>
      <c r="Q62" s="5">
        <f>AP25</f>
        <v>9698.0003582495083</v>
      </c>
      <c r="R62" s="5">
        <f>AP24</f>
        <v>11112.837387446843</v>
      </c>
      <c r="S62" s="5">
        <f>AP23</f>
        <v>14345.77897273083</v>
      </c>
      <c r="T62" s="5">
        <f>AP22</f>
        <v>13744.825096966902</v>
      </c>
      <c r="U62" s="5">
        <f>AP21</f>
        <v>16785.815698819752</v>
      </c>
      <c r="AO62" s="1"/>
      <c r="AP62" s="1"/>
      <c r="AQ62" s="1"/>
      <c r="AR62" s="1"/>
      <c r="AS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x14ac:dyDescent="0.25">
      <c r="A63" s="4"/>
      <c r="B63" s="4"/>
      <c r="C63" s="4"/>
      <c r="D63" s="4"/>
      <c r="E63" s="4"/>
      <c r="F63" s="4" t="str">
        <f>X4</f>
        <v>MSCI World Momentum</v>
      </c>
      <c r="G63" s="4">
        <f>AP3</f>
        <v>685.05</v>
      </c>
      <c r="H63" s="4">
        <f>AP4</f>
        <v>1472.8990349999999</v>
      </c>
      <c r="I63" s="4">
        <f>AP5</f>
        <v>2425.8832328684998</v>
      </c>
      <c r="J63" s="4">
        <f>AP6</f>
        <v>1937.7106463073947</v>
      </c>
      <c r="K63" s="4">
        <f>AP7</f>
        <v>2867.9967377023659</v>
      </c>
      <c r="L63" s="4">
        <f>AP8</f>
        <v>3991.9833981183374</v>
      </c>
      <c r="M63" s="4">
        <f>AP9</f>
        <v>4797.5694028882062</v>
      </c>
      <c r="N63" s="4">
        <f>AP10</f>
        <v>6151.4999175753719</v>
      </c>
      <c r="O63" s="4">
        <f>AP11</f>
        <v>8705.0140926171953</v>
      </c>
      <c r="P63" s="4">
        <f>AP12</f>
        <v>9938.0665833281837</v>
      </c>
      <c r="Q63" s="4">
        <f>AP13</f>
        <v>11002.874806211283</v>
      </c>
      <c r="R63" s="4">
        <f>AP14</f>
        <v>12139.761359506319</v>
      </c>
      <c r="S63" s="4">
        <f>AP15</f>
        <v>16793.87958656943</v>
      </c>
      <c r="T63" s="4">
        <f>AP16</f>
        <v>17800.713920729784</v>
      </c>
      <c r="U63" s="4">
        <f>AP17</f>
        <v>22017.236562091595</v>
      </c>
      <c r="AO63" s="1"/>
      <c r="AP63" s="1" t="s">
        <v>6</v>
      </c>
      <c r="AQ63" s="1"/>
      <c r="AR63" s="1"/>
      <c r="AS63" s="1"/>
      <c r="AU63" s="1"/>
      <c r="AV63" s="7">
        <v>500</v>
      </c>
      <c r="AW63" s="7"/>
      <c r="AX63" s="1"/>
      <c r="AY63" s="1"/>
      <c r="AZ63" s="1"/>
      <c r="BA63" s="1"/>
      <c r="BB63" s="1"/>
      <c r="BC63" s="1"/>
      <c r="BD63" s="1"/>
    </row>
    <row r="64" spans="1:56" x14ac:dyDescent="0.25">
      <c r="A64" s="4"/>
      <c r="B64" s="4"/>
      <c r="C64" s="2"/>
      <c r="D64" s="2"/>
      <c r="E64" s="1"/>
      <c r="AO64" s="1">
        <v>2019</v>
      </c>
      <c r="AP64" s="3">
        <f t="shared" ref="AP64:BD64" si="9">$C19/100</f>
        <v>0.17379999999999998</v>
      </c>
      <c r="AQ64" s="3">
        <f t="shared" si="9"/>
        <v>0.17379999999999998</v>
      </c>
      <c r="AR64" s="3">
        <f t="shared" si="9"/>
        <v>0.17379999999999998</v>
      </c>
      <c r="AS64" s="3">
        <f t="shared" si="9"/>
        <v>0.17379999999999998</v>
      </c>
      <c r="AT64" s="3">
        <f t="shared" si="9"/>
        <v>0.17379999999999998</v>
      </c>
      <c r="AU64" s="3">
        <f t="shared" si="9"/>
        <v>0.17379999999999998</v>
      </c>
      <c r="AV64" s="3">
        <f t="shared" si="9"/>
        <v>0.17379999999999998</v>
      </c>
      <c r="AW64" s="3">
        <f t="shared" si="9"/>
        <v>0.17379999999999998</v>
      </c>
      <c r="AX64" s="3">
        <f t="shared" si="9"/>
        <v>0.17379999999999998</v>
      </c>
      <c r="AY64" s="3">
        <f t="shared" si="9"/>
        <v>0.17379999999999998</v>
      </c>
      <c r="AZ64" s="3">
        <f t="shared" si="9"/>
        <v>0.17379999999999998</v>
      </c>
      <c r="BA64" s="3">
        <f t="shared" si="9"/>
        <v>0.17379999999999998</v>
      </c>
      <c r="BB64" s="3">
        <f t="shared" si="9"/>
        <v>0.17379999999999998</v>
      </c>
      <c r="BC64" s="3">
        <f t="shared" si="9"/>
        <v>0.17379999999999998</v>
      </c>
      <c r="BD64" s="3">
        <f t="shared" si="9"/>
        <v>0.17379999999999998</v>
      </c>
    </row>
    <row r="65" spans="1:56" x14ac:dyDescent="0.25">
      <c r="A65" s="4"/>
      <c r="B65" s="4"/>
      <c r="C65" s="2"/>
      <c r="D65" s="2"/>
      <c r="E65" s="1"/>
      <c r="F65" t="s">
        <v>8</v>
      </c>
      <c r="AO65" s="1">
        <v>2018</v>
      </c>
      <c r="AP65" s="3">
        <f t="shared" ref="AP65:BD65" si="10">$C18/100</f>
        <v>-8.199999999999999E-2</v>
      </c>
      <c r="AQ65" s="3">
        <f t="shared" si="10"/>
        <v>-8.199999999999999E-2</v>
      </c>
      <c r="AR65" s="3">
        <f t="shared" si="10"/>
        <v>-8.199999999999999E-2</v>
      </c>
      <c r="AS65" s="3">
        <f t="shared" si="10"/>
        <v>-8.199999999999999E-2</v>
      </c>
      <c r="AT65" s="3">
        <f t="shared" si="10"/>
        <v>-8.199999999999999E-2</v>
      </c>
      <c r="AU65" s="3">
        <f t="shared" si="10"/>
        <v>-8.199999999999999E-2</v>
      </c>
      <c r="AV65" s="3">
        <f t="shared" si="10"/>
        <v>-8.199999999999999E-2</v>
      </c>
      <c r="AW65" s="3">
        <f t="shared" si="10"/>
        <v>-8.199999999999999E-2</v>
      </c>
      <c r="AX65" s="3">
        <f t="shared" si="10"/>
        <v>-8.199999999999999E-2</v>
      </c>
      <c r="AY65" s="3">
        <f t="shared" si="10"/>
        <v>-8.199999999999999E-2</v>
      </c>
      <c r="AZ65" s="3">
        <f t="shared" si="10"/>
        <v>-8.199999999999999E-2</v>
      </c>
      <c r="BA65" s="3">
        <f t="shared" si="10"/>
        <v>-8.199999999999999E-2</v>
      </c>
      <c r="BB65" s="3">
        <f t="shared" si="10"/>
        <v>-8.199999999999999E-2</v>
      </c>
      <c r="BC65" s="3">
        <f t="shared" si="10"/>
        <v>-8.199999999999999E-2</v>
      </c>
      <c r="BD65" s="3">
        <f t="shared" si="10"/>
        <v>-8.199999999999999E-2</v>
      </c>
    </row>
    <row r="66" spans="1:56" x14ac:dyDescent="0.25">
      <c r="A66" s="4"/>
      <c r="B66" s="2"/>
      <c r="C66" s="2"/>
      <c r="D66" s="1"/>
      <c r="E66" s="1"/>
      <c r="F66" t="str">
        <f>F62</f>
        <v>MSCI World</v>
      </c>
      <c r="G66">
        <f>10000</f>
        <v>10000</v>
      </c>
      <c r="H66">
        <f>G66*(H76/100+1)</f>
        <v>12064.999999999998</v>
      </c>
      <c r="I66">
        <f t="shared" ref="I66:U66" si="11">H66*(I76/100+1)</f>
        <v>13219.620499999997</v>
      </c>
      <c r="J66">
        <f t="shared" si="11"/>
        <v>7888.1475523499985</v>
      </c>
      <c r="K66">
        <f t="shared" si="11"/>
        <v>10316.908183718564</v>
      </c>
      <c r="L66">
        <f t="shared" si="11"/>
        <v>11590.014653589435</v>
      </c>
      <c r="M66">
        <f t="shared" si="11"/>
        <v>11008.195917979245</v>
      </c>
      <c r="N66">
        <f t="shared" si="11"/>
        <v>12828.951522813011</v>
      </c>
      <c r="O66">
        <f t="shared" si="11"/>
        <v>16340.235554606934</v>
      </c>
      <c r="P66">
        <f t="shared" si="11"/>
        <v>17238.948510110313</v>
      </c>
      <c r="Q66">
        <f t="shared" si="11"/>
        <v>17183.783874877961</v>
      </c>
      <c r="R66">
        <f t="shared" si="11"/>
        <v>18584.262260680513</v>
      </c>
      <c r="S66">
        <f t="shared" si="11"/>
        <v>22871.651564219508</v>
      </c>
      <c r="T66">
        <f t="shared" si="11"/>
        <v>20996.176135953508</v>
      </c>
      <c r="U66">
        <f t="shared" si="11"/>
        <v>24645.311548382226</v>
      </c>
      <c r="AO66" s="1">
        <v>2017</v>
      </c>
      <c r="AP66" s="3">
        <f t="shared" ref="AP66:BD66" si="12">$C17/100</f>
        <v>0.23070000000000002</v>
      </c>
      <c r="AQ66" s="3">
        <f t="shared" si="12"/>
        <v>0.23070000000000002</v>
      </c>
      <c r="AR66" s="3">
        <f t="shared" si="12"/>
        <v>0.23070000000000002</v>
      </c>
      <c r="AS66" s="3">
        <f t="shared" si="12"/>
        <v>0.23070000000000002</v>
      </c>
      <c r="AT66" s="3">
        <f t="shared" si="12"/>
        <v>0.23070000000000002</v>
      </c>
      <c r="AU66" s="3">
        <f t="shared" si="12"/>
        <v>0.23070000000000002</v>
      </c>
      <c r="AV66" s="3">
        <f t="shared" si="12"/>
        <v>0.23070000000000002</v>
      </c>
      <c r="AW66" s="3">
        <f t="shared" si="12"/>
        <v>0.23070000000000002</v>
      </c>
      <c r="AX66" s="3">
        <f t="shared" si="12"/>
        <v>0.23070000000000002</v>
      </c>
      <c r="AY66" s="3">
        <f t="shared" si="12"/>
        <v>0.23070000000000002</v>
      </c>
      <c r="AZ66" s="3">
        <f t="shared" si="12"/>
        <v>0.23070000000000002</v>
      </c>
      <c r="BA66" s="3">
        <f t="shared" si="12"/>
        <v>0.23070000000000002</v>
      </c>
      <c r="BB66" s="3">
        <f t="shared" si="12"/>
        <v>0.23070000000000002</v>
      </c>
      <c r="BC66" s="3">
        <f t="shared" si="12"/>
        <v>0.23070000000000002</v>
      </c>
      <c r="BD66" s="3">
        <f t="shared" si="12"/>
        <v>0.23070000000000002</v>
      </c>
    </row>
    <row r="67" spans="1:56" x14ac:dyDescent="0.25">
      <c r="A67" s="4"/>
      <c r="B67" s="2"/>
      <c r="C67" s="1"/>
      <c r="D67" s="1"/>
      <c r="E67" s="1"/>
      <c r="F67" s="4" t="str">
        <f>F63</f>
        <v>MSCI World Momentum</v>
      </c>
      <c r="G67">
        <v>10000</v>
      </c>
      <c r="H67">
        <f>G67*(H77/100+1)</f>
        <v>11907.000000000002</v>
      </c>
      <c r="I67">
        <f t="shared" ref="I67:U67" si="13">H67*(I77/100+1)</f>
        <v>14277.683700000003</v>
      </c>
      <c r="J67">
        <f t="shared" si="13"/>
        <v>8578.032366960002</v>
      </c>
      <c r="K67">
        <f t="shared" si="13"/>
        <v>9844.1499443232988</v>
      </c>
      <c r="L67">
        <f t="shared" si="13"/>
        <v>11472.372345114372</v>
      </c>
      <c r="M67">
        <f t="shared" si="13"/>
        <v>12021.898980445352</v>
      </c>
      <c r="N67">
        <f t="shared" si="13"/>
        <v>13799.937839653219</v>
      </c>
      <c r="O67">
        <f t="shared" si="13"/>
        <v>17978.559017500214</v>
      </c>
      <c r="P67">
        <f t="shared" si="13"/>
        <v>19242.451716430482</v>
      </c>
      <c r="Q67">
        <f t="shared" si="13"/>
        <v>20116.059024356429</v>
      </c>
      <c r="R67">
        <f t="shared" si="13"/>
        <v>21071.571828013362</v>
      </c>
      <c r="S67">
        <f t="shared" si="13"/>
        <v>27938.797086762919</v>
      </c>
      <c r="T67">
        <f t="shared" si="13"/>
        <v>28603.740457427877</v>
      </c>
      <c r="U67">
        <f t="shared" si="13"/>
        <v>34318.767800821966</v>
      </c>
      <c r="AO67" s="1">
        <v>2016</v>
      </c>
      <c r="AP67" s="3">
        <f t="shared" ref="AP67:BD67" si="14">$C16/100</f>
        <v>8.1500000000000003E-2</v>
      </c>
      <c r="AQ67" s="3">
        <f t="shared" si="14"/>
        <v>8.1500000000000003E-2</v>
      </c>
      <c r="AR67" s="3">
        <f t="shared" si="14"/>
        <v>8.1500000000000003E-2</v>
      </c>
      <c r="AS67" s="3">
        <f t="shared" si="14"/>
        <v>8.1500000000000003E-2</v>
      </c>
      <c r="AT67" s="3">
        <f t="shared" si="14"/>
        <v>8.1500000000000003E-2</v>
      </c>
      <c r="AU67" s="3">
        <f t="shared" si="14"/>
        <v>8.1500000000000003E-2</v>
      </c>
      <c r="AV67" s="3">
        <f t="shared" si="14"/>
        <v>8.1500000000000003E-2</v>
      </c>
      <c r="AW67" s="3">
        <f t="shared" si="14"/>
        <v>8.1500000000000003E-2</v>
      </c>
      <c r="AX67" s="3">
        <f t="shared" si="14"/>
        <v>8.1500000000000003E-2</v>
      </c>
      <c r="AY67" s="3">
        <f t="shared" si="14"/>
        <v>8.1500000000000003E-2</v>
      </c>
      <c r="AZ67" s="3">
        <f t="shared" si="14"/>
        <v>8.1500000000000003E-2</v>
      </c>
      <c r="BA67" s="3">
        <f t="shared" si="14"/>
        <v>8.1500000000000003E-2</v>
      </c>
      <c r="BB67" s="3">
        <f t="shared" si="14"/>
        <v>8.1500000000000003E-2</v>
      </c>
      <c r="BC67" s="3">
        <f t="shared" si="14"/>
        <v>8.1500000000000003E-2</v>
      </c>
      <c r="BD67" s="3">
        <f t="shared" si="14"/>
        <v>8.1500000000000003E-2</v>
      </c>
    </row>
    <row r="68" spans="1:56" x14ac:dyDescent="0.25">
      <c r="A68" s="4"/>
      <c r="B68" s="1"/>
      <c r="C68" s="1"/>
      <c r="D68" s="1"/>
      <c r="E68" s="1"/>
      <c r="AO68" s="1">
        <v>2015</v>
      </c>
      <c r="AP68" s="3">
        <f t="shared" ref="AP68:BD68" si="15">$C15/100</f>
        <v>-3.2000000000000002E-3</v>
      </c>
      <c r="AQ68" s="3">
        <f t="shared" si="15"/>
        <v>-3.2000000000000002E-3</v>
      </c>
      <c r="AR68" s="3">
        <f t="shared" si="15"/>
        <v>-3.2000000000000002E-3</v>
      </c>
      <c r="AS68" s="3">
        <f t="shared" si="15"/>
        <v>-3.2000000000000002E-3</v>
      </c>
      <c r="AT68" s="3">
        <f t="shared" si="15"/>
        <v>-3.2000000000000002E-3</v>
      </c>
      <c r="AU68" s="3">
        <f t="shared" si="15"/>
        <v>-3.2000000000000002E-3</v>
      </c>
      <c r="AV68" s="3">
        <f t="shared" si="15"/>
        <v>-3.2000000000000002E-3</v>
      </c>
      <c r="AW68" s="3">
        <f t="shared" si="15"/>
        <v>-3.2000000000000002E-3</v>
      </c>
      <c r="AX68" s="3">
        <f t="shared" si="15"/>
        <v>-3.2000000000000002E-3</v>
      </c>
      <c r="AY68" s="3">
        <f t="shared" si="15"/>
        <v>-3.2000000000000002E-3</v>
      </c>
      <c r="AZ68" s="3">
        <f t="shared" si="15"/>
        <v>-3.2000000000000002E-3</v>
      </c>
      <c r="BA68" s="3">
        <f t="shared" si="15"/>
        <v>-3.2000000000000002E-3</v>
      </c>
      <c r="BB68" s="3">
        <f t="shared" si="15"/>
        <v>-3.2000000000000002E-3</v>
      </c>
      <c r="BC68" s="3">
        <f t="shared" si="15"/>
        <v>-3.2000000000000002E-3</v>
      </c>
      <c r="BD68" s="3">
        <f t="shared" si="15"/>
        <v>-3.2000000000000002E-3</v>
      </c>
    </row>
    <row r="69" spans="1:56" x14ac:dyDescent="0.25">
      <c r="A69" s="4"/>
      <c r="B69" s="1"/>
      <c r="C69" s="1"/>
      <c r="D69" s="1"/>
      <c r="E69" s="1"/>
      <c r="AO69" s="1">
        <v>2014</v>
      </c>
      <c r="AP69" s="3">
        <f t="shared" ref="AP69:BD69" si="16">$C14/100</f>
        <v>5.5E-2</v>
      </c>
      <c r="AQ69" s="3">
        <f t="shared" si="16"/>
        <v>5.5E-2</v>
      </c>
      <c r="AR69" s="3">
        <f t="shared" si="16"/>
        <v>5.5E-2</v>
      </c>
      <c r="AS69" s="3">
        <f t="shared" si="16"/>
        <v>5.5E-2</v>
      </c>
      <c r="AT69" s="3">
        <f t="shared" si="16"/>
        <v>5.5E-2</v>
      </c>
      <c r="AU69" s="3">
        <f t="shared" si="16"/>
        <v>5.5E-2</v>
      </c>
      <c r="AV69" s="3">
        <f t="shared" si="16"/>
        <v>5.5E-2</v>
      </c>
      <c r="AW69" s="3">
        <f t="shared" si="16"/>
        <v>5.5E-2</v>
      </c>
      <c r="AX69" s="3">
        <f t="shared" si="16"/>
        <v>5.5E-2</v>
      </c>
      <c r="AY69" s="3">
        <f t="shared" si="16"/>
        <v>5.5E-2</v>
      </c>
      <c r="AZ69" s="3">
        <f t="shared" si="16"/>
        <v>5.5E-2</v>
      </c>
      <c r="BA69" s="3">
        <f t="shared" si="16"/>
        <v>5.5E-2</v>
      </c>
      <c r="BB69" s="3">
        <f t="shared" si="16"/>
        <v>5.5E-2</v>
      </c>
      <c r="BC69" s="3">
        <f t="shared" si="16"/>
        <v>5.5E-2</v>
      </c>
      <c r="BD69" s="3">
        <f t="shared" si="16"/>
        <v>5.5E-2</v>
      </c>
    </row>
    <row r="70" spans="1:56" x14ac:dyDescent="0.25">
      <c r="A70" s="4"/>
      <c r="B70" s="1"/>
      <c r="C70" s="1"/>
      <c r="D70" s="1"/>
      <c r="E70" s="1"/>
      <c r="AO70" s="1">
        <v>2013</v>
      </c>
      <c r="AP70" s="3">
        <f t="shared" ref="AP70:BD70" si="17">$C13/100</f>
        <v>0.2737</v>
      </c>
      <c r="AQ70" s="3">
        <f t="shared" si="17"/>
        <v>0.2737</v>
      </c>
      <c r="AR70" s="3">
        <f t="shared" si="17"/>
        <v>0.2737</v>
      </c>
      <c r="AS70" s="3">
        <f t="shared" si="17"/>
        <v>0.2737</v>
      </c>
      <c r="AT70" s="3">
        <f t="shared" si="17"/>
        <v>0.2737</v>
      </c>
      <c r="AU70" s="3">
        <f t="shared" si="17"/>
        <v>0.2737</v>
      </c>
      <c r="AV70" s="3">
        <f t="shared" si="17"/>
        <v>0.2737</v>
      </c>
      <c r="AW70" s="3">
        <f t="shared" si="17"/>
        <v>0.2737</v>
      </c>
      <c r="AX70" s="3">
        <f t="shared" si="17"/>
        <v>0.2737</v>
      </c>
      <c r="AY70" s="3">
        <f t="shared" si="17"/>
        <v>0.2737</v>
      </c>
      <c r="AZ70" s="3">
        <f t="shared" si="17"/>
        <v>0.2737</v>
      </c>
      <c r="BA70" s="3">
        <f t="shared" si="17"/>
        <v>0.2737</v>
      </c>
      <c r="BB70" s="3">
        <f t="shared" si="17"/>
        <v>0.2737</v>
      </c>
      <c r="BC70" s="3">
        <f t="shared" si="17"/>
        <v>0.2737</v>
      </c>
      <c r="BD70" s="3">
        <f t="shared" si="17"/>
        <v>0.2737</v>
      </c>
    </row>
    <row r="71" spans="1:56" x14ac:dyDescent="0.25">
      <c r="A71" s="4"/>
      <c r="B71" s="1"/>
      <c r="C71" s="1"/>
      <c r="D71" s="1"/>
      <c r="E71" s="1"/>
      <c r="AO71" s="1">
        <v>2012</v>
      </c>
      <c r="AP71" s="3">
        <f t="shared" ref="AP71:BD71" si="18">$C12/100</f>
        <v>0.16539999999999999</v>
      </c>
      <c r="AQ71" s="3">
        <f t="shared" si="18"/>
        <v>0.16539999999999999</v>
      </c>
      <c r="AR71" s="3">
        <f t="shared" si="18"/>
        <v>0.16539999999999999</v>
      </c>
      <c r="AS71" s="3">
        <f t="shared" si="18"/>
        <v>0.16539999999999999</v>
      </c>
      <c r="AT71" s="3">
        <f t="shared" si="18"/>
        <v>0.16539999999999999</v>
      </c>
      <c r="AU71" s="3">
        <f t="shared" si="18"/>
        <v>0.16539999999999999</v>
      </c>
      <c r="AV71" s="3">
        <f t="shared" si="18"/>
        <v>0.16539999999999999</v>
      </c>
      <c r="AW71" s="3">
        <f t="shared" si="18"/>
        <v>0.16539999999999999</v>
      </c>
      <c r="AX71" s="3">
        <f t="shared" si="18"/>
        <v>0.16539999999999999</v>
      </c>
      <c r="AY71" s="3">
        <f t="shared" si="18"/>
        <v>0.16539999999999999</v>
      </c>
      <c r="AZ71" s="3">
        <f t="shared" si="18"/>
        <v>0.16539999999999999</v>
      </c>
      <c r="BA71" s="3">
        <f t="shared" si="18"/>
        <v>0.16539999999999999</v>
      </c>
      <c r="BB71" s="3">
        <f t="shared" si="18"/>
        <v>0.16539999999999999</v>
      </c>
      <c r="BC71" s="3">
        <f t="shared" si="18"/>
        <v>0.16539999999999999</v>
      </c>
      <c r="BD71" s="3">
        <f t="shared" si="18"/>
        <v>0.16539999999999999</v>
      </c>
    </row>
    <row r="72" spans="1:56" x14ac:dyDescent="0.25">
      <c r="A72" s="4"/>
      <c r="B72" s="1"/>
      <c r="C72" s="1"/>
      <c r="D72" s="1"/>
      <c r="E72" s="1"/>
      <c r="AO72" s="1">
        <v>2011</v>
      </c>
      <c r="AP72" s="3">
        <f t="shared" ref="AP72:BD72" si="19">$C11/100</f>
        <v>-5.0199999999999995E-2</v>
      </c>
      <c r="AQ72" s="3">
        <f t="shared" si="19"/>
        <v>-5.0199999999999995E-2</v>
      </c>
      <c r="AR72" s="3">
        <f t="shared" si="19"/>
        <v>-5.0199999999999995E-2</v>
      </c>
      <c r="AS72" s="3">
        <f t="shared" si="19"/>
        <v>-5.0199999999999995E-2</v>
      </c>
      <c r="AT72" s="3">
        <f t="shared" si="19"/>
        <v>-5.0199999999999995E-2</v>
      </c>
      <c r="AU72" s="3">
        <f t="shared" si="19"/>
        <v>-5.0199999999999995E-2</v>
      </c>
      <c r="AV72" s="3">
        <f t="shared" si="19"/>
        <v>-5.0199999999999995E-2</v>
      </c>
      <c r="AW72" s="3">
        <f t="shared" si="19"/>
        <v>-5.0199999999999995E-2</v>
      </c>
      <c r="AX72" s="3">
        <f t="shared" si="19"/>
        <v>-5.0199999999999995E-2</v>
      </c>
      <c r="AY72" s="3">
        <f t="shared" si="19"/>
        <v>-5.0199999999999995E-2</v>
      </c>
      <c r="AZ72" s="3">
        <f t="shared" si="19"/>
        <v>-5.0199999999999995E-2</v>
      </c>
      <c r="BA72" s="3">
        <f t="shared" si="19"/>
        <v>-5.0199999999999995E-2</v>
      </c>
      <c r="BB72" s="3">
        <f t="shared" si="19"/>
        <v>-5.0199999999999995E-2</v>
      </c>
      <c r="BC72" s="3">
        <f t="shared" si="19"/>
        <v>-5.0199999999999995E-2</v>
      </c>
      <c r="BD72" s="3">
        <f t="shared" si="19"/>
        <v>-5.0199999999999995E-2</v>
      </c>
    </row>
    <row r="73" spans="1:56" x14ac:dyDescent="0.25">
      <c r="A73" s="4"/>
      <c r="B73" s="1"/>
      <c r="C73" s="1"/>
      <c r="D73" s="1"/>
      <c r="E73" s="1"/>
      <c r="AO73" s="1">
        <v>2010</v>
      </c>
      <c r="AP73" s="3">
        <f t="shared" ref="AP73:BD73" si="20">$C10/100</f>
        <v>0.1234</v>
      </c>
      <c r="AQ73" s="3">
        <f t="shared" si="20"/>
        <v>0.1234</v>
      </c>
      <c r="AR73" s="3">
        <f t="shared" si="20"/>
        <v>0.1234</v>
      </c>
      <c r="AS73" s="3">
        <f t="shared" si="20"/>
        <v>0.1234</v>
      </c>
      <c r="AT73" s="3">
        <f t="shared" si="20"/>
        <v>0.1234</v>
      </c>
      <c r="AU73" s="3">
        <f t="shared" si="20"/>
        <v>0.1234</v>
      </c>
      <c r="AV73" s="3">
        <f t="shared" si="20"/>
        <v>0.1234</v>
      </c>
      <c r="AW73" s="3">
        <f t="shared" si="20"/>
        <v>0.1234</v>
      </c>
      <c r="AX73" s="3">
        <f t="shared" si="20"/>
        <v>0.1234</v>
      </c>
      <c r="AY73" s="3">
        <f t="shared" si="20"/>
        <v>0.1234</v>
      </c>
      <c r="AZ73" s="3">
        <f t="shared" si="20"/>
        <v>0.1234</v>
      </c>
      <c r="BA73" s="3">
        <f t="shared" si="20"/>
        <v>0.1234</v>
      </c>
      <c r="BB73" s="3">
        <f t="shared" si="20"/>
        <v>0.1234</v>
      </c>
      <c r="BC73" s="3">
        <f t="shared" si="20"/>
        <v>0.1234</v>
      </c>
      <c r="BD73" s="3">
        <f t="shared" si="20"/>
        <v>0.1234</v>
      </c>
    </row>
    <row r="74" spans="1:56" x14ac:dyDescent="0.25">
      <c r="A74" s="4"/>
      <c r="B74" s="1"/>
      <c r="C74" s="1"/>
      <c r="D74" s="1"/>
      <c r="E74" s="1"/>
      <c r="AO74" s="1">
        <v>2009</v>
      </c>
      <c r="AP74" s="3">
        <f t="shared" ref="AP74:BD74" si="21">$C9/100</f>
        <v>0.30790000000000001</v>
      </c>
      <c r="AQ74" s="3">
        <f t="shared" si="21"/>
        <v>0.30790000000000001</v>
      </c>
      <c r="AR74" s="3">
        <f t="shared" si="21"/>
        <v>0.30790000000000001</v>
      </c>
      <c r="AS74" s="3">
        <f t="shared" si="21"/>
        <v>0.30790000000000001</v>
      </c>
      <c r="AT74" s="3">
        <f t="shared" si="21"/>
        <v>0.30790000000000001</v>
      </c>
      <c r="AU74" s="3">
        <f t="shared" si="21"/>
        <v>0.30790000000000001</v>
      </c>
      <c r="AV74" s="3">
        <f t="shared" si="21"/>
        <v>0.30790000000000001</v>
      </c>
      <c r="AW74" s="3">
        <f t="shared" si="21"/>
        <v>0.30790000000000001</v>
      </c>
      <c r="AX74" s="3">
        <f t="shared" si="21"/>
        <v>0.30790000000000001</v>
      </c>
      <c r="AY74" s="3">
        <f t="shared" si="21"/>
        <v>0.30790000000000001</v>
      </c>
      <c r="AZ74" s="3">
        <f t="shared" si="21"/>
        <v>0.30790000000000001</v>
      </c>
      <c r="BA74" s="3">
        <f t="shared" si="21"/>
        <v>0.30790000000000001</v>
      </c>
      <c r="BB74" s="3">
        <f t="shared" si="21"/>
        <v>0.30790000000000001</v>
      </c>
      <c r="BC74" s="3">
        <f t="shared" si="21"/>
        <v>0.30790000000000001</v>
      </c>
      <c r="BD74" s="3">
        <f t="shared" si="21"/>
        <v>0.30790000000000001</v>
      </c>
    </row>
    <row r="75" spans="1:56" x14ac:dyDescent="0.25">
      <c r="A75" s="4"/>
      <c r="B75" s="1"/>
      <c r="C75" s="1"/>
      <c r="D75" s="1"/>
      <c r="E75" s="1"/>
      <c r="AO75" s="1">
        <v>2008</v>
      </c>
      <c r="AP75" s="3">
        <f t="shared" ref="AP75:BD75" si="22">$C8/100</f>
        <v>-0.40329999999999999</v>
      </c>
      <c r="AQ75" s="3">
        <f t="shared" si="22"/>
        <v>-0.40329999999999999</v>
      </c>
      <c r="AR75" s="3">
        <f t="shared" si="22"/>
        <v>-0.40329999999999999</v>
      </c>
      <c r="AS75" s="3">
        <f t="shared" si="22"/>
        <v>-0.40329999999999999</v>
      </c>
      <c r="AT75" s="3">
        <f t="shared" si="22"/>
        <v>-0.40329999999999999</v>
      </c>
      <c r="AU75" s="3">
        <f t="shared" si="22"/>
        <v>-0.40329999999999999</v>
      </c>
      <c r="AV75" s="3">
        <f t="shared" si="22"/>
        <v>-0.40329999999999999</v>
      </c>
      <c r="AW75" s="3">
        <f t="shared" si="22"/>
        <v>-0.40329999999999999</v>
      </c>
      <c r="AX75" s="3">
        <f t="shared" si="22"/>
        <v>-0.40329999999999999</v>
      </c>
      <c r="AY75" s="3">
        <f t="shared" si="22"/>
        <v>-0.40329999999999999</v>
      </c>
      <c r="AZ75" s="3">
        <f t="shared" si="22"/>
        <v>-0.40329999999999999</v>
      </c>
      <c r="BA75" s="3">
        <f t="shared" si="22"/>
        <v>-0.40329999999999999</v>
      </c>
      <c r="BB75" s="3">
        <f t="shared" si="22"/>
        <v>-0.40329999999999999</v>
      </c>
      <c r="BC75" s="3">
        <f t="shared" si="22"/>
        <v>-0.40329999999999999</v>
      </c>
      <c r="BD75" s="3">
        <f t="shared" si="22"/>
        <v>-0.40329999999999999</v>
      </c>
    </row>
    <row r="76" spans="1:56" x14ac:dyDescent="0.25">
      <c r="A76" s="4"/>
      <c r="B76" s="1"/>
      <c r="C76" s="1"/>
      <c r="D76" s="1"/>
      <c r="E76" s="1"/>
      <c r="G76">
        <v>10.02</v>
      </c>
      <c r="H76">
        <v>20.65</v>
      </c>
      <c r="I76">
        <v>9.57</v>
      </c>
      <c r="J76">
        <v>-40.33</v>
      </c>
      <c r="K76">
        <v>30.79</v>
      </c>
      <c r="L76">
        <v>12.34</v>
      </c>
      <c r="M76">
        <v>-5.0199999999999996</v>
      </c>
      <c r="N76">
        <v>16.54</v>
      </c>
      <c r="O76">
        <v>27.37</v>
      </c>
      <c r="P76">
        <v>5.5</v>
      </c>
      <c r="Q76">
        <v>-0.32</v>
      </c>
      <c r="R76">
        <v>8.15</v>
      </c>
      <c r="S76">
        <v>23.07</v>
      </c>
      <c r="T76">
        <v>-8.1999999999999993</v>
      </c>
      <c r="U76">
        <v>17.38</v>
      </c>
      <c r="AO76" s="1">
        <v>2007</v>
      </c>
      <c r="AP76" s="3">
        <f t="shared" ref="AP76:BD76" si="23">$C7/100</f>
        <v>9.5700000000000007E-2</v>
      </c>
      <c r="AQ76" s="3">
        <f t="shared" si="23"/>
        <v>9.5700000000000007E-2</v>
      </c>
      <c r="AR76" s="3">
        <f t="shared" si="23"/>
        <v>9.5700000000000007E-2</v>
      </c>
      <c r="AS76" s="3">
        <f t="shared" si="23"/>
        <v>9.5700000000000007E-2</v>
      </c>
      <c r="AT76" s="3">
        <f t="shared" si="23"/>
        <v>9.5700000000000007E-2</v>
      </c>
      <c r="AU76" s="3">
        <f t="shared" si="23"/>
        <v>9.5700000000000007E-2</v>
      </c>
      <c r="AV76" s="3">
        <f t="shared" si="23"/>
        <v>9.5700000000000007E-2</v>
      </c>
      <c r="AW76" s="3">
        <f t="shared" si="23"/>
        <v>9.5700000000000007E-2</v>
      </c>
      <c r="AX76" s="3">
        <f t="shared" si="23"/>
        <v>9.5700000000000007E-2</v>
      </c>
      <c r="AY76" s="3">
        <f t="shared" si="23"/>
        <v>9.5700000000000007E-2</v>
      </c>
      <c r="AZ76" s="3">
        <f t="shared" si="23"/>
        <v>9.5700000000000007E-2</v>
      </c>
      <c r="BA76" s="3">
        <f t="shared" si="23"/>
        <v>9.5700000000000007E-2</v>
      </c>
      <c r="BB76" s="3">
        <f t="shared" si="23"/>
        <v>9.5700000000000007E-2</v>
      </c>
      <c r="BC76" s="3">
        <f t="shared" si="23"/>
        <v>9.5700000000000007E-2</v>
      </c>
      <c r="BD76" s="3">
        <f t="shared" si="23"/>
        <v>9.5700000000000007E-2</v>
      </c>
    </row>
    <row r="77" spans="1:56" x14ac:dyDescent="0.25">
      <c r="A77" s="4"/>
      <c r="B77" s="1"/>
      <c r="C77" s="1"/>
      <c r="D77" s="1"/>
      <c r="E77" s="1"/>
      <c r="G77">
        <v>28.35</v>
      </c>
      <c r="H77">
        <v>19.07</v>
      </c>
      <c r="I77">
        <v>19.91</v>
      </c>
      <c r="J77">
        <v>-39.92</v>
      </c>
      <c r="K77">
        <v>14.76</v>
      </c>
      <c r="L77">
        <v>16.54</v>
      </c>
      <c r="M77">
        <v>4.79</v>
      </c>
      <c r="N77">
        <v>14.79</v>
      </c>
      <c r="O77">
        <v>30.28</v>
      </c>
      <c r="P77">
        <v>7.03</v>
      </c>
      <c r="Q77">
        <v>4.54</v>
      </c>
      <c r="R77">
        <v>4.75</v>
      </c>
      <c r="S77">
        <v>32.590000000000003</v>
      </c>
      <c r="T77">
        <v>2.38</v>
      </c>
      <c r="U77">
        <v>19.98</v>
      </c>
      <c r="AO77" s="1">
        <v>2006</v>
      </c>
      <c r="AP77" s="3">
        <f t="shared" ref="AP77:BD77" si="24">$C6/100</f>
        <v>0.20649999999999999</v>
      </c>
      <c r="AQ77" s="3">
        <f t="shared" si="24"/>
        <v>0.20649999999999999</v>
      </c>
      <c r="AR77" s="3">
        <f t="shared" si="24"/>
        <v>0.20649999999999999</v>
      </c>
      <c r="AS77" s="3">
        <f t="shared" si="24"/>
        <v>0.20649999999999999</v>
      </c>
      <c r="AT77" s="3">
        <f t="shared" si="24"/>
        <v>0.20649999999999999</v>
      </c>
      <c r="AU77" s="3">
        <f t="shared" si="24"/>
        <v>0.20649999999999999</v>
      </c>
      <c r="AV77" s="3">
        <f t="shared" si="24"/>
        <v>0.20649999999999999</v>
      </c>
      <c r="AW77" s="3">
        <f t="shared" si="24"/>
        <v>0.20649999999999999</v>
      </c>
      <c r="AX77" s="3">
        <f t="shared" si="24"/>
        <v>0.20649999999999999</v>
      </c>
      <c r="AY77" s="3">
        <f t="shared" si="24"/>
        <v>0.20649999999999999</v>
      </c>
      <c r="AZ77" s="3">
        <f t="shared" si="24"/>
        <v>0.20649999999999999</v>
      </c>
      <c r="BA77" s="3">
        <f t="shared" si="24"/>
        <v>0.20649999999999999</v>
      </c>
      <c r="BB77" s="3">
        <f t="shared" si="24"/>
        <v>0.20649999999999999</v>
      </c>
      <c r="BC77" s="3">
        <f t="shared" si="24"/>
        <v>0.20649999999999999</v>
      </c>
      <c r="BD77" s="3">
        <f t="shared" si="24"/>
        <v>0.20649999999999999</v>
      </c>
    </row>
    <row r="78" spans="1:56" x14ac:dyDescent="0.25">
      <c r="AO78" s="1">
        <v>2005</v>
      </c>
      <c r="AP78" s="3">
        <f t="shared" ref="AP78:BD78" si="25">$C5/100</f>
        <v>0.1002</v>
      </c>
      <c r="AQ78" s="3">
        <f t="shared" si="25"/>
        <v>0.1002</v>
      </c>
      <c r="AR78" s="3">
        <f t="shared" si="25"/>
        <v>0.1002</v>
      </c>
      <c r="AS78" s="3">
        <f t="shared" si="25"/>
        <v>0.1002</v>
      </c>
      <c r="AT78" s="3">
        <f t="shared" si="25"/>
        <v>0.1002</v>
      </c>
      <c r="AU78" s="3">
        <f t="shared" si="25"/>
        <v>0.1002</v>
      </c>
      <c r="AV78" s="3">
        <f t="shared" si="25"/>
        <v>0.1002</v>
      </c>
      <c r="AW78" s="3">
        <f t="shared" si="25"/>
        <v>0.1002</v>
      </c>
      <c r="AX78" s="3">
        <f t="shared" si="25"/>
        <v>0.1002</v>
      </c>
      <c r="AY78" s="3">
        <f t="shared" si="25"/>
        <v>0.1002</v>
      </c>
      <c r="AZ78" s="3">
        <f t="shared" si="25"/>
        <v>0.1002</v>
      </c>
      <c r="BA78" s="3">
        <f t="shared" si="25"/>
        <v>0.1002</v>
      </c>
      <c r="BB78" s="3">
        <f t="shared" si="25"/>
        <v>0.1002</v>
      </c>
      <c r="BC78" s="3">
        <f t="shared" si="25"/>
        <v>0.1002</v>
      </c>
      <c r="BD78" s="3">
        <f t="shared" si="25"/>
        <v>0.1002</v>
      </c>
    </row>
    <row r="79" spans="1:56" x14ac:dyDescent="0.25">
      <c r="AO79" s="1"/>
      <c r="AP79" s="1">
        <v>2019</v>
      </c>
      <c r="AQ79" s="1">
        <v>2018</v>
      </c>
      <c r="AR79" s="1">
        <v>2017</v>
      </c>
      <c r="AS79" s="1">
        <v>2016</v>
      </c>
      <c r="AT79" s="1">
        <v>2015</v>
      </c>
      <c r="AU79" s="1">
        <v>2014</v>
      </c>
      <c r="AV79" s="1">
        <v>2013</v>
      </c>
      <c r="AW79" s="1">
        <v>2012</v>
      </c>
      <c r="AX79" s="1">
        <v>2011</v>
      </c>
      <c r="AY79" s="1">
        <v>2010</v>
      </c>
      <c r="AZ79" s="1">
        <v>2009</v>
      </c>
      <c r="BA79" s="1">
        <v>2008</v>
      </c>
      <c r="BB79" s="1">
        <v>2007</v>
      </c>
      <c r="BC79" s="1">
        <v>2006</v>
      </c>
      <c r="BD79" s="1">
        <v>2005</v>
      </c>
    </row>
    <row r="82" spans="1:56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56" x14ac:dyDescent="0.25">
      <c r="A83" s="4"/>
    </row>
    <row r="84" spans="1:56" x14ac:dyDescent="0.25">
      <c r="A84" s="4"/>
      <c r="AO84" s="1"/>
      <c r="AP84" s="1"/>
      <c r="AQ84" s="1"/>
      <c r="AR84" s="1"/>
      <c r="AS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x14ac:dyDescent="0.25">
      <c r="A85" s="4"/>
      <c r="G85">
        <f>X25-G25</f>
        <v>3.4886666666666653</v>
      </c>
      <c r="H85">
        <f t="shared" ref="H85:W85" si="26">Y25-H25</f>
        <v>3.552142857142857</v>
      </c>
      <c r="I85">
        <f t="shared" si="26"/>
        <v>3.0115384615384624</v>
      </c>
      <c r="J85">
        <f t="shared" si="26"/>
        <v>2.4691666666666672</v>
      </c>
      <c r="K85">
        <f t="shared" si="26"/>
        <v>3.0027272727272729</v>
      </c>
      <c r="L85">
        <f t="shared" si="26"/>
        <v>2.8170000000000002</v>
      </c>
      <c r="M85">
        <f t="shared" si="26"/>
        <v>2.9600000000000009</v>
      </c>
      <c r="N85">
        <f t="shared" si="26"/>
        <v>2.9662499999999996</v>
      </c>
      <c r="O85">
        <f t="shared" si="26"/>
        <v>3.6400000000000006</v>
      </c>
      <c r="P85">
        <f t="shared" si="26"/>
        <v>2.6116666666666664</v>
      </c>
      <c r="Q85">
        <f t="shared" si="26"/>
        <v>2.2940000000000005</v>
      </c>
      <c r="R85">
        <f t="shared" si="26"/>
        <v>6.875</v>
      </c>
      <c r="S85">
        <f t="shared" si="26"/>
        <v>9.0299999999999994</v>
      </c>
      <c r="T85">
        <f t="shared" si="26"/>
        <v>8.3750000000000018</v>
      </c>
      <c r="U85">
        <f t="shared" si="26"/>
        <v>18.330000000000002</v>
      </c>
      <c r="V85">
        <f t="shared" si="26"/>
        <v>0</v>
      </c>
      <c r="W85">
        <f t="shared" si="26"/>
        <v>-2005</v>
      </c>
      <c r="AO85" s="1"/>
      <c r="AP85" s="1" t="s">
        <v>0</v>
      </c>
      <c r="AQ85" s="1"/>
      <c r="AR85" s="1"/>
      <c r="AS85" s="1"/>
      <c r="AU85" s="1"/>
      <c r="AV85" s="7">
        <v>500</v>
      </c>
      <c r="AW85" s="7"/>
      <c r="AX85" s="1"/>
      <c r="AY85" s="1"/>
      <c r="AZ85" s="1"/>
      <c r="BA85" s="1"/>
      <c r="BB85" s="1"/>
      <c r="BC85" s="1"/>
      <c r="BD85" s="1"/>
    </row>
    <row r="86" spans="1:56" x14ac:dyDescent="0.25">
      <c r="A86" s="4"/>
      <c r="G86">
        <f>X26-G26</f>
        <v>2.4285714285714288</v>
      </c>
      <c r="H86">
        <f>Y26-H26</f>
        <v>2.4153846153846157</v>
      </c>
      <c r="I86">
        <f>Z26-I26</f>
        <v>1.7349999999999994</v>
      </c>
      <c r="J86">
        <f>AA26-J26</f>
        <v>1.0272727272727273</v>
      </c>
      <c r="K86">
        <f>AB26-K26</f>
        <v>1.4699999999999998</v>
      </c>
      <c r="L86">
        <f>AC26-L26</f>
        <v>1.0933333333333337</v>
      </c>
      <c r="M86">
        <f>AD26-M26</f>
        <v>1.0387500000000003</v>
      </c>
      <c r="N86">
        <f>AE26-N26</f>
        <v>0.77142857142857224</v>
      </c>
      <c r="O86">
        <f>AF26-O26</f>
        <v>1.1916666666666673</v>
      </c>
      <c r="P86">
        <f>AG26-P26</f>
        <v>-0.53199999999999914</v>
      </c>
      <c r="Q86">
        <f>AH26-Q26</f>
        <v>-1.7149999999999994</v>
      </c>
      <c r="R86">
        <f>AI26-R26</f>
        <v>3.0566666666666671</v>
      </c>
      <c r="S86">
        <f>AJ26-S26</f>
        <v>4.3800000000000026</v>
      </c>
      <c r="T86">
        <f>AK26-T26</f>
        <v>-1.5799999999999983</v>
      </c>
      <c r="U86">
        <f>AL26-U26</f>
        <v>0</v>
      </c>
      <c r="V86">
        <f>AM26-V26</f>
        <v>0</v>
      </c>
      <c r="W86">
        <f>AN26-W26</f>
        <v>-2006</v>
      </c>
      <c r="AO86" s="1">
        <v>2005</v>
      </c>
      <c r="AP86" s="3">
        <f t="shared" ref="AP86:BD86" si="27">$B5/100</f>
        <v>0.28350000000000003</v>
      </c>
      <c r="AQ86" s="3">
        <f t="shared" si="27"/>
        <v>0.28350000000000003</v>
      </c>
      <c r="AR86" s="3">
        <f t="shared" si="27"/>
        <v>0.28350000000000003</v>
      </c>
      <c r="AS86" s="3">
        <f t="shared" si="27"/>
        <v>0.28350000000000003</v>
      </c>
      <c r="AT86" s="3">
        <f t="shared" si="27"/>
        <v>0.28350000000000003</v>
      </c>
      <c r="AU86" s="3">
        <f t="shared" si="27"/>
        <v>0.28350000000000003</v>
      </c>
      <c r="AV86" s="3">
        <f t="shared" si="27"/>
        <v>0.28350000000000003</v>
      </c>
      <c r="AW86" s="3">
        <f t="shared" si="27"/>
        <v>0.28350000000000003</v>
      </c>
      <c r="AX86" s="3">
        <f t="shared" si="27"/>
        <v>0.28350000000000003</v>
      </c>
      <c r="AY86" s="3">
        <f t="shared" si="27"/>
        <v>0.28350000000000003</v>
      </c>
      <c r="AZ86" s="3">
        <f t="shared" si="27"/>
        <v>0.28350000000000003</v>
      </c>
      <c r="BA86" s="3">
        <f t="shared" si="27"/>
        <v>0.28350000000000003</v>
      </c>
      <c r="BB86" s="3">
        <f t="shared" si="27"/>
        <v>0.28350000000000003</v>
      </c>
      <c r="BC86" s="3">
        <f t="shared" si="27"/>
        <v>0.28350000000000003</v>
      </c>
      <c r="BD86" s="3">
        <f t="shared" si="27"/>
        <v>0.28350000000000003</v>
      </c>
    </row>
    <row r="87" spans="1:56" x14ac:dyDescent="0.25">
      <c r="A87" s="4"/>
      <c r="G87">
        <f>X27-G27</f>
        <v>2.7369230769230768</v>
      </c>
      <c r="H87">
        <f>Y27-H27</f>
        <v>2.7483333333333331</v>
      </c>
      <c r="I87">
        <f>Z27-I27</f>
        <v>2.036363636363637</v>
      </c>
      <c r="J87">
        <f>AA27-J27</f>
        <v>1.2879999999999994</v>
      </c>
      <c r="K87">
        <f>AB27-K27</f>
        <v>1.8088888888888883</v>
      </c>
      <c r="L87">
        <f>AC27-L27</f>
        <v>1.4274999999999984</v>
      </c>
      <c r="M87">
        <f>AD27-M27</f>
        <v>1.4128571428571419</v>
      </c>
      <c r="N87">
        <f>AE27-N27</f>
        <v>1.1633333333333327</v>
      </c>
      <c r="O87">
        <f>AF27-O27</f>
        <v>1.7459999999999996</v>
      </c>
      <c r="P87">
        <f>AG27-P27</f>
        <v>-0.27000000000000091</v>
      </c>
      <c r="Q87">
        <f>AH27-Q27</f>
        <v>-1.7600000000000011</v>
      </c>
      <c r="R87">
        <f>AI27-R27</f>
        <v>5.3749999999999982</v>
      </c>
      <c r="S87">
        <f>AJ27-S27</f>
        <v>10.34</v>
      </c>
      <c r="T87">
        <f>AK27-T27</f>
        <v>0</v>
      </c>
      <c r="U87">
        <f>AL27-U27</f>
        <v>0</v>
      </c>
      <c r="V87">
        <f>AM27-V27</f>
        <v>0</v>
      </c>
      <c r="W87">
        <f>AN27-W27</f>
        <v>-2007</v>
      </c>
      <c r="AO87" s="1">
        <v>2006</v>
      </c>
      <c r="AP87" s="3">
        <f t="shared" ref="AP87:BD87" si="28">$B6/100</f>
        <v>0.19070000000000001</v>
      </c>
      <c r="AQ87" s="3">
        <f t="shared" si="28"/>
        <v>0.19070000000000001</v>
      </c>
      <c r="AR87" s="3">
        <f t="shared" si="28"/>
        <v>0.19070000000000001</v>
      </c>
      <c r="AS87" s="3">
        <f t="shared" si="28"/>
        <v>0.19070000000000001</v>
      </c>
      <c r="AT87" s="3">
        <f t="shared" si="28"/>
        <v>0.19070000000000001</v>
      </c>
      <c r="AU87" s="3">
        <f t="shared" si="28"/>
        <v>0.19070000000000001</v>
      </c>
      <c r="AV87" s="3">
        <f t="shared" si="28"/>
        <v>0.19070000000000001</v>
      </c>
      <c r="AW87" s="3">
        <f t="shared" si="28"/>
        <v>0.19070000000000001</v>
      </c>
      <c r="AX87" s="3">
        <f t="shared" si="28"/>
        <v>0.19070000000000001</v>
      </c>
      <c r="AY87" s="3">
        <f t="shared" si="28"/>
        <v>0.19070000000000001</v>
      </c>
      <c r="AZ87" s="3">
        <f t="shared" si="28"/>
        <v>0.19070000000000001</v>
      </c>
      <c r="BA87" s="3">
        <f t="shared" si="28"/>
        <v>0.19070000000000001</v>
      </c>
      <c r="BB87" s="3">
        <f t="shared" si="28"/>
        <v>0.19070000000000001</v>
      </c>
      <c r="BC87" s="3">
        <f t="shared" si="28"/>
        <v>0.19070000000000001</v>
      </c>
      <c r="BD87" s="3">
        <f t="shared" si="28"/>
        <v>0.19070000000000001</v>
      </c>
    </row>
    <row r="88" spans="1:56" x14ac:dyDescent="0.25">
      <c r="A88" s="4"/>
      <c r="G88">
        <f>X28-G28</f>
        <v>2.1033333333333344</v>
      </c>
      <c r="H88">
        <f>Y28-H28</f>
        <v>2.0581818181818186</v>
      </c>
      <c r="I88">
        <f>Z28-I28</f>
        <v>1.2060000000000004</v>
      </c>
      <c r="J88">
        <f>AA28-J28</f>
        <v>0.28222222222222193</v>
      </c>
      <c r="K88">
        <f>AB28-K28</f>
        <v>0.74249999999999972</v>
      </c>
      <c r="L88">
        <f>AC28-L28</f>
        <v>0.15428571428571392</v>
      </c>
      <c r="M88">
        <f>AD28-M28</f>
        <v>-7.5000000000001066E-2</v>
      </c>
      <c r="N88">
        <f>AE28-N28</f>
        <v>-0.67200000000000104</v>
      </c>
      <c r="O88">
        <f>AF28-O28</f>
        <v>-0.40250000000000141</v>
      </c>
      <c r="P88">
        <f>AG28-P28</f>
        <v>-3.8066666666666684</v>
      </c>
      <c r="Q88">
        <f>AH28-Q28</f>
        <v>-7.8100000000000023</v>
      </c>
      <c r="R88">
        <f>AI28-R28</f>
        <v>0.40999999999999659</v>
      </c>
      <c r="S88">
        <f>AJ28-S28</f>
        <v>0</v>
      </c>
      <c r="T88">
        <f>AK28-T28</f>
        <v>0</v>
      </c>
      <c r="U88">
        <f>AL28-U28</f>
        <v>0</v>
      </c>
      <c r="V88">
        <f>AM28-V28</f>
        <v>0</v>
      </c>
      <c r="W88">
        <f>AN28-W28</f>
        <v>-2008</v>
      </c>
      <c r="AO88" s="1">
        <v>2007</v>
      </c>
      <c r="AP88" s="3">
        <f t="shared" ref="AP88:BD88" si="29">$B7/100</f>
        <v>0.1991</v>
      </c>
      <c r="AQ88" s="3">
        <f t="shared" si="29"/>
        <v>0.1991</v>
      </c>
      <c r="AR88" s="3">
        <f t="shared" si="29"/>
        <v>0.1991</v>
      </c>
      <c r="AS88" s="3">
        <f t="shared" si="29"/>
        <v>0.1991</v>
      </c>
      <c r="AT88" s="3">
        <f t="shared" si="29"/>
        <v>0.1991</v>
      </c>
      <c r="AU88" s="3">
        <f t="shared" si="29"/>
        <v>0.1991</v>
      </c>
      <c r="AV88" s="3">
        <f t="shared" si="29"/>
        <v>0.1991</v>
      </c>
      <c r="AW88" s="3">
        <f t="shared" si="29"/>
        <v>0.1991</v>
      </c>
      <c r="AX88" s="3">
        <f t="shared" si="29"/>
        <v>0.1991</v>
      </c>
      <c r="AY88" s="3">
        <f t="shared" si="29"/>
        <v>0.1991</v>
      </c>
      <c r="AZ88" s="3">
        <f t="shared" si="29"/>
        <v>0.1991</v>
      </c>
      <c r="BA88" s="3">
        <f t="shared" si="29"/>
        <v>0.1991</v>
      </c>
      <c r="BB88" s="3">
        <f t="shared" si="29"/>
        <v>0.1991</v>
      </c>
      <c r="BC88" s="3">
        <f t="shared" si="29"/>
        <v>0.1991</v>
      </c>
      <c r="BD88" s="3">
        <f t="shared" si="29"/>
        <v>0.1991</v>
      </c>
    </row>
    <row r="89" spans="1:56" x14ac:dyDescent="0.25">
      <c r="A89" s="4"/>
      <c r="G89">
        <f>X29-G29</f>
        <v>2.2572727272727242</v>
      </c>
      <c r="H89">
        <f>Y29-H29</f>
        <v>2.2229999999999972</v>
      </c>
      <c r="I89">
        <f>Z29-I29</f>
        <v>1.2944444444444425</v>
      </c>
      <c r="J89">
        <f>AA29-J29</f>
        <v>0.26624999999999943</v>
      </c>
      <c r="K89">
        <f>AB29-K29</f>
        <v>0.79000000000000092</v>
      </c>
      <c r="L89">
        <f>AC29-L29</f>
        <v>0.11166666666666636</v>
      </c>
      <c r="M89">
        <f>AD29-M29</f>
        <v>-0.1720000000000006</v>
      </c>
      <c r="N89">
        <f>AE29-N29</f>
        <v>-0.94250000000000078</v>
      </c>
      <c r="O89">
        <f>AF29-O29</f>
        <v>-0.67333333333333378</v>
      </c>
      <c r="P89">
        <f>AG29-P29</f>
        <v>-5.9149999999999991</v>
      </c>
      <c r="Q89">
        <f>AH29-Q29</f>
        <v>-16.03</v>
      </c>
      <c r="R89">
        <f>AI29-R29</f>
        <v>0</v>
      </c>
      <c r="S89">
        <f>AJ29-S29</f>
        <v>0</v>
      </c>
      <c r="T89">
        <f>AK29-T29</f>
        <v>0</v>
      </c>
      <c r="U89">
        <f>AL29-U29</f>
        <v>0</v>
      </c>
      <c r="V89">
        <f>AM29-V29</f>
        <v>0</v>
      </c>
      <c r="W89">
        <f>AN29-W29</f>
        <v>-2009</v>
      </c>
      <c r="AO89" s="1">
        <v>2008</v>
      </c>
      <c r="AP89" s="3">
        <f t="shared" ref="AP89:BD89" si="30">$B8/100</f>
        <v>-0.3992</v>
      </c>
      <c r="AQ89" s="3">
        <f t="shared" si="30"/>
        <v>-0.3992</v>
      </c>
      <c r="AR89" s="3">
        <f t="shared" si="30"/>
        <v>-0.3992</v>
      </c>
      <c r="AS89" s="3">
        <f t="shared" si="30"/>
        <v>-0.3992</v>
      </c>
      <c r="AT89" s="3">
        <f t="shared" si="30"/>
        <v>-0.3992</v>
      </c>
      <c r="AU89" s="3">
        <f t="shared" si="30"/>
        <v>-0.3992</v>
      </c>
      <c r="AV89" s="3">
        <f t="shared" si="30"/>
        <v>-0.3992</v>
      </c>
      <c r="AW89" s="3">
        <f t="shared" si="30"/>
        <v>-0.3992</v>
      </c>
      <c r="AX89" s="3">
        <f t="shared" si="30"/>
        <v>-0.3992</v>
      </c>
      <c r="AY89" s="3">
        <f t="shared" si="30"/>
        <v>-0.3992</v>
      </c>
      <c r="AZ89" s="3">
        <f t="shared" si="30"/>
        <v>-0.3992</v>
      </c>
      <c r="BA89" s="3">
        <f t="shared" si="30"/>
        <v>-0.3992</v>
      </c>
      <c r="BB89" s="3">
        <f t="shared" si="30"/>
        <v>-0.3992</v>
      </c>
      <c r="BC89" s="3">
        <f t="shared" si="30"/>
        <v>-0.3992</v>
      </c>
      <c r="BD89" s="3">
        <f t="shared" si="30"/>
        <v>-0.3992</v>
      </c>
    </row>
    <row r="90" spans="1:56" x14ac:dyDescent="0.25">
      <c r="A90" s="4"/>
      <c r="G90">
        <f>X30-G30</f>
        <v>4.0860000000000021</v>
      </c>
      <c r="H90">
        <f>Y30-H30</f>
        <v>4.2511111111111131</v>
      </c>
      <c r="I90">
        <f>Z30-I30</f>
        <v>3.4600000000000026</v>
      </c>
      <c r="J90">
        <f>AA30-J30</f>
        <v>2.5942857142857161</v>
      </c>
      <c r="K90">
        <f>AB30-K30</f>
        <v>3.5933333333333355</v>
      </c>
      <c r="L90">
        <f>AC30-L30</f>
        <v>3.3400000000000016</v>
      </c>
      <c r="M90">
        <f>AD30-M30</f>
        <v>3.7925000000000004</v>
      </c>
      <c r="N90">
        <f>AE30-N30</f>
        <v>4.086666666666666</v>
      </c>
      <c r="O90">
        <f>AF30-O30</f>
        <v>7.004999999999999</v>
      </c>
      <c r="P90">
        <f>AG30-P30</f>
        <v>4.1999999999999993</v>
      </c>
      <c r="Q90">
        <f>AH30-Q30</f>
        <v>0</v>
      </c>
      <c r="R90">
        <f>AI30-R30</f>
        <v>0</v>
      </c>
      <c r="S90">
        <f>AJ30-S30</f>
        <v>0</v>
      </c>
      <c r="T90">
        <f>AK30-T30</f>
        <v>0</v>
      </c>
      <c r="U90">
        <f>AL30-U30</f>
        <v>0</v>
      </c>
      <c r="V90">
        <f>AM30-V30</f>
        <v>0</v>
      </c>
      <c r="W90">
        <f>AN30-W30</f>
        <v>-2010</v>
      </c>
      <c r="AO90" s="1">
        <v>2009</v>
      </c>
      <c r="AP90" s="3">
        <f t="shared" ref="AP90:BD90" si="31">$B9/100</f>
        <v>0.14760000000000001</v>
      </c>
      <c r="AQ90" s="3">
        <f t="shared" si="31"/>
        <v>0.14760000000000001</v>
      </c>
      <c r="AR90" s="3">
        <f t="shared" si="31"/>
        <v>0.14760000000000001</v>
      </c>
      <c r="AS90" s="3">
        <f t="shared" si="31"/>
        <v>0.14760000000000001</v>
      </c>
      <c r="AT90" s="3">
        <f t="shared" si="31"/>
        <v>0.14760000000000001</v>
      </c>
      <c r="AU90" s="3">
        <f t="shared" si="31"/>
        <v>0.14760000000000001</v>
      </c>
      <c r="AV90" s="3">
        <f t="shared" si="31"/>
        <v>0.14760000000000001</v>
      </c>
      <c r="AW90" s="3">
        <f t="shared" si="31"/>
        <v>0.14760000000000001</v>
      </c>
      <c r="AX90" s="3">
        <f t="shared" si="31"/>
        <v>0.14760000000000001</v>
      </c>
      <c r="AY90" s="3">
        <f t="shared" si="31"/>
        <v>0.14760000000000001</v>
      </c>
      <c r="AZ90" s="3">
        <f t="shared" si="31"/>
        <v>0.14760000000000001</v>
      </c>
      <c r="BA90" s="3">
        <f t="shared" si="31"/>
        <v>0.14760000000000001</v>
      </c>
      <c r="BB90" s="3">
        <f t="shared" si="31"/>
        <v>0.14760000000000001</v>
      </c>
      <c r="BC90" s="3">
        <f t="shared" si="31"/>
        <v>0.14760000000000001</v>
      </c>
      <c r="BD90" s="3">
        <f t="shared" si="31"/>
        <v>0.14760000000000001</v>
      </c>
    </row>
    <row r="91" spans="1:56" x14ac:dyDescent="0.25">
      <c r="A91" s="4"/>
      <c r="G91">
        <f>X31-G31</f>
        <v>4.0733333333333359</v>
      </c>
      <c r="H91">
        <f>Y31-H31</f>
        <v>4.2575000000000021</v>
      </c>
      <c r="I91">
        <f>Z31-I31</f>
        <v>3.3542857142857159</v>
      </c>
      <c r="J91">
        <f>AA31-J31</f>
        <v>2.326666666666668</v>
      </c>
      <c r="K91">
        <f>AB31-K31</f>
        <v>3.4719999999999995</v>
      </c>
      <c r="L91">
        <f>AC31-L31</f>
        <v>3.125</v>
      </c>
      <c r="M91">
        <f>AD31-M31</f>
        <v>3.6566666666666681</v>
      </c>
      <c r="N91">
        <f>AE31-N31</f>
        <v>4.0299999999999994</v>
      </c>
      <c r="O91">
        <f>AF31-O31</f>
        <v>9.8099999999999987</v>
      </c>
      <c r="P91">
        <f>AG31-P31</f>
        <v>0</v>
      </c>
      <c r="Q91">
        <f>AH31-Q31</f>
        <v>0</v>
      </c>
      <c r="R91">
        <f>AI31-R31</f>
        <v>0</v>
      </c>
      <c r="S91">
        <f>AJ31-S31</f>
        <v>0</v>
      </c>
      <c r="T91">
        <f>AK31-T31</f>
        <v>0</v>
      </c>
      <c r="U91">
        <f>AL31-U31</f>
        <v>0</v>
      </c>
      <c r="V91">
        <f>AM31-V31</f>
        <v>0</v>
      </c>
      <c r="W91">
        <f>AN31-W31</f>
        <v>-2011</v>
      </c>
      <c r="AO91" s="1">
        <v>2010</v>
      </c>
      <c r="AP91" s="3">
        <f t="shared" ref="AP91:BD91" si="32">$B10/100</f>
        <v>0.16539999999999999</v>
      </c>
      <c r="AQ91" s="3">
        <f t="shared" si="32"/>
        <v>0.16539999999999999</v>
      </c>
      <c r="AR91" s="3">
        <f t="shared" si="32"/>
        <v>0.16539999999999999</v>
      </c>
      <c r="AS91" s="3">
        <f t="shared" si="32"/>
        <v>0.16539999999999999</v>
      </c>
      <c r="AT91" s="3">
        <f t="shared" si="32"/>
        <v>0.16539999999999999</v>
      </c>
      <c r="AU91" s="3">
        <f t="shared" si="32"/>
        <v>0.16539999999999999</v>
      </c>
      <c r="AV91" s="3">
        <f t="shared" si="32"/>
        <v>0.16539999999999999</v>
      </c>
      <c r="AW91" s="3">
        <f t="shared" si="32"/>
        <v>0.16539999999999999</v>
      </c>
      <c r="AX91" s="3">
        <f t="shared" si="32"/>
        <v>0.16539999999999999</v>
      </c>
      <c r="AY91" s="3">
        <f t="shared" si="32"/>
        <v>0.16539999999999999</v>
      </c>
      <c r="AZ91" s="3">
        <f t="shared" si="32"/>
        <v>0.16539999999999999</v>
      </c>
      <c r="BA91" s="3">
        <f t="shared" si="32"/>
        <v>0.16539999999999999</v>
      </c>
      <c r="BB91" s="3">
        <f t="shared" si="32"/>
        <v>0.16539999999999999</v>
      </c>
      <c r="BC91" s="3">
        <f t="shared" si="32"/>
        <v>0.16539999999999999</v>
      </c>
      <c r="BD91" s="3">
        <f t="shared" si="32"/>
        <v>0.16539999999999999</v>
      </c>
    </row>
    <row r="92" spans="1:56" x14ac:dyDescent="0.25">
      <c r="A92" s="4"/>
      <c r="G92">
        <f>X32-G32</f>
        <v>3.3562500000000011</v>
      </c>
      <c r="H92">
        <f>Y32-H32</f>
        <v>3.4642857142857135</v>
      </c>
      <c r="I92">
        <f>Z32-I32</f>
        <v>2.2783333333333342</v>
      </c>
      <c r="J92">
        <f>AA32-J32</f>
        <v>0.83000000000000185</v>
      </c>
      <c r="K92">
        <f>AB32-K32</f>
        <v>1.8875000000000011</v>
      </c>
      <c r="L92">
        <f>AC32-L32</f>
        <v>0.89666666666666828</v>
      </c>
      <c r="M92">
        <f>AD32-M32</f>
        <v>0.58000000000000185</v>
      </c>
      <c r="N92">
        <f>AE32-N32</f>
        <v>-1.75</v>
      </c>
      <c r="O92">
        <f>AF32-O32</f>
        <v>0</v>
      </c>
      <c r="P92">
        <f>AG32-P32</f>
        <v>0</v>
      </c>
      <c r="Q92">
        <f>AH32-Q32</f>
        <v>0</v>
      </c>
      <c r="R92">
        <f>AI32-R32</f>
        <v>0</v>
      </c>
      <c r="S92">
        <f>AJ32-S32</f>
        <v>0</v>
      </c>
      <c r="T92">
        <f>AK32-T32</f>
        <v>0</v>
      </c>
      <c r="U92">
        <f>AL32-U32</f>
        <v>0</v>
      </c>
      <c r="V92">
        <f>AM32-V32</f>
        <v>0</v>
      </c>
      <c r="W92">
        <f>AN32-W32</f>
        <v>-2012</v>
      </c>
      <c r="AO92" s="1">
        <v>2011</v>
      </c>
      <c r="AP92" s="3">
        <f t="shared" ref="AP92:BD92" si="33">$B11/100</f>
        <v>4.7899999999999998E-2</v>
      </c>
      <c r="AQ92" s="3">
        <f t="shared" si="33"/>
        <v>4.7899999999999998E-2</v>
      </c>
      <c r="AR92" s="3">
        <f t="shared" si="33"/>
        <v>4.7899999999999998E-2</v>
      </c>
      <c r="AS92" s="3">
        <f t="shared" si="33"/>
        <v>4.7899999999999998E-2</v>
      </c>
      <c r="AT92" s="3">
        <f t="shared" si="33"/>
        <v>4.7899999999999998E-2</v>
      </c>
      <c r="AU92" s="3">
        <f t="shared" si="33"/>
        <v>4.7899999999999998E-2</v>
      </c>
      <c r="AV92" s="3">
        <f t="shared" si="33"/>
        <v>4.7899999999999998E-2</v>
      </c>
      <c r="AW92" s="3">
        <f t="shared" si="33"/>
        <v>4.7899999999999998E-2</v>
      </c>
      <c r="AX92" s="3">
        <f t="shared" si="33"/>
        <v>4.7899999999999998E-2</v>
      </c>
      <c r="AY92" s="3">
        <f t="shared" si="33"/>
        <v>4.7899999999999998E-2</v>
      </c>
      <c r="AZ92" s="3">
        <f t="shared" si="33"/>
        <v>4.7899999999999998E-2</v>
      </c>
      <c r="BA92" s="3">
        <f t="shared" si="33"/>
        <v>4.7899999999999998E-2</v>
      </c>
      <c r="BB92" s="3">
        <f t="shared" si="33"/>
        <v>4.7899999999999998E-2</v>
      </c>
      <c r="BC92" s="3">
        <f t="shared" si="33"/>
        <v>4.7899999999999998E-2</v>
      </c>
      <c r="BD92" s="3">
        <f t="shared" si="33"/>
        <v>4.7899999999999998E-2</v>
      </c>
    </row>
    <row r="93" spans="1:56" x14ac:dyDescent="0.25">
      <c r="A93" s="4"/>
      <c r="G93">
        <f>X33-G33</f>
        <v>4.0857142857142836</v>
      </c>
      <c r="H93">
        <f>Y33-H33</f>
        <v>4.3333333333333304</v>
      </c>
      <c r="I93">
        <f>Z33-I33</f>
        <v>3.0839999999999979</v>
      </c>
      <c r="J93">
        <f>AA33-J33</f>
        <v>1.4749999999999996</v>
      </c>
      <c r="K93">
        <f>AB33-K33</f>
        <v>3.0999999999999996</v>
      </c>
      <c r="L93">
        <f>AC33-L33</f>
        <v>2.2199999999999989</v>
      </c>
      <c r="M93">
        <f>AD33-M33</f>
        <v>2.91</v>
      </c>
      <c r="N93">
        <f>AE33-N33</f>
        <v>0</v>
      </c>
      <c r="O93">
        <f>AF33-O33</f>
        <v>0</v>
      </c>
      <c r="P93">
        <f>AG33-P33</f>
        <v>0</v>
      </c>
      <c r="Q93">
        <f>AH33-Q33</f>
        <v>0</v>
      </c>
      <c r="R93">
        <f>AI33-R33</f>
        <v>0</v>
      </c>
      <c r="S93">
        <f>AJ33-S33</f>
        <v>0</v>
      </c>
      <c r="T93">
        <f>AK33-T33</f>
        <v>0</v>
      </c>
      <c r="U93">
        <f>AL33-U33</f>
        <v>0</v>
      </c>
      <c r="V93">
        <f>AM33-V33</f>
        <v>0</v>
      </c>
      <c r="W93">
        <f>AN33-W33</f>
        <v>-2013</v>
      </c>
      <c r="AO93" s="1">
        <v>2012</v>
      </c>
      <c r="AP93" s="3">
        <f t="shared" ref="AP93:BD93" si="34">$B12/100</f>
        <v>0.1479</v>
      </c>
      <c r="AQ93" s="3">
        <f t="shared" si="34"/>
        <v>0.1479</v>
      </c>
      <c r="AR93" s="3">
        <f t="shared" si="34"/>
        <v>0.1479</v>
      </c>
      <c r="AS93" s="3">
        <f t="shared" si="34"/>
        <v>0.1479</v>
      </c>
      <c r="AT93" s="3">
        <f t="shared" si="34"/>
        <v>0.1479</v>
      </c>
      <c r="AU93" s="3">
        <f t="shared" si="34"/>
        <v>0.1479</v>
      </c>
      <c r="AV93" s="3">
        <f t="shared" si="34"/>
        <v>0.1479</v>
      </c>
      <c r="AW93" s="3">
        <f t="shared" si="34"/>
        <v>0.1479</v>
      </c>
      <c r="AX93" s="3">
        <f t="shared" si="34"/>
        <v>0.1479</v>
      </c>
      <c r="AY93" s="3">
        <f t="shared" si="34"/>
        <v>0.1479</v>
      </c>
      <c r="AZ93" s="3">
        <f t="shared" si="34"/>
        <v>0.1479</v>
      </c>
      <c r="BA93" s="3">
        <f t="shared" si="34"/>
        <v>0.1479</v>
      </c>
      <c r="BB93" s="3">
        <f t="shared" si="34"/>
        <v>0.1479</v>
      </c>
      <c r="BC93" s="3">
        <f t="shared" si="34"/>
        <v>0.1479</v>
      </c>
      <c r="BD93" s="3">
        <f t="shared" si="34"/>
        <v>0.1479</v>
      </c>
    </row>
    <row r="94" spans="1:56" x14ac:dyDescent="0.25">
      <c r="A94" s="4"/>
      <c r="G94">
        <f>X34-G34</f>
        <v>4.281666666666669</v>
      </c>
      <c r="H94">
        <f>Y34-H34</f>
        <v>4.6180000000000012</v>
      </c>
      <c r="I94">
        <f>Z34-I34</f>
        <v>3.1275000000000013</v>
      </c>
      <c r="J94">
        <f>AA34-J34</f>
        <v>0.99666666666666703</v>
      </c>
      <c r="K94">
        <f>AB34-K34</f>
        <v>3.1950000000000003</v>
      </c>
      <c r="L94">
        <f>AC34-L34</f>
        <v>1.5300000000000002</v>
      </c>
      <c r="M94">
        <f>AD34-M34</f>
        <v>0</v>
      </c>
      <c r="N94">
        <f>AE34-N34</f>
        <v>0</v>
      </c>
      <c r="O94">
        <f>AF34-O34</f>
        <v>0</v>
      </c>
      <c r="P94">
        <f>AG34-P34</f>
        <v>0</v>
      </c>
      <c r="Q94">
        <f>AH34-Q34</f>
        <v>0</v>
      </c>
      <c r="R94">
        <f>AI34-R34</f>
        <v>0</v>
      </c>
      <c r="S94">
        <f>AJ34-S34</f>
        <v>0</v>
      </c>
      <c r="T94">
        <f>AK34-T34</f>
        <v>0</v>
      </c>
      <c r="U94">
        <f>AL34-U34</f>
        <v>0</v>
      </c>
      <c r="V94">
        <f>AM34-V34</f>
        <v>0</v>
      </c>
      <c r="W94">
        <f>AN34-W34</f>
        <v>-2014</v>
      </c>
      <c r="AO94" s="1">
        <v>2013</v>
      </c>
      <c r="AP94" s="3">
        <f t="shared" ref="AP94:BD94" si="35">$B13/100</f>
        <v>0.30280000000000001</v>
      </c>
      <c r="AQ94" s="3">
        <f t="shared" si="35"/>
        <v>0.30280000000000001</v>
      </c>
      <c r="AR94" s="3">
        <f t="shared" si="35"/>
        <v>0.30280000000000001</v>
      </c>
      <c r="AS94" s="3">
        <f t="shared" si="35"/>
        <v>0.30280000000000001</v>
      </c>
      <c r="AT94" s="3">
        <f t="shared" si="35"/>
        <v>0.30280000000000001</v>
      </c>
      <c r="AU94" s="3">
        <f t="shared" si="35"/>
        <v>0.30280000000000001</v>
      </c>
      <c r="AV94" s="3">
        <f t="shared" si="35"/>
        <v>0.30280000000000001</v>
      </c>
      <c r="AW94" s="3">
        <f t="shared" si="35"/>
        <v>0.30280000000000001</v>
      </c>
      <c r="AX94" s="3">
        <f t="shared" si="35"/>
        <v>0.30280000000000001</v>
      </c>
      <c r="AY94" s="3">
        <f t="shared" si="35"/>
        <v>0.30280000000000001</v>
      </c>
      <c r="AZ94" s="3">
        <f t="shared" si="35"/>
        <v>0.30280000000000001</v>
      </c>
      <c r="BA94" s="3">
        <f t="shared" si="35"/>
        <v>0.30280000000000001</v>
      </c>
      <c r="BB94" s="3">
        <f t="shared" si="35"/>
        <v>0.30280000000000001</v>
      </c>
      <c r="BC94" s="3">
        <f t="shared" si="35"/>
        <v>0.30280000000000001</v>
      </c>
      <c r="BD94" s="3">
        <f t="shared" si="35"/>
        <v>0.30280000000000001</v>
      </c>
    </row>
    <row r="95" spans="1:56" x14ac:dyDescent="0.25">
      <c r="A95" s="4"/>
      <c r="G95">
        <f>X35-G35</f>
        <v>4.8320000000000025</v>
      </c>
      <c r="H95">
        <f>Y35-H35</f>
        <v>5.3900000000000015</v>
      </c>
      <c r="I95">
        <f>Z35-I35</f>
        <v>3.6600000000000019</v>
      </c>
      <c r="J95">
        <f>AA35-J35</f>
        <v>0.72999999999999954</v>
      </c>
      <c r="K95">
        <f>AB35-K35</f>
        <v>4.8600000000000003</v>
      </c>
      <c r="L95">
        <f>AC35-L35</f>
        <v>0</v>
      </c>
      <c r="M95">
        <f>AD35-M35</f>
        <v>0</v>
      </c>
      <c r="N95">
        <f>AE35-N35</f>
        <v>0</v>
      </c>
      <c r="O95">
        <f>AF35-O35</f>
        <v>0</v>
      </c>
      <c r="P95">
        <f>AG35-P35</f>
        <v>0</v>
      </c>
      <c r="Q95">
        <f>AH35-Q35</f>
        <v>0</v>
      </c>
      <c r="R95">
        <f>AI35-R35</f>
        <v>0</v>
      </c>
      <c r="S95">
        <f>AJ35-S35</f>
        <v>0</v>
      </c>
      <c r="T95">
        <f>AK35-T35</f>
        <v>0</v>
      </c>
      <c r="U95">
        <f>AL35-U35</f>
        <v>0</v>
      </c>
      <c r="V95">
        <f>AM35-V35</f>
        <v>0</v>
      </c>
      <c r="W95">
        <f>AN35-W35</f>
        <v>-2015</v>
      </c>
      <c r="AO95" s="1">
        <v>2014</v>
      </c>
      <c r="AP95" s="3">
        <f t="shared" ref="AP95:BD95" si="36">$B14/100</f>
        <v>7.0300000000000001E-2</v>
      </c>
      <c r="AQ95" s="3">
        <f t="shared" si="36"/>
        <v>7.0300000000000001E-2</v>
      </c>
      <c r="AR95" s="3">
        <f t="shared" si="36"/>
        <v>7.0300000000000001E-2</v>
      </c>
      <c r="AS95" s="3">
        <f t="shared" si="36"/>
        <v>7.0300000000000001E-2</v>
      </c>
      <c r="AT95" s="3">
        <f t="shared" si="36"/>
        <v>7.0300000000000001E-2</v>
      </c>
      <c r="AU95" s="3">
        <f t="shared" si="36"/>
        <v>7.0300000000000001E-2</v>
      </c>
      <c r="AV95" s="3">
        <f t="shared" si="36"/>
        <v>7.0300000000000001E-2</v>
      </c>
      <c r="AW95" s="3">
        <f t="shared" si="36"/>
        <v>7.0300000000000001E-2</v>
      </c>
      <c r="AX95" s="3">
        <f t="shared" si="36"/>
        <v>7.0300000000000001E-2</v>
      </c>
      <c r="AY95" s="3">
        <f t="shared" si="36"/>
        <v>7.0300000000000001E-2</v>
      </c>
      <c r="AZ95" s="3">
        <f t="shared" si="36"/>
        <v>7.0300000000000001E-2</v>
      </c>
      <c r="BA95" s="3">
        <f t="shared" si="36"/>
        <v>7.0300000000000001E-2</v>
      </c>
      <c r="BB95" s="3">
        <f t="shared" si="36"/>
        <v>7.0300000000000001E-2</v>
      </c>
      <c r="BC95" s="3">
        <f t="shared" si="36"/>
        <v>7.0300000000000001E-2</v>
      </c>
      <c r="BD95" s="3">
        <f t="shared" si="36"/>
        <v>7.0300000000000001E-2</v>
      </c>
    </row>
    <row r="96" spans="1:56" x14ac:dyDescent="0.25">
      <c r="A96" s="4"/>
      <c r="G96">
        <f>X36-G36</f>
        <v>4.8250000000000011</v>
      </c>
      <c r="H96">
        <f>Y36-H36</f>
        <v>5.5666666666666691</v>
      </c>
      <c r="I96">
        <f>Z36-I36</f>
        <v>3.0600000000000023</v>
      </c>
      <c r="J96">
        <f>AA36-J36</f>
        <v>-3.4000000000000004</v>
      </c>
      <c r="K96">
        <f>AB36-K36</f>
        <v>0</v>
      </c>
      <c r="L96">
        <f>AC36-L36</f>
        <v>0</v>
      </c>
      <c r="M96">
        <f>AD36-M36</f>
        <v>0</v>
      </c>
      <c r="N96">
        <f>AE36-N36</f>
        <v>0</v>
      </c>
      <c r="O96">
        <f>AF36-O36</f>
        <v>0</v>
      </c>
      <c r="P96">
        <f>AG36-P36</f>
        <v>0</v>
      </c>
      <c r="Q96">
        <f>AH36-Q36</f>
        <v>0</v>
      </c>
      <c r="R96">
        <f>AI36-R36</f>
        <v>0</v>
      </c>
      <c r="S96">
        <f>AJ36-S36</f>
        <v>0</v>
      </c>
      <c r="T96">
        <f>AK36-T36</f>
        <v>0</v>
      </c>
      <c r="U96">
        <f>AL36-U36</f>
        <v>0</v>
      </c>
      <c r="V96">
        <f>AM36-V36</f>
        <v>0</v>
      </c>
      <c r="W96">
        <f>AN36-W36</f>
        <v>-2016</v>
      </c>
      <c r="AO96" s="1">
        <v>2015</v>
      </c>
      <c r="AP96" s="3">
        <f t="shared" ref="AP96:BD96" si="37">$B15/100</f>
        <v>4.5400000000000003E-2</v>
      </c>
      <c r="AQ96" s="3">
        <f t="shared" si="37"/>
        <v>4.5400000000000003E-2</v>
      </c>
      <c r="AR96" s="3">
        <f t="shared" si="37"/>
        <v>4.5400000000000003E-2</v>
      </c>
      <c r="AS96" s="3">
        <f t="shared" si="37"/>
        <v>4.5400000000000003E-2</v>
      </c>
      <c r="AT96" s="3">
        <f t="shared" si="37"/>
        <v>4.5400000000000003E-2</v>
      </c>
      <c r="AU96" s="3">
        <f t="shared" si="37"/>
        <v>4.5400000000000003E-2</v>
      </c>
      <c r="AV96" s="3">
        <f t="shared" si="37"/>
        <v>4.5400000000000003E-2</v>
      </c>
      <c r="AW96" s="3">
        <f t="shared" si="37"/>
        <v>4.5400000000000003E-2</v>
      </c>
      <c r="AX96" s="3">
        <f t="shared" si="37"/>
        <v>4.5400000000000003E-2</v>
      </c>
      <c r="AY96" s="3">
        <f t="shared" si="37"/>
        <v>4.5400000000000003E-2</v>
      </c>
      <c r="AZ96" s="3">
        <f t="shared" si="37"/>
        <v>4.5400000000000003E-2</v>
      </c>
      <c r="BA96" s="3">
        <f t="shared" si="37"/>
        <v>4.5400000000000003E-2</v>
      </c>
      <c r="BB96" s="3">
        <f t="shared" si="37"/>
        <v>4.5400000000000003E-2</v>
      </c>
      <c r="BC96" s="3">
        <f t="shared" si="37"/>
        <v>4.5400000000000003E-2</v>
      </c>
      <c r="BD96" s="3">
        <f t="shared" si="37"/>
        <v>4.5400000000000003E-2</v>
      </c>
    </row>
    <row r="97" spans="7:56" x14ac:dyDescent="0.25">
      <c r="G97">
        <f>X37-G37</f>
        <v>7.5666666666666664</v>
      </c>
      <c r="H97">
        <f>Y37-H37</f>
        <v>10.050000000000002</v>
      </c>
      <c r="I97">
        <f>Z37-I37</f>
        <v>9.5200000000000031</v>
      </c>
      <c r="J97">
        <f>AA37-J37</f>
        <v>0</v>
      </c>
      <c r="K97">
        <f>AB37-K37</f>
        <v>0</v>
      </c>
      <c r="L97">
        <f>AC37-L37</f>
        <v>0</v>
      </c>
      <c r="M97">
        <f>AD37-M37</f>
        <v>0</v>
      </c>
      <c r="N97">
        <f>AE37-N37</f>
        <v>0</v>
      </c>
      <c r="O97">
        <f>AF37-O37</f>
        <v>0</v>
      </c>
      <c r="P97">
        <f>AG37-P37</f>
        <v>0</v>
      </c>
      <c r="Q97">
        <f>AH37-Q37</f>
        <v>0</v>
      </c>
      <c r="R97">
        <f>AI37-R37</f>
        <v>0</v>
      </c>
      <c r="S97">
        <f>AJ37-S37</f>
        <v>0</v>
      </c>
      <c r="T97">
        <f>AK37-T37</f>
        <v>0</v>
      </c>
      <c r="U97">
        <f>AL37-U37</f>
        <v>0</v>
      </c>
      <c r="V97">
        <f>AM37-V37</f>
        <v>0</v>
      </c>
      <c r="W97">
        <f>AN37-W37</f>
        <v>-2017</v>
      </c>
      <c r="AO97" s="1">
        <v>2016</v>
      </c>
      <c r="AP97" s="3">
        <f t="shared" ref="AP97:BD97" si="38">$B16/100</f>
        <v>4.7500000000000001E-2</v>
      </c>
      <c r="AQ97" s="3">
        <f t="shared" si="38"/>
        <v>4.7500000000000001E-2</v>
      </c>
      <c r="AR97" s="3">
        <f t="shared" si="38"/>
        <v>4.7500000000000001E-2</v>
      </c>
      <c r="AS97" s="3">
        <f t="shared" si="38"/>
        <v>4.7500000000000001E-2</v>
      </c>
      <c r="AT97" s="3">
        <f t="shared" si="38"/>
        <v>4.7500000000000001E-2</v>
      </c>
      <c r="AU97" s="3">
        <f t="shared" si="38"/>
        <v>4.7500000000000001E-2</v>
      </c>
      <c r="AV97" s="3">
        <f t="shared" si="38"/>
        <v>4.7500000000000001E-2</v>
      </c>
      <c r="AW97" s="3">
        <f t="shared" si="38"/>
        <v>4.7500000000000001E-2</v>
      </c>
      <c r="AX97" s="3">
        <f t="shared" si="38"/>
        <v>4.7500000000000001E-2</v>
      </c>
      <c r="AY97" s="3">
        <f t="shared" si="38"/>
        <v>4.7500000000000001E-2</v>
      </c>
      <c r="AZ97" s="3">
        <f t="shared" si="38"/>
        <v>4.7500000000000001E-2</v>
      </c>
      <c r="BA97" s="3">
        <f t="shared" si="38"/>
        <v>4.7500000000000001E-2</v>
      </c>
      <c r="BB97" s="3">
        <f t="shared" si="38"/>
        <v>4.7500000000000001E-2</v>
      </c>
      <c r="BC97" s="3">
        <f t="shared" si="38"/>
        <v>4.7500000000000001E-2</v>
      </c>
      <c r="BD97" s="3">
        <f t="shared" si="38"/>
        <v>4.7500000000000001E-2</v>
      </c>
    </row>
    <row r="98" spans="7:56" x14ac:dyDescent="0.25">
      <c r="G98">
        <f>X38-G38</f>
        <v>6.59</v>
      </c>
      <c r="H98">
        <f>Y38-H38</f>
        <v>10.579999999999998</v>
      </c>
      <c r="I98">
        <f>Z38-I38</f>
        <v>0</v>
      </c>
      <c r="J98">
        <f>AA38-J38</f>
        <v>0</v>
      </c>
      <c r="K98">
        <f>AB38-K38</f>
        <v>0</v>
      </c>
      <c r="L98">
        <f>AC38-L38</f>
        <v>0</v>
      </c>
      <c r="M98">
        <f>AD38-M38</f>
        <v>0</v>
      </c>
      <c r="N98">
        <f>AE38-N38</f>
        <v>0</v>
      </c>
      <c r="O98">
        <f>AF38-O38</f>
        <v>0</v>
      </c>
      <c r="P98">
        <f>AG38-P38</f>
        <v>0</v>
      </c>
      <c r="Q98">
        <f>AH38-Q38</f>
        <v>0</v>
      </c>
      <c r="R98">
        <f>AI38-R38</f>
        <v>0</v>
      </c>
      <c r="S98">
        <f>AJ38-S38</f>
        <v>0</v>
      </c>
      <c r="T98">
        <f>AK38-T38</f>
        <v>0</v>
      </c>
      <c r="U98">
        <f>AL38-U38</f>
        <v>0</v>
      </c>
      <c r="V98">
        <f>AM38-V38</f>
        <v>0</v>
      </c>
      <c r="W98">
        <f>AN38-W38</f>
        <v>-2018</v>
      </c>
      <c r="AO98" s="1">
        <v>2017</v>
      </c>
      <c r="AP98" s="3">
        <f t="shared" ref="AP98:BD98" si="39">$B17/100</f>
        <v>0.32590000000000002</v>
      </c>
      <c r="AQ98" s="3">
        <f t="shared" si="39"/>
        <v>0.32590000000000002</v>
      </c>
      <c r="AR98" s="3">
        <f t="shared" si="39"/>
        <v>0.32590000000000002</v>
      </c>
      <c r="AS98" s="3">
        <f t="shared" si="39"/>
        <v>0.32590000000000002</v>
      </c>
      <c r="AT98" s="3">
        <f t="shared" si="39"/>
        <v>0.32590000000000002</v>
      </c>
      <c r="AU98" s="3">
        <f t="shared" si="39"/>
        <v>0.32590000000000002</v>
      </c>
      <c r="AV98" s="3">
        <f t="shared" si="39"/>
        <v>0.32590000000000002</v>
      </c>
      <c r="AW98" s="3">
        <f t="shared" si="39"/>
        <v>0.32590000000000002</v>
      </c>
      <c r="AX98" s="3">
        <f t="shared" si="39"/>
        <v>0.32590000000000002</v>
      </c>
      <c r="AY98" s="3">
        <f t="shared" si="39"/>
        <v>0.32590000000000002</v>
      </c>
      <c r="AZ98" s="3">
        <f t="shared" si="39"/>
        <v>0.32590000000000002</v>
      </c>
      <c r="BA98" s="3">
        <f t="shared" si="39"/>
        <v>0.32590000000000002</v>
      </c>
      <c r="BB98" s="3">
        <f t="shared" si="39"/>
        <v>0.32590000000000002</v>
      </c>
      <c r="BC98" s="3">
        <f t="shared" si="39"/>
        <v>0.32590000000000002</v>
      </c>
      <c r="BD98" s="3">
        <f t="shared" si="39"/>
        <v>0.32590000000000002</v>
      </c>
    </row>
    <row r="99" spans="7:56" x14ac:dyDescent="0.25">
      <c r="G99">
        <f>X39-G39</f>
        <v>2.6000000000000014</v>
      </c>
      <c r="H99">
        <f>Y39-H39</f>
        <v>0</v>
      </c>
      <c r="I99">
        <f>Z39-I39</f>
        <v>0</v>
      </c>
      <c r="J99">
        <f>AA39-J39</f>
        <v>0</v>
      </c>
      <c r="K99">
        <f>AB39-K39</f>
        <v>0</v>
      </c>
      <c r="L99">
        <f>AC39-L39</f>
        <v>0</v>
      </c>
      <c r="M99">
        <f>AD39-M39</f>
        <v>0</v>
      </c>
      <c r="N99">
        <f>AE39-N39</f>
        <v>0</v>
      </c>
      <c r="O99">
        <f>AF39-O39</f>
        <v>0</v>
      </c>
      <c r="P99">
        <f>AG39-P39</f>
        <v>0</v>
      </c>
      <c r="Q99">
        <f>AH39-Q39</f>
        <v>0</v>
      </c>
      <c r="R99">
        <f>AI39-R39</f>
        <v>0</v>
      </c>
      <c r="S99">
        <f>AJ39-S39</f>
        <v>0</v>
      </c>
      <c r="T99">
        <f>AK39-T39</f>
        <v>0</v>
      </c>
      <c r="U99">
        <f>AL39-U39</f>
        <v>0</v>
      </c>
      <c r="V99">
        <f>AM39-V39</f>
        <v>0</v>
      </c>
      <c r="W99">
        <f>AN39-W39</f>
        <v>-2019</v>
      </c>
      <c r="AO99" s="1">
        <v>2018</v>
      </c>
      <c r="AP99" s="3">
        <f t="shared" ref="AP99:BD99" si="40">$B18/100</f>
        <v>2.3799999999999998E-2</v>
      </c>
      <c r="AQ99" s="3">
        <f t="shared" si="40"/>
        <v>2.3799999999999998E-2</v>
      </c>
      <c r="AR99" s="3">
        <f t="shared" si="40"/>
        <v>2.3799999999999998E-2</v>
      </c>
      <c r="AS99" s="3">
        <f t="shared" si="40"/>
        <v>2.3799999999999998E-2</v>
      </c>
      <c r="AT99" s="3">
        <f t="shared" si="40"/>
        <v>2.3799999999999998E-2</v>
      </c>
      <c r="AU99" s="3">
        <f t="shared" si="40"/>
        <v>2.3799999999999998E-2</v>
      </c>
      <c r="AV99" s="3">
        <f t="shared" si="40"/>
        <v>2.3799999999999998E-2</v>
      </c>
      <c r="AW99" s="3">
        <f t="shared" si="40"/>
        <v>2.3799999999999998E-2</v>
      </c>
      <c r="AX99" s="3">
        <f t="shared" si="40"/>
        <v>2.3799999999999998E-2</v>
      </c>
      <c r="AY99" s="3">
        <f t="shared" si="40"/>
        <v>2.3799999999999998E-2</v>
      </c>
      <c r="AZ99" s="3">
        <f t="shared" si="40"/>
        <v>2.3799999999999998E-2</v>
      </c>
      <c r="BA99" s="3">
        <f t="shared" si="40"/>
        <v>2.3799999999999998E-2</v>
      </c>
      <c r="BB99" s="3">
        <f t="shared" si="40"/>
        <v>2.3799999999999998E-2</v>
      </c>
      <c r="BC99" s="3">
        <f t="shared" si="40"/>
        <v>2.3799999999999998E-2</v>
      </c>
      <c r="BD99" s="3">
        <f t="shared" si="40"/>
        <v>2.3799999999999998E-2</v>
      </c>
    </row>
    <row r="100" spans="7:56" x14ac:dyDescent="0.25">
      <c r="G100">
        <f>X40-G40</f>
        <v>0</v>
      </c>
      <c r="H100">
        <f>Y40-H40</f>
        <v>0</v>
      </c>
      <c r="I100">
        <f>Z40-I40</f>
        <v>0</v>
      </c>
      <c r="J100">
        <f>AA40-J40</f>
        <v>0</v>
      </c>
      <c r="K100">
        <f>AB40-K40</f>
        <v>0</v>
      </c>
      <c r="L100">
        <f>AC40-L40</f>
        <v>0</v>
      </c>
      <c r="M100">
        <f>AD40-M40</f>
        <v>0</v>
      </c>
      <c r="N100">
        <f>AE40-N40</f>
        <v>0</v>
      </c>
      <c r="O100">
        <f>AF40-O40</f>
        <v>0</v>
      </c>
      <c r="P100">
        <f>AG40-P40</f>
        <v>0</v>
      </c>
      <c r="Q100">
        <f>AH40-Q40</f>
        <v>0</v>
      </c>
      <c r="R100">
        <f>AI40-R40</f>
        <v>0</v>
      </c>
      <c r="S100">
        <f>AJ40-S40</f>
        <v>0</v>
      </c>
      <c r="T100">
        <f>AK40-T40</f>
        <v>0</v>
      </c>
      <c r="U100">
        <f>AL40-U40</f>
        <v>0</v>
      </c>
      <c r="V100">
        <f>AM40-V40</f>
        <v>0</v>
      </c>
      <c r="W100">
        <f>AN40-W40</f>
        <v>0</v>
      </c>
      <c r="AO100" s="1">
        <v>2019</v>
      </c>
      <c r="AP100" s="3">
        <f t="shared" ref="AP100:BD100" si="41">$B19/100</f>
        <v>0.19980000000000001</v>
      </c>
      <c r="AQ100" s="3">
        <f t="shared" si="41"/>
        <v>0.19980000000000001</v>
      </c>
      <c r="AR100" s="3">
        <f t="shared" si="41"/>
        <v>0.19980000000000001</v>
      </c>
      <c r="AS100" s="3">
        <f t="shared" si="41"/>
        <v>0.19980000000000001</v>
      </c>
      <c r="AT100" s="3">
        <f t="shared" si="41"/>
        <v>0.19980000000000001</v>
      </c>
      <c r="AU100" s="3">
        <f t="shared" si="41"/>
        <v>0.19980000000000001</v>
      </c>
      <c r="AV100" s="3">
        <f t="shared" si="41"/>
        <v>0.19980000000000001</v>
      </c>
      <c r="AW100" s="3">
        <f t="shared" si="41"/>
        <v>0.19980000000000001</v>
      </c>
      <c r="AX100" s="3">
        <f t="shared" si="41"/>
        <v>0.19980000000000001</v>
      </c>
      <c r="AY100" s="3">
        <f t="shared" si="41"/>
        <v>0.19980000000000001</v>
      </c>
      <c r="AZ100" s="3">
        <f t="shared" si="41"/>
        <v>0.19980000000000001</v>
      </c>
      <c r="BA100" s="3">
        <f t="shared" si="41"/>
        <v>0.19980000000000001</v>
      </c>
      <c r="BB100" s="3">
        <f t="shared" si="41"/>
        <v>0.19980000000000001</v>
      </c>
      <c r="BC100" s="3">
        <f t="shared" si="41"/>
        <v>0.19980000000000001</v>
      </c>
      <c r="BD100" s="3">
        <f t="shared" si="41"/>
        <v>0.19980000000000001</v>
      </c>
    </row>
    <row r="101" spans="7:56" x14ac:dyDescent="0.25">
      <c r="G101">
        <f>X41-G41</f>
        <v>0</v>
      </c>
      <c r="H101">
        <f>Y41-H41</f>
        <v>0</v>
      </c>
      <c r="I101">
        <f>Z41-I41</f>
        <v>0</v>
      </c>
      <c r="J101">
        <f>AA41-J41</f>
        <v>0</v>
      </c>
      <c r="K101">
        <f>AB41-K41</f>
        <v>0</v>
      </c>
      <c r="L101">
        <f>AC41-L41</f>
        <v>0</v>
      </c>
      <c r="M101">
        <f>AD41-M41</f>
        <v>0</v>
      </c>
      <c r="N101">
        <f>AE41-N41</f>
        <v>0</v>
      </c>
      <c r="O101">
        <f>AF41-O41</f>
        <v>0</v>
      </c>
      <c r="P101">
        <f>AG41-P41</f>
        <v>0</v>
      </c>
      <c r="Q101">
        <f>AH41-Q41</f>
        <v>0</v>
      </c>
      <c r="R101">
        <f>AI41-R41</f>
        <v>0</v>
      </c>
      <c r="S101">
        <f>AJ41-S41</f>
        <v>0</v>
      </c>
      <c r="T101">
        <f>AK41-T41</f>
        <v>0</v>
      </c>
      <c r="U101">
        <f>AL41-U41</f>
        <v>0</v>
      </c>
      <c r="V101">
        <f>AM41-V41</f>
        <v>0</v>
      </c>
      <c r="W101">
        <f>AN41-W41</f>
        <v>0</v>
      </c>
      <c r="AO101" s="1"/>
      <c r="AP101" s="1">
        <v>2019</v>
      </c>
      <c r="AQ101" s="1">
        <v>2018</v>
      </c>
      <c r="AR101" s="1">
        <v>2017</v>
      </c>
      <c r="AS101" s="1">
        <v>2016</v>
      </c>
      <c r="AT101" s="1">
        <v>2015</v>
      </c>
      <c r="AU101" s="1">
        <v>2014</v>
      </c>
      <c r="AV101" s="1">
        <v>2013</v>
      </c>
      <c r="AW101" s="1">
        <v>2012</v>
      </c>
      <c r="AX101" s="1">
        <v>2011</v>
      </c>
      <c r="AY101" s="1">
        <v>2010</v>
      </c>
      <c r="AZ101" s="1">
        <v>2009</v>
      </c>
      <c r="BA101" s="1">
        <v>2008</v>
      </c>
      <c r="BB101" s="1">
        <v>2007</v>
      </c>
      <c r="BC101" s="1">
        <v>2006</v>
      </c>
      <c r="BD101" s="1">
        <v>2005</v>
      </c>
    </row>
    <row r="102" spans="7:56" x14ac:dyDescent="0.25">
      <c r="G102">
        <f>X44-G44</f>
        <v>0</v>
      </c>
      <c r="H102">
        <f>Y44-H44</f>
        <v>0</v>
      </c>
      <c r="I102">
        <f>Z44-I44</f>
        <v>0</v>
      </c>
      <c r="J102">
        <f>AA44-J44</f>
        <v>0</v>
      </c>
      <c r="K102">
        <f>AB44-K44</f>
        <v>0</v>
      </c>
      <c r="L102">
        <f>AC44-L44</f>
        <v>0</v>
      </c>
      <c r="M102">
        <f>AD44-M44</f>
        <v>0</v>
      </c>
      <c r="N102">
        <f>AE44-N44</f>
        <v>0</v>
      </c>
      <c r="O102">
        <f>AF44-O44</f>
        <v>0</v>
      </c>
      <c r="P102">
        <f>AG44-P44</f>
        <v>0</v>
      </c>
      <c r="Q102">
        <f>AH44-Q44</f>
        <v>0</v>
      </c>
      <c r="R102">
        <f>AI44-R44</f>
        <v>0</v>
      </c>
      <c r="S102">
        <f>AJ44-S44</f>
        <v>0</v>
      </c>
      <c r="T102">
        <f>AK44-T44</f>
        <v>0</v>
      </c>
      <c r="U102">
        <f>AL44-U44</f>
        <v>0</v>
      </c>
      <c r="V102">
        <f>AM44-V44</f>
        <v>0</v>
      </c>
      <c r="W102">
        <f>AN44-W44</f>
        <v>0</v>
      </c>
    </row>
    <row r="103" spans="7:56" x14ac:dyDescent="0.25">
      <c r="G103">
        <f>X45-G45</f>
        <v>0</v>
      </c>
      <c r="H103">
        <f>Y45-H45</f>
        <v>0</v>
      </c>
      <c r="I103">
        <f>Z45-I45</f>
        <v>0</v>
      </c>
      <c r="J103">
        <f>AA45-J45</f>
        <v>0</v>
      </c>
      <c r="K103">
        <f>AB45-K45</f>
        <v>0</v>
      </c>
      <c r="L103">
        <f>AC45-L45</f>
        <v>0</v>
      </c>
      <c r="M103">
        <f>AD45-M45</f>
        <v>0</v>
      </c>
      <c r="N103">
        <f>AE45-N45</f>
        <v>0</v>
      </c>
      <c r="O103">
        <f>AF45-O45</f>
        <v>0</v>
      </c>
      <c r="P103">
        <f>AG45-P45</f>
        <v>0</v>
      </c>
      <c r="Q103">
        <f>AH45-Q45</f>
        <v>0</v>
      </c>
      <c r="R103">
        <f>AI45-R45</f>
        <v>0</v>
      </c>
      <c r="S103">
        <f>AJ45-S45</f>
        <v>0</v>
      </c>
      <c r="T103">
        <f>AK45-T45</f>
        <v>0</v>
      </c>
      <c r="U103">
        <f>AL45-U45</f>
        <v>0</v>
      </c>
      <c r="V103">
        <f>AM45-V45</f>
        <v>0</v>
      </c>
      <c r="W103">
        <f>AN45-W45</f>
        <v>0</v>
      </c>
    </row>
    <row r="104" spans="7:56" x14ac:dyDescent="0.25">
      <c r="G104">
        <f t="shared" ref="G104:G119" si="42">X47-G47</f>
        <v>0</v>
      </c>
      <c r="H104">
        <f t="shared" ref="H104:H119" si="43">Y47-H47</f>
        <v>0</v>
      </c>
      <c r="I104">
        <f t="shared" ref="I104:I119" si="44">Z47-I47</f>
        <v>0</v>
      </c>
      <c r="J104">
        <f t="shared" ref="J104:J119" si="45">AA47-J47</f>
        <v>0</v>
      </c>
      <c r="K104">
        <f t="shared" ref="K104:K119" si="46">AB47-K47</f>
        <v>0</v>
      </c>
      <c r="L104">
        <f t="shared" ref="L104:L119" si="47">AC47-L47</f>
        <v>0</v>
      </c>
      <c r="M104">
        <f t="shared" ref="M104:M119" si="48">AD47-M47</f>
        <v>0</v>
      </c>
      <c r="N104">
        <f t="shared" ref="N104:N119" si="49">AE47-N47</f>
        <v>0</v>
      </c>
      <c r="O104">
        <f t="shared" ref="O104:O119" si="50">AF47-O47</f>
        <v>0</v>
      </c>
      <c r="P104">
        <f t="shared" ref="P104:P119" si="51">AG47-P47</f>
        <v>0</v>
      </c>
      <c r="Q104">
        <f t="shared" ref="Q104:Q119" si="52">AH47-Q47</f>
        <v>0</v>
      </c>
      <c r="R104">
        <f t="shared" ref="R104:R119" si="53">AI47-R47</f>
        <v>0</v>
      </c>
      <c r="S104">
        <f t="shared" ref="S104:S119" si="54">AJ47-S47</f>
        <v>0</v>
      </c>
      <c r="T104">
        <f t="shared" ref="T104:T119" si="55">AK47-T47</f>
        <v>0</v>
      </c>
      <c r="U104">
        <f t="shared" ref="U104:U119" si="56">AL47-U47</f>
        <v>0</v>
      </c>
      <c r="V104">
        <f t="shared" ref="V104:V119" si="57">AM47-V47</f>
        <v>0</v>
      </c>
      <c r="W104">
        <f t="shared" ref="W104:W119" si="58">AN47-W47</f>
        <v>0</v>
      </c>
    </row>
    <row r="105" spans="7:56" x14ac:dyDescent="0.25">
      <c r="G105">
        <f t="shared" si="42"/>
        <v>0</v>
      </c>
      <c r="H105">
        <f t="shared" si="43"/>
        <v>0</v>
      </c>
      <c r="I105">
        <f t="shared" si="44"/>
        <v>0</v>
      </c>
      <c r="J105">
        <f t="shared" si="45"/>
        <v>0</v>
      </c>
      <c r="K105">
        <f t="shared" si="46"/>
        <v>0</v>
      </c>
      <c r="L105">
        <f t="shared" si="47"/>
        <v>0</v>
      </c>
      <c r="M105">
        <f t="shared" si="48"/>
        <v>0</v>
      </c>
      <c r="N105">
        <f t="shared" si="49"/>
        <v>0</v>
      </c>
      <c r="O105">
        <f t="shared" si="50"/>
        <v>0</v>
      </c>
      <c r="P105">
        <f t="shared" si="51"/>
        <v>0</v>
      </c>
      <c r="Q105">
        <f t="shared" si="52"/>
        <v>0</v>
      </c>
      <c r="R105">
        <f t="shared" si="53"/>
        <v>0</v>
      </c>
      <c r="S105">
        <f t="shared" si="54"/>
        <v>0</v>
      </c>
      <c r="T105">
        <f t="shared" si="55"/>
        <v>0</v>
      </c>
      <c r="U105">
        <f t="shared" si="56"/>
        <v>0</v>
      </c>
      <c r="V105">
        <f t="shared" si="57"/>
        <v>0</v>
      </c>
      <c r="W105">
        <f t="shared" si="58"/>
        <v>0</v>
      </c>
    </row>
    <row r="106" spans="7:56" x14ac:dyDescent="0.25">
      <c r="G106">
        <f t="shared" si="42"/>
        <v>0</v>
      </c>
      <c r="H106">
        <f t="shared" si="43"/>
        <v>0</v>
      </c>
      <c r="I106">
        <f t="shared" si="44"/>
        <v>0</v>
      </c>
      <c r="J106">
        <f t="shared" si="45"/>
        <v>0</v>
      </c>
      <c r="K106">
        <f t="shared" si="46"/>
        <v>0</v>
      </c>
      <c r="L106">
        <f t="shared" si="47"/>
        <v>0</v>
      </c>
      <c r="M106">
        <f t="shared" si="48"/>
        <v>0</v>
      </c>
      <c r="N106">
        <f t="shared" si="49"/>
        <v>0</v>
      </c>
      <c r="O106">
        <f t="shared" si="50"/>
        <v>0</v>
      </c>
      <c r="P106">
        <f t="shared" si="51"/>
        <v>0</v>
      </c>
      <c r="Q106">
        <f t="shared" si="52"/>
        <v>0</v>
      </c>
      <c r="R106">
        <f t="shared" si="53"/>
        <v>0</v>
      </c>
      <c r="S106">
        <f t="shared" si="54"/>
        <v>0</v>
      </c>
      <c r="T106">
        <f t="shared" si="55"/>
        <v>0</v>
      </c>
      <c r="U106">
        <f t="shared" si="56"/>
        <v>0</v>
      </c>
      <c r="V106">
        <f t="shared" si="57"/>
        <v>0</v>
      </c>
      <c r="W106">
        <f t="shared" si="58"/>
        <v>0</v>
      </c>
    </row>
    <row r="107" spans="7:56" x14ac:dyDescent="0.25">
      <c r="G107">
        <f t="shared" si="42"/>
        <v>0</v>
      </c>
      <c r="H107">
        <f t="shared" si="43"/>
        <v>0</v>
      </c>
      <c r="I107">
        <f t="shared" si="44"/>
        <v>0</v>
      </c>
      <c r="J107">
        <f t="shared" si="45"/>
        <v>0</v>
      </c>
      <c r="K107">
        <f t="shared" si="46"/>
        <v>0</v>
      </c>
      <c r="L107">
        <f t="shared" si="47"/>
        <v>0</v>
      </c>
      <c r="M107">
        <f t="shared" si="48"/>
        <v>0</v>
      </c>
      <c r="N107">
        <f t="shared" si="49"/>
        <v>0</v>
      </c>
      <c r="O107">
        <f t="shared" si="50"/>
        <v>0</v>
      </c>
      <c r="P107">
        <f t="shared" si="51"/>
        <v>0</v>
      </c>
      <c r="Q107">
        <f t="shared" si="52"/>
        <v>0</v>
      </c>
      <c r="R107">
        <f t="shared" si="53"/>
        <v>0</v>
      </c>
      <c r="S107">
        <f t="shared" si="54"/>
        <v>0</v>
      </c>
      <c r="T107">
        <f t="shared" si="55"/>
        <v>0</v>
      </c>
      <c r="U107">
        <f t="shared" si="56"/>
        <v>0</v>
      </c>
      <c r="V107">
        <f t="shared" si="57"/>
        <v>0</v>
      </c>
      <c r="W107">
        <f t="shared" si="58"/>
        <v>0</v>
      </c>
    </row>
    <row r="108" spans="7:56" x14ac:dyDescent="0.25">
      <c r="G108">
        <f t="shared" si="42"/>
        <v>0</v>
      </c>
      <c r="H108">
        <f t="shared" si="43"/>
        <v>0</v>
      </c>
      <c r="I108">
        <f t="shared" si="44"/>
        <v>0</v>
      </c>
      <c r="J108">
        <f t="shared" si="45"/>
        <v>0</v>
      </c>
      <c r="K108">
        <f t="shared" si="46"/>
        <v>0</v>
      </c>
      <c r="L108">
        <f t="shared" si="47"/>
        <v>0</v>
      </c>
      <c r="M108">
        <f t="shared" si="48"/>
        <v>0</v>
      </c>
      <c r="N108">
        <f t="shared" si="49"/>
        <v>0</v>
      </c>
      <c r="O108">
        <f t="shared" si="50"/>
        <v>0</v>
      </c>
      <c r="P108">
        <f t="shared" si="51"/>
        <v>0</v>
      </c>
      <c r="Q108">
        <f t="shared" si="52"/>
        <v>0</v>
      </c>
      <c r="R108">
        <f t="shared" si="53"/>
        <v>0</v>
      </c>
      <c r="S108">
        <f t="shared" si="54"/>
        <v>0</v>
      </c>
      <c r="T108">
        <f t="shared" si="55"/>
        <v>0</v>
      </c>
      <c r="U108">
        <f t="shared" si="56"/>
        <v>0</v>
      </c>
      <c r="V108">
        <f t="shared" si="57"/>
        <v>0</v>
      </c>
      <c r="W108">
        <f t="shared" si="58"/>
        <v>0</v>
      </c>
    </row>
    <row r="109" spans="7:56" x14ac:dyDescent="0.25">
      <c r="G109">
        <f t="shared" si="42"/>
        <v>0</v>
      </c>
      <c r="H109">
        <f t="shared" si="43"/>
        <v>0</v>
      </c>
      <c r="I109">
        <f t="shared" si="44"/>
        <v>0</v>
      </c>
      <c r="J109">
        <f t="shared" si="45"/>
        <v>0</v>
      </c>
      <c r="K109">
        <f t="shared" si="46"/>
        <v>0</v>
      </c>
      <c r="L109">
        <f t="shared" si="47"/>
        <v>0</v>
      </c>
      <c r="M109">
        <f t="shared" si="48"/>
        <v>0</v>
      </c>
      <c r="N109">
        <f t="shared" si="49"/>
        <v>0</v>
      </c>
      <c r="O109">
        <f t="shared" si="50"/>
        <v>0</v>
      </c>
      <c r="P109">
        <f t="shared" si="51"/>
        <v>0</v>
      </c>
      <c r="Q109">
        <f t="shared" si="52"/>
        <v>0</v>
      </c>
      <c r="R109">
        <f t="shared" si="53"/>
        <v>0</v>
      </c>
      <c r="S109">
        <f t="shared" si="54"/>
        <v>0</v>
      </c>
      <c r="T109">
        <f t="shared" si="55"/>
        <v>0</v>
      </c>
      <c r="U109">
        <f t="shared" si="56"/>
        <v>0</v>
      </c>
      <c r="V109">
        <f t="shared" si="57"/>
        <v>0</v>
      </c>
      <c r="W109">
        <f t="shared" si="58"/>
        <v>0</v>
      </c>
    </row>
    <row r="110" spans="7:56" x14ac:dyDescent="0.25">
      <c r="G110">
        <f t="shared" si="42"/>
        <v>0</v>
      </c>
      <c r="H110">
        <f t="shared" si="43"/>
        <v>0</v>
      </c>
      <c r="I110">
        <f t="shared" si="44"/>
        <v>0</v>
      </c>
      <c r="J110">
        <f t="shared" si="45"/>
        <v>0</v>
      </c>
      <c r="K110">
        <f t="shared" si="46"/>
        <v>0</v>
      </c>
      <c r="L110">
        <f t="shared" si="47"/>
        <v>0</v>
      </c>
      <c r="M110">
        <f t="shared" si="48"/>
        <v>0</v>
      </c>
      <c r="N110">
        <f t="shared" si="49"/>
        <v>0</v>
      </c>
      <c r="O110">
        <f t="shared" si="50"/>
        <v>0</v>
      </c>
      <c r="P110">
        <f t="shared" si="51"/>
        <v>0</v>
      </c>
      <c r="Q110">
        <f t="shared" si="52"/>
        <v>0</v>
      </c>
      <c r="R110">
        <f t="shared" si="53"/>
        <v>0</v>
      </c>
      <c r="S110">
        <f t="shared" si="54"/>
        <v>0</v>
      </c>
      <c r="T110">
        <f t="shared" si="55"/>
        <v>0</v>
      </c>
      <c r="U110">
        <f t="shared" si="56"/>
        <v>0</v>
      </c>
      <c r="V110">
        <f t="shared" si="57"/>
        <v>0</v>
      </c>
      <c r="W110">
        <f t="shared" si="58"/>
        <v>0</v>
      </c>
    </row>
    <row r="111" spans="7:56" x14ac:dyDescent="0.25">
      <c r="G111">
        <f t="shared" si="42"/>
        <v>0</v>
      </c>
      <c r="H111">
        <f t="shared" si="43"/>
        <v>0</v>
      </c>
      <c r="I111">
        <f t="shared" si="44"/>
        <v>0</v>
      </c>
      <c r="J111">
        <f t="shared" si="45"/>
        <v>0</v>
      </c>
      <c r="K111">
        <f t="shared" si="46"/>
        <v>0</v>
      </c>
      <c r="L111">
        <f t="shared" si="47"/>
        <v>0</v>
      </c>
      <c r="M111">
        <f t="shared" si="48"/>
        <v>0</v>
      </c>
      <c r="N111">
        <f t="shared" si="49"/>
        <v>0</v>
      </c>
      <c r="O111">
        <f t="shared" si="50"/>
        <v>0</v>
      </c>
      <c r="P111">
        <f t="shared" si="51"/>
        <v>0</v>
      </c>
      <c r="Q111">
        <f t="shared" si="52"/>
        <v>0</v>
      </c>
      <c r="R111">
        <f t="shared" si="53"/>
        <v>0</v>
      </c>
      <c r="S111">
        <f t="shared" si="54"/>
        <v>0</v>
      </c>
      <c r="T111">
        <f t="shared" si="55"/>
        <v>0</v>
      </c>
      <c r="U111">
        <f t="shared" si="56"/>
        <v>0</v>
      </c>
      <c r="V111">
        <f t="shared" si="57"/>
        <v>0</v>
      </c>
      <c r="W111">
        <f t="shared" si="58"/>
        <v>0</v>
      </c>
    </row>
    <row r="112" spans="7:56" x14ac:dyDescent="0.25">
      <c r="G112">
        <f t="shared" si="42"/>
        <v>0</v>
      </c>
      <c r="H112">
        <f t="shared" si="43"/>
        <v>0</v>
      </c>
      <c r="I112">
        <f t="shared" si="44"/>
        <v>0</v>
      </c>
      <c r="J112">
        <f t="shared" si="45"/>
        <v>0</v>
      </c>
      <c r="K112">
        <f t="shared" si="46"/>
        <v>0</v>
      </c>
      <c r="L112">
        <f t="shared" si="47"/>
        <v>0</v>
      </c>
      <c r="M112">
        <f t="shared" si="48"/>
        <v>0</v>
      </c>
      <c r="N112">
        <f t="shared" si="49"/>
        <v>0</v>
      </c>
      <c r="O112">
        <f t="shared" si="50"/>
        <v>0</v>
      </c>
      <c r="P112">
        <f t="shared" si="51"/>
        <v>0</v>
      </c>
      <c r="Q112">
        <f t="shared" si="52"/>
        <v>0</v>
      </c>
      <c r="R112">
        <f t="shared" si="53"/>
        <v>0</v>
      </c>
      <c r="S112">
        <f t="shared" si="54"/>
        <v>0</v>
      </c>
      <c r="T112">
        <f t="shared" si="55"/>
        <v>0</v>
      </c>
      <c r="U112">
        <f t="shared" si="56"/>
        <v>0</v>
      </c>
      <c r="V112">
        <f t="shared" si="57"/>
        <v>0</v>
      </c>
      <c r="W112">
        <f t="shared" si="58"/>
        <v>0</v>
      </c>
    </row>
    <row r="113" spans="7:23" x14ac:dyDescent="0.25">
      <c r="G113">
        <f t="shared" si="42"/>
        <v>0</v>
      </c>
      <c r="H113">
        <f t="shared" si="43"/>
        <v>0</v>
      </c>
      <c r="I113">
        <f t="shared" si="44"/>
        <v>0</v>
      </c>
      <c r="J113">
        <f t="shared" si="45"/>
        <v>0</v>
      </c>
      <c r="K113">
        <f t="shared" si="46"/>
        <v>0</v>
      </c>
      <c r="L113">
        <f t="shared" si="47"/>
        <v>0</v>
      </c>
      <c r="M113">
        <f t="shared" si="48"/>
        <v>0</v>
      </c>
      <c r="N113">
        <f t="shared" si="49"/>
        <v>0</v>
      </c>
      <c r="O113">
        <f t="shared" si="50"/>
        <v>0</v>
      </c>
      <c r="P113">
        <f t="shared" si="51"/>
        <v>0</v>
      </c>
      <c r="Q113">
        <f t="shared" si="52"/>
        <v>0</v>
      </c>
      <c r="R113">
        <f t="shared" si="53"/>
        <v>0</v>
      </c>
      <c r="S113">
        <f t="shared" si="54"/>
        <v>0</v>
      </c>
      <c r="T113">
        <f t="shared" si="55"/>
        <v>0</v>
      </c>
      <c r="U113">
        <f t="shared" si="56"/>
        <v>0</v>
      </c>
      <c r="V113">
        <f t="shared" si="57"/>
        <v>0</v>
      </c>
      <c r="W113">
        <f t="shared" si="58"/>
        <v>0</v>
      </c>
    </row>
    <row r="114" spans="7:23" x14ac:dyDescent="0.25">
      <c r="G114">
        <f t="shared" si="42"/>
        <v>0</v>
      </c>
      <c r="H114">
        <f t="shared" si="43"/>
        <v>0</v>
      </c>
      <c r="I114">
        <f t="shared" si="44"/>
        <v>0</v>
      </c>
      <c r="J114">
        <f t="shared" si="45"/>
        <v>0</v>
      </c>
      <c r="K114">
        <f t="shared" si="46"/>
        <v>0</v>
      </c>
      <c r="L114">
        <f t="shared" si="47"/>
        <v>0</v>
      </c>
      <c r="M114">
        <f t="shared" si="48"/>
        <v>0</v>
      </c>
      <c r="N114">
        <f t="shared" si="49"/>
        <v>0</v>
      </c>
      <c r="O114">
        <f t="shared" si="50"/>
        <v>0</v>
      </c>
      <c r="P114">
        <f t="shared" si="51"/>
        <v>0</v>
      </c>
      <c r="Q114">
        <f t="shared" si="52"/>
        <v>0</v>
      </c>
      <c r="R114">
        <f t="shared" si="53"/>
        <v>0</v>
      </c>
      <c r="S114">
        <f t="shared" si="54"/>
        <v>0</v>
      </c>
      <c r="T114">
        <f t="shared" si="55"/>
        <v>0</v>
      </c>
      <c r="U114">
        <f t="shared" si="56"/>
        <v>0</v>
      </c>
      <c r="V114">
        <f t="shared" si="57"/>
        <v>0</v>
      </c>
      <c r="W114">
        <f t="shared" si="58"/>
        <v>0</v>
      </c>
    </row>
    <row r="115" spans="7:23" x14ac:dyDescent="0.25">
      <c r="G115">
        <f t="shared" si="42"/>
        <v>0</v>
      </c>
      <c r="H115">
        <f t="shared" si="43"/>
        <v>0</v>
      </c>
      <c r="I115">
        <f t="shared" si="44"/>
        <v>0</v>
      </c>
      <c r="J115">
        <f t="shared" si="45"/>
        <v>0</v>
      </c>
      <c r="K115">
        <f t="shared" si="46"/>
        <v>0</v>
      </c>
      <c r="L115">
        <f t="shared" si="47"/>
        <v>0</v>
      </c>
      <c r="M115">
        <f t="shared" si="48"/>
        <v>0</v>
      </c>
      <c r="N115">
        <f t="shared" si="49"/>
        <v>0</v>
      </c>
      <c r="O115">
        <f t="shared" si="50"/>
        <v>0</v>
      </c>
      <c r="P115">
        <f t="shared" si="51"/>
        <v>0</v>
      </c>
      <c r="Q115">
        <f t="shared" si="52"/>
        <v>0</v>
      </c>
      <c r="R115">
        <f t="shared" si="53"/>
        <v>0</v>
      </c>
      <c r="S115">
        <f t="shared" si="54"/>
        <v>0</v>
      </c>
      <c r="T115">
        <f t="shared" si="55"/>
        <v>0</v>
      </c>
      <c r="U115">
        <f t="shared" si="56"/>
        <v>0</v>
      </c>
      <c r="V115">
        <f t="shared" si="57"/>
        <v>0</v>
      </c>
      <c r="W115">
        <f t="shared" si="58"/>
        <v>0</v>
      </c>
    </row>
    <row r="116" spans="7:23" x14ac:dyDescent="0.25">
      <c r="G116">
        <f t="shared" si="42"/>
        <v>0</v>
      </c>
      <c r="H116">
        <f t="shared" si="43"/>
        <v>0</v>
      </c>
      <c r="I116">
        <f t="shared" si="44"/>
        <v>0</v>
      </c>
      <c r="J116">
        <f t="shared" si="45"/>
        <v>0</v>
      </c>
      <c r="K116">
        <f t="shared" si="46"/>
        <v>0</v>
      </c>
      <c r="L116">
        <f t="shared" si="47"/>
        <v>0</v>
      </c>
      <c r="M116">
        <f t="shared" si="48"/>
        <v>0</v>
      </c>
      <c r="N116">
        <f t="shared" si="49"/>
        <v>0</v>
      </c>
      <c r="O116">
        <f t="shared" si="50"/>
        <v>0</v>
      </c>
      <c r="P116">
        <f t="shared" si="51"/>
        <v>0</v>
      </c>
      <c r="Q116">
        <f t="shared" si="52"/>
        <v>0</v>
      </c>
      <c r="R116">
        <f t="shared" si="53"/>
        <v>0</v>
      </c>
      <c r="S116">
        <f t="shared" si="54"/>
        <v>0</v>
      </c>
      <c r="T116">
        <f t="shared" si="55"/>
        <v>0</v>
      </c>
      <c r="U116">
        <f t="shared" si="56"/>
        <v>0</v>
      </c>
      <c r="V116">
        <f t="shared" si="57"/>
        <v>0</v>
      </c>
      <c r="W116">
        <f t="shared" si="58"/>
        <v>0</v>
      </c>
    </row>
    <row r="117" spans="7:23" x14ac:dyDescent="0.25">
      <c r="G117">
        <f t="shared" si="42"/>
        <v>0</v>
      </c>
      <c r="H117">
        <f t="shared" si="43"/>
        <v>0</v>
      </c>
      <c r="I117">
        <f t="shared" si="44"/>
        <v>0</v>
      </c>
      <c r="J117">
        <f t="shared" si="45"/>
        <v>0</v>
      </c>
      <c r="K117">
        <f t="shared" si="46"/>
        <v>0</v>
      </c>
      <c r="L117">
        <f t="shared" si="47"/>
        <v>0</v>
      </c>
      <c r="M117">
        <f t="shared" si="48"/>
        <v>0</v>
      </c>
      <c r="N117">
        <f t="shared" si="49"/>
        <v>0</v>
      </c>
      <c r="O117">
        <f t="shared" si="50"/>
        <v>0</v>
      </c>
      <c r="P117">
        <f t="shared" si="51"/>
        <v>0</v>
      </c>
      <c r="Q117">
        <f t="shared" si="52"/>
        <v>0</v>
      </c>
      <c r="R117">
        <f t="shared" si="53"/>
        <v>0</v>
      </c>
      <c r="S117">
        <f t="shared" si="54"/>
        <v>0</v>
      </c>
      <c r="T117">
        <f t="shared" si="55"/>
        <v>0</v>
      </c>
      <c r="U117">
        <f t="shared" si="56"/>
        <v>0</v>
      </c>
      <c r="V117">
        <f t="shared" si="57"/>
        <v>0</v>
      </c>
      <c r="W117">
        <f t="shared" si="58"/>
        <v>0</v>
      </c>
    </row>
    <row r="118" spans="7:23" x14ac:dyDescent="0.25">
      <c r="G118">
        <f t="shared" si="42"/>
        <v>17</v>
      </c>
      <c r="H118">
        <f t="shared" si="43"/>
        <v>17</v>
      </c>
      <c r="I118">
        <f t="shared" si="44"/>
        <v>17</v>
      </c>
      <c r="J118">
        <f t="shared" si="45"/>
        <v>17</v>
      </c>
      <c r="K118">
        <f t="shared" si="46"/>
        <v>17</v>
      </c>
      <c r="L118">
        <f t="shared" si="47"/>
        <v>17</v>
      </c>
      <c r="M118">
        <f t="shared" si="48"/>
        <v>17</v>
      </c>
      <c r="N118">
        <f t="shared" si="49"/>
        <v>17</v>
      </c>
      <c r="O118">
        <f t="shared" si="50"/>
        <v>17</v>
      </c>
      <c r="P118">
        <f t="shared" si="51"/>
        <v>17</v>
      </c>
      <c r="Q118">
        <f t="shared" si="52"/>
        <v>17</v>
      </c>
      <c r="R118">
        <f t="shared" si="53"/>
        <v>17</v>
      </c>
      <c r="S118">
        <f t="shared" si="54"/>
        <v>17</v>
      </c>
      <c r="T118">
        <f t="shared" si="55"/>
        <v>17</v>
      </c>
      <c r="U118">
        <f t="shared" si="56"/>
        <v>17</v>
      </c>
      <c r="V118">
        <f t="shared" si="57"/>
        <v>-2020</v>
      </c>
      <c r="W118">
        <f t="shared" si="58"/>
        <v>-2021</v>
      </c>
    </row>
    <row r="119" spans="7:23" x14ac:dyDescent="0.25">
      <c r="G119">
        <f t="shared" si="42"/>
        <v>-630.05999999999995</v>
      </c>
      <c r="H119">
        <f t="shared" si="43"/>
        <v>-1422.1173899999999</v>
      </c>
      <c r="I119">
        <f t="shared" si="44"/>
        <v>-2186.9240242229998</v>
      </c>
      <c r="J119">
        <f t="shared" si="45"/>
        <v>-1783.947565253864</v>
      </c>
      <c r="K119">
        <f t="shared" si="46"/>
        <v>-3025.5950205955287</v>
      </c>
      <c r="L119">
        <f t="shared" si="47"/>
        <v>-4035.9734461370172</v>
      </c>
      <c r="M119">
        <f t="shared" si="48"/>
        <v>-4418.3075791409392</v>
      </c>
      <c r="N119">
        <f t="shared" si="49"/>
        <v>-5798.7156527308507</v>
      </c>
      <c r="O119">
        <f t="shared" si="50"/>
        <v>-8067.934126883285</v>
      </c>
      <c r="P119">
        <f t="shared" si="51"/>
        <v>-9128.1705038618657</v>
      </c>
      <c r="Q119">
        <f t="shared" si="52"/>
        <v>-9698.0003582495083</v>
      </c>
      <c r="R119">
        <f t="shared" si="53"/>
        <v>-11112.837387446843</v>
      </c>
      <c r="S119">
        <f t="shared" si="54"/>
        <v>-14345.77897273083</v>
      </c>
      <c r="T119">
        <f t="shared" si="55"/>
        <v>-13744.825096966902</v>
      </c>
      <c r="U119">
        <f t="shared" si="56"/>
        <v>-16785.815698819752</v>
      </c>
      <c r="V119">
        <f t="shared" si="57"/>
        <v>0</v>
      </c>
      <c r="W119">
        <f t="shared" si="58"/>
        <v>0</v>
      </c>
    </row>
  </sheetData>
  <mergeCells count="7">
    <mergeCell ref="J43:K43"/>
    <mergeCell ref="AN3:AN17"/>
    <mergeCell ref="AN21:AN35"/>
    <mergeCell ref="AV2:AW2"/>
    <mergeCell ref="AV85:AW85"/>
    <mergeCell ref="AV20:AW20"/>
    <mergeCell ref="AV63:AW63"/>
  </mergeCells>
  <conditionalFormatting sqref="G6:U20">
    <cfRule type="colorScale" priority="18">
      <colorScale>
        <cfvo type="num" val="0"/>
        <cfvo type="num" val="1"/>
        <cfvo type="num" val="200"/>
        <color rgb="FFF8696B"/>
        <color rgb="FFFFEB84"/>
        <color rgb="FF63BE7B"/>
      </colorScale>
    </cfRule>
  </conditionalFormatting>
  <conditionalFormatting sqref="G25:U39 AP3:BD17 AP65:BD78 A62:E62 B66:E76 C64:E65">
    <cfRule type="colorScale" priority="17">
      <colorScale>
        <cfvo type="num" val="0"/>
        <cfvo type="num" val="5"/>
        <cfvo type="num" val="9"/>
        <color rgb="FFF8696B"/>
        <color rgb="FFFFEB84"/>
        <color rgb="FF63BE7B"/>
      </colorScale>
    </cfRule>
  </conditionalFormatting>
  <conditionalFormatting sqref="X6:AL20">
    <cfRule type="colorScale" priority="11">
      <colorScale>
        <cfvo type="num" val="0"/>
        <cfvo type="num" val="1"/>
        <cfvo type="num" val="200"/>
        <color rgb="FFF8696B"/>
        <color rgb="FFFFEB84"/>
        <color rgb="FF63BE7B"/>
      </colorScale>
    </cfRule>
  </conditionalFormatting>
  <conditionalFormatting sqref="X25:AL39">
    <cfRule type="colorScale" priority="10">
      <colorScale>
        <cfvo type="num" val="0"/>
        <cfvo type="num" val="5"/>
        <cfvo type="num" val="9"/>
        <color rgb="FFF8696B"/>
        <color rgb="FFFFEB84"/>
        <color rgb="FF63BE7B"/>
      </colorScale>
    </cfRule>
  </conditionalFormatting>
  <conditionalFormatting sqref="AP86:BD100">
    <cfRule type="colorScale" priority="4">
      <colorScale>
        <cfvo type="num" val="0"/>
        <cfvo type="num" val="5"/>
        <cfvo type="num" val="9"/>
        <color rgb="FFF8696B"/>
        <color rgb="FFFFEB84"/>
        <color rgb="FF63BE7B"/>
      </colorScale>
    </cfRule>
  </conditionalFormatting>
  <conditionalFormatting sqref="AP64:BD64">
    <cfRule type="colorScale" priority="2">
      <colorScale>
        <cfvo type="num" val="0"/>
        <cfvo type="num" val="5"/>
        <cfvo type="num" val="9"/>
        <color rgb="FFF8696B"/>
        <color rgb="FFFFEB84"/>
        <color rgb="FF63BE7B"/>
      </colorScale>
    </cfRule>
  </conditionalFormatting>
  <conditionalFormatting sqref="AP21:BD35">
    <cfRule type="colorScale" priority="3">
      <colorScale>
        <cfvo type="num" val="0"/>
        <cfvo type="num" val="5"/>
        <cfvo type="num" val="9"/>
        <color rgb="FFF8696B"/>
        <color rgb="FFFFEB84"/>
        <color rgb="FF63BE7B"/>
      </colorScale>
    </cfRule>
  </conditionalFormatting>
  <conditionalFormatting sqref="BE21">
    <cfRule type="colorScale" priority="1">
      <colorScale>
        <cfvo type="num" val="0"/>
        <cfvo type="num" val="5"/>
        <cfvo type="num" val="9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scale="2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World</vt:lpstr>
    </vt:vector>
  </TitlesOfParts>
  <Company>Westfalia Metal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Hiebner Rico</dc:creator>
  <cp:lastModifiedBy>Hiebner Rico</cp:lastModifiedBy>
  <cp:lastPrinted>2019-07-17T09:18:21Z</cp:lastPrinted>
  <dcterms:created xsi:type="dcterms:W3CDTF">2019-07-16T04:29:03Z</dcterms:created>
  <dcterms:modified xsi:type="dcterms:W3CDTF">2019-11-29T11:29:48Z</dcterms:modified>
</cp:coreProperties>
</file>