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6" windowWidth="22116" windowHeight="9552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K6" i="1"/>
  <c r="K11"/>
  <c r="K12"/>
  <c r="D12"/>
  <c r="E12"/>
  <c r="F12"/>
  <c r="G12"/>
  <c r="H12"/>
  <c r="I12"/>
  <c r="J12"/>
  <c r="C12"/>
  <c r="E11"/>
  <c r="D11"/>
  <c r="C11"/>
  <c r="C6"/>
  <c r="D6"/>
  <c r="B10"/>
  <c r="C10"/>
  <c r="D10"/>
  <c r="E10"/>
  <c r="F6" s="1"/>
  <c r="F10"/>
  <c r="G6" s="1"/>
  <c r="G10"/>
  <c r="H6" s="1"/>
  <c r="H10"/>
  <c r="I10"/>
  <c r="J6" s="1"/>
  <c r="B6"/>
  <c r="E6"/>
  <c r="I6"/>
  <c r="B11"/>
  <c r="B13" s="1"/>
  <c r="C13"/>
  <c r="D13"/>
  <c r="F11"/>
  <c r="F13" s="1"/>
  <c r="G11"/>
  <c r="G13" s="1"/>
  <c r="H11"/>
  <c r="I11"/>
  <c r="I13" s="1"/>
  <c r="E13"/>
  <c r="H13"/>
  <c r="J13"/>
  <c r="J10"/>
  <c r="J11"/>
</calcChain>
</file>

<file path=xl/sharedStrings.xml><?xml version="1.0" encoding="utf-8"?>
<sst xmlns="http://schemas.openxmlformats.org/spreadsheetml/2006/main" count="14" uniqueCount="14">
  <si>
    <t>Jahr</t>
  </si>
  <si>
    <t>Eingezahlte Beiträge</t>
  </si>
  <si>
    <t>erhaltene Zulagen</t>
  </si>
  <si>
    <t>Wertentwicklung i.V.z. Vorjahr [%]</t>
  </si>
  <si>
    <t>Wertentwicklung im Jahr X [€]</t>
  </si>
  <si>
    <t>Wertentwicklung seit Vertragsbeginn [€]</t>
  </si>
  <si>
    <t>Gesamt Eingezahlt</t>
  </si>
  <si>
    <t>Gesamt Zulagen</t>
  </si>
  <si>
    <t>Entspricht durchtschnittlicher Wertentwicklung iHv.</t>
  </si>
  <si>
    <t>Gesamtwert [€]</t>
  </si>
  <si>
    <t>Durchschnitt</t>
  </si>
  <si>
    <t>Wertentwicklung Gesamt [%] (ohne Berücksichtung Zulagen)</t>
  </si>
  <si>
    <t>Wertentwicklung Gesamt [%] (mit Berücksichtung Zulagen)</t>
  </si>
  <si>
    <t>lfd. Jahr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</si>
</sst>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0" fontId="0" fillId="0" borderId="0" xfId="0" applyNumberFormat="1"/>
    <xf numFmtId="0" fontId="1" fillId="0" borderId="0" xfId="0" applyFont="1"/>
    <xf numFmtId="10" fontId="1" fillId="0" borderId="0" xfId="0" applyNumberFormat="1" applyFont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5.7514493278573726E-2"/>
          <c:y val="5.1400554097404488E-2"/>
          <c:w val="0.66336307218497892"/>
          <c:h val="0.89719889180519097"/>
        </c:manualLayout>
      </c:layout>
      <c:lineChart>
        <c:grouping val="standard"/>
        <c:ser>
          <c:idx val="0"/>
          <c:order val="0"/>
          <c:tx>
            <c:strRef>
              <c:f>Tabelle1!$A$6</c:f>
              <c:strCache>
                <c:ptCount val="1"/>
                <c:pt idx="0">
                  <c:v>Wertentwicklung i.V.z. Vorjahr [%]</c:v>
                </c:pt>
              </c:strCache>
            </c:strRef>
          </c:tx>
          <c:cat>
            <c:numRef>
              <c:f>Tabelle1!$B$2:$K$2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Tabelle1!$B$6:$J$6</c:f>
              <c:numCache>
                <c:formatCode>0.00%</c:formatCode>
                <c:ptCount val="9"/>
                <c:pt idx="0">
                  <c:v>0</c:v>
                </c:pt>
                <c:pt idx="1">
                  <c:v>-0.10048</c:v>
                </c:pt>
                <c:pt idx="2">
                  <c:v>0.32799862330063673</c:v>
                </c:pt>
                <c:pt idx="3">
                  <c:v>0.19293841111491222</c:v>
                </c:pt>
                <c:pt idx="4">
                  <c:v>5.6261402225660069E-2</c:v>
                </c:pt>
                <c:pt idx="5">
                  <c:v>-6.4567785499104233E-2</c:v>
                </c:pt>
                <c:pt idx="6">
                  <c:v>2.5837473081916491E-2</c:v>
                </c:pt>
                <c:pt idx="7">
                  <c:v>-8.6449252887376121E-2</c:v>
                </c:pt>
                <c:pt idx="8">
                  <c:v>0.16076508240154316</c:v>
                </c:pt>
              </c:numCache>
            </c:numRef>
          </c:val>
        </c:ser>
        <c:ser>
          <c:idx val="1"/>
          <c:order val="1"/>
          <c:tx>
            <c:strRef>
              <c:f>Tabelle1!$A$11</c:f>
              <c:strCache>
                <c:ptCount val="1"/>
                <c:pt idx="0">
                  <c:v>Wertentwicklung Gesamt [%] (ohne Berücksichtung Zulagen)</c:v>
                </c:pt>
              </c:strCache>
            </c:strRef>
          </c:tx>
          <c:cat>
            <c:numRef>
              <c:f>Tabelle1!$B$2:$K$2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Tabelle1!$B$11:$J$11</c:f>
              <c:numCache>
                <c:formatCode>0.00%</c:formatCode>
                <c:ptCount val="9"/>
                <c:pt idx="0">
                  <c:v>4.1666666666666664E-2</c:v>
                </c:pt>
                <c:pt idx="1">
                  <c:v>-3.15E-2</c:v>
                </c:pt>
                <c:pt idx="2">
                  <c:v>1.9313835770528687E-2</c:v>
                </c:pt>
                <c:pt idx="3">
                  <c:v>0.11657862780813601</c:v>
                </c:pt>
                <c:pt idx="4">
                  <c:v>0.10935233160621763</c:v>
                </c:pt>
                <c:pt idx="5">
                  <c:v>2.7130689379824331E-2</c:v>
                </c:pt>
                <c:pt idx="6">
                  <c:v>4.19025353283458E-2</c:v>
                </c:pt>
                <c:pt idx="7">
                  <c:v>-3.9507414351457305E-2</c:v>
                </c:pt>
                <c:pt idx="8">
                  <c:v>9.7223223945185719E-2</c:v>
                </c:pt>
              </c:numCache>
            </c:numRef>
          </c:val>
        </c:ser>
        <c:marker val="1"/>
        <c:axId val="139527680"/>
        <c:axId val="139529216"/>
      </c:lineChart>
      <c:catAx>
        <c:axId val="139527680"/>
        <c:scaling>
          <c:orientation val="minMax"/>
        </c:scaling>
        <c:axPos val="b"/>
        <c:numFmt formatCode="General" sourceLinked="1"/>
        <c:tickLblPos val="nextTo"/>
        <c:crossAx val="139529216"/>
        <c:crosses val="autoZero"/>
        <c:auto val="1"/>
        <c:lblAlgn val="ctr"/>
        <c:lblOffset val="100"/>
      </c:catAx>
      <c:valAx>
        <c:axId val="139529216"/>
        <c:scaling>
          <c:orientation val="minMax"/>
        </c:scaling>
        <c:axPos val="l"/>
        <c:majorGridlines/>
        <c:numFmt formatCode="0.00%" sourceLinked="1"/>
        <c:tickLblPos val="nextTo"/>
        <c:crossAx val="13952768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3149327671620668"/>
          <c:y val="0.28183143773694957"/>
          <c:w val="0.26850671207026816"/>
          <c:h val="0.41318861184018663"/>
        </c:manualLayout>
      </c:layout>
    </c:legend>
    <c:plotVisOnly val="1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2217420</xdr:colOff>
      <xdr:row>14</xdr:row>
      <xdr:rowOff>137160</xdr:rowOff>
    </xdr:from>
    <xdr:to>
      <xdr:col>14</xdr:col>
      <xdr:colOff>358140</xdr:colOff>
      <xdr:row>29</xdr:row>
      <xdr:rowOff>137160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3"/>
  <sheetViews>
    <sheetView tabSelected="1" workbookViewId="0">
      <selection activeCell="L2" sqref="L2"/>
    </sheetView>
  </sheetViews>
  <sheetFormatPr baseColWidth="10" defaultRowHeight="14.4"/>
  <cols>
    <col min="1" max="1" width="50.44140625" bestFit="1" customWidth="1"/>
    <col min="10" max="10" width="12" bestFit="1" customWidth="1"/>
  </cols>
  <sheetData>
    <row r="1" spans="1:11">
      <c r="A1" t="s">
        <v>13</v>
      </c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 t="s">
        <v>10</v>
      </c>
    </row>
    <row r="2" spans="1:11">
      <c r="A2" t="s">
        <v>0</v>
      </c>
      <c r="B2">
        <v>2011</v>
      </c>
      <c r="C2">
        <v>2012</v>
      </c>
      <c r="D2">
        <v>2013</v>
      </c>
      <c r="E2">
        <v>2014</v>
      </c>
      <c r="F2">
        <v>2015</v>
      </c>
      <c r="G2">
        <v>2016</v>
      </c>
      <c r="H2">
        <v>2017</v>
      </c>
      <c r="I2">
        <v>2018</v>
      </c>
      <c r="J2">
        <v>2019</v>
      </c>
    </row>
    <row r="3" spans="1:11">
      <c r="A3" t="s">
        <v>1</v>
      </c>
      <c r="B3">
        <v>60</v>
      </c>
      <c r="C3">
        <v>60</v>
      </c>
      <c r="D3">
        <v>1150</v>
      </c>
      <c r="E3">
        <v>1716</v>
      </c>
      <c r="F3">
        <v>1956</v>
      </c>
      <c r="G3">
        <v>1956</v>
      </c>
      <c r="H3">
        <v>1956</v>
      </c>
      <c r="I3">
        <v>1956</v>
      </c>
      <c r="J3">
        <v>1956</v>
      </c>
    </row>
    <row r="4" spans="1:11">
      <c r="A4" t="s">
        <v>2</v>
      </c>
      <c r="B4">
        <v>0</v>
      </c>
      <c r="C4">
        <v>0</v>
      </c>
      <c r="D4">
        <v>508</v>
      </c>
      <c r="E4">
        <v>154</v>
      </c>
      <c r="F4">
        <v>154</v>
      </c>
      <c r="G4">
        <v>154</v>
      </c>
      <c r="H4">
        <v>154</v>
      </c>
      <c r="I4">
        <v>154</v>
      </c>
      <c r="J4">
        <v>175</v>
      </c>
    </row>
    <row r="5" spans="1:11">
      <c r="A5" t="s">
        <v>4</v>
      </c>
      <c r="B5">
        <v>2.5</v>
      </c>
      <c r="C5">
        <v>-6.28</v>
      </c>
      <c r="D5">
        <v>38.119999999999997</v>
      </c>
      <c r="E5">
        <v>349.67</v>
      </c>
      <c r="F5">
        <v>206.93</v>
      </c>
      <c r="G5">
        <v>-387.08</v>
      </c>
      <c r="H5">
        <v>199.41</v>
      </c>
      <c r="I5">
        <v>-866.85</v>
      </c>
      <c r="J5">
        <v>1811.89</v>
      </c>
    </row>
    <row r="6" spans="1:11">
      <c r="A6" t="s">
        <v>3</v>
      </c>
      <c r="B6" s="1" t="e">
        <f t="shared" ref="B6:I6" si="0">B5/A10</f>
        <v>#VALUE!</v>
      </c>
      <c r="C6" s="1">
        <f>C5/B10</f>
        <v>-0.10048</v>
      </c>
      <c r="D6" s="1">
        <f>D5/C10</f>
        <v>0.32799862330063673</v>
      </c>
      <c r="E6" s="1">
        <f t="shared" si="0"/>
        <v>0.19293841111491222</v>
      </c>
      <c r="F6" s="1">
        <f t="shared" si="0"/>
        <v>5.6261402225660069E-2</v>
      </c>
      <c r="G6" s="1">
        <f t="shared" si="0"/>
        <v>-6.4567785499104233E-2</v>
      </c>
      <c r="H6" s="1">
        <f t="shared" si="0"/>
        <v>2.5837473081916491E-2</v>
      </c>
      <c r="I6" s="1">
        <f t="shared" si="0"/>
        <v>-8.6449252887376121E-2</v>
      </c>
      <c r="J6" s="1">
        <f>J5/I10</f>
        <v>0.16076508240154316</v>
      </c>
      <c r="K6" s="1">
        <f>AVERAGE(C6:J6)</f>
        <v>6.4037994217273533E-2</v>
      </c>
    </row>
    <row r="7" spans="1:11">
      <c r="A7" t="s">
        <v>6</v>
      </c>
      <c r="B7">
        <v>60</v>
      </c>
      <c r="C7">
        <v>120</v>
      </c>
      <c r="D7">
        <v>1270</v>
      </c>
      <c r="E7">
        <v>2986</v>
      </c>
      <c r="F7">
        <v>4942</v>
      </c>
      <c r="G7">
        <v>6898</v>
      </c>
      <c r="H7">
        <v>8854</v>
      </c>
      <c r="I7">
        <v>10810</v>
      </c>
      <c r="J7">
        <v>12766</v>
      </c>
    </row>
    <row r="8" spans="1:11">
      <c r="A8" t="s">
        <v>7</v>
      </c>
      <c r="B8">
        <v>0</v>
      </c>
      <c r="C8">
        <v>0</v>
      </c>
      <c r="D8">
        <v>508</v>
      </c>
      <c r="E8">
        <v>308</v>
      </c>
      <c r="F8">
        <v>462</v>
      </c>
      <c r="G8">
        <v>616</v>
      </c>
      <c r="H8">
        <v>770</v>
      </c>
      <c r="I8">
        <v>924</v>
      </c>
      <c r="J8">
        <v>1099</v>
      </c>
    </row>
    <row r="9" spans="1:11">
      <c r="A9" t="s">
        <v>5</v>
      </c>
      <c r="B9">
        <v>2.5</v>
      </c>
      <c r="C9">
        <v>-3.78</v>
      </c>
      <c r="D9">
        <v>34.340000000000003</v>
      </c>
      <c r="E9">
        <v>384.01</v>
      </c>
      <c r="F9">
        <v>590.94000000000005</v>
      </c>
      <c r="G9">
        <v>203.86</v>
      </c>
      <c r="H9">
        <v>403.27</v>
      </c>
      <c r="I9">
        <v>-463.58</v>
      </c>
      <c r="J9">
        <v>1348</v>
      </c>
    </row>
    <row r="10" spans="1:11">
      <c r="A10" t="s">
        <v>9</v>
      </c>
      <c r="B10">
        <f t="shared" ref="B10:I10" si="1">B7+B8+B9</f>
        <v>62.5</v>
      </c>
      <c r="C10">
        <f t="shared" si="1"/>
        <v>116.22</v>
      </c>
      <c r="D10">
        <f t="shared" si="1"/>
        <v>1812.34</v>
      </c>
      <c r="E10">
        <f t="shared" si="1"/>
        <v>3678.01</v>
      </c>
      <c r="F10">
        <f t="shared" si="1"/>
        <v>5994.9400000000005</v>
      </c>
      <c r="G10">
        <f t="shared" si="1"/>
        <v>7717.86</v>
      </c>
      <c r="H10">
        <f t="shared" si="1"/>
        <v>10027.27</v>
      </c>
      <c r="I10">
        <f t="shared" si="1"/>
        <v>11270.42</v>
      </c>
      <c r="J10">
        <f>J7+J8+J9</f>
        <v>15213</v>
      </c>
    </row>
    <row r="11" spans="1:11">
      <c r="A11" t="s">
        <v>11</v>
      </c>
      <c r="B11" s="1">
        <f t="shared" ref="B11:I11" si="2">B9/(B8+B7)</f>
        <v>4.1666666666666664E-2</v>
      </c>
      <c r="C11" s="1">
        <f>C9/(C8+C7)</f>
        <v>-3.15E-2</v>
      </c>
      <c r="D11" s="1">
        <f>D9/(D8+D7)</f>
        <v>1.9313835770528687E-2</v>
      </c>
      <c r="E11" s="1">
        <f>E9/(E8+E7)</f>
        <v>0.11657862780813601</v>
      </c>
      <c r="F11" s="1">
        <f t="shared" si="2"/>
        <v>0.10935233160621763</v>
      </c>
      <c r="G11" s="1">
        <f t="shared" si="2"/>
        <v>2.7130689379824331E-2</v>
      </c>
      <c r="H11" s="1">
        <f t="shared" si="2"/>
        <v>4.19025353283458E-2</v>
      </c>
      <c r="I11" s="1">
        <f t="shared" si="2"/>
        <v>-3.9507414351457305E-2</v>
      </c>
      <c r="J11" s="1">
        <f>J9/(J8+J7)</f>
        <v>9.7223223945185719E-2</v>
      </c>
      <c r="K11" s="1">
        <f>AVERAGE(C11:J11)</f>
        <v>4.2561728685847608E-2</v>
      </c>
    </row>
    <row r="12" spans="1:11">
      <c r="A12" t="s">
        <v>12</v>
      </c>
      <c r="B12" s="1"/>
      <c r="C12" s="1">
        <f>C5/(C7+C8)</f>
        <v>-5.2333333333333336E-2</v>
      </c>
      <c r="D12" s="1">
        <f t="shared" ref="D12:J12" si="3">D5/(D7+D8)</f>
        <v>2.1439820022497186E-2</v>
      </c>
      <c r="E12" s="1">
        <f t="shared" si="3"/>
        <v>0.10615361262902247</v>
      </c>
      <c r="F12" s="1">
        <f t="shared" si="3"/>
        <v>3.8292005921539599E-2</v>
      </c>
      <c r="G12" s="1">
        <f t="shared" si="3"/>
        <v>-5.1514506254990683E-2</v>
      </c>
      <c r="H12" s="1">
        <f t="shared" si="3"/>
        <v>2.072007481296758E-2</v>
      </c>
      <c r="I12" s="1">
        <f t="shared" si="3"/>
        <v>-7.3875063916822914E-2</v>
      </c>
      <c r="J12" s="1">
        <f t="shared" si="3"/>
        <v>0.13068085106382979</v>
      </c>
      <c r="K12" s="1">
        <f>AVERAGE(C12:J12)</f>
        <v>1.7445432618088712E-2</v>
      </c>
    </row>
    <row r="13" spans="1:11">
      <c r="A13" s="2" t="s">
        <v>8</v>
      </c>
      <c r="B13" s="3">
        <f t="shared" ref="B13:I13" si="4">(1+B11)^(1/B1)-1</f>
        <v>4.1666666666666741E-2</v>
      </c>
      <c r="C13" s="3">
        <f t="shared" si="4"/>
        <v>-1.5876024070137773E-2</v>
      </c>
      <c r="D13" s="3">
        <f t="shared" si="4"/>
        <v>6.3969371954197829E-3</v>
      </c>
      <c r="E13" s="3">
        <f t="shared" si="4"/>
        <v>2.7950797283652351E-2</v>
      </c>
      <c r="F13" s="3">
        <f t="shared" si="4"/>
        <v>2.0972160584385779E-2</v>
      </c>
      <c r="G13" s="3">
        <f t="shared" si="4"/>
        <v>4.4714968375738628E-3</v>
      </c>
      <c r="H13" s="3">
        <f t="shared" si="4"/>
        <v>5.8812847861324791E-3</v>
      </c>
      <c r="I13" s="3">
        <f t="shared" si="4"/>
        <v>-5.0259544202228001E-3</v>
      </c>
      <c r="J13" s="3">
        <f>(1+J11)^(1/J1)-1</f>
        <v>1.0362505641515751E-2</v>
      </c>
    </row>
  </sheetData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4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4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Thilo Waßmuth</dc:creator>
  <cp:lastModifiedBy>Thilo Waßmuth</cp:lastModifiedBy>
  <dcterms:created xsi:type="dcterms:W3CDTF">2020-03-09T19:50:09Z</dcterms:created>
  <dcterms:modified xsi:type="dcterms:W3CDTF">2020-03-10T05:18:43Z</dcterms:modified>
</cp:coreProperties>
</file>