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Users\rhier\Documents\Finanztabellen\YahooQuotes\"/>
    </mc:Choice>
  </mc:AlternateContent>
  <xr:revisionPtr revIDLastSave="0" documentId="13_ncr:1_{F701A9C7-E076-4B5C-8D06-6602A190F362}" xr6:coauthVersionLast="45" xr6:coauthVersionMax="45" xr10:uidLastSave="{00000000-0000-0000-0000-000000000000}"/>
  <bookViews>
    <workbookView xWindow="-98" yWindow="-98" windowWidth="28996" windowHeight="15796" tabRatio="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<sst xmlns="http://schemas.openxmlformats.org/spreadsheetml/2006/main" count="37" uniqueCount="32">
  <si>
    <t>Name</t>
  </si>
  <si>
    <t>Symbol</t>
  </si>
  <si>
    <t>Kurs</t>
  </si>
  <si>
    <t>Vortag</t>
  </si>
  <si>
    <t>Änderung</t>
  </si>
  <si>
    <t>Änderung %</t>
  </si>
  <si>
    <t>Kursdatum</t>
  </si>
  <si>
    <t>Kurszeit</t>
  </si>
  <si>
    <t>Umsatz (Stück)</t>
  </si>
  <si>
    <t>Dt. Telekom</t>
  </si>
  <si>
    <t>BASF</t>
  </si>
  <si>
    <t>SAP</t>
  </si>
  <si>
    <t>Daimler</t>
  </si>
  <si>
    <t>MC Donalds</t>
  </si>
  <si>
    <t>db x-trackers MSCI World ETF 1D</t>
  </si>
  <si>
    <t>iShares JPM EM Bond ETF</t>
  </si>
  <si>
    <t>UBS MSCI EM ETF</t>
  </si>
  <si>
    <t>Templeton Global Bond Fund Class A (Ydis) EUR-H1</t>
  </si>
  <si>
    <t>Börse</t>
  </si>
  <si>
    <t>DE</t>
  </si>
  <si>
    <t>F</t>
  </si>
  <si>
    <t>DU</t>
  </si>
  <si>
    <t>SG</t>
  </si>
  <si>
    <t>MU</t>
  </si>
  <si>
    <t>DTE</t>
  </si>
  <si>
    <t>BAS</t>
  </si>
  <si>
    <t>DAI</t>
  </si>
  <si>
    <t>MDO</t>
  </si>
  <si>
    <t>XDWL</t>
  </si>
  <si>
    <t>IUS7</t>
  </si>
  <si>
    <t>UIMI</t>
  </si>
  <si>
    <t>YF5R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</si>
</sst>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\ ;[Red]\-#,##0.000\ "/>
    <numFmt numFmtId="166" formatCode="0\ %"/>
    <numFmt numFmtId="167" formatCode="0.000%"/>
  </numFmts>
  <fonts count="5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000080"/>
        <bgColor rgb="FF000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6" fontId="3" fillId="0" borderId="0" applyBorder="0" applyAlignment="0" applyProtection="0"/>
    <xf numFmtId="0" fontId="1" fillId="2" borderId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7" fontId="0" fillId="0" borderId="1" xfId="1" applyNumberFormat="1" applyFont="1" applyBorder="1"/>
    <xf numFmtId="14" fontId="0" fillId="0" borderId="1" xfId="1" applyNumberFormat="1" applyFont="1" applyBorder="1"/>
    <xf numFmtId="21" fontId="0" fillId="0" borderId="1" xfId="1" applyNumberFormat="1" applyFont="1" applyBorder="1"/>
    <xf numFmtId="1" fontId="0" fillId="0" borderId="1" xfId="1" applyNumberFormat="1" applyFont="1" applyBorder="1"/>
    <xf numFmtId="0" fontId="4" fillId="0" borderId="0" xfId="3"/>
    <xf numFmtId="0" fontId="0" fillId="0" borderId="0" xfId="0" quotePrefix="1"/>
  </cellXfs>
  <cellStyles count="4">
    <cellStyle name="Erklärender Text" xfId="2" builtinId="53" customBuiltin="1"/>
    <cellStyle name="Link" xfId="3" builtinId="8"/>
    <cellStyle name="Prozent" xfId="1" builtinId="5"/>
    <cellStyle name="Standard" xfId="0" builtinId="0"/>
  </cellStyles>
  <dxfs count="1">
    <dxf>
      <font>
        <color rgb="FFFF0000"/>
        <name val="Calibri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K24"/>
  <sheetViews>
    <sheetView tabSelected="1" zoomScaleNormal="100" workbookViewId="0"/>
  </sheetViews>
  <sheetFormatPr baseColWidth="10" defaultColWidth="9.1328125" defaultRowHeight="14.25" x14ac:dyDescent="0.45"/>
  <cols>
    <col min="1" max="1" width="4.3984375" customWidth="1"/>
    <col min="2" max="2" width="45.73046875" customWidth="1"/>
    <col min="3" max="3" width="17.59765625" customWidth="1"/>
    <col min="4" max="4" width="10.53125" customWidth="1"/>
    <col min="5" max="11" width="12.73046875" customWidth="1"/>
  </cols>
  <sheetData>
    <row r="1" spans="2:11" ht="20.100000000000001" customHeight="1" x14ac:dyDescent="0.45"/>
    <row r="2" spans="2:11" ht="27.75" x14ac:dyDescent="0.45">
      <c r="B2" s="1" t="s">
        <v>0</v>
      </c>
      <c r="C2" s="1" t="s">
        <v>1</v>
      </c>
      <c r="D2" s="1" t="s">
        <v>18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2:11" x14ac:dyDescent="0.45">
      <c r="B3" s="2" t="s">
        <v>9</v>
      </c>
      <c r="C3" s="2" t="s">
        <v>24</v>
      </c>
      <c r="D3" s="2" t="s">
        <v>19</v>
      </c>
      <c r="E3" s="3">
        <f>VALUE(SUBSTITUTE(MID(_xlfn.WEBSERVICE("https://query1.finance.yahoo.com/v7/finance/quote?symbols="&amp;$C3&amp;"."&amp;$D3),SEARCH("regularMarketPrice",_xlfn.WEBSERVICE("https://query1.finance.yahoo.com/v7/finance/quote?symbols="&amp;$C3&amp;"."&amp;$D3))+20,SEARCH(",",MID(_xlfn.WEBSERVICE("https://query1.finance.yahoo.com/v7/finance/quote?symbols="&amp;$C3&amp;"."&amp;$D3),SEARCH("regularMarketPrice",_xlfn.WEBSERVICE("https://query1.finance.yahoo.com/v7/finance/quote?symbols="&amp;$C3&amp;"."&amp;$D3))+20,18))-1),".",","))</f>
        <v>14.72</v>
      </c>
      <c r="F3" s="3">
        <f>VALUE(SUBSTITUTE(MID(_xlfn.WEBSERVICE("https://query1.finance.yahoo.com/v7/finance/quote?symbols="&amp;$C3&amp;"."&amp;$D3),SEARCH("regularMarketPreviousClose",_xlfn.WEBSERVICE("https://query1.finance.yahoo.com/v7/finance/quote?symbols="&amp;$C3&amp;"."&amp;$D3))+28,SEARCH(",",MID(_xlfn.WEBSERVICE("https://query1.finance.yahoo.com/v7/finance/quote?symbols="&amp;$C3&amp;"."&amp;$D3),SEARCH("regularMarketPreviousClose",_xlfn.WEBSERVICE("https://query1.finance.yahoo.com/v7/finance/quote?symbols="&amp;$C3&amp;"."&amp;$D3))+28,18))-1),".",","))</f>
        <v>15.355</v>
      </c>
      <c r="G3" s="4">
        <f>VALUE(SUBSTITUTE(MID(_xlfn.WEBSERVICE("https://query1.finance.yahoo.com/v7/finance/quote?symbols="&amp;$C3&amp;"."&amp;$D3),SEARCH("regularMarketChange"":",_xlfn.WEBSERVICE("https://query1.finance.yahoo.com/v7/finance/quote?symbols="&amp;$C3&amp;"."&amp;$D3))+21,SEARCH(",",MID(_xlfn.WEBSERVICE("https://query1.finance.yahoo.com/v7/finance/quote?symbols="&amp;$C3&amp;"."&amp;$D3),SEARCH("regularMarketChange"":",_xlfn.WEBSERVICE("https://query1.finance.yahoo.com/v7/finance/quote?symbols="&amp;$C3&amp;"."&amp;$D3))+21,18))-1),".",","))</f>
        <v>-0.63499930000000004</v>
      </c>
      <c r="H3" s="5">
        <f>VALUE(SUBSTITUTE(MID(_xlfn.WEBSERVICE("https://query1.finance.yahoo.com/v7/finance/quote?symbols="&amp;$C3&amp;"."&amp;$D3),SEARCH("regularMarketChangePercent",_xlfn.WEBSERVICE("https://query1.finance.yahoo.com/v7/finance/quote?symbols="&amp;$C3&amp;"."&amp;$D3))+28,SEARCH(",",MID(_xlfn.WEBSERVICE("https://query1.finance.yahoo.com/v7/finance/quote?symbols="&amp;$C3&amp;"."&amp;$D3),SEARCH("regularMarketChangePercent",_xlfn.WEBSERVICE("https://query1.finance.yahoo.com/v7/finance/quote?symbols="&amp;$C3&amp;"."&amp;$D3))+28,18))-1),".",","))/100</f>
        <v>-4.1354559999999999E-2</v>
      </c>
      <c r="I3" s="6">
        <f>(VALUE(MID(_xlfn.WEBSERVICE("https://query1.finance.yahoo.com/v7/finance/quote?symbols="&amp;$C3&amp;"."&amp;$D3),SEARCH("regularMarketTime",_xlfn.WEBSERVICE("https://query1.finance.yahoo.com/v7/finance/quote?symbols="&amp;$C3&amp;"."&amp;$D3))+19,SEARCH(",",MID(_xlfn.WEBSERVICE("https://query1.finance.yahoo.com/v7/finance/quote?symbols="&amp;$C3&amp;"."&amp;$D3),SEARCH("regularMarketTime",_xlfn.WEBSERVICE("https://query1.finance.yahoo.com/v7/finance/quote?symbols="&amp;$C3&amp;"."&amp;$D3))+19,18))-1))+7200)/86400+25569</f>
        <v>44004.661550925928</v>
      </c>
      <c r="J3" s="7">
        <f>(VALUE(MID(_xlfn.WEBSERVICE("https://query1.finance.yahoo.com/v7/finance/quote?symbols="&amp;$C3&amp;"."&amp;$D3),SEARCH("regularMarketTime",_xlfn.WEBSERVICE("https://query1.finance.yahoo.com/v7/finance/quote?symbols="&amp;$C3&amp;"."&amp;$D3))+19,SEARCH(",",MID(_xlfn.WEBSERVICE("https://query1.finance.yahoo.com/v7/finance/quote?symbols="&amp;$C3&amp;"."&amp;$D3),SEARCH("regularMarketTime",_xlfn.WEBSERVICE("https://query1.finance.yahoo.com/v7/finance/quote?symbols="&amp;$C3&amp;"."&amp;$D3))+19,18))-1))+7200)/86400+25569</f>
        <v>44004.661550925928</v>
      </c>
      <c r="K3" s="8">
        <f>VALUE(MID(_xlfn.WEBSERVICE("https://query1.finance.yahoo.com/v7/finance/quote?symbols="&amp;$C3&amp;"."&amp;$D3),SEARCH("regularMarketVolume",_xlfn.WEBSERVICE("https://query1.finance.yahoo.com/v7/finance/quote?symbols="&amp;$C3&amp;"."&amp;$D3))+21,SEARCH(",",MID(_xlfn.WEBSERVICE("https://query1.finance.yahoo.com/v7/finance/quote?symbols="&amp;$C3&amp;"."&amp;$D3),SEARCH("regularMarketVolume",_xlfn.WEBSERVICE("https://query1.finance.yahoo.com/v7/finance/quote?symbols="&amp;$C3&amp;"."&amp;$D3))+21,18))-1))</f>
        <v>7510287</v>
      </c>
    </row>
    <row r="4" spans="2:11" x14ac:dyDescent="0.45">
      <c r="B4" s="2" t="s">
        <v>10</v>
      </c>
      <c r="C4" s="2" t="s">
        <v>25</v>
      </c>
      <c r="D4" s="2" t="s">
        <v>20</v>
      </c>
      <c r="E4" s="3">
        <f t="shared" ref="E4:E11" si="0">VALUE(SUBSTITUTE(MID(_xlfn.WEBSERVICE("https://query1.finance.yahoo.com/v7/finance/quote?symbols="&amp;$C4&amp;"."&amp;$D4),SEARCH("regularMarketPrice",_xlfn.WEBSERVICE("https://query1.finance.yahoo.com/v7/finance/quote?symbols="&amp;$C4&amp;"."&amp;$D4))+20,SEARCH(",",MID(_xlfn.WEBSERVICE("https://query1.finance.yahoo.com/v7/finance/quote?symbols="&amp;$C4&amp;"."&amp;$D4),SEARCH("regularMarketPrice",_xlfn.WEBSERVICE("https://query1.finance.yahoo.com/v7/finance/quote?symbols="&amp;$C4&amp;"."&amp;$D4))+20,18))-1),".",","))</f>
        <v>50.19</v>
      </c>
      <c r="F4" s="3">
        <f t="shared" ref="F4:F11" si="1">VALUE(SUBSTITUTE(MID(_xlfn.WEBSERVICE("https://query1.finance.yahoo.com/v7/finance/quote?symbols="&amp;$C4&amp;"."&amp;$D4),SEARCH("regularMarketPreviousClose",_xlfn.WEBSERVICE("https://query1.finance.yahoo.com/v7/finance/quote?symbols="&amp;$C4&amp;"."&amp;$D4))+28,SEARCH(",",MID(_xlfn.WEBSERVICE("https://query1.finance.yahoo.com/v7/finance/quote?symbols="&amp;$C4&amp;"."&amp;$D4),SEARCH("regularMarketPreviousClose",_xlfn.WEBSERVICE("https://query1.finance.yahoo.com/v7/finance/quote?symbols="&amp;$C4&amp;"."&amp;$D4))+28,18))-1),".",","))</f>
        <v>50.9</v>
      </c>
      <c r="G4" s="4">
        <f t="shared" ref="G4:G11" si="2">VALUE(SUBSTITUTE(MID(_xlfn.WEBSERVICE("https://query1.finance.yahoo.com/v7/finance/quote?symbols="&amp;$C4&amp;"."&amp;$D4),SEARCH("regularMarketChange"":",_xlfn.WEBSERVICE("https://query1.finance.yahoo.com/v7/finance/quote?symbols="&amp;$C4&amp;"."&amp;$D4))+21,SEARCH(",",MID(_xlfn.WEBSERVICE("https://query1.finance.yahoo.com/v7/finance/quote?symbols="&amp;$C4&amp;"."&amp;$D4),SEARCH("regularMarketChange"":",_xlfn.WEBSERVICE("https://query1.finance.yahoo.com/v7/finance/quote?symbols="&amp;$C4&amp;"."&amp;$D4))+21,18))-1),".",","))</f>
        <v>-0.71000289999999999</v>
      </c>
      <c r="H4" s="5">
        <f t="shared" ref="H4:H11" si="3">VALUE(SUBSTITUTE(MID(_xlfn.WEBSERVICE("https://query1.finance.yahoo.com/v7/finance/quote?symbols="&amp;$C4&amp;"."&amp;$D4),SEARCH("regularMarketChangePercent",_xlfn.WEBSERVICE("https://query1.finance.yahoo.com/v7/finance/quote?symbols="&amp;$C4&amp;"."&amp;$D4))+28,SEARCH(",",MID(_xlfn.WEBSERVICE("https://query1.finance.yahoo.com/v7/finance/quote?symbols="&amp;$C4&amp;"."&amp;$D4),SEARCH("regularMarketChangePercent",_xlfn.WEBSERVICE("https://query1.finance.yahoo.com/v7/finance/quote?symbols="&amp;$C4&amp;"."&amp;$D4))+28,18))-1),".",","))/100</f>
        <v>-1.3948976E-2</v>
      </c>
      <c r="I4" s="6">
        <f t="shared" ref="I4:J11" si="4">(VALUE(MID(_xlfn.WEBSERVICE("https://query1.finance.yahoo.com/v7/finance/quote?symbols="&amp;$C4&amp;"."&amp;$D4),SEARCH("regularMarketTime",_xlfn.WEBSERVICE("https://query1.finance.yahoo.com/v7/finance/quote?symbols="&amp;$C4&amp;"."&amp;$D4))+19,SEARCH(",",MID(_xlfn.WEBSERVICE("https://query1.finance.yahoo.com/v7/finance/quote?symbols="&amp;$C4&amp;"."&amp;$D4),SEARCH("regularMarketTime",_xlfn.WEBSERVICE("https://query1.finance.yahoo.com/v7/finance/quote?symbols="&amp;$C4&amp;"."&amp;$D4))+19,18))-1))+7200)/86400+25569</f>
        <v>44004.656435185185</v>
      </c>
      <c r="J4" s="7">
        <f t="shared" si="4"/>
        <v>44004.656435185185</v>
      </c>
      <c r="K4" s="8">
        <f t="shared" ref="K4:K11" si="5">VALUE(MID(_xlfn.WEBSERVICE("https://query1.finance.yahoo.com/v7/finance/quote?symbols="&amp;$C4&amp;"."&amp;$D4),SEARCH("regularMarketVolume",_xlfn.WEBSERVICE("https://query1.finance.yahoo.com/v7/finance/quote?symbols="&amp;$C4&amp;"."&amp;$D4))+21,SEARCH(",",MID(_xlfn.WEBSERVICE("https://query1.finance.yahoo.com/v7/finance/quote?symbols="&amp;$C4&amp;"."&amp;$D4),SEARCH("regularMarketVolume",_xlfn.WEBSERVICE("https://query1.finance.yahoo.com/v7/finance/quote?symbols="&amp;$C4&amp;"."&amp;$D4))+21,18))-1))</f>
        <v>11539</v>
      </c>
    </row>
    <row r="5" spans="2:11" x14ac:dyDescent="0.45">
      <c r="B5" s="2" t="s">
        <v>11</v>
      </c>
      <c r="C5" s="2" t="s">
        <v>11</v>
      </c>
      <c r="D5" s="2" t="s">
        <v>21</v>
      </c>
      <c r="E5" s="3">
        <f t="shared" si="0"/>
        <v>123.76</v>
      </c>
      <c r="F5" s="3">
        <f t="shared" si="1"/>
        <v>124.58</v>
      </c>
      <c r="G5" s="4">
        <f t="shared" si="2"/>
        <v>-0.8199997</v>
      </c>
      <c r="H5" s="5">
        <f t="shared" si="3"/>
        <v>-6.5821134999999994E-3</v>
      </c>
      <c r="I5" s="6">
        <f t="shared" si="4"/>
        <v>44004.651851851857</v>
      </c>
      <c r="J5" s="7">
        <f t="shared" si="4"/>
        <v>44004.651851851857</v>
      </c>
      <c r="K5" s="8">
        <f t="shared" si="5"/>
        <v>211</v>
      </c>
    </row>
    <row r="6" spans="2:11" x14ac:dyDescent="0.45">
      <c r="B6" s="2" t="s">
        <v>12</v>
      </c>
      <c r="C6" s="2" t="s">
        <v>26</v>
      </c>
      <c r="D6" s="2" t="s">
        <v>22</v>
      </c>
      <c r="E6" s="3">
        <f t="shared" si="0"/>
        <v>36.575000000000003</v>
      </c>
      <c r="F6" s="3">
        <f t="shared" si="1"/>
        <v>36.49</v>
      </c>
      <c r="G6" s="4">
        <f t="shared" si="2"/>
        <v>8.4999084000000003E-2</v>
      </c>
      <c r="H6" s="5">
        <f t="shared" si="3"/>
        <v>2.3293800000000003E-3</v>
      </c>
      <c r="I6" s="6">
        <f t="shared" si="4"/>
        <v>44004.660543981481</v>
      </c>
      <c r="J6" s="7">
        <f t="shared" si="4"/>
        <v>44004.660543981481</v>
      </c>
      <c r="K6" s="8">
        <f t="shared" si="5"/>
        <v>48292</v>
      </c>
    </row>
    <row r="7" spans="2:11" x14ac:dyDescent="0.45">
      <c r="B7" s="2" t="s">
        <v>13</v>
      </c>
      <c r="C7" s="2" t="s">
        <v>27</v>
      </c>
      <c r="D7" s="2" t="s">
        <v>20</v>
      </c>
      <c r="E7" s="3">
        <f t="shared" si="0"/>
        <v>164.8</v>
      </c>
      <c r="F7" s="3">
        <f t="shared" si="1"/>
        <v>167.5</v>
      </c>
      <c r="G7" s="4">
        <f t="shared" si="2"/>
        <v>-2.6999970000000002</v>
      </c>
      <c r="H7" s="5">
        <f t="shared" si="3"/>
        <v>-1.6119385E-2</v>
      </c>
      <c r="I7" s="6">
        <f t="shared" si="4"/>
        <v>44004.653495370367</v>
      </c>
      <c r="J7" s="7">
        <f t="shared" si="4"/>
        <v>44004.653495370367</v>
      </c>
      <c r="K7" s="8">
        <f t="shared" si="5"/>
        <v>803</v>
      </c>
    </row>
    <row r="8" spans="2:11" x14ac:dyDescent="0.45">
      <c r="B8" s="2" t="s">
        <v>14</v>
      </c>
      <c r="C8" s="2" t="s">
        <v>28</v>
      </c>
      <c r="D8" s="2" t="s">
        <v>20</v>
      </c>
      <c r="E8" s="3">
        <f t="shared" si="0"/>
        <v>52.75</v>
      </c>
      <c r="F8" s="3">
        <f t="shared" si="1"/>
        <v>53.48</v>
      </c>
      <c r="G8" s="4">
        <f t="shared" si="2"/>
        <v>-0.72999954</v>
      </c>
      <c r="H8" s="5">
        <f t="shared" si="3"/>
        <v>-1.3649953999999999E-2</v>
      </c>
      <c r="I8" s="6">
        <f t="shared" si="4"/>
        <v>44004.56114583333</v>
      </c>
      <c r="J8" s="7">
        <f t="shared" si="4"/>
        <v>44004.56114583333</v>
      </c>
      <c r="K8" s="8">
        <f t="shared" si="5"/>
        <v>20</v>
      </c>
    </row>
    <row r="9" spans="2:11" x14ac:dyDescent="0.45">
      <c r="B9" s="2" t="s">
        <v>15</v>
      </c>
      <c r="C9" s="2" t="s">
        <v>29</v>
      </c>
      <c r="D9" s="2" t="s">
        <v>22</v>
      </c>
      <c r="E9" s="3">
        <f t="shared" si="0"/>
        <v>96.36</v>
      </c>
      <c r="F9" s="3">
        <f t="shared" si="1"/>
        <v>96.57</v>
      </c>
      <c r="G9" s="4">
        <f t="shared" si="2"/>
        <v>-0.20999908</v>
      </c>
      <c r="H9" s="5">
        <f t="shared" si="3"/>
        <v>-2.1749167000000001E-3</v>
      </c>
      <c r="I9" s="6">
        <f t="shared" si="4"/>
        <v>44004.656666666662</v>
      </c>
      <c r="J9" s="7">
        <f t="shared" si="4"/>
        <v>44004.656666666662</v>
      </c>
      <c r="K9" s="8">
        <f t="shared" si="5"/>
        <v>2000</v>
      </c>
    </row>
    <row r="10" spans="2:11" x14ac:dyDescent="0.45">
      <c r="B10" s="2" t="s">
        <v>16</v>
      </c>
      <c r="C10" s="2" t="s">
        <v>30</v>
      </c>
      <c r="D10" s="2" t="s">
        <v>20</v>
      </c>
      <c r="E10" s="3">
        <f t="shared" si="0"/>
        <v>88.078000000000003</v>
      </c>
      <c r="F10" s="3">
        <f t="shared" si="1"/>
        <v>88.727999999999994</v>
      </c>
      <c r="G10" s="4">
        <f t="shared" si="2"/>
        <v>-0.64999390000000001</v>
      </c>
      <c r="H10" s="5">
        <f t="shared" si="3"/>
        <v>-7.3256909999999996E-3</v>
      </c>
      <c r="I10" s="6">
        <f t="shared" si="4"/>
        <v>44004.642280092594</v>
      </c>
      <c r="J10" s="7">
        <f t="shared" si="4"/>
        <v>44004.642280092594</v>
      </c>
      <c r="K10" s="8">
        <f t="shared" si="5"/>
        <v>4</v>
      </c>
    </row>
    <row r="11" spans="2:11" x14ac:dyDescent="0.45">
      <c r="B11" s="2" t="s">
        <v>17</v>
      </c>
      <c r="C11" s="2" t="s">
        <v>31</v>
      </c>
      <c r="D11" s="2" t="s">
        <v>23</v>
      </c>
      <c r="E11" s="3">
        <f t="shared" si="0"/>
        <v>7.2649999999999997</v>
      </c>
      <c r="F11" s="3">
        <f t="shared" si="1"/>
        <v>7.2649999999999997</v>
      </c>
      <c r="G11" s="4">
        <f t="shared" si="2"/>
        <v>0</v>
      </c>
      <c r="H11" s="5">
        <f t="shared" si="3"/>
        <v>0</v>
      </c>
      <c r="I11" s="6">
        <f t="shared" si="4"/>
        <v>44004.548391203702</v>
      </c>
      <c r="J11" s="7">
        <f t="shared" si="4"/>
        <v>44004.548391203702</v>
      </c>
      <c r="K11" s="8">
        <f t="shared" si="5"/>
        <v>275</v>
      </c>
    </row>
    <row r="16" spans="2:11" x14ac:dyDescent="0.45">
      <c r="G16" s="9"/>
    </row>
    <row r="17" spans="7:7" x14ac:dyDescent="0.45">
      <c r="G17" s="10"/>
    </row>
    <row r="18" spans="7:7" x14ac:dyDescent="0.45">
      <c r="G18" s="9"/>
    </row>
    <row r="24" spans="7:7" x14ac:dyDescent="0.45">
      <c r="G24" s="9"/>
    </row>
  </sheetData>
  <conditionalFormatting sqref="H3:K11">
    <cfRule type="cellIs" dxfId="0" priority="2" operator="lessThan">
      <formula>0%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&amp;C&amp;"Arial,Standard"&amp;10&amp;A</oddHeader>
    <oddFooter>&amp;C&amp;"Arial,Standard"&amp;10Seite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2018-07-23T16:46:35Z</dcterms:created>
  <dcterms:modified xsi:type="dcterms:W3CDTF">2020-06-22T17:27:27Z</dcterms:modified>
</cp:coreProperties>
</file>