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ttps://d.docs.live.net/bc7a04783a926be6/Documents/Office/Exeldokumente/"/>
    </mc:Choice>
  </mc:AlternateContent>
  <xr:revisionPtr revIDLastSave="38" documentId="11_BEE3D1D6A068106442A9D6EA0F0E4367B4B783C1" xr6:coauthVersionLast="45" xr6:coauthVersionMax="45" xr10:uidLastSave="{D2E2EB04-6A93-4333-9758-40897977AD24}"/>
  <bookViews>
    <workbookView xWindow="3154" yWindow="-103" windowWidth="18892" windowHeight="12549" xr2:uid="{00000000-000D-0000-FFFF-FFFF00000000}"/>
  </bookViews>
  <sheets>
    <sheet name="Tabelle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J43" i="1" s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14" i="1"/>
  <c r="B7" i="1"/>
  <c r="F22" i="1" s="1"/>
  <c r="G22" i="1" s="1"/>
  <c r="F34" i="1" l="1"/>
  <c r="G34" i="1" s="1"/>
  <c r="F18" i="1"/>
  <c r="G18" i="1" s="1"/>
  <c r="F30" i="1"/>
  <c r="G30" i="1" s="1"/>
  <c r="F42" i="1"/>
  <c r="G42" i="1" s="1"/>
  <c r="F26" i="1"/>
  <c r="G26" i="1" s="1"/>
  <c r="F46" i="1"/>
  <c r="G46" i="1" s="1"/>
  <c r="F38" i="1"/>
  <c r="G38" i="1" s="1"/>
  <c r="J46" i="1"/>
  <c r="J42" i="1"/>
  <c r="J38" i="1"/>
  <c r="J34" i="1"/>
  <c r="J30" i="1"/>
  <c r="J26" i="1"/>
  <c r="J22" i="1"/>
  <c r="J18" i="1"/>
  <c r="J14" i="1"/>
  <c r="J45" i="1"/>
  <c r="J41" i="1"/>
  <c r="J37" i="1"/>
  <c r="J33" i="1"/>
  <c r="J29" i="1"/>
  <c r="J25" i="1"/>
  <c r="J21" i="1"/>
  <c r="J17" i="1"/>
  <c r="J44" i="1"/>
  <c r="J40" i="1"/>
  <c r="J36" i="1"/>
  <c r="J32" i="1"/>
  <c r="J28" i="1"/>
  <c r="J24" i="1"/>
  <c r="J20" i="1"/>
  <c r="J16" i="1"/>
  <c r="J47" i="1"/>
  <c r="J39" i="1"/>
  <c r="J35" i="1"/>
  <c r="J31" i="1"/>
  <c r="J27" i="1"/>
  <c r="J23" i="1"/>
  <c r="J19" i="1"/>
  <c r="J15" i="1"/>
  <c r="K49" i="1"/>
  <c r="F45" i="1"/>
  <c r="G45" i="1" s="1"/>
  <c r="F41" i="1"/>
  <c r="G41" i="1" s="1"/>
  <c r="F37" i="1"/>
  <c r="G37" i="1" s="1"/>
  <c r="F33" i="1"/>
  <c r="G33" i="1" s="1"/>
  <c r="F29" i="1"/>
  <c r="G29" i="1" s="1"/>
  <c r="F25" i="1"/>
  <c r="G25" i="1" s="1"/>
  <c r="F21" i="1"/>
  <c r="G21" i="1" s="1"/>
  <c r="F17" i="1"/>
  <c r="G17" i="1" s="1"/>
  <c r="F44" i="1"/>
  <c r="G44" i="1" s="1"/>
  <c r="F40" i="1"/>
  <c r="G40" i="1" s="1"/>
  <c r="F36" i="1"/>
  <c r="G36" i="1" s="1"/>
  <c r="F32" i="1"/>
  <c r="G32" i="1" s="1"/>
  <c r="F28" i="1"/>
  <c r="G28" i="1" s="1"/>
  <c r="F24" i="1"/>
  <c r="G24" i="1" s="1"/>
  <c r="F20" i="1"/>
  <c r="G20" i="1" s="1"/>
  <c r="F16" i="1"/>
  <c r="G16" i="1" s="1"/>
  <c r="F47" i="1"/>
  <c r="G47" i="1" s="1"/>
  <c r="F43" i="1"/>
  <c r="G43" i="1" s="1"/>
  <c r="F39" i="1"/>
  <c r="G39" i="1" s="1"/>
  <c r="F35" i="1"/>
  <c r="G35" i="1" s="1"/>
  <c r="F31" i="1"/>
  <c r="G31" i="1" s="1"/>
  <c r="F27" i="1"/>
  <c r="G27" i="1" s="1"/>
  <c r="F23" i="1"/>
  <c r="G23" i="1" s="1"/>
  <c r="F19" i="1"/>
  <c r="G19" i="1" s="1"/>
  <c r="F15" i="1"/>
  <c r="G15" i="1" s="1"/>
  <c r="F14" i="1"/>
  <c r="G14" i="1" s="1"/>
  <c r="G49" i="1" l="1"/>
  <c r="G50" i="1" s="1"/>
  <c r="J49" i="1"/>
  <c r="J50" i="1" s="1"/>
</calcChain>
</file>

<file path=xl/sharedStrings.xml><?xml version="1.0" encoding="utf-8"?>
<sst xmlns="http://schemas.openxmlformats.org/spreadsheetml/2006/main" count="28" uniqueCount="24">
  <si>
    <t>Alter</t>
  </si>
  <si>
    <t>WPV</t>
  </si>
  <si>
    <t>Anhebung des Rentensteigerungsbetrags pro Jahr</t>
  </si>
  <si>
    <t>Beitragsquotient</t>
  </si>
  <si>
    <t>zu erwartender Rentensteigerungsbetrag nach xx Jahren</t>
  </si>
  <si>
    <t>Inflationserwartung jährlich</t>
  </si>
  <si>
    <t>Jahre bis Renteneintritt bei 67</t>
  </si>
  <si>
    <t>angepasste Steigerungszahl</t>
  </si>
  <si>
    <t>Anpassung Steigerungszahl bei Versorgungsniveauabsenkung</t>
  </si>
  <si>
    <t>Steigerungszahl Rente bei aktuellem Verhältnis BBG zu Durchschnittsbeitrag</t>
  </si>
  <si>
    <t>realer Wert</t>
  </si>
  <si>
    <t>zu erwartender Bruttorentenwert</t>
  </si>
  <si>
    <t>zu erwartender  Bruttorentenwert</t>
  </si>
  <si>
    <t>Annahmen WPV</t>
  </si>
  <si>
    <t>Annahmen Rente</t>
  </si>
  <si>
    <t>Rentensteigerungsbetrag 2020</t>
  </si>
  <si>
    <t>Entgeltpunkt gesetzliche Rente (West) 2020</t>
  </si>
  <si>
    <t>34,19*2,0418*1,08</t>
  </si>
  <si>
    <t>erwarter Rentensteigungersbetrag bei Rentenbeginn</t>
  </si>
  <si>
    <t>erwarteter individueller Rentensteigerungsbetrag (Rentensteigerungsbetrag*Steigerungszahl)</t>
  </si>
  <si>
    <t>erwarteter Entgeltpunktwert in der GRV bei Renteneintritt</t>
  </si>
  <si>
    <t>Steigerungszahl laut § 14 der Satzung aktuell des WPV</t>
  </si>
  <si>
    <t>prognostizierter "Tipping point" Wechsel von WPV zu gesetzlicher Rente u.U. auch für freiwillige Mehrzahlungen (2020)</t>
  </si>
  <si>
    <t>prognostizierter "Tipping point" Wechsel von WPV zu gesetzlicher Rente u.U. auch für freiwillige Mehrzahlungen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</si>
</sst>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%"/>
    <numFmt numFmtId="166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0" applyNumberFormat="1"/>
    <xf numFmtId="0" fontId="2" fillId="0" borderId="0" xfId="0" applyFont="1"/>
    <xf numFmtId="0" fontId="2" fillId="2" borderId="0" xfId="0" applyFont="1" applyFill="1"/>
    <xf numFmtId="165" fontId="2" fillId="2" borderId="0" xfId="2" applyNumberFormat="1" applyFont="1" applyFill="1"/>
    <xf numFmtId="10" fontId="2" fillId="2" borderId="0" xfId="2" applyNumberFormat="1" applyFont="1" applyFill="1"/>
    <xf numFmtId="0" fontId="2" fillId="2" borderId="0" xfId="2" applyNumberFormat="1" applyFont="1" applyFill="1"/>
    <xf numFmtId="166" fontId="0" fillId="0" borderId="0" xfId="0" applyNumberFormat="1"/>
    <xf numFmtId="0" fontId="2" fillId="0" borderId="0" xfId="0" applyFont="1" applyAlignment="1">
      <alignment wrapText="1"/>
    </xf>
    <xf numFmtId="1" fontId="2" fillId="2" borderId="0" xfId="0" applyNumberFormat="1" applyFont="1" applyFill="1"/>
    <xf numFmtId="0" fontId="2" fillId="3" borderId="0" xfId="0" applyFont="1" applyFill="1" applyAlignment="1">
      <alignment wrapText="1"/>
    </xf>
    <xf numFmtId="0" fontId="2" fillId="3" borderId="0" xfId="0" applyFont="1" applyFill="1"/>
    <xf numFmtId="164" fontId="2" fillId="0" borderId="0" xfId="1" applyFont="1"/>
    <xf numFmtId="0" fontId="0" fillId="0" borderId="1" xfId="0" applyBorder="1"/>
    <xf numFmtId="166" fontId="0" fillId="0" borderId="1" xfId="0" applyNumberFormat="1" applyBorder="1"/>
    <xf numFmtId="0" fontId="0" fillId="3" borderId="0" xfId="0" applyFill="1"/>
    <xf numFmtId="166" fontId="0" fillId="3" borderId="0" xfId="0" applyNumberFormat="1" applyFill="1"/>
    <xf numFmtId="0" fontId="0" fillId="3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166" fontId="0" fillId="0" borderId="0" xfId="0" applyNumberFormat="1" applyFill="1"/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51"/>
  <sheetViews>
    <sheetView tabSelected="1" zoomScale="70" zoomScaleNormal="70" workbookViewId="0">
      <selection activeCell="B27" sqref="B27"/>
    </sheetView>
  </sheetViews>
  <sheetFormatPr baseColWidth="10" defaultRowHeight="14.6" x14ac:dyDescent="0.4"/>
  <cols>
    <col min="1" max="1" width="53.3046875" customWidth="1"/>
    <col min="2" max="2" width="13.765625" customWidth="1"/>
    <col min="3" max="3" width="19.765625" customWidth="1"/>
    <col min="4" max="4" width="26.15234375" customWidth="1"/>
    <col min="5" max="5" width="7.61328125" customWidth="1"/>
    <col min="6" max="6" width="21.765625" customWidth="1"/>
    <col min="7" max="7" width="27.69140625" customWidth="1"/>
    <col min="9" max="9" width="30.765625" customWidth="1"/>
    <col min="10" max="10" width="46.61328125" customWidth="1"/>
    <col min="11" max="11" width="32.84375" customWidth="1"/>
    <col min="12" max="12" width="21.23046875" customWidth="1"/>
  </cols>
  <sheetData>
    <row r="3" spans="1:10" x14ac:dyDescent="0.4">
      <c r="A3" s="2" t="s">
        <v>13</v>
      </c>
      <c r="D3" s="2" t="s">
        <v>14</v>
      </c>
    </row>
    <row r="4" spans="1:10" x14ac:dyDescent="0.4">
      <c r="A4" s="3" t="s">
        <v>15</v>
      </c>
      <c r="B4" s="3">
        <v>85</v>
      </c>
      <c r="D4" s="3" t="s">
        <v>16</v>
      </c>
      <c r="E4" s="3">
        <v>75.39</v>
      </c>
      <c r="F4" t="s">
        <v>17</v>
      </c>
    </row>
    <row r="5" spans="1:10" x14ac:dyDescent="0.4">
      <c r="A5" s="3" t="s">
        <v>2</v>
      </c>
      <c r="B5" s="5">
        <v>3.0000000000000001E-3</v>
      </c>
      <c r="D5" s="3" t="s">
        <v>2</v>
      </c>
      <c r="E5" s="4">
        <v>1.0999999999999999E-2</v>
      </c>
    </row>
    <row r="6" spans="1:10" x14ac:dyDescent="0.4">
      <c r="A6" s="3" t="s">
        <v>6</v>
      </c>
      <c r="B6" s="6">
        <v>34</v>
      </c>
      <c r="D6" s="3"/>
      <c r="E6" s="9">
        <v>34</v>
      </c>
    </row>
    <row r="7" spans="1:10" x14ac:dyDescent="0.4">
      <c r="A7" s="3" t="s">
        <v>4</v>
      </c>
      <c r="B7" s="3">
        <f>B4*(1+B5)^B6</f>
        <v>94.113223410484494</v>
      </c>
      <c r="D7" s="3" t="s">
        <v>4</v>
      </c>
      <c r="E7" s="3">
        <f>E4*(1+E5)^E6</f>
        <v>109.35862306907826</v>
      </c>
    </row>
    <row r="8" spans="1:10" x14ac:dyDescent="0.4">
      <c r="A8" s="11" t="s">
        <v>8</v>
      </c>
      <c r="B8" s="3">
        <v>1</v>
      </c>
      <c r="D8" s="3" t="s">
        <v>5</v>
      </c>
      <c r="E8" s="4">
        <v>1.7999999999999999E-2</v>
      </c>
    </row>
    <row r="9" spans="1:10" x14ac:dyDescent="0.4">
      <c r="A9" s="3" t="s">
        <v>5</v>
      </c>
      <c r="B9" s="4">
        <v>1.7999999999999999E-2</v>
      </c>
    </row>
    <row r="13" spans="1:10" ht="58.3" x14ac:dyDescent="0.4">
      <c r="A13" s="2" t="s">
        <v>1</v>
      </c>
      <c r="B13" s="2" t="s">
        <v>0</v>
      </c>
      <c r="C13" s="8" t="s">
        <v>21</v>
      </c>
      <c r="D13" s="10" t="s">
        <v>7</v>
      </c>
      <c r="E13" s="8" t="s">
        <v>3</v>
      </c>
      <c r="F13" s="8" t="s">
        <v>18</v>
      </c>
      <c r="G13" s="8" t="s">
        <v>19</v>
      </c>
      <c r="I13" s="8" t="s">
        <v>9</v>
      </c>
      <c r="J13" s="8" t="s">
        <v>20</v>
      </c>
    </row>
    <row r="14" spans="1:10" x14ac:dyDescent="0.4">
      <c r="B14">
        <v>33</v>
      </c>
      <c r="C14">
        <v>1.91</v>
      </c>
      <c r="D14">
        <f>C14*$B$8</f>
        <v>1.91</v>
      </c>
      <c r="E14">
        <v>1</v>
      </c>
      <c r="F14" s="7">
        <f>$B$7</f>
        <v>94.113223410484494</v>
      </c>
      <c r="G14">
        <f t="shared" ref="G14:G47" si="0">D14*F14*E14</f>
        <v>179.75625671402537</v>
      </c>
      <c r="I14">
        <v>2.0419</v>
      </c>
      <c r="J14">
        <f>$E$7</f>
        <v>109.35862306907826</v>
      </c>
    </row>
    <row r="15" spans="1:10" x14ac:dyDescent="0.4">
      <c r="B15">
        <v>34</v>
      </c>
      <c r="C15">
        <v>1.88</v>
      </c>
      <c r="D15">
        <f>C15*$B$8</f>
        <v>1.88</v>
      </c>
      <c r="E15">
        <v>1</v>
      </c>
      <c r="F15" s="7">
        <f>$B$7</f>
        <v>94.113223410484494</v>
      </c>
      <c r="G15">
        <f t="shared" si="0"/>
        <v>176.93286001171083</v>
      </c>
      <c r="I15">
        <v>2.0419</v>
      </c>
      <c r="J15">
        <f>$E$7</f>
        <v>109.35862306907826</v>
      </c>
    </row>
    <row r="16" spans="1:10" x14ac:dyDescent="0.4">
      <c r="B16">
        <v>35</v>
      </c>
      <c r="C16">
        <v>1.85</v>
      </c>
      <c r="D16">
        <f>C16*$B$8</f>
        <v>1.85</v>
      </c>
      <c r="E16">
        <v>1</v>
      </c>
      <c r="F16" s="7">
        <f>$B$7</f>
        <v>94.113223410484494</v>
      </c>
      <c r="G16">
        <f t="shared" si="0"/>
        <v>174.10946330939632</v>
      </c>
      <c r="I16">
        <v>2.0419</v>
      </c>
      <c r="J16">
        <f>$E$7</f>
        <v>109.35862306907826</v>
      </c>
    </row>
    <row r="17" spans="2:10" x14ac:dyDescent="0.4">
      <c r="B17">
        <v>36</v>
      </c>
      <c r="C17">
        <v>1.81</v>
      </c>
      <c r="D17">
        <f>C17*$B$8</f>
        <v>1.81</v>
      </c>
      <c r="E17">
        <v>1</v>
      </c>
      <c r="F17" s="7">
        <f>$B$7</f>
        <v>94.113223410484494</v>
      </c>
      <c r="G17">
        <f t="shared" si="0"/>
        <v>170.34493437297695</v>
      </c>
      <c r="I17">
        <v>2.0419</v>
      </c>
      <c r="J17">
        <f>$E$7</f>
        <v>109.35862306907826</v>
      </c>
    </row>
    <row r="18" spans="2:10" x14ac:dyDescent="0.4">
      <c r="B18">
        <v>37</v>
      </c>
      <c r="C18">
        <v>1.77</v>
      </c>
      <c r="D18">
        <f>C18*$B$8</f>
        <v>1.77</v>
      </c>
      <c r="E18">
        <v>1</v>
      </c>
      <c r="F18" s="7">
        <f>$B$7</f>
        <v>94.113223410484494</v>
      </c>
      <c r="G18">
        <f t="shared" si="0"/>
        <v>166.58040543655756</v>
      </c>
      <c r="I18">
        <v>2.0419</v>
      </c>
      <c r="J18">
        <f>$E$7</f>
        <v>109.35862306907826</v>
      </c>
    </row>
    <row r="19" spans="2:10" x14ac:dyDescent="0.4">
      <c r="B19">
        <v>38</v>
      </c>
      <c r="C19">
        <v>1.73</v>
      </c>
      <c r="D19">
        <f>C19*$B$8</f>
        <v>1.73</v>
      </c>
      <c r="E19">
        <v>1</v>
      </c>
      <c r="F19" s="7">
        <f>$B$7</f>
        <v>94.113223410484494</v>
      </c>
      <c r="G19">
        <f t="shared" si="0"/>
        <v>162.81587650013816</v>
      </c>
      <c r="I19">
        <v>2.0419</v>
      </c>
      <c r="J19">
        <f>$E$7</f>
        <v>109.35862306907826</v>
      </c>
    </row>
    <row r="20" spans="2:10" x14ac:dyDescent="0.4">
      <c r="B20">
        <v>39</v>
      </c>
      <c r="C20">
        <v>1.69</v>
      </c>
      <c r="D20">
        <f>C20*$B$8</f>
        <v>1.69</v>
      </c>
      <c r="E20">
        <v>1</v>
      </c>
      <c r="F20" s="7">
        <f>$B$7</f>
        <v>94.113223410484494</v>
      </c>
      <c r="G20">
        <f t="shared" si="0"/>
        <v>159.05134756371879</v>
      </c>
      <c r="I20">
        <v>2.0419</v>
      </c>
      <c r="J20">
        <f>$E$7</f>
        <v>109.35862306907826</v>
      </c>
    </row>
    <row r="21" spans="2:10" x14ac:dyDescent="0.4">
      <c r="B21">
        <v>40</v>
      </c>
      <c r="C21">
        <v>1.65</v>
      </c>
      <c r="D21">
        <f>C21*$B$8</f>
        <v>1.65</v>
      </c>
      <c r="E21">
        <v>1</v>
      </c>
      <c r="F21" s="7">
        <f>$B$7</f>
        <v>94.113223410484494</v>
      </c>
      <c r="G21">
        <f t="shared" si="0"/>
        <v>155.2868186272994</v>
      </c>
      <c r="I21">
        <v>2.0419</v>
      </c>
      <c r="J21">
        <f>$E$7</f>
        <v>109.35862306907826</v>
      </c>
    </row>
    <row r="22" spans="2:10" x14ac:dyDescent="0.4">
      <c r="B22">
        <v>41</v>
      </c>
      <c r="C22">
        <v>1.61</v>
      </c>
      <c r="D22">
        <f>C22*$B$8</f>
        <v>1.61</v>
      </c>
      <c r="E22">
        <v>1</v>
      </c>
      <c r="F22" s="7">
        <f>$B$7</f>
        <v>94.113223410484494</v>
      </c>
      <c r="G22">
        <f t="shared" si="0"/>
        <v>151.52228969088006</v>
      </c>
      <c r="I22">
        <v>2.0419</v>
      </c>
      <c r="J22">
        <f>$E$7</f>
        <v>109.35862306907826</v>
      </c>
    </row>
    <row r="23" spans="2:10" x14ac:dyDescent="0.4">
      <c r="B23">
        <v>42</v>
      </c>
      <c r="C23">
        <v>1.57</v>
      </c>
      <c r="D23">
        <f>C23*$B$8</f>
        <v>1.57</v>
      </c>
      <c r="E23">
        <v>1</v>
      </c>
      <c r="F23" s="7">
        <f>$B$7</f>
        <v>94.113223410484494</v>
      </c>
      <c r="G23">
        <f t="shared" si="0"/>
        <v>147.75776075446066</v>
      </c>
      <c r="I23">
        <v>2.0419</v>
      </c>
      <c r="J23">
        <f>$E$7</f>
        <v>109.35862306907826</v>
      </c>
    </row>
    <row r="24" spans="2:10" x14ac:dyDescent="0.4">
      <c r="B24">
        <v>43</v>
      </c>
      <c r="C24">
        <v>1.53</v>
      </c>
      <c r="D24">
        <f>C24*$B$8</f>
        <v>1.53</v>
      </c>
      <c r="E24">
        <v>1</v>
      </c>
      <c r="F24" s="7">
        <f>$B$7</f>
        <v>94.113223410484494</v>
      </c>
      <c r="G24">
        <f t="shared" si="0"/>
        <v>143.99323181804127</v>
      </c>
      <c r="I24">
        <v>2.0419</v>
      </c>
      <c r="J24">
        <f>$E$7</f>
        <v>109.35862306907826</v>
      </c>
    </row>
    <row r="25" spans="2:10" x14ac:dyDescent="0.4">
      <c r="B25">
        <v>44</v>
      </c>
      <c r="C25">
        <v>1.49</v>
      </c>
      <c r="D25">
        <f>C25*$B$8</f>
        <v>1.49</v>
      </c>
      <c r="E25">
        <v>1</v>
      </c>
      <c r="F25" s="7">
        <f>$B$7</f>
        <v>94.113223410484494</v>
      </c>
      <c r="G25">
        <f t="shared" si="0"/>
        <v>140.2287028816219</v>
      </c>
      <c r="I25">
        <v>2.0419</v>
      </c>
      <c r="J25">
        <f>$E$7</f>
        <v>109.35862306907826</v>
      </c>
    </row>
    <row r="26" spans="2:10" x14ac:dyDescent="0.4">
      <c r="B26">
        <v>45</v>
      </c>
      <c r="C26">
        <v>1.45</v>
      </c>
      <c r="D26">
        <f>C26*$B$8</f>
        <v>1.45</v>
      </c>
      <c r="E26">
        <v>1</v>
      </c>
      <c r="F26" s="7">
        <f>$B$7</f>
        <v>94.113223410484494</v>
      </c>
      <c r="G26">
        <f t="shared" si="0"/>
        <v>136.4641739452025</v>
      </c>
      <c r="I26">
        <v>2.0419</v>
      </c>
      <c r="J26">
        <f>$E$7</f>
        <v>109.35862306907826</v>
      </c>
    </row>
    <row r="27" spans="2:10" x14ac:dyDescent="0.4">
      <c r="B27">
        <v>46</v>
      </c>
      <c r="C27">
        <v>1.41</v>
      </c>
      <c r="D27">
        <f>C27*$B$8</f>
        <v>1.41</v>
      </c>
      <c r="E27">
        <v>1</v>
      </c>
      <c r="F27" s="7">
        <f>$B$7</f>
        <v>94.113223410484494</v>
      </c>
      <c r="G27">
        <f t="shared" si="0"/>
        <v>132.69964500878314</v>
      </c>
      <c r="I27">
        <v>2.0419</v>
      </c>
      <c r="J27">
        <f>$E$7</f>
        <v>109.35862306907826</v>
      </c>
    </row>
    <row r="28" spans="2:10" x14ac:dyDescent="0.4">
      <c r="B28">
        <v>47</v>
      </c>
      <c r="C28">
        <v>1.37</v>
      </c>
      <c r="D28">
        <f>C28*$B$8</f>
        <v>1.37</v>
      </c>
      <c r="E28">
        <v>1</v>
      </c>
      <c r="F28" s="7">
        <f>$B$7</f>
        <v>94.113223410484494</v>
      </c>
      <c r="G28">
        <f t="shared" si="0"/>
        <v>128.93511607236377</v>
      </c>
      <c r="I28">
        <v>2.0419</v>
      </c>
      <c r="J28">
        <f>$E$7</f>
        <v>109.35862306907826</v>
      </c>
    </row>
    <row r="29" spans="2:10" x14ac:dyDescent="0.4">
      <c r="B29">
        <v>48</v>
      </c>
      <c r="C29">
        <v>1.33</v>
      </c>
      <c r="D29">
        <f>C29*$B$8</f>
        <v>1.33</v>
      </c>
      <c r="E29">
        <v>1</v>
      </c>
      <c r="F29" s="7">
        <f>$B$7</f>
        <v>94.113223410484494</v>
      </c>
      <c r="G29">
        <f t="shared" si="0"/>
        <v>125.17058713594439</v>
      </c>
      <c r="I29">
        <v>2.0419</v>
      </c>
      <c r="J29">
        <f>$E$7</f>
        <v>109.35862306907826</v>
      </c>
    </row>
    <row r="30" spans="2:10" x14ac:dyDescent="0.4">
      <c r="B30">
        <v>49</v>
      </c>
      <c r="C30">
        <v>1.29</v>
      </c>
      <c r="D30">
        <f>C30*$B$8</f>
        <v>1.29</v>
      </c>
      <c r="E30">
        <v>1</v>
      </c>
      <c r="F30" s="7">
        <f>$B$7</f>
        <v>94.113223410484494</v>
      </c>
      <c r="G30">
        <f t="shared" si="0"/>
        <v>121.40605819952501</v>
      </c>
      <c r="I30">
        <v>2.0419</v>
      </c>
      <c r="J30">
        <f>$E$7</f>
        <v>109.35862306907826</v>
      </c>
    </row>
    <row r="31" spans="2:10" x14ac:dyDescent="0.4">
      <c r="B31">
        <v>50</v>
      </c>
      <c r="C31">
        <v>1.25</v>
      </c>
      <c r="D31">
        <f>C31*$B$8</f>
        <v>1.25</v>
      </c>
      <c r="E31">
        <v>1</v>
      </c>
      <c r="F31" s="7">
        <f>$B$7</f>
        <v>94.113223410484494</v>
      </c>
      <c r="G31">
        <f t="shared" si="0"/>
        <v>117.64152926310561</v>
      </c>
      <c r="I31">
        <v>2.0419</v>
      </c>
      <c r="J31">
        <f>$E$7</f>
        <v>109.35862306907826</v>
      </c>
    </row>
    <row r="32" spans="2:10" x14ac:dyDescent="0.4">
      <c r="B32">
        <v>51</v>
      </c>
      <c r="C32">
        <v>1.21</v>
      </c>
      <c r="D32">
        <f>C32*$B$8</f>
        <v>1.21</v>
      </c>
      <c r="E32">
        <v>1</v>
      </c>
      <c r="F32" s="7">
        <f>$B$7</f>
        <v>94.113223410484494</v>
      </c>
      <c r="G32">
        <f t="shared" si="0"/>
        <v>113.87700032668623</v>
      </c>
      <c r="I32">
        <v>2.0419</v>
      </c>
      <c r="J32">
        <f>$E$7</f>
        <v>109.35862306907826</v>
      </c>
    </row>
    <row r="33" spans="1:10" ht="43.75" x14ac:dyDescent="0.4">
      <c r="A33" s="17" t="s">
        <v>22</v>
      </c>
      <c r="B33" s="15">
        <v>52</v>
      </c>
      <c r="C33" s="15">
        <v>1.17</v>
      </c>
      <c r="D33" s="15">
        <f>C33*$B$8</f>
        <v>1.17</v>
      </c>
      <c r="E33" s="15">
        <v>1</v>
      </c>
      <c r="F33" s="16">
        <f>$B$7</f>
        <v>94.113223410484494</v>
      </c>
      <c r="G33" s="15">
        <f t="shared" si="0"/>
        <v>110.11247139026685</v>
      </c>
      <c r="H33" s="15"/>
      <c r="I33" s="15">
        <v>2.0419</v>
      </c>
      <c r="J33" s="15">
        <f>$E$7</f>
        <v>109.35862306907826</v>
      </c>
    </row>
    <row r="34" spans="1:10" x14ac:dyDescent="0.4">
      <c r="B34">
        <v>53</v>
      </c>
      <c r="C34">
        <v>1.1299999999999999</v>
      </c>
      <c r="D34">
        <f>C34*$B$8</f>
        <v>1.1299999999999999</v>
      </c>
      <c r="E34">
        <v>1</v>
      </c>
      <c r="F34" s="7">
        <f>$B$7</f>
        <v>94.113223410484494</v>
      </c>
      <c r="G34">
        <f t="shared" si="0"/>
        <v>106.34794245384747</v>
      </c>
      <c r="I34">
        <v>2.0419</v>
      </c>
      <c r="J34">
        <f>$E$7</f>
        <v>109.35862306907826</v>
      </c>
    </row>
    <row r="35" spans="1:10" x14ac:dyDescent="0.4">
      <c r="B35">
        <v>54</v>
      </c>
      <c r="C35">
        <v>1.0900000000000001</v>
      </c>
      <c r="D35">
        <f>C35*$B$8</f>
        <v>1.0900000000000001</v>
      </c>
      <c r="E35">
        <v>1</v>
      </c>
      <c r="F35" s="7">
        <f>$B$7</f>
        <v>94.113223410484494</v>
      </c>
      <c r="G35">
        <f t="shared" si="0"/>
        <v>102.58341351742811</v>
      </c>
      <c r="I35">
        <v>2.0419</v>
      </c>
      <c r="J35">
        <f>$E$7</f>
        <v>109.35862306907826</v>
      </c>
    </row>
    <row r="36" spans="1:10" x14ac:dyDescent="0.4">
      <c r="B36">
        <v>55</v>
      </c>
      <c r="C36">
        <v>1.05</v>
      </c>
      <c r="D36">
        <f>C36*$B$8</f>
        <v>1.05</v>
      </c>
      <c r="E36">
        <v>1</v>
      </c>
      <c r="F36" s="7">
        <f>$B$7</f>
        <v>94.113223410484494</v>
      </c>
      <c r="G36">
        <f t="shared" si="0"/>
        <v>98.818884581008717</v>
      </c>
      <c r="I36">
        <v>2.0419</v>
      </c>
      <c r="J36">
        <f>$E$7</f>
        <v>109.35862306907826</v>
      </c>
    </row>
    <row r="37" spans="1:10" x14ac:dyDescent="0.4">
      <c r="B37">
        <v>56</v>
      </c>
      <c r="C37">
        <v>1.01</v>
      </c>
      <c r="D37">
        <f>C37*$B$8</f>
        <v>1.01</v>
      </c>
      <c r="E37">
        <v>1</v>
      </c>
      <c r="F37" s="7">
        <f>$B$7</f>
        <v>94.113223410484494</v>
      </c>
      <c r="G37">
        <f t="shared" si="0"/>
        <v>95.054355644589336</v>
      </c>
      <c r="I37">
        <v>2.0419</v>
      </c>
      <c r="J37">
        <f>$E$7</f>
        <v>109.35862306907826</v>
      </c>
    </row>
    <row r="38" spans="1:10" x14ac:dyDescent="0.4">
      <c r="B38">
        <v>57</v>
      </c>
      <c r="C38">
        <v>0.96999999999999897</v>
      </c>
      <c r="D38">
        <f>C38*$B$8</f>
        <v>0.96999999999999897</v>
      </c>
      <c r="E38">
        <v>1</v>
      </c>
      <c r="F38" s="7">
        <f>$B$7</f>
        <v>94.113223410484494</v>
      </c>
      <c r="G38">
        <f t="shared" si="0"/>
        <v>91.289826708169869</v>
      </c>
      <c r="I38">
        <v>2.0419</v>
      </c>
      <c r="J38">
        <f>$E$7</f>
        <v>109.35862306907826</v>
      </c>
    </row>
    <row r="39" spans="1:10" ht="43.75" x14ac:dyDescent="0.4">
      <c r="A39" s="18" t="s">
        <v>23</v>
      </c>
      <c r="B39" s="19">
        <v>58</v>
      </c>
      <c r="C39" s="19">
        <v>0.92999999999999905</v>
      </c>
      <c r="D39" s="19">
        <f>C39*$B$8</f>
        <v>0.92999999999999905</v>
      </c>
      <c r="E39" s="19">
        <v>1</v>
      </c>
      <c r="F39" s="20">
        <f>$B$7</f>
        <v>94.113223410484494</v>
      </c>
      <c r="G39" s="19">
        <f t="shared" si="0"/>
        <v>87.525297771750488</v>
      </c>
      <c r="H39" s="19"/>
      <c r="I39" s="19">
        <v>2.0419</v>
      </c>
      <c r="J39" s="19">
        <f>$E$7</f>
        <v>109.35862306907826</v>
      </c>
    </row>
    <row r="40" spans="1:10" x14ac:dyDescent="0.4">
      <c r="B40">
        <v>59</v>
      </c>
      <c r="C40">
        <v>0.88999999999999901</v>
      </c>
      <c r="D40">
        <f>C40*$B$8</f>
        <v>0.88999999999999901</v>
      </c>
      <c r="E40">
        <v>1</v>
      </c>
      <c r="F40" s="7">
        <f>$B$7</f>
        <v>94.113223410484494</v>
      </c>
      <c r="G40">
        <f t="shared" si="0"/>
        <v>83.760768835331106</v>
      </c>
      <c r="I40">
        <v>2.0419</v>
      </c>
      <c r="J40">
        <f>$E$7</f>
        <v>109.35862306907826</v>
      </c>
    </row>
    <row r="41" spans="1:10" x14ac:dyDescent="0.4">
      <c r="B41">
        <v>60</v>
      </c>
      <c r="C41">
        <v>0.84999999999999898</v>
      </c>
      <c r="D41">
        <f>C41*$B$8</f>
        <v>0.84999999999999898</v>
      </c>
      <c r="E41">
        <v>1</v>
      </c>
      <c r="F41" s="7">
        <f>$B$7</f>
        <v>94.113223410484494</v>
      </c>
      <c r="G41">
        <f t="shared" si="0"/>
        <v>79.996239898911725</v>
      </c>
      <c r="I41">
        <v>2.0419</v>
      </c>
      <c r="J41">
        <f>$E$7</f>
        <v>109.35862306907826</v>
      </c>
    </row>
    <row r="42" spans="1:10" x14ac:dyDescent="0.4">
      <c r="B42">
        <v>61</v>
      </c>
      <c r="C42">
        <v>0.83</v>
      </c>
      <c r="D42">
        <f>C42*$B$8</f>
        <v>0.83</v>
      </c>
      <c r="E42">
        <v>1</v>
      </c>
      <c r="F42" s="7">
        <f>$B$7</f>
        <v>94.113223410484494</v>
      </c>
      <c r="G42">
        <f t="shared" si="0"/>
        <v>78.113975430702126</v>
      </c>
      <c r="I42">
        <v>2.0419</v>
      </c>
      <c r="J42">
        <f>$E$7</f>
        <v>109.35862306907826</v>
      </c>
    </row>
    <row r="43" spans="1:10" x14ac:dyDescent="0.4">
      <c r="B43">
        <v>62</v>
      </c>
      <c r="C43">
        <v>0.8</v>
      </c>
      <c r="D43">
        <f>C43*$B$8</f>
        <v>0.8</v>
      </c>
      <c r="E43">
        <v>1</v>
      </c>
      <c r="F43" s="7">
        <f>$B$7</f>
        <v>94.113223410484494</v>
      </c>
      <c r="G43">
        <f t="shared" si="0"/>
        <v>75.290578728387601</v>
      </c>
      <c r="I43">
        <v>2.0419</v>
      </c>
      <c r="J43">
        <f>$E$7</f>
        <v>109.35862306907826</v>
      </c>
    </row>
    <row r="44" spans="1:10" x14ac:dyDescent="0.4">
      <c r="B44">
        <v>63</v>
      </c>
      <c r="C44">
        <v>0.79</v>
      </c>
      <c r="D44">
        <f>C44*$B$8</f>
        <v>0.79</v>
      </c>
      <c r="E44">
        <v>1</v>
      </c>
      <c r="F44" s="7">
        <f>$B$7</f>
        <v>94.113223410484494</v>
      </c>
      <c r="G44">
        <f t="shared" si="0"/>
        <v>74.349446494282759</v>
      </c>
      <c r="I44">
        <v>2.0419</v>
      </c>
      <c r="J44">
        <f>$E$7</f>
        <v>109.35862306907826</v>
      </c>
    </row>
    <row r="45" spans="1:10" x14ac:dyDescent="0.4">
      <c r="B45">
        <v>64</v>
      </c>
      <c r="C45">
        <v>0.77</v>
      </c>
      <c r="D45">
        <f>C45*$B$8</f>
        <v>0.77</v>
      </c>
      <c r="E45">
        <v>1</v>
      </c>
      <c r="F45" s="7">
        <f>$B$7</f>
        <v>94.113223410484494</v>
      </c>
      <c r="G45">
        <f t="shared" si="0"/>
        <v>72.467182026073061</v>
      </c>
      <c r="I45">
        <v>2.0419</v>
      </c>
      <c r="J45">
        <f>$E$7</f>
        <v>109.35862306907826</v>
      </c>
    </row>
    <row r="46" spans="1:10" x14ac:dyDescent="0.4">
      <c r="B46">
        <v>65</v>
      </c>
      <c r="C46">
        <v>0.75</v>
      </c>
      <c r="D46">
        <f>C46*$B$8</f>
        <v>0.75</v>
      </c>
      <c r="E46">
        <v>1</v>
      </c>
      <c r="F46" s="7">
        <f>$B$7</f>
        <v>94.113223410484494</v>
      </c>
      <c r="G46">
        <f t="shared" si="0"/>
        <v>70.584917557863378</v>
      </c>
      <c r="I46">
        <v>2.0419</v>
      </c>
      <c r="J46">
        <f>$E$7</f>
        <v>109.35862306907826</v>
      </c>
    </row>
    <row r="47" spans="1:10" x14ac:dyDescent="0.4">
      <c r="B47">
        <v>66</v>
      </c>
      <c r="C47">
        <v>0.73</v>
      </c>
      <c r="D47">
        <f>C47*$B$8</f>
        <v>0.73</v>
      </c>
      <c r="E47">
        <v>1</v>
      </c>
      <c r="F47" s="7">
        <f>$B$7</f>
        <v>94.113223410484494</v>
      </c>
      <c r="G47">
        <f t="shared" si="0"/>
        <v>68.70265308965368</v>
      </c>
      <c r="I47">
        <v>2.0419</v>
      </c>
      <c r="J47">
        <f>$E$7</f>
        <v>109.35862306907826</v>
      </c>
    </row>
    <row r="48" spans="1:10" x14ac:dyDescent="0.4">
      <c r="F48" s="14"/>
      <c r="G48" s="13"/>
      <c r="I48" s="13"/>
      <c r="J48" s="13"/>
    </row>
    <row r="49" spans="6:11" x14ac:dyDescent="0.4">
      <c r="F49" s="2" t="s">
        <v>12</v>
      </c>
      <c r="G49" s="12">
        <f>SUM(G14:G48)</f>
        <v>4099.5720117607043</v>
      </c>
      <c r="I49" s="2" t="s">
        <v>11</v>
      </c>
      <c r="J49" s="2">
        <f>SUM(J14:J48)</f>
        <v>3718.1931843486641</v>
      </c>
      <c r="K49">
        <f>SUM(K18:K48)</f>
        <v>0</v>
      </c>
    </row>
    <row r="50" spans="6:11" x14ac:dyDescent="0.4">
      <c r="F50" s="2" t="s">
        <v>10</v>
      </c>
      <c r="G50" s="12">
        <f>G49/(1+B9)^B6</f>
        <v>2235.1880528929983</v>
      </c>
      <c r="I50" s="2" t="s">
        <v>10</v>
      </c>
      <c r="J50" s="12">
        <f>J49/(1+E8)^E6</f>
        <v>2027.2508837904077</v>
      </c>
    </row>
    <row r="51" spans="6:11" x14ac:dyDescent="0.4">
      <c r="K51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Haendel</dc:creator>
  <cp:lastModifiedBy>Felix Haendel</cp:lastModifiedBy>
  <dcterms:created xsi:type="dcterms:W3CDTF">2016-05-28T11:43:22Z</dcterms:created>
  <dcterms:modified xsi:type="dcterms:W3CDTF">2020-11-10T07:12:18Z</dcterms:modified>
</cp:coreProperties>
</file>