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Ber_SP500_Weekly_Freitags" sheetId="1" r:id="rId1"/>
    <sheet name="Dia_Dreifach_SMA_W_Ind_SP500" sheetId="6" r:id="rId2"/>
  </sheets>
  <definedNames>
    <definedName name="_xlnm._FilterDatabase" localSheetId="0" hidden="1">Ber_SP500_Weekly_Freitags!$A$56:$AS$118</definedName>
  </definedNames>
  <calcPr calcId="145621"/>
</workbook>
</file>

<file path=xl/calcChain.xml><?xml version="1.0" encoding="utf-8"?>
<calcChain xmlns="http://schemas.openxmlformats.org/spreadsheetml/2006/main">
  <c r="P119" i="1" l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" i="1"/>
  <c r="G119" i="1"/>
  <c r="G118" i="1"/>
  <c r="H118" i="1" s="1"/>
  <c r="G117" i="1"/>
  <c r="H117" i="1" s="1"/>
  <c r="G116" i="1"/>
  <c r="H116" i="1" s="1"/>
  <c r="G115" i="1"/>
  <c r="G114" i="1"/>
  <c r="H114" i="1" s="1"/>
  <c r="G113" i="1"/>
  <c r="H113" i="1" s="1"/>
  <c r="G112" i="1"/>
  <c r="H112" i="1" s="1"/>
  <c r="G111" i="1"/>
  <c r="G110" i="1"/>
  <c r="H110" i="1" s="1"/>
  <c r="G109" i="1"/>
  <c r="H109" i="1" s="1"/>
  <c r="G108" i="1"/>
  <c r="H108" i="1" s="1"/>
  <c r="G107" i="1"/>
  <c r="G106" i="1"/>
  <c r="H106" i="1" s="1"/>
  <c r="G105" i="1"/>
  <c r="H105" i="1" s="1"/>
  <c r="G104" i="1"/>
  <c r="H104" i="1" s="1"/>
  <c r="G103" i="1"/>
  <c r="G102" i="1"/>
  <c r="H102" i="1" s="1"/>
  <c r="G101" i="1"/>
  <c r="H101" i="1" s="1"/>
  <c r="G100" i="1"/>
  <c r="H100" i="1" s="1"/>
  <c r="G99" i="1"/>
  <c r="G98" i="1"/>
  <c r="H98" i="1" s="1"/>
  <c r="G97" i="1"/>
  <c r="H97" i="1" s="1"/>
  <c r="G96" i="1"/>
  <c r="H96" i="1" s="1"/>
  <c r="G95" i="1"/>
  <c r="G94" i="1"/>
  <c r="H94" i="1" s="1"/>
  <c r="G93" i="1"/>
  <c r="H93" i="1" s="1"/>
  <c r="G92" i="1"/>
  <c r="H92" i="1" s="1"/>
  <c r="G91" i="1"/>
  <c r="G90" i="1"/>
  <c r="H90" i="1" s="1"/>
  <c r="G89" i="1"/>
  <c r="H89" i="1" s="1"/>
  <c r="G88" i="1"/>
  <c r="H88" i="1" s="1"/>
  <c r="G87" i="1"/>
  <c r="G86" i="1"/>
  <c r="H86" i="1" s="1"/>
  <c r="G85" i="1"/>
  <c r="H85" i="1" s="1"/>
  <c r="G84" i="1"/>
  <c r="H84" i="1" s="1"/>
  <c r="G83" i="1"/>
  <c r="G82" i="1"/>
  <c r="H82" i="1" s="1"/>
  <c r="G81" i="1"/>
  <c r="H81" i="1" s="1"/>
  <c r="G80" i="1"/>
  <c r="H80" i="1" s="1"/>
  <c r="G79" i="1"/>
  <c r="G78" i="1"/>
  <c r="H78" i="1" s="1"/>
  <c r="G77" i="1"/>
  <c r="H77" i="1" s="1"/>
  <c r="G76" i="1"/>
  <c r="H76" i="1" s="1"/>
  <c r="G75" i="1"/>
  <c r="G74" i="1"/>
  <c r="H74" i="1" s="1"/>
  <c r="G73" i="1"/>
  <c r="H73" i="1" s="1"/>
  <c r="G72" i="1"/>
  <c r="H72" i="1" s="1"/>
  <c r="G71" i="1"/>
  <c r="G70" i="1"/>
  <c r="H70" i="1" s="1"/>
  <c r="G69" i="1"/>
  <c r="H69" i="1" s="1"/>
  <c r="G68" i="1"/>
  <c r="H68" i="1" s="1"/>
  <c r="G67" i="1"/>
  <c r="G66" i="1"/>
  <c r="H66" i="1" s="1"/>
  <c r="G65" i="1"/>
  <c r="H65" i="1" s="1"/>
  <c r="G64" i="1"/>
  <c r="H64" i="1" s="1"/>
  <c r="G63" i="1"/>
  <c r="G62" i="1"/>
  <c r="H62" i="1" s="1"/>
  <c r="G61" i="1"/>
  <c r="H61" i="1" s="1"/>
  <c r="G60" i="1"/>
  <c r="H60" i="1" s="1"/>
  <c r="G59" i="1"/>
  <c r="G58" i="1"/>
  <c r="H58" i="1" s="1"/>
  <c r="G57" i="1"/>
  <c r="H57" i="1" s="1"/>
  <c r="G56" i="1"/>
  <c r="H56" i="1" s="1"/>
  <c r="G55" i="1"/>
  <c r="G54" i="1"/>
  <c r="H54" i="1" s="1"/>
  <c r="G53" i="1"/>
  <c r="H53" i="1" s="1"/>
  <c r="G52" i="1"/>
  <c r="H52" i="1" s="1"/>
  <c r="G51" i="1"/>
  <c r="G50" i="1"/>
  <c r="H50" i="1" s="1"/>
  <c r="G49" i="1"/>
  <c r="H49" i="1" s="1"/>
  <c r="G48" i="1"/>
  <c r="H48" i="1" s="1"/>
  <c r="G47" i="1"/>
  <c r="G46" i="1"/>
  <c r="H46" i="1" s="1"/>
  <c r="G45" i="1"/>
  <c r="H45" i="1" s="1"/>
  <c r="G44" i="1"/>
  <c r="H44" i="1" s="1"/>
  <c r="G43" i="1"/>
  <c r="G42" i="1"/>
  <c r="H42" i="1" s="1"/>
  <c r="G41" i="1"/>
  <c r="H41" i="1" s="1"/>
  <c r="G40" i="1"/>
  <c r="H40" i="1" s="1"/>
  <c r="G39" i="1"/>
  <c r="G38" i="1"/>
  <c r="H38" i="1" s="1"/>
  <c r="G37" i="1"/>
  <c r="H37" i="1" s="1"/>
  <c r="G36" i="1"/>
  <c r="H36" i="1" s="1"/>
  <c r="G35" i="1"/>
  <c r="G34" i="1"/>
  <c r="H34" i="1" s="1"/>
  <c r="G33" i="1"/>
  <c r="H33" i="1" s="1"/>
  <c r="G32" i="1"/>
  <c r="H32" i="1" s="1"/>
  <c r="G31" i="1"/>
  <c r="G30" i="1"/>
  <c r="H30" i="1" s="1"/>
  <c r="G29" i="1"/>
  <c r="H29" i="1" s="1"/>
  <c r="G28" i="1"/>
  <c r="H28" i="1" s="1"/>
  <c r="G27" i="1"/>
  <c r="G26" i="1"/>
  <c r="H26" i="1" s="1"/>
  <c r="G25" i="1"/>
  <c r="H25" i="1" s="1"/>
  <c r="G24" i="1"/>
  <c r="H24" i="1" s="1"/>
  <c r="G23" i="1"/>
  <c r="G22" i="1"/>
  <c r="H22" i="1" s="1"/>
  <c r="G21" i="1"/>
  <c r="H21" i="1" s="1"/>
  <c r="G20" i="1"/>
  <c r="H20" i="1" s="1"/>
  <c r="G19" i="1"/>
  <c r="G18" i="1"/>
  <c r="H18" i="1" s="1"/>
  <c r="G17" i="1"/>
  <c r="H17" i="1" s="1"/>
  <c r="G16" i="1"/>
  <c r="H16" i="1" s="1"/>
  <c r="G15" i="1"/>
  <c r="G14" i="1"/>
  <c r="H14" i="1" s="1"/>
  <c r="G13" i="1"/>
  <c r="H13" i="1" s="1"/>
  <c r="G12" i="1"/>
  <c r="H12" i="1" s="1"/>
  <c r="G11" i="1"/>
  <c r="G10" i="1"/>
  <c r="H10" i="1" s="1"/>
  <c r="G9" i="1"/>
  <c r="H9" i="1" s="1"/>
  <c r="G8" i="1"/>
  <c r="H8" i="1" s="1"/>
  <c r="G7" i="1"/>
  <c r="G6" i="1"/>
  <c r="H6" i="1" s="1"/>
  <c r="G5" i="1"/>
  <c r="H5" i="1" s="1"/>
  <c r="G4" i="1"/>
  <c r="H4" i="1" s="1"/>
  <c r="G3" i="1"/>
  <c r="F119" i="1"/>
  <c r="N119" i="1" s="1"/>
  <c r="F118" i="1"/>
  <c r="N118" i="1" s="1"/>
  <c r="F117" i="1"/>
  <c r="N117" i="1" s="1"/>
  <c r="F116" i="1"/>
  <c r="N116" i="1" s="1"/>
  <c r="F115" i="1"/>
  <c r="N115" i="1" s="1"/>
  <c r="F114" i="1"/>
  <c r="N114" i="1" s="1"/>
  <c r="F113" i="1"/>
  <c r="N113" i="1" s="1"/>
  <c r="F112" i="1"/>
  <c r="N112" i="1" s="1"/>
  <c r="F111" i="1"/>
  <c r="N111" i="1" s="1"/>
  <c r="F110" i="1"/>
  <c r="N110" i="1" s="1"/>
  <c r="F109" i="1"/>
  <c r="N109" i="1" s="1"/>
  <c r="F108" i="1"/>
  <c r="N108" i="1" s="1"/>
  <c r="F107" i="1"/>
  <c r="N107" i="1" s="1"/>
  <c r="F106" i="1"/>
  <c r="N106" i="1" s="1"/>
  <c r="F105" i="1"/>
  <c r="N105" i="1" s="1"/>
  <c r="F104" i="1"/>
  <c r="N104" i="1" s="1"/>
  <c r="F103" i="1"/>
  <c r="N103" i="1" s="1"/>
  <c r="F102" i="1"/>
  <c r="N102" i="1" s="1"/>
  <c r="F101" i="1"/>
  <c r="N101" i="1" s="1"/>
  <c r="F100" i="1"/>
  <c r="N100" i="1" s="1"/>
  <c r="F99" i="1"/>
  <c r="N99" i="1" s="1"/>
  <c r="F98" i="1"/>
  <c r="N98" i="1" s="1"/>
  <c r="F97" i="1"/>
  <c r="N97" i="1" s="1"/>
  <c r="F96" i="1"/>
  <c r="N96" i="1" s="1"/>
  <c r="F95" i="1"/>
  <c r="N95" i="1" s="1"/>
  <c r="F94" i="1"/>
  <c r="N94" i="1" s="1"/>
  <c r="F93" i="1"/>
  <c r="N93" i="1" s="1"/>
  <c r="F92" i="1"/>
  <c r="N92" i="1" s="1"/>
  <c r="F91" i="1"/>
  <c r="N91" i="1" s="1"/>
  <c r="F90" i="1"/>
  <c r="N90" i="1" s="1"/>
  <c r="F89" i="1"/>
  <c r="N89" i="1" s="1"/>
  <c r="F88" i="1"/>
  <c r="N88" i="1" s="1"/>
  <c r="F87" i="1"/>
  <c r="N87" i="1" s="1"/>
  <c r="F86" i="1"/>
  <c r="N86" i="1" s="1"/>
  <c r="F85" i="1"/>
  <c r="N85" i="1" s="1"/>
  <c r="F84" i="1"/>
  <c r="N84" i="1" s="1"/>
  <c r="F83" i="1"/>
  <c r="N83" i="1" s="1"/>
  <c r="F82" i="1"/>
  <c r="N82" i="1" s="1"/>
  <c r="F81" i="1"/>
  <c r="N81" i="1" s="1"/>
  <c r="F80" i="1"/>
  <c r="N80" i="1" s="1"/>
  <c r="F79" i="1"/>
  <c r="N79" i="1" s="1"/>
  <c r="F78" i="1"/>
  <c r="N78" i="1" s="1"/>
  <c r="F77" i="1"/>
  <c r="N77" i="1" s="1"/>
  <c r="F76" i="1"/>
  <c r="N76" i="1" s="1"/>
  <c r="F75" i="1"/>
  <c r="N75" i="1" s="1"/>
  <c r="F74" i="1"/>
  <c r="N74" i="1" s="1"/>
  <c r="F73" i="1"/>
  <c r="N73" i="1" s="1"/>
  <c r="F72" i="1"/>
  <c r="N72" i="1" s="1"/>
  <c r="F71" i="1"/>
  <c r="N71" i="1" s="1"/>
  <c r="F70" i="1"/>
  <c r="N70" i="1" s="1"/>
  <c r="F69" i="1"/>
  <c r="N69" i="1" s="1"/>
  <c r="F68" i="1"/>
  <c r="N68" i="1" s="1"/>
  <c r="F67" i="1"/>
  <c r="N67" i="1" s="1"/>
  <c r="F66" i="1"/>
  <c r="N66" i="1" s="1"/>
  <c r="F65" i="1"/>
  <c r="N65" i="1" s="1"/>
  <c r="F64" i="1"/>
  <c r="N64" i="1" s="1"/>
  <c r="F63" i="1"/>
  <c r="N63" i="1" s="1"/>
  <c r="F62" i="1"/>
  <c r="N62" i="1" s="1"/>
  <c r="F61" i="1"/>
  <c r="N61" i="1" s="1"/>
  <c r="F60" i="1"/>
  <c r="N60" i="1" s="1"/>
  <c r="F59" i="1"/>
  <c r="N59" i="1" s="1"/>
  <c r="F58" i="1"/>
  <c r="N58" i="1" s="1"/>
  <c r="F57" i="1"/>
  <c r="N57" i="1" s="1"/>
  <c r="F56" i="1"/>
  <c r="N56" i="1" s="1"/>
  <c r="F55" i="1"/>
  <c r="N55" i="1" s="1"/>
  <c r="F54" i="1"/>
  <c r="N54" i="1" s="1"/>
  <c r="F53" i="1"/>
  <c r="N53" i="1" s="1"/>
  <c r="F52" i="1"/>
  <c r="N52" i="1" s="1"/>
  <c r="F51" i="1"/>
  <c r="N51" i="1" s="1"/>
  <c r="F50" i="1"/>
  <c r="N50" i="1" s="1"/>
  <c r="F49" i="1"/>
  <c r="N49" i="1" s="1"/>
  <c r="F48" i="1"/>
  <c r="N48" i="1" s="1"/>
  <c r="F47" i="1"/>
  <c r="N47" i="1" s="1"/>
  <c r="F46" i="1"/>
  <c r="N46" i="1" s="1"/>
  <c r="F45" i="1"/>
  <c r="N45" i="1" s="1"/>
  <c r="F44" i="1"/>
  <c r="N44" i="1" s="1"/>
  <c r="F43" i="1"/>
  <c r="N43" i="1" s="1"/>
  <c r="F42" i="1"/>
  <c r="N42" i="1" s="1"/>
  <c r="F41" i="1"/>
  <c r="N41" i="1" s="1"/>
  <c r="F40" i="1"/>
  <c r="N40" i="1" s="1"/>
  <c r="E119" i="1" l="1"/>
  <c r="M119" i="1" s="1"/>
  <c r="D119" i="1"/>
  <c r="L119" i="1" s="1"/>
  <c r="E118" i="1"/>
  <c r="M118" i="1" s="1"/>
  <c r="D118" i="1"/>
  <c r="L118" i="1" s="1"/>
  <c r="E117" i="1"/>
  <c r="M117" i="1" s="1"/>
  <c r="D117" i="1"/>
  <c r="L117" i="1" s="1"/>
  <c r="E116" i="1"/>
  <c r="M116" i="1" s="1"/>
  <c r="D116" i="1"/>
  <c r="L116" i="1" s="1"/>
  <c r="E115" i="1"/>
  <c r="M115" i="1" s="1"/>
  <c r="D115" i="1"/>
  <c r="L115" i="1" s="1"/>
  <c r="E114" i="1"/>
  <c r="M114" i="1" s="1"/>
  <c r="D114" i="1"/>
  <c r="L114" i="1" s="1"/>
  <c r="E113" i="1" l="1"/>
  <c r="M113" i="1" s="1"/>
  <c r="D113" i="1"/>
  <c r="L113" i="1" s="1"/>
  <c r="AS112" i="1" l="1"/>
  <c r="AS111" i="1"/>
  <c r="AS110" i="1"/>
  <c r="AS109" i="1"/>
  <c r="AS108" i="1"/>
  <c r="AS107" i="1"/>
  <c r="AS106" i="1"/>
  <c r="AS105" i="1"/>
  <c r="AS104" i="1"/>
  <c r="AS103" i="1"/>
  <c r="AS102" i="1"/>
  <c r="AS101" i="1"/>
  <c r="AS100" i="1"/>
  <c r="AS99" i="1"/>
  <c r="AS98" i="1"/>
  <c r="AS97" i="1"/>
  <c r="AS96" i="1"/>
  <c r="AS95" i="1"/>
  <c r="AS94" i="1"/>
  <c r="AS93" i="1"/>
  <c r="AS92" i="1"/>
  <c r="AS91" i="1"/>
  <c r="AS90" i="1"/>
  <c r="AS89" i="1"/>
  <c r="AS88" i="1"/>
  <c r="AS87" i="1"/>
  <c r="AS86" i="1"/>
  <c r="AS85" i="1"/>
  <c r="AS84" i="1"/>
  <c r="AS83" i="1"/>
  <c r="AS82" i="1"/>
  <c r="AS81" i="1"/>
  <c r="AS80" i="1"/>
  <c r="AS79" i="1"/>
  <c r="AS78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61" i="1"/>
  <c r="AS60" i="1"/>
  <c r="AS59" i="1"/>
  <c r="AS58" i="1"/>
  <c r="AS57" i="1"/>
  <c r="E112" i="1" l="1"/>
  <c r="M112" i="1" s="1"/>
  <c r="D112" i="1"/>
  <c r="L112" i="1" s="1"/>
  <c r="E111" i="1"/>
  <c r="M111" i="1" s="1"/>
  <c r="D111" i="1"/>
  <c r="L111" i="1" s="1"/>
  <c r="E110" i="1" l="1"/>
  <c r="M110" i="1" s="1"/>
  <c r="D110" i="1"/>
  <c r="L110" i="1" s="1"/>
  <c r="E109" i="1"/>
  <c r="M109" i="1" s="1"/>
  <c r="D109" i="1"/>
  <c r="L109" i="1" s="1"/>
  <c r="E108" i="1" l="1"/>
  <c r="M108" i="1" s="1"/>
  <c r="D108" i="1"/>
  <c r="L108" i="1" s="1"/>
  <c r="E107" i="1" l="1"/>
  <c r="M107" i="1" s="1"/>
  <c r="D107" i="1"/>
  <c r="L107" i="1" s="1"/>
  <c r="E106" i="1"/>
  <c r="M106" i="1" s="1"/>
  <c r="D106" i="1"/>
  <c r="L106" i="1" s="1"/>
  <c r="E105" i="1"/>
  <c r="M105" i="1" s="1"/>
  <c r="D105" i="1"/>
  <c r="L105" i="1" s="1"/>
  <c r="E104" i="1" l="1"/>
  <c r="M104" i="1" s="1"/>
  <c r="D104" i="1"/>
  <c r="L104" i="1" s="1"/>
  <c r="E103" i="1" l="1"/>
  <c r="M103" i="1" s="1"/>
  <c r="D103" i="1"/>
  <c r="L103" i="1" s="1"/>
  <c r="E102" i="1" l="1"/>
  <c r="M102" i="1" s="1"/>
  <c r="D102" i="1"/>
  <c r="L102" i="1" s="1"/>
  <c r="E101" i="1" l="1"/>
  <c r="M101" i="1" s="1"/>
  <c r="D101" i="1"/>
  <c r="L101" i="1" s="1"/>
  <c r="E100" i="1" l="1"/>
  <c r="M100" i="1" s="1"/>
  <c r="D100" i="1"/>
  <c r="L100" i="1" s="1"/>
  <c r="E99" i="1" l="1"/>
  <c r="M99" i="1" s="1"/>
  <c r="D99" i="1"/>
  <c r="L99" i="1" s="1"/>
  <c r="E98" i="1"/>
  <c r="M98" i="1" s="1"/>
  <c r="D98" i="1"/>
  <c r="L98" i="1" s="1"/>
  <c r="E97" i="1" l="1"/>
  <c r="M97" i="1" s="1"/>
  <c r="D97" i="1"/>
  <c r="L97" i="1" s="1"/>
  <c r="E96" i="1" l="1"/>
  <c r="M96" i="1" s="1"/>
  <c r="D96" i="1"/>
  <c r="L96" i="1" s="1"/>
  <c r="E95" i="1"/>
  <c r="M95" i="1" s="1"/>
  <c r="D95" i="1"/>
  <c r="L95" i="1" s="1"/>
  <c r="E94" i="1"/>
  <c r="M94" i="1" s="1"/>
  <c r="D94" i="1"/>
  <c r="L94" i="1" s="1"/>
  <c r="E93" i="1"/>
  <c r="M93" i="1" s="1"/>
  <c r="D93" i="1"/>
  <c r="L93" i="1" s="1"/>
  <c r="E92" i="1"/>
  <c r="M92" i="1" s="1"/>
  <c r="D92" i="1"/>
  <c r="L92" i="1" s="1"/>
  <c r="E91" i="1" l="1"/>
  <c r="M91" i="1" s="1"/>
  <c r="D91" i="1"/>
  <c r="L91" i="1" s="1"/>
  <c r="D90" i="1" l="1"/>
  <c r="L90" i="1" s="1"/>
  <c r="E90" i="1"/>
  <c r="M90" i="1" s="1"/>
  <c r="E89" i="1" l="1"/>
  <c r="M89" i="1" s="1"/>
  <c r="D89" i="1"/>
  <c r="L89" i="1" s="1"/>
  <c r="E88" i="1" l="1"/>
  <c r="M88" i="1" s="1"/>
  <c r="D88" i="1"/>
  <c r="L88" i="1" s="1"/>
  <c r="E87" i="1" l="1"/>
  <c r="M87" i="1" s="1"/>
  <c r="D87" i="1"/>
  <c r="L87" i="1" s="1"/>
  <c r="E86" i="1" l="1"/>
  <c r="M86" i="1" s="1"/>
  <c r="D86" i="1"/>
  <c r="L86" i="1" s="1"/>
  <c r="E85" i="1"/>
  <c r="M85" i="1" s="1"/>
  <c r="D85" i="1"/>
  <c r="L85" i="1" s="1"/>
  <c r="E84" i="1"/>
  <c r="M84" i="1" s="1"/>
  <c r="D84" i="1"/>
  <c r="L84" i="1" s="1"/>
  <c r="E83" i="1"/>
  <c r="M83" i="1" s="1"/>
  <c r="D83" i="1"/>
  <c r="L83" i="1" s="1"/>
  <c r="E82" i="1"/>
  <c r="M82" i="1" s="1"/>
  <c r="D82" i="1"/>
  <c r="L82" i="1" s="1"/>
  <c r="E81" i="1"/>
  <c r="M81" i="1" s="1"/>
  <c r="D81" i="1"/>
  <c r="L81" i="1" s="1"/>
  <c r="E80" i="1"/>
  <c r="M80" i="1" s="1"/>
  <c r="D80" i="1"/>
  <c r="L80" i="1" s="1"/>
  <c r="E79" i="1"/>
  <c r="M79" i="1" s="1"/>
  <c r="D79" i="1"/>
  <c r="L79" i="1" s="1"/>
  <c r="E78" i="1" l="1"/>
  <c r="M78" i="1" s="1"/>
  <c r="D78" i="1"/>
  <c r="L78" i="1" s="1"/>
  <c r="E77" i="1" l="1"/>
  <c r="M77" i="1" s="1"/>
  <c r="D77" i="1"/>
  <c r="L77" i="1" s="1"/>
  <c r="E76" i="1" l="1"/>
  <c r="M76" i="1" s="1"/>
  <c r="D76" i="1"/>
  <c r="L76" i="1" s="1"/>
  <c r="E75" i="1" l="1"/>
  <c r="M75" i="1" s="1"/>
  <c r="D75" i="1"/>
  <c r="L75" i="1" s="1"/>
  <c r="E74" i="1"/>
  <c r="M74" i="1" s="1"/>
  <c r="D74" i="1"/>
  <c r="L74" i="1" s="1"/>
  <c r="E73" i="1" l="1"/>
  <c r="M73" i="1" s="1"/>
  <c r="D73" i="1"/>
  <c r="L73" i="1" s="1"/>
  <c r="E72" i="1"/>
  <c r="M72" i="1" s="1"/>
  <c r="D72" i="1"/>
  <c r="L72" i="1" s="1"/>
  <c r="E71" i="1"/>
  <c r="M71" i="1" s="1"/>
  <c r="D71" i="1"/>
  <c r="L71" i="1" s="1"/>
  <c r="E70" i="1"/>
  <c r="M70" i="1" s="1"/>
  <c r="D70" i="1"/>
  <c r="L70" i="1" s="1"/>
  <c r="E69" i="1"/>
  <c r="M69" i="1" s="1"/>
  <c r="D69" i="1"/>
  <c r="L69" i="1" s="1"/>
  <c r="E68" i="1" l="1"/>
  <c r="M68" i="1" s="1"/>
  <c r="E67" i="1"/>
  <c r="M67" i="1" s="1"/>
  <c r="E66" i="1"/>
  <c r="M66" i="1" s="1"/>
  <c r="E65" i="1"/>
  <c r="M65" i="1" s="1"/>
  <c r="E64" i="1"/>
  <c r="M64" i="1" s="1"/>
  <c r="E63" i="1"/>
  <c r="M63" i="1" s="1"/>
  <c r="E62" i="1"/>
  <c r="M62" i="1" s="1"/>
  <c r="E61" i="1"/>
  <c r="M61" i="1" s="1"/>
  <c r="E60" i="1"/>
  <c r="M60" i="1" s="1"/>
  <c r="E59" i="1"/>
  <c r="M59" i="1" s="1"/>
  <c r="E58" i="1"/>
  <c r="M58" i="1" s="1"/>
  <c r="E57" i="1"/>
  <c r="M57" i="1" s="1"/>
  <c r="E56" i="1"/>
  <c r="M56" i="1" s="1"/>
  <c r="E55" i="1"/>
  <c r="M55" i="1" s="1"/>
  <c r="E54" i="1"/>
  <c r="M54" i="1" s="1"/>
  <c r="E53" i="1"/>
  <c r="M53" i="1" s="1"/>
  <c r="E52" i="1"/>
  <c r="M52" i="1" s="1"/>
  <c r="E51" i="1"/>
  <c r="M51" i="1" s="1"/>
  <c r="E50" i="1"/>
  <c r="M50" i="1" s="1"/>
  <c r="E49" i="1"/>
  <c r="M49" i="1" s="1"/>
  <c r="E48" i="1"/>
  <c r="M48" i="1" s="1"/>
  <c r="E47" i="1"/>
  <c r="M47" i="1" s="1"/>
  <c r="E46" i="1"/>
  <c r="M46" i="1" s="1"/>
  <c r="E45" i="1"/>
  <c r="M45" i="1" s="1"/>
  <c r="E44" i="1"/>
  <c r="M44" i="1" s="1"/>
  <c r="E43" i="1"/>
  <c r="M43" i="1" s="1"/>
  <c r="E42" i="1"/>
  <c r="M42" i="1" s="1"/>
  <c r="E41" i="1"/>
  <c r="M41" i="1" s="1"/>
  <c r="E40" i="1"/>
  <c r="M40" i="1" s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D68" i="1"/>
  <c r="L68" i="1" s="1"/>
  <c r="D67" i="1"/>
  <c r="L67" i="1" s="1"/>
  <c r="D66" i="1"/>
  <c r="L66" i="1" s="1"/>
  <c r="D65" i="1"/>
  <c r="L65" i="1" s="1"/>
  <c r="D64" i="1"/>
  <c r="L64" i="1" s="1"/>
  <c r="D63" i="1"/>
  <c r="L63" i="1" s="1"/>
  <c r="D62" i="1"/>
  <c r="L62" i="1" s="1"/>
  <c r="D61" i="1"/>
  <c r="L61" i="1" s="1"/>
  <c r="D60" i="1"/>
  <c r="L60" i="1" s="1"/>
  <c r="D59" i="1"/>
  <c r="L59" i="1" s="1"/>
  <c r="D58" i="1"/>
  <c r="L58" i="1" s="1"/>
  <c r="D57" i="1"/>
  <c r="L57" i="1" s="1"/>
  <c r="D56" i="1"/>
  <c r="L56" i="1" s="1"/>
  <c r="D55" i="1"/>
  <c r="L55" i="1" s="1"/>
  <c r="D54" i="1"/>
  <c r="L54" i="1" s="1"/>
  <c r="D53" i="1"/>
  <c r="L53" i="1" s="1"/>
  <c r="D52" i="1"/>
  <c r="L52" i="1" s="1"/>
  <c r="D51" i="1"/>
  <c r="L51" i="1" s="1"/>
  <c r="D50" i="1"/>
  <c r="L50" i="1" s="1"/>
  <c r="D49" i="1"/>
  <c r="L49" i="1" s="1"/>
  <c r="D48" i="1"/>
  <c r="L48" i="1" s="1"/>
  <c r="D47" i="1"/>
  <c r="L47" i="1" s="1"/>
  <c r="D46" i="1"/>
  <c r="L46" i="1" s="1"/>
  <c r="D45" i="1"/>
  <c r="L45" i="1" s="1"/>
  <c r="D44" i="1"/>
  <c r="L44" i="1" s="1"/>
  <c r="D43" i="1"/>
  <c r="L43" i="1" s="1"/>
  <c r="D42" i="1"/>
  <c r="L42" i="1" s="1"/>
  <c r="D41" i="1"/>
  <c r="L41" i="1" s="1"/>
  <c r="D40" i="1"/>
  <c r="L40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<sst xmlns="http://schemas.openxmlformats.org/spreadsheetml/2006/main" count="68" uniqueCount="37">
  <si>
    <t>ID</t>
  </si>
  <si>
    <t>Datum</t>
  </si>
  <si>
    <t>SP500_SK</t>
  </si>
  <si>
    <t>SMA 4 W</t>
  </si>
  <si>
    <t>SMA  10 W</t>
  </si>
  <si>
    <t>Delta SMA 4 W</t>
  </si>
  <si>
    <t>Delta SMA 10 W</t>
  </si>
  <si>
    <t>Delta SMA 40 W</t>
  </si>
  <si>
    <t xml:space="preserve">Berechnung </t>
  </si>
  <si>
    <t>SMA 4_10_40</t>
  </si>
  <si>
    <t>Berechnung</t>
  </si>
  <si>
    <t>Abweichung in %</t>
  </si>
  <si>
    <t>Kurs - SMA -1 in %</t>
  </si>
  <si>
    <t>Null-Linie</t>
  </si>
  <si>
    <t>Short</t>
  </si>
  <si>
    <t>Intermediate</t>
  </si>
  <si>
    <t>Long Term</t>
  </si>
  <si>
    <t>SMA_3_P</t>
  </si>
  <si>
    <t>SMA_3_N</t>
  </si>
  <si>
    <t>SUM</t>
  </si>
  <si>
    <t>SMA_3_TR_P</t>
  </si>
  <si>
    <t>SMA_3_TR_N</t>
  </si>
  <si>
    <t>1 Punkt</t>
  </si>
  <si>
    <t>2 Punkte</t>
  </si>
  <si>
    <t>3 Punkte</t>
  </si>
  <si>
    <t>min 4 Punkte für 1</t>
  </si>
  <si>
    <t>Short (SMA 4W)</t>
  </si>
  <si>
    <t>Long Term (SMA 40W)</t>
  </si>
  <si>
    <t>Intermediate (SMA 10W)</t>
  </si>
  <si>
    <t>SMA 40 W</t>
  </si>
  <si>
    <t>Short SMA 4 W</t>
  </si>
  <si>
    <t>Intermediate SMA 10 W</t>
  </si>
  <si>
    <t>Long SMA 40 W</t>
  </si>
  <si>
    <t>Diagrammdaten</t>
  </si>
  <si>
    <t>Delta SP500 SK</t>
  </si>
  <si>
    <t>Delta SP500</t>
  </si>
  <si>
    <t>Signal Delta SP500 &gt; -8%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</si>
</sst>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%"/>
    <numFmt numFmtId="166" formatCode="#,##0\ _€"/>
    <numFmt numFmtId="167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1" fillId="0" borderId="0" xfId="0" applyFont="1"/>
    <xf numFmtId="1" fontId="2" fillId="2" borderId="3" xfId="1" applyNumberFormat="1" applyFont="1" applyFill="1" applyBorder="1" applyAlignment="1">
      <alignment horizontal="center"/>
    </xf>
    <xf numFmtId="1" fontId="0" fillId="0" borderId="0" xfId="0" applyNumberFormat="1"/>
    <xf numFmtId="165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1" fontId="1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164" fontId="2" fillId="0" borderId="2" xfId="2" applyNumberFormat="1" applyFont="1" applyFill="1" applyBorder="1" applyAlignment="1">
      <alignment horizontal="right" wrapText="1"/>
    </xf>
    <xf numFmtId="0" fontId="2" fillId="0" borderId="2" xfId="2" applyFont="1" applyFill="1" applyBorder="1" applyAlignment="1">
      <alignment horizontal="right" wrapText="1"/>
    </xf>
    <xf numFmtId="0" fontId="2" fillId="0" borderId="4" xfId="2" applyFont="1" applyFill="1" applyBorder="1" applyAlignment="1">
      <alignment horizontal="right" wrapText="1"/>
    </xf>
    <xf numFmtId="14" fontId="2" fillId="2" borderId="1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right" wrapText="1"/>
    </xf>
    <xf numFmtId="14" fontId="2" fillId="0" borderId="2" xfId="2" applyNumberFormat="1" applyFont="1" applyFill="1" applyBorder="1" applyAlignment="1">
      <alignment horizontal="right" wrapText="1"/>
    </xf>
    <xf numFmtId="10" fontId="0" fillId="0" borderId="0" xfId="0" applyNumberFormat="1"/>
    <xf numFmtId="10" fontId="1" fillId="0" borderId="0" xfId="0" applyNumberFormat="1" applyFont="1"/>
    <xf numFmtId="1" fontId="2" fillId="0" borderId="2" xfId="2" applyNumberFormat="1" applyFont="1" applyFill="1" applyBorder="1" applyAlignment="1">
      <alignment horizontal="right" wrapText="1"/>
    </xf>
    <xf numFmtId="1" fontId="2" fillId="0" borderId="4" xfId="2" applyNumberFormat="1" applyFont="1" applyFill="1" applyBorder="1" applyAlignment="1">
      <alignment horizontal="right" wrapText="1"/>
    </xf>
    <xf numFmtId="164" fontId="2" fillId="0" borderId="2" xfId="3" applyNumberFormat="1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14" fontId="4" fillId="0" borderId="2" xfId="1" applyNumberFormat="1" applyFont="1" applyFill="1" applyBorder="1" applyAlignment="1">
      <alignment horizontal="right" wrapText="1"/>
    </xf>
    <xf numFmtId="167" fontId="2" fillId="2" borderId="0" xfId="1" applyNumberFormat="1" applyFont="1" applyFill="1" applyBorder="1" applyAlignment="1">
      <alignment horizontal="center"/>
    </xf>
    <xf numFmtId="167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4">
    <cellStyle name="Standard" xfId="0" builtinId="0"/>
    <cellStyle name="Standard_Ber_SP500_Weekly_Freitags" xfId="3"/>
    <cellStyle name="Standard_SP500_Weekly_Freitags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Dreifach</a:t>
            </a:r>
            <a:r>
              <a:rPr lang="en-US" baseline="0"/>
              <a:t> SMA Weekly</a:t>
            </a:r>
            <a:r>
              <a:rPr lang="en-US"/>
              <a:t> Indikator ab 02/2020 und S&amp;P 500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9460957693745652E-2"/>
          <c:y val="8.8833415417279113E-2"/>
          <c:w val="0.8916387520878778"/>
          <c:h val="0.74457434550189683"/>
        </c:manualLayout>
      </c:layout>
      <c:lineChart>
        <c:grouping val="standard"/>
        <c:varyColors val="0"/>
        <c:ser>
          <c:idx val="0"/>
          <c:order val="0"/>
          <c:tx>
            <c:strRef>
              <c:f>Ber_SP500_Weekly_Freitags!$S$56</c:f>
              <c:strCache>
                <c:ptCount val="1"/>
                <c:pt idx="0">
                  <c:v>Short (SMA 4W)</c:v>
                </c:pt>
              </c:strCache>
            </c:strRef>
          </c:tx>
          <c:spPr>
            <a:ln w="6350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Ber_SP500_Weekly_Freitags!$R$57:$R$119</c:f>
              <c:numCache>
                <c:formatCode>m/d/yyyy</c:formatCode>
                <c:ptCount val="63"/>
                <c:pt idx="0">
                  <c:v>43861</c:v>
                </c:pt>
                <c:pt idx="1">
                  <c:v>43868</c:v>
                </c:pt>
                <c:pt idx="2">
                  <c:v>43875</c:v>
                </c:pt>
                <c:pt idx="3">
                  <c:v>43882</c:v>
                </c:pt>
                <c:pt idx="4">
                  <c:v>43889</c:v>
                </c:pt>
                <c:pt idx="5">
                  <c:v>43896</c:v>
                </c:pt>
                <c:pt idx="6">
                  <c:v>43903</c:v>
                </c:pt>
                <c:pt idx="7">
                  <c:v>43910</c:v>
                </c:pt>
                <c:pt idx="8">
                  <c:v>43917</c:v>
                </c:pt>
                <c:pt idx="9">
                  <c:v>43924</c:v>
                </c:pt>
                <c:pt idx="10">
                  <c:v>43930</c:v>
                </c:pt>
                <c:pt idx="11">
                  <c:v>43938</c:v>
                </c:pt>
                <c:pt idx="12" formatCode="dd\.mm\.yyyy">
                  <c:v>43945</c:v>
                </c:pt>
                <c:pt idx="13" formatCode="dd\.mm\.yyyy">
                  <c:v>43952</c:v>
                </c:pt>
                <c:pt idx="14" formatCode="dd\.mm\.yyyy">
                  <c:v>43959</c:v>
                </c:pt>
                <c:pt idx="15" formatCode="dd\.mm\.yyyy">
                  <c:v>43966</c:v>
                </c:pt>
                <c:pt idx="16" formatCode="dd\.mm\.yyyy">
                  <c:v>43973</c:v>
                </c:pt>
                <c:pt idx="17">
                  <c:v>43980</c:v>
                </c:pt>
                <c:pt idx="18">
                  <c:v>43987</c:v>
                </c:pt>
                <c:pt idx="19">
                  <c:v>43994</c:v>
                </c:pt>
                <c:pt idx="20">
                  <c:v>44001</c:v>
                </c:pt>
                <c:pt idx="21">
                  <c:v>44008</c:v>
                </c:pt>
                <c:pt idx="22">
                  <c:v>44015</c:v>
                </c:pt>
                <c:pt idx="23">
                  <c:v>44022</c:v>
                </c:pt>
                <c:pt idx="24">
                  <c:v>44029</c:v>
                </c:pt>
                <c:pt idx="25">
                  <c:v>44036</c:v>
                </c:pt>
                <c:pt idx="26">
                  <c:v>44043</c:v>
                </c:pt>
                <c:pt idx="27">
                  <c:v>44050</c:v>
                </c:pt>
                <c:pt idx="28">
                  <c:v>44057</c:v>
                </c:pt>
                <c:pt idx="29">
                  <c:v>44064</c:v>
                </c:pt>
                <c:pt idx="30">
                  <c:v>44071</c:v>
                </c:pt>
                <c:pt idx="31">
                  <c:v>44078</c:v>
                </c:pt>
                <c:pt idx="32">
                  <c:v>44085</c:v>
                </c:pt>
                <c:pt idx="33">
                  <c:v>44092</c:v>
                </c:pt>
                <c:pt idx="34">
                  <c:v>44099</c:v>
                </c:pt>
                <c:pt idx="35">
                  <c:v>44106</c:v>
                </c:pt>
                <c:pt idx="36">
                  <c:v>44113</c:v>
                </c:pt>
                <c:pt idx="37">
                  <c:v>44120</c:v>
                </c:pt>
                <c:pt idx="38">
                  <c:v>44127</c:v>
                </c:pt>
                <c:pt idx="39">
                  <c:v>44134</c:v>
                </c:pt>
                <c:pt idx="40">
                  <c:v>44141</c:v>
                </c:pt>
                <c:pt idx="41">
                  <c:v>44148</c:v>
                </c:pt>
                <c:pt idx="42">
                  <c:v>44155</c:v>
                </c:pt>
                <c:pt idx="43">
                  <c:v>44162</c:v>
                </c:pt>
                <c:pt idx="44">
                  <c:v>44169</c:v>
                </c:pt>
                <c:pt idx="45">
                  <c:v>44176</c:v>
                </c:pt>
                <c:pt idx="46">
                  <c:v>44183</c:v>
                </c:pt>
                <c:pt idx="47">
                  <c:v>44189</c:v>
                </c:pt>
                <c:pt idx="48">
                  <c:v>44204</c:v>
                </c:pt>
                <c:pt idx="49">
                  <c:v>44211</c:v>
                </c:pt>
                <c:pt idx="50">
                  <c:v>44218</c:v>
                </c:pt>
                <c:pt idx="51">
                  <c:v>44225</c:v>
                </c:pt>
                <c:pt idx="52">
                  <c:v>44232</c:v>
                </c:pt>
                <c:pt idx="53">
                  <c:v>44239</c:v>
                </c:pt>
                <c:pt idx="54">
                  <c:v>44246</c:v>
                </c:pt>
                <c:pt idx="55">
                  <c:v>44253</c:v>
                </c:pt>
                <c:pt idx="56">
                  <c:v>44260</c:v>
                </c:pt>
                <c:pt idx="57">
                  <c:v>44267</c:v>
                </c:pt>
                <c:pt idx="58" formatCode="dd\.mm\.yyyy">
                  <c:v>44274</c:v>
                </c:pt>
                <c:pt idx="59" formatCode="dd\.mm\.yyyy">
                  <c:v>44281</c:v>
                </c:pt>
                <c:pt idx="60" formatCode="dd\.mm\.yyyy">
                  <c:v>44287</c:v>
                </c:pt>
                <c:pt idx="61" formatCode="dd\.mm\.yyyy">
                  <c:v>44295</c:v>
                </c:pt>
                <c:pt idx="62" formatCode="dd\.mm\.yyyy">
                  <c:v>44302</c:v>
                </c:pt>
              </c:numCache>
            </c:numRef>
          </c:cat>
          <c:val>
            <c:numRef>
              <c:f>Ber_SP500_Weekly_Freitags!$S$57:$S$119</c:f>
              <c:numCache>
                <c:formatCode>0.00%</c:formatCode>
                <c:ptCount val="63"/>
                <c:pt idx="0">
                  <c:v>-1.6163464470875244E-2</c:v>
                </c:pt>
                <c:pt idx="1">
                  <c:v>1.0091812732377248E-2</c:v>
                </c:pt>
                <c:pt idx="2">
                  <c:v>2.1997127522866533E-2</c:v>
                </c:pt>
                <c:pt idx="3">
                  <c:v>6.0277275467148783E-3</c:v>
                </c:pt>
                <c:pt idx="4">
                  <c:v>-9.1076923076923055E-2</c:v>
                </c:pt>
                <c:pt idx="5">
                  <c:v>-5.9791205314773777E-2</c:v>
                </c:pt>
                <c:pt idx="6">
                  <c:v>-9.4446764091858038E-2</c:v>
                </c:pt>
                <c:pt idx="7">
                  <c:v>-0.15737525132516905</c:v>
                </c:pt>
                <c:pt idx="8">
                  <c:v>-3.4666160129167012E-2</c:v>
                </c:pt>
                <c:pt idx="9">
                  <c:v>-8.9587895679872354E-3</c:v>
                </c:pt>
                <c:pt idx="10">
                  <c:v>0.10222222222222221</c:v>
                </c:pt>
                <c:pt idx="11">
                  <c:v>7.5268817204301008E-2</c:v>
                </c:pt>
                <c:pt idx="12">
                  <c:v>3.2481120917114081E-2</c:v>
                </c:pt>
                <c:pt idx="13">
                  <c:v>-7.9414100414720856E-4</c:v>
                </c:pt>
                <c:pt idx="14">
                  <c:v>2.1528806763706054E-2</c:v>
                </c:pt>
                <c:pt idx="15">
                  <c:v>-5.2346885360321505E-4</c:v>
                </c:pt>
                <c:pt idx="16">
                  <c:v>2.0725388601036343E-2</c:v>
                </c:pt>
                <c:pt idx="17">
                  <c:v>3.2476893072161506E-2</c:v>
                </c:pt>
                <c:pt idx="18">
                  <c:v>5.9633407978767483E-2</c:v>
                </c:pt>
                <c:pt idx="19">
                  <c:v>-5.7217590322052869E-3</c:v>
                </c:pt>
                <c:pt idx="20">
                  <c:v>1.2119253453988232E-3</c:v>
                </c:pt>
                <c:pt idx="21">
                  <c:v>-2.4793388429752095E-2</c:v>
                </c:pt>
                <c:pt idx="22">
                  <c:v>1.9710050496823506E-2</c:v>
                </c:pt>
                <c:pt idx="23">
                  <c:v>2.5599742392529379E-2</c:v>
                </c:pt>
                <c:pt idx="24">
                  <c:v>2.797035620368149E-2</c:v>
                </c:pt>
                <c:pt idx="25">
                  <c:v>8.4666039510818969E-3</c:v>
                </c:pt>
                <c:pt idx="26">
                  <c:v>1.4499496006823209E-2</c:v>
                </c:pt>
                <c:pt idx="27">
                  <c:v>2.6104263951619133E-2</c:v>
                </c:pt>
                <c:pt idx="28">
                  <c:v>2.1270153659828983E-2</c:v>
                </c:pt>
                <c:pt idx="29">
                  <c:v>1.4635603345280801E-2</c:v>
                </c:pt>
                <c:pt idx="30">
                  <c:v>2.9569300755741379E-2</c:v>
                </c:pt>
                <c:pt idx="31">
                  <c:v>2.1889821233123108E-4</c:v>
                </c:pt>
                <c:pt idx="32">
                  <c:v>-2.2599283258977532E-2</c:v>
                </c:pt>
                <c:pt idx="33">
                  <c:v>-2.3464509010665657E-2</c:v>
                </c:pt>
                <c:pt idx="34">
                  <c:v>-1.441912588718719E-2</c:v>
                </c:pt>
                <c:pt idx="35">
                  <c:v>6.4632496618066693E-3</c:v>
                </c:pt>
                <c:pt idx="36">
                  <c:v>3.4667460199375055E-2</c:v>
                </c:pt>
                <c:pt idx="37">
                  <c:v>2.4178731535239306E-2</c:v>
                </c:pt>
                <c:pt idx="38">
                  <c:v>6.2436474517206797E-3</c:v>
                </c:pt>
                <c:pt idx="39">
                  <c:v>-4.4976635514018648E-2</c:v>
                </c:pt>
                <c:pt idx="40">
                  <c:v>2.2652778789423955E-2</c:v>
                </c:pt>
                <c:pt idx="41">
                  <c:v>3.6876355748373113E-2</c:v>
                </c:pt>
                <c:pt idx="42">
                  <c:v>2.2193492781727997E-2</c:v>
                </c:pt>
                <c:pt idx="43">
                  <c:v>1.8263242600237817E-2</c:v>
                </c:pt>
                <c:pt idx="44">
                  <c:v>2.1823204419889608E-2</c:v>
                </c:pt>
                <c:pt idx="45">
                  <c:v>6.4569308971011985E-3</c:v>
                </c:pt>
                <c:pt idx="46">
                  <c:v>8.6341695560541165E-3</c:v>
                </c:pt>
                <c:pt idx="47">
                  <c:v>2.5720860971978343E-3</c:v>
                </c:pt>
                <c:pt idx="48">
                  <c:v>2.6845637583892579E-2</c:v>
                </c:pt>
                <c:pt idx="49">
                  <c:v>3.8661511798427917E-3</c:v>
                </c:pt>
                <c:pt idx="50">
                  <c:v>1.5197568389057725E-2</c:v>
                </c:pt>
                <c:pt idx="51" formatCode="0.0%">
                  <c:v>-1.9082205348299741E-2</c:v>
                </c:pt>
                <c:pt idx="52">
                  <c:v>2.2423883737752393E-2</c:v>
                </c:pt>
                <c:pt idx="53">
                  <c:v>2.3606685309228048E-2</c:v>
                </c:pt>
                <c:pt idx="54" formatCode="0.0%">
                  <c:v>1.1979537654600803E-2</c:v>
                </c:pt>
                <c:pt idx="55" formatCode="0.0%">
                  <c:v>-1.9047619047619091E-2</c:v>
                </c:pt>
                <c:pt idx="56">
                  <c:v>-7.6138856626661866E-3</c:v>
                </c:pt>
                <c:pt idx="57">
                  <c:v>1.7154649812975542E-2</c:v>
                </c:pt>
                <c:pt idx="58">
                  <c:v>9.0252707581226499E-3</c:v>
                </c:pt>
                <c:pt idx="59">
                  <c:v>1.4289359530492485E-2</c:v>
                </c:pt>
                <c:pt idx="60">
                  <c:v>1.4447038041763838E-2</c:v>
                </c:pt>
                <c:pt idx="61">
                  <c:v>2.9868429257342344E-2</c:v>
                </c:pt>
                <c:pt idx="62">
                  <c:v>2.6427126126678413E-2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Ber_SP500_Weekly_Freitags!$T$56</c:f>
              <c:strCache>
                <c:ptCount val="1"/>
                <c:pt idx="0">
                  <c:v>Intermediate (SMA 10W)</c:v>
                </c:pt>
              </c:strCache>
            </c:strRef>
          </c:tx>
          <c:spPr>
            <a:ln w="63500">
              <a:solidFill>
                <a:schemeClr val="accent1"/>
              </a:solidFill>
              <a:prstDash val="sysDot"/>
            </a:ln>
          </c:spPr>
          <c:marker>
            <c:symbol val="none"/>
          </c:marker>
          <c:cat>
            <c:numRef>
              <c:f>Ber_SP500_Weekly_Freitags!$R$57:$R$119</c:f>
              <c:numCache>
                <c:formatCode>m/d/yyyy</c:formatCode>
                <c:ptCount val="63"/>
                <c:pt idx="0">
                  <c:v>43861</c:v>
                </c:pt>
                <c:pt idx="1">
                  <c:v>43868</c:v>
                </c:pt>
                <c:pt idx="2">
                  <c:v>43875</c:v>
                </c:pt>
                <c:pt idx="3">
                  <c:v>43882</c:v>
                </c:pt>
                <c:pt idx="4">
                  <c:v>43889</c:v>
                </c:pt>
                <c:pt idx="5">
                  <c:v>43896</c:v>
                </c:pt>
                <c:pt idx="6">
                  <c:v>43903</c:v>
                </c:pt>
                <c:pt idx="7">
                  <c:v>43910</c:v>
                </c:pt>
                <c:pt idx="8">
                  <c:v>43917</c:v>
                </c:pt>
                <c:pt idx="9">
                  <c:v>43924</c:v>
                </c:pt>
                <c:pt idx="10">
                  <c:v>43930</c:v>
                </c:pt>
                <c:pt idx="11">
                  <c:v>43938</c:v>
                </c:pt>
                <c:pt idx="12" formatCode="dd\.mm\.yyyy">
                  <c:v>43945</c:v>
                </c:pt>
                <c:pt idx="13" formatCode="dd\.mm\.yyyy">
                  <c:v>43952</c:v>
                </c:pt>
                <c:pt idx="14" formatCode="dd\.mm\.yyyy">
                  <c:v>43959</c:v>
                </c:pt>
                <c:pt idx="15" formatCode="dd\.mm\.yyyy">
                  <c:v>43966</c:v>
                </c:pt>
                <c:pt idx="16" formatCode="dd\.mm\.yyyy">
                  <c:v>43973</c:v>
                </c:pt>
                <c:pt idx="17">
                  <c:v>43980</c:v>
                </c:pt>
                <c:pt idx="18">
                  <c:v>43987</c:v>
                </c:pt>
                <c:pt idx="19">
                  <c:v>43994</c:v>
                </c:pt>
                <c:pt idx="20">
                  <c:v>44001</c:v>
                </c:pt>
                <c:pt idx="21">
                  <c:v>44008</c:v>
                </c:pt>
                <c:pt idx="22">
                  <c:v>44015</c:v>
                </c:pt>
                <c:pt idx="23">
                  <c:v>44022</c:v>
                </c:pt>
                <c:pt idx="24">
                  <c:v>44029</c:v>
                </c:pt>
                <c:pt idx="25">
                  <c:v>44036</c:v>
                </c:pt>
                <c:pt idx="26">
                  <c:v>44043</c:v>
                </c:pt>
                <c:pt idx="27">
                  <c:v>44050</c:v>
                </c:pt>
                <c:pt idx="28">
                  <c:v>44057</c:v>
                </c:pt>
                <c:pt idx="29">
                  <c:v>44064</c:v>
                </c:pt>
                <c:pt idx="30">
                  <c:v>44071</c:v>
                </c:pt>
                <c:pt idx="31">
                  <c:v>44078</c:v>
                </c:pt>
                <c:pt idx="32">
                  <c:v>44085</c:v>
                </c:pt>
                <c:pt idx="33">
                  <c:v>44092</c:v>
                </c:pt>
                <c:pt idx="34">
                  <c:v>44099</c:v>
                </c:pt>
                <c:pt idx="35">
                  <c:v>44106</c:v>
                </c:pt>
                <c:pt idx="36">
                  <c:v>44113</c:v>
                </c:pt>
                <c:pt idx="37">
                  <c:v>44120</c:v>
                </c:pt>
                <c:pt idx="38">
                  <c:v>44127</c:v>
                </c:pt>
                <c:pt idx="39">
                  <c:v>44134</c:v>
                </c:pt>
                <c:pt idx="40">
                  <c:v>44141</c:v>
                </c:pt>
                <c:pt idx="41">
                  <c:v>44148</c:v>
                </c:pt>
                <c:pt idx="42">
                  <c:v>44155</c:v>
                </c:pt>
                <c:pt idx="43">
                  <c:v>44162</c:v>
                </c:pt>
                <c:pt idx="44">
                  <c:v>44169</c:v>
                </c:pt>
                <c:pt idx="45">
                  <c:v>44176</c:v>
                </c:pt>
                <c:pt idx="46">
                  <c:v>44183</c:v>
                </c:pt>
                <c:pt idx="47">
                  <c:v>44189</c:v>
                </c:pt>
                <c:pt idx="48">
                  <c:v>44204</c:v>
                </c:pt>
                <c:pt idx="49">
                  <c:v>44211</c:v>
                </c:pt>
                <c:pt idx="50">
                  <c:v>44218</c:v>
                </c:pt>
                <c:pt idx="51">
                  <c:v>44225</c:v>
                </c:pt>
                <c:pt idx="52">
                  <c:v>44232</c:v>
                </c:pt>
                <c:pt idx="53">
                  <c:v>44239</c:v>
                </c:pt>
                <c:pt idx="54">
                  <c:v>44246</c:v>
                </c:pt>
                <c:pt idx="55">
                  <c:v>44253</c:v>
                </c:pt>
                <c:pt idx="56">
                  <c:v>44260</c:v>
                </c:pt>
                <c:pt idx="57">
                  <c:v>44267</c:v>
                </c:pt>
                <c:pt idx="58" formatCode="dd\.mm\.yyyy">
                  <c:v>44274</c:v>
                </c:pt>
                <c:pt idx="59" formatCode="dd\.mm\.yyyy">
                  <c:v>44281</c:v>
                </c:pt>
                <c:pt idx="60" formatCode="dd\.mm\.yyyy">
                  <c:v>44287</c:v>
                </c:pt>
                <c:pt idx="61" formatCode="dd\.mm\.yyyy">
                  <c:v>44295</c:v>
                </c:pt>
                <c:pt idx="62" formatCode="dd\.mm\.yyyy">
                  <c:v>44302</c:v>
                </c:pt>
              </c:numCache>
            </c:numRef>
          </c:cat>
          <c:val>
            <c:numRef>
              <c:f>Ber_SP500_Weekly_Freitags!$T$57:$T$119</c:f>
              <c:numCache>
                <c:formatCode>0.00%</c:formatCode>
                <c:ptCount val="63"/>
                <c:pt idx="0">
                  <c:v>-2.7546312237447523E-4</c:v>
                </c:pt>
                <c:pt idx="1">
                  <c:v>2.832423524564831E-2</c:v>
                </c:pt>
                <c:pt idx="2">
                  <c:v>3.7906445119246568E-2</c:v>
                </c:pt>
                <c:pt idx="3">
                  <c:v>1.7682926829268197E-2</c:v>
                </c:pt>
                <c:pt idx="4">
                  <c:v>-0.10294564227148495</c:v>
                </c:pt>
                <c:pt idx="5">
                  <c:v>-8.8685223672106517E-2</c:v>
                </c:pt>
                <c:pt idx="6">
                  <c:v>-0.16120049504950495</c:v>
                </c:pt>
                <c:pt idx="7">
                  <c:v>-0.27297259409826868</c:v>
                </c:pt>
                <c:pt idx="8">
                  <c:v>-0.16867207095859538</c:v>
                </c:pt>
                <c:pt idx="9">
                  <c:v>-0.1627359372079985</c:v>
                </c:pt>
                <c:pt idx="10">
                  <c:v>-3.4898916134983415E-2</c:v>
                </c:pt>
                <c:pt idx="11">
                  <c:v>1.550235478806905E-2</c:v>
                </c:pt>
                <c:pt idx="12">
                  <c:v>2.2342342342342336E-2</c:v>
                </c:pt>
                <c:pt idx="13">
                  <c:v>4.1063986271144826E-2</c:v>
                </c:pt>
                <c:pt idx="14">
                  <c:v>8.2912406061352861E-2</c:v>
                </c:pt>
                <c:pt idx="15">
                  <c:v>6.0348019252128848E-2</c:v>
                </c:pt>
                <c:pt idx="16">
                  <c:v>8.7196467991169868E-2</c:v>
                </c:pt>
                <c:pt idx="17">
                  <c:v>9.0952532653711282E-2</c:v>
                </c:pt>
                <c:pt idx="18">
                  <c:v>0.12223306656256083</c:v>
                </c:pt>
                <c:pt idx="19">
                  <c:v>3.9855623100303994E-2</c:v>
                </c:pt>
                <c:pt idx="20">
                  <c:v>4.9339505475894718E-2</c:v>
                </c:pt>
                <c:pt idx="21">
                  <c:v>1.0711353288049397E-2</c:v>
                </c:pt>
                <c:pt idx="22">
                  <c:v>4.4648817028851262E-2</c:v>
                </c:pt>
                <c:pt idx="23">
                  <c:v>5.1347881899871606E-2</c:v>
                </c:pt>
                <c:pt idx="24">
                  <c:v>5.46875E-2</c:v>
                </c:pt>
                <c:pt idx="25">
                  <c:v>3.8126322585273265E-2</c:v>
                </c:pt>
                <c:pt idx="26">
                  <c:v>4.6087698102480257E-2</c:v>
                </c:pt>
                <c:pt idx="27">
                  <c:v>6.309704254644144E-2</c:v>
                </c:pt>
                <c:pt idx="28">
                  <c:v>6.4187057421299931E-2</c:v>
                </c:pt>
                <c:pt idx="29">
                  <c:v>5.9428927853628188E-2</c:v>
                </c:pt>
                <c:pt idx="30">
                  <c:v>8.2827451383887363E-2</c:v>
                </c:pt>
                <c:pt idx="31">
                  <c:v>4.002562719179914E-2</c:v>
                </c:pt>
                <c:pt idx="32">
                  <c:v>3.8727339498547675E-3</c:v>
                </c:pt>
                <c:pt idx="33">
                  <c:v>-7.9046132385665047E-3</c:v>
                </c:pt>
                <c:pt idx="34">
                  <c:v>-1.7249942058735868E-2</c:v>
                </c:pt>
                <c:pt idx="35">
                  <c:v>-5.0520059435363862E-3</c:v>
                </c:pt>
                <c:pt idx="36">
                  <c:v>3.0663329161451758E-2</c:v>
                </c:pt>
                <c:pt idx="37">
                  <c:v>2.8470217790606211E-2</c:v>
                </c:pt>
                <c:pt idx="38">
                  <c:v>1.9150952645511365E-2</c:v>
                </c:pt>
                <c:pt idx="39">
                  <c:v>-4.0336518081325212E-2</c:v>
                </c:pt>
                <c:pt idx="40" formatCode="0.0%">
                  <c:v>3.815439219165917E-2</c:v>
                </c:pt>
                <c:pt idx="41" formatCode="0.0%">
                  <c:v>5.7452805453592104E-2</c:v>
                </c:pt>
                <c:pt idx="42" formatCode="0.0%">
                  <c:v>4.1162699960983096E-2</c:v>
                </c:pt>
                <c:pt idx="43" formatCode="0.0%">
                  <c:v>5.6363929666075174E-2</c:v>
                </c:pt>
                <c:pt idx="44">
                  <c:v>6.2422211584490128E-2</c:v>
                </c:pt>
                <c:pt idx="45" formatCode="0.0%">
                  <c:v>4.0427949252035633E-2</c:v>
                </c:pt>
                <c:pt idx="46" formatCode="0.0%">
                  <c:v>4.7345632530120474E-2</c:v>
                </c:pt>
                <c:pt idx="47">
                  <c:v>3.8321338442845132E-2</c:v>
                </c:pt>
                <c:pt idx="48">
                  <c:v>6.4635843513221047E-2</c:v>
                </c:pt>
                <c:pt idx="49">
                  <c:v>3.0252356339312891E-2</c:v>
                </c:pt>
                <c:pt idx="50">
                  <c:v>4.296273947805096E-2</c:v>
                </c:pt>
                <c:pt idx="51" formatCode="0.0%">
                  <c:v>7.4848058441356891E-4</c:v>
                </c:pt>
                <c:pt idx="52">
                  <c:v>4.2494859492803183E-2</c:v>
                </c:pt>
                <c:pt idx="53">
                  <c:v>4.7595101461278988E-2</c:v>
                </c:pt>
                <c:pt idx="54" formatCode="0.0%">
                  <c:v>3.2929910111039407E-2</c:v>
                </c:pt>
                <c:pt idx="55" formatCode="0.0%">
                  <c:v>3.7916350697075885E-4</c:v>
                </c:pt>
                <c:pt idx="56">
                  <c:v>6.3103408165638974E-3</c:v>
                </c:pt>
                <c:pt idx="57">
                  <c:v>2.7715030408340668E-2</c:v>
                </c:pt>
                <c:pt idx="58">
                  <c:v>1.6422304317709413E-2</c:v>
                </c:pt>
                <c:pt idx="59">
                  <c:v>2.8135417864122436E-2</c:v>
                </c:pt>
                <c:pt idx="60">
                  <c:v>3.5785857429143864E-2</c:v>
                </c:pt>
                <c:pt idx="61">
                  <c:v>5.4631626745373918E-2</c:v>
                </c:pt>
                <c:pt idx="62">
                  <c:v>6.164383561643838E-2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Ber_SP500_Weekly_Freitags!$U$56</c:f>
              <c:strCache>
                <c:ptCount val="1"/>
                <c:pt idx="0">
                  <c:v>Long Term (SMA 40W)</c:v>
                </c:pt>
              </c:strCache>
            </c:strRef>
          </c:tx>
          <c:spPr>
            <a:ln w="63500"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numRef>
              <c:f>Ber_SP500_Weekly_Freitags!$R$57:$R$119</c:f>
              <c:numCache>
                <c:formatCode>m/d/yyyy</c:formatCode>
                <c:ptCount val="63"/>
                <c:pt idx="0">
                  <c:v>43861</c:v>
                </c:pt>
                <c:pt idx="1">
                  <c:v>43868</c:v>
                </c:pt>
                <c:pt idx="2">
                  <c:v>43875</c:v>
                </c:pt>
                <c:pt idx="3">
                  <c:v>43882</c:v>
                </c:pt>
                <c:pt idx="4">
                  <c:v>43889</c:v>
                </c:pt>
                <c:pt idx="5">
                  <c:v>43896</c:v>
                </c:pt>
                <c:pt idx="6">
                  <c:v>43903</c:v>
                </c:pt>
                <c:pt idx="7">
                  <c:v>43910</c:v>
                </c:pt>
                <c:pt idx="8">
                  <c:v>43917</c:v>
                </c:pt>
                <c:pt idx="9">
                  <c:v>43924</c:v>
                </c:pt>
                <c:pt idx="10">
                  <c:v>43930</c:v>
                </c:pt>
                <c:pt idx="11">
                  <c:v>43938</c:v>
                </c:pt>
                <c:pt idx="12" formatCode="dd\.mm\.yyyy">
                  <c:v>43945</c:v>
                </c:pt>
                <c:pt idx="13" formatCode="dd\.mm\.yyyy">
                  <c:v>43952</c:v>
                </c:pt>
                <c:pt idx="14" formatCode="dd\.mm\.yyyy">
                  <c:v>43959</c:v>
                </c:pt>
                <c:pt idx="15" formatCode="dd\.mm\.yyyy">
                  <c:v>43966</c:v>
                </c:pt>
                <c:pt idx="16" formatCode="dd\.mm\.yyyy">
                  <c:v>43973</c:v>
                </c:pt>
                <c:pt idx="17">
                  <c:v>43980</c:v>
                </c:pt>
                <c:pt idx="18">
                  <c:v>43987</c:v>
                </c:pt>
                <c:pt idx="19">
                  <c:v>43994</c:v>
                </c:pt>
                <c:pt idx="20">
                  <c:v>44001</c:v>
                </c:pt>
                <c:pt idx="21">
                  <c:v>44008</c:v>
                </c:pt>
                <c:pt idx="22">
                  <c:v>44015</c:v>
                </c:pt>
                <c:pt idx="23">
                  <c:v>44022</c:v>
                </c:pt>
                <c:pt idx="24">
                  <c:v>44029</c:v>
                </c:pt>
                <c:pt idx="25">
                  <c:v>44036</c:v>
                </c:pt>
                <c:pt idx="26">
                  <c:v>44043</c:v>
                </c:pt>
                <c:pt idx="27">
                  <c:v>44050</c:v>
                </c:pt>
                <c:pt idx="28">
                  <c:v>44057</c:v>
                </c:pt>
                <c:pt idx="29">
                  <c:v>44064</c:v>
                </c:pt>
                <c:pt idx="30">
                  <c:v>44071</c:v>
                </c:pt>
                <c:pt idx="31">
                  <c:v>44078</c:v>
                </c:pt>
                <c:pt idx="32">
                  <c:v>44085</c:v>
                </c:pt>
                <c:pt idx="33">
                  <c:v>44092</c:v>
                </c:pt>
                <c:pt idx="34">
                  <c:v>44099</c:v>
                </c:pt>
                <c:pt idx="35">
                  <c:v>44106</c:v>
                </c:pt>
                <c:pt idx="36">
                  <c:v>44113</c:v>
                </c:pt>
                <c:pt idx="37">
                  <c:v>44120</c:v>
                </c:pt>
                <c:pt idx="38">
                  <c:v>44127</c:v>
                </c:pt>
                <c:pt idx="39">
                  <c:v>44134</c:v>
                </c:pt>
                <c:pt idx="40">
                  <c:v>44141</c:v>
                </c:pt>
                <c:pt idx="41">
                  <c:v>44148</c:v>
                </c:pt>
                <c:pt idx="42">
                  <c:v>44155</c:v>
                </c:pt>
                <c:pt idx="43">
                  <c:v>44162</c:v>
                </c:pt>
                <c:pt idx="44">
                  <c:v>44169</c:v>
                </c:pt>
                <c:pt idx="45">
                  <c:v>44176</c:v>
                </c:pt>
                <c:pt idx="46">
                  <c:v>44183</c:v>
                </c:pt>
                <c:pt idx="47">
                  <c:v>44189</c:v>
                </c:pt>
                <c:pt idx="48">
                  <c:v>44204</c:v>
                </c:pt>
                <c:pt idx="49">
                  <c:v>44211</c:v>
                </c:pt>
                <c:pt idx="50">
                  <c:v>44218</c:v>
                </c:pt>
                <c:pt idx="51">
                  <c:v>44225</c:v>
                </c:pt>
                <c:pt idx="52">
                  <c:v>44232</c:v>
                </c:pt>
                <c:pt idx="53">
                  <c:v>44239</c:v>
                </c:pt>
                <c:pt idx="54">
                  <c:v>44246</c:v>
                </c:pt>
                <c:pt idx="55">
                  <c:v>44253</c:v>
                </c:pt>
                <c:pt idx="56">
                  <c:v>44260</c:v>
                </c:pt>
                <c:pt idx="57">
                  <c:v>44267</c:v>
                </c:pt>
                <c:pt idx="58" formatCode="dd\.mm\.yyyy">
                  <c:v>44274</c:v>
                </c:pt>
                <c:pt idx="59" formatCode="dd\.mm\.yyyy">
                  <c:v>44281</c:v>
                </c:pt>
                <c:pt idx="60" formatCode="dd\.mm\.yyyy">
                  <c:v>44287</c:v>
                </c:pt>
                <c:pt idx="61" formatCode="dd\.mm\.yyyy">
                  <c:v>44295</c:v>
                </c:pt>
                <c:pt idx="62" formatCode="dd\.mm\.yyyy">
                  <c:v>44302</c:v>
                </c:pt>
              </c:numCache>
            </c:numRef>
          </c:cat>
          <c:val>
            <c:numRef>
              <c:f>Ber_SP500_Weekly_Freitags!$U$57:$U$119</c:f>
              <c:numCache>
                <c:formatCode>0.00%</c:formatCode>
                <c:ptCount val="63"/>
                <c:pt idx="0">
                  <c:v>6.6093853271645742E-2</c:v>
                </c:pt>
                <c:pt idx="1">
                  <c:v>9.5651733481905366E-2</c:v>
                </c:pt>
                <c:pt idx="2">
                  <c:v>0.10789867374897044</c:v>
                </c:pt>
                <c:pt idx="3">
                  <c:v>8.9443821447102057E-2</c:v>
                </c:pt>
                <c:pt idx="4">
                  <c:v>-3.7511696297286456E-2</c:v>
                </c:pt>
                <c:pt idx="5">
                  <c:v>-3.2447097124253865E-2</c:v>
                </c:pt>
                <c:pt idx="6">
                  <c:v>-0.11612606587527174</c:v>
                </c:pt>
                <c:pt idx="7">
                  <c:v>-0.24442109686909019</c:v>
                </c:pt>
                <c:pt idx="8">
                  <c:v>-0.16425047438330165</c:v>
                </c:pt>
                <c:pt idx="9">
                  <c:v>-0.17787997357589302</c:v>
                </c:pt>
                <c:pt idx="10">
                  <c:v>-7.6715513657075407E-2</c:v>
                </c:pt>
                <c:pt idx="11">
                  <c:v>-4.7770700636942665E-2</c:v>
                </c:pt>
                <c:pt idx="12">
                  <c:v>-5.8854051479219405E-2</c:v>
                </c:pt>
                <c:pt idx="13">
                  <c:v>-6.0036948433948245E-2</c:v>
                </c:pt>
                <c:pt idx="14">
                  <c:v>-2.7257559248161201E-2</c:v>
                </c:pt>
                <c:pt idx="15">
                  <c:v>-4.8966767988965265E-2</c:v>
                </c:pt>
                <c:pt idx="16">
                  <c:v>-1.9650376419548254E-2</c:v>
                </c:pt>
                <c:pt idx="17">
                  <c:v>8.8635455881977965E-3</c:v>
                </c:pt>
                <c:pt idx="18">
                  <c:v>5.6646986970684043E-2</c:v>
                </c:pt>
                <c:pt idx="19">
                  <c:v>5.7410830888213749E-3</c:v>
                </c:pt>
                <c:pt idx="20">
                  <c:v>2.3672348934151266E-2</c:v>
                </c:pt>
                <c:pt idx="21">
                  <c:v>-6.1316959559601925E-3</c:v>
                </c:pt>
                <c:pt idx="22">
                  <c:v>3.2278250868899683E-2</c:v>
                </c:pt>
                <c:pt idx="23">
                  <c:v>4.8510990309619473E-2</c:v>
                </c:pt>
                <c:pt idx="24">
                  <c:v>5.9541560312365682E-2</c:v>
                </c:pt>
                <c:pt idx="25">
                  <c:v>5.4869638351555894E-2</c:v>
                </c:pt>
                <c:pt idx="26">
                  <c:v>7.1072340139709977E-2</c:v>
                </c:pt>
                <c:pt idx="27">
                  <c:v>9.4896198120004716E-2</c:v>
                </c:pt>
                <c:pt idx="28">
                  <c:v>9.9753375412782619E-2</c:v>
                </c:pt>
                <c:pt idx="29">
                  <c:v>0.10492735734182923</c:v>
                </c:pt>
                <c:pt idx="30">
                  <c:v>0.13754999210104013</c:v>
                </c:pt>
                <c:pt idx="31">
                  <c:v>0.10869348817917879</c:v>
                </c:pt>
                <c:pt idx="32">
                  <c:v>7.9331024999585775E-2</c:v>
                </c:pt>
                <c:pt idx="33">
                  <c:v>7.1354080450256596E-2</c:v>
                </c:pt>
                <c:pt idx="34">
                  <c:v>6.4064594053508506E-2</c:v>
                </c:pt>
                <c:pt idx="35">
                  <c:v>7.9187708176641225E-2</c:v>
                </c:pt>
                <c:pt idx="36">
                  <c:v>0.11880894037276302</c:v>
                </c:pt>
                <c:pt idx="37">
                  <c:v>0.11963875178193262</c:v>
                </c:pt>
                <c:pt idx="38">
                  <c:v>0.11197511664074655</c:v>
                </c:pt>
                <c:pt idx="39">
                  <c:v>4.9016624030401967E-2</c:v>
                </c:pt>
                <c:pt idx="40" formatCode="0.0%">
                  <c:v>0.12432547863296994</c:v>
                </c:pt>
                <c:pt idx="41" formatCode="0.0%">
                  <c:v>0.14641925908919462</c:v>
                </c:pt>
                <c:pt idx="42" formatCode="0.0%">
                  <c:v>0.13573638461916215</c:v>
                </c:pt>
                <c:pt idx="43" formatCode="0.0%">
                  <c:v>0.15480783317868818</c:v>
                </c:pt>
                <c:pt idx="44">
                  <c:v>0.16726407690004774</c:v>
                </c:pt>
                <c:pt idx="45" formatCode="0.0%">
                  <c:v>0.14706803382018774</c:v>
                </c:pt>
                <c:pt idx="46" formatCode="0.0%">
                  <c:v>0.14852514986700549</c:v>
                </c:pt>
                <c:pt idx="47">
                  <c:v>0.13618447449786397</c:v>
                </c:pt>
                <c:pt idx="48">
                  <c:v>0.16141011966397545</c:v>
                </c:pt>
                <c:pt idx="49">
                  <c:v>0.134579424809532</c:v>
                </c:pt>
                <c:pt idx="50">
                  <c:v>0.14890630752239531</c:v>
                </c:pt>
                <c:pt idx="51" formatCode="0.0%">
                  <c:v>0.10349608794691489</c:v>
                </c:pt>
                <c:pt idx="52">
                  <c:v>0.14568044922421142</c:v>
                </c:pt>
                <c:pt idx="53">
                  <c:v>0.15108534225409165</c:v>
                </c:pt>
                <c:pt idx="54" formatCode="0.0%">
                  <c:v>0.13402299706024645</c:v>
                </c:pt>
                <c:pt idx="55" formatCode="0.0%">
                  <c:v>9.9156196152964338E-2</c:v>
                </c:pt>
                <c:pt idx="56">
                  <c:v>0.1024319595359573</c:v>
                </c:pt>
                <c:pt idx="57">
                  <c:v>0.12433922395829522</c:v>
                </c:pt>
                <c:pt idx="58">
                  <c:v>0.10871602624179943</c:v>
                </c:pt>
                <c:pt idx="59">
                  <c:v>0.11915246895755138</c:v>
                </c:pt>
                <c:pt idx="60">
                  <c:v>0.1236212741254632</c:v>
                </c:pt>
                <c:pt idx="61">
                  <c:v>0.14588344125809427</c:v>
                </c:pt>
                <c:pt idx="62">
                  <c:v>0.15321839892602274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Ber_SP500_Weekly_Freitags!$V$56</c:f>
              <c:strCache>
                <c:ptCount val="1"/>
                <c:pt idx="0">
                  <c:v>Null-Linie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numRef>
              <c:f>Ber_SP500_Weekly_Freitags!$R$57:$R$119</c:f>
              <c:numCache>
                <c:formatCode>m/d/yyyy</c:formatCode>
                <c:ptCount val="63"/>
                <c:pt idx="0">
                  <c:v>43861</c:v>
                </c:pt>
                <c:pt idx="1">
                  <c:v>43868</c:v>
                </c:pt>
                <c:pt idx="2">
                  <c:v>43875</c:v>
                </c:pt>
                <c:pt idx="3">
                  <c:v>43882</c:v>
                </c:pt>
                <c:pt idx="4">
                  <c:v>43889</c:v>
                </c:pt>
                <c:pt idx="5">
                  <c:v>43896</c:v>
                </c:pt>
                <c:pt idx="6">
                  <c:v>43903</c:v>
                </c:pt>
                <c:pt idx="7">
                  <c:v>43910</c:v>
                </c:pt>
                <c:pt idx="8">
                  <c:v>43917</c:v>
                </c:pt>
                <c:pt idx="9">
                  <c:v>43924</c:v>
                </c:pt>
                <c:pt idx="10">
                  <c:v>43930</c:v>
                </c:pt>
                <c:pt idx="11">
                  <c:v>43938</c:v>
                </c:pt>
                <c:pt idx="12" formatCode="dd\.mm\.yyyy">
                  <c:v>43945</c:v>
                </c:pt>
                <c:pt idx="13" formatCode="dd\.mm\.yyyy">
                  <c:v>43952</c:v>
                </c:pt>
                <c:pt idx="14" formatCode="dd\.mm\.yyyy">
                  <c:v>43959</c:v>
                </c:pt>
                <c:pt idx="15" formatCode="dd\.mm\.yyyy">
                  <c:v>43966</c:v>
                </c:pt>
                <c:pt idx="16" formatCode="dd\.mm\.yyyy">
                  <c:v>43973</c:v>
                </c:pt>
                <c:pt idx="17">
                  <c:v>43980</c:v>
                </c:pt>
                <c:pt idx="18">
                  <c:v>43987</c:v>
                </c:pt>
                <c:pt idx="19">
                  <c:v>43994</c:v>
                </c:pt>
                <c:pt idx="20">
                  <c:v>44001</c:v>
                </c:pt>
                <c:pt idx="21">
                  <c:v>44008</c:v>
                </c:pt>
                <c:pt idx="22">
                  <c:v>44015</c:v>
                </c:pt>
                <c:pt idx="23">
                  <c:v>44022</c:v>
                </c:pt>
                <c:pt idx="24">
                  <c:v>44029</c:v>
                </c:pt>
                <c:pt idx="25">
                  <c:v>44036</c:v>
                </c:pt>
                <c:pt idx="26">
                  <c:v>44043</c:v>
                </c:pt>
                <c:pt idx="27">
                  <c:v>44050</c:v>
                </c:pt>
                <c:pt idx="28">
                  <c:v>44057</c:v>
                </c:pt>
                <c:pt idx="29">
                  <c:v>44064</c:v>
                </c:pt>
                <c:pt idx="30">
                  <c:v>44071</c:v>
                </c:pt>
                <c:pt idx="31">
                  <c:v>44078</c:v>
                </c:pt>
                <c:pt idx="32">
                  <c:v>44085</c:v>
                </c:pt>
                <c:pt idx="33">
                  <c:v>44092</c:v>
                </c:pt>
                <c:pt idx="34">
                  <c:v>44099</c:v>
                </c:pt>
                <c:pt idx="35">
                  <c:v>44106</c:v>
                </c:pt>
                <c:pt idx="36">
                  <c:v>44113</c:v>
                </c:pt>
                <c:pt idx="37">
                  <c:v>44120</c:v>
                </c:pt>
                <c:pt idx="38">
                  <c:v>44127</c:v>
                </c:pt>
                <c:pt idx="39">
                  <c:v>44134</c:v>
                </c:pt>
                <c:pt idx="40">
                  <c:v>44141</c:v>
                </c:pt>
                <c:pt idx="41">
                  <c:v>44148</c:v>
                </c:pt>
                <c:pt idx="42">
                  <c:v>44155</c:v>
                </c:pt>
                <c:pt idx="43">
                  <c:v>44162</c:v>
                </c:pt>
                <c:pt idx="44">
                  <c:v>44169</c:v>
                </c:pt>
                <c:pt idx="45">
                  <c:v>44176</c:v>
                </c:pt>
                <c:pt idx="46">
                  <c:v>44183</c:v>
                </c:pt>
                <c:pt idx="47">
                  <c:v>44189</c:v>
                </c:pt>
                <c:pt idx="48">
                  <c:v>44204</c:v>
                </c:pt>
                <c:pt idx="49">
                  <c:v>44211</c:v>
                </c:pt>
                <c:pt idx="50">
                  <c:v>44218</c:v>
                </c:pt>
                <c:pt idx="51">
                  <c:v>44225</c:v>
                </c:pt>
                <c:pt idx="52">
                  <c:v>44232</c:v>
                </c:pt>
                <c:pt idx="53">
                  <c:v>44239</c:v>
                </c:pt>
                <c:pt idx="54">
                  <c:v>44246</c:v>
                </c:pt>
                <c:pt idx="55">
                  <c:v>44253</c:v>
                </c:pt>
                <c:pt idx="56">
                  <c:v>44260</c:v>
                </c:pt>
                <c:pt idx="57">
                  <c:v>44267</c:v>
                </c:pt>
                <c:pt idx="58" formatCode="dd\.mm\.yyyy">
                  <c:v>44274</c:v>
                </c:pt>
                <c:pt idx="59" formatCode="dd\.mm\.yyyy">
                  <c:v>44281</c:v>
                </c:pt>
                <c:pt idx="60" formatCode="dd\.mm\.yyyy">
                  <c:v>44287</c:v>
                </c:pt>
                <c:pt idx="61" formatCode="dd\.mm\.yyyy">
                  <c:v>44295</c:v>
                </c:pt>
                <c:pt idx="62" formatCode="dd\.mm\.yyyy">
                  <c:v>44302</c:v>
                </c:pt>
              </c:numCache>
            </c:numRef>
          </c:cat>
          <c:val>
            <c:numRef>
              <c:f>Ber_SP500_Weekly_Freitags!$V$57:$V$119</c:f>
              <c:numCache>
                <c:formatCode>#,##0</c:formatCode>
                <c:ptCount val="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732224"/>
        <c:axId val="367733760"/>
      </c:lineChart>
      <c:lineChart>
        <c:grouping val="standard"/>
        <c:varyColors val="0"/>
        <c:ser>
          <c:idx val="4"/>
          <c:order val="4"/>
          <c:tx>
            <c:strRef>
              <c:f>Ber_SP500_Weekly_Freitags!$W$56</c:f>
              <c:strCache>
                <c:ptCount val="1"/>
                <c:pt idx="0">
                  <c:v>SP500_SK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Ber_SP500_Weekly_Freitags!$R$57:$R$119</c:f>
              <c:numCache>
                <c:formatCode>m/d/yyyy</c:formatCode>
                <c:ptCount val="63"/>
                <c:pt idx="0">
                  <c:v>43861</c:v>
                </c:pt>
                <c:pt idx="1">
                  <c:v>43868</c:v>
                </c:pt>
                <c:pt idx="2">
                  <c:v>43875</c:v>
                </c:pt>
                <c:pt idx="3">
                  <c:v>43882</c:v>
                </c:pt>
                <c:pt idx="4">
                  <c:v>43889</c:v>
                </c:pt>
                <c:pt idx="5">
                  <c:v>43896</c:v>
                </c:pt>
                <c:pt idx="6">
                  <c:v>43903</c:v>
                </c:pt>
                <c:pt idx="7">
                  <c:v>43910</c:v>
                </c:pt>
                <c:pt idx="8">
                  <c:v>43917</c:v>
                </c:pt>
                <c:pt idx="9">
                  <c:v>43924</c:v>
                </c:pt>
                <c:pt idx="10">
                  <c:v>43930</c:v>
                </c:pt>
                <c:pt idx="11">
                  <c:v>43938</c:v>
                </c:pt>
                <c:pt idx="12" formatCode="dd\.mm\.yyyy">
                  <c:v>43945</c:v>
                </c:pt>
                <c:pt idx="13" formatCode="dd\.mm\.yyyy">
                  <c:v>43952</c:v>
                </c:pt>
                <c:pt idx="14" formatCode="dd\.mm\.yyyy">
                  <c:v>43959</c:v>
                </c:pt>
                <c:pt idx="15" formatCode="dd\.mm\.yyyy">
                  <c:v>43966</c:v>
                </c:pt>
                <c:pt idx="16" formatCode="dd\.mm\.yyyy">
                  <c:v>43973</c:v>
                </c:pt>
                <c:pt idx="17">
                  <c:v>43980</c:v>
                </c:pt>
                <c:pt idx="18">
                  <c:v>43987</c:v>
                </c:pt>
                <c:pt idx="19">
                  <c:v>43994</c:v>
                </c:pt>
                <c:pt idx="20">
                  <c:v>44001</c:v>
                </c:pt>
                <c:pt idx="21">
                  <c:v>44008</c:v>
                </c:pt>
                <c:pt idx="22">
                  <c:v>44015</c:v>
                </c:pt>
                <c:pt idx="23">
                  <c:v>44022</c:v>
                </c:pt>
                <c:pt idx="24">
                  <c:v>44029</c:v>
                </c:pt>
                <c:pt idx="25">
                  <c:v>44036</c:v>
                </c:pt>
                <c:pt idx="26">
                  <c:v>44043</c:v>
                </c:pt>
                <c:pt idx="27">
                  <c:v>44050</c:v>
                </c:pt>
                <c:pt idx="28">
                  <c:v>44057</c:v>
                </c:pt>
                <c:pt idx="29">
                  <c:v>44064</c:v>
                </c:pt>
                <c:pt idx="30">
                  <c:v>44071</c:v>
                </c:pt>
                <c:pt idx="31">
                  <c:v>44078</c:v>
                </c:pt>
                <c:pt idx="32">
                  <c:v>44085</c:v>
                </c:pt>
                <c:pt idx="33">
                  <c:v>44092</c:v>
                </c:pt>
                <c:pt idx="34">
                  <c:v>44099</c:v>
                </c:pt>
                <c:pt idx="35">
                  <c:v>44106</c:v>
                </c:pt>
                <c:pt idx="36">
                  <c:v>44113</c:v>
                </c:pt>
                <c:pt idx="37">
                  <c:v>44120</c:v>
                </c:pt>
                <c:pt idx="38">
                  <c:v>44127</c:v>
                </c:pt>
                <c:pt idx="39">
                  <c:v>44134</c:v>
                </c:pt>
                <c:pt idx="40">
                  <c:v>44141</c:v>
                </c:pt>
                <c:pt idx="41">
                  <c:v>44148</c:v>
                </c:pt>
                <c:pt idx="42">
                  <c:v>44155</c:v>
                </c:pt>
                <c:pt idx="43">
                  <c:v>44162</c:v>
                </c:pt>
                <c:pt idx="44">
                  <c:v>44169</c:v>
                </c:pt>
                <c:pt idx="45">
                  <c:v>44176</c:v>
                </c:pt>
                <c:pt idx="46">
                  <c:v>44183</c:v>
                </c:pt>
                <c:pt idx="47">
                  <c:v>44189</c:v>
                </c:pt>
                <c:pt idx="48">
                  <c:v>44204</c:v>
                </c:pt>
                <c:pt idx="49">
                  <c:v>44211</c:v>
                </c:pt>
                <c:pt idx="50">
                  <c:v>44218</c:v>
                </c:pt>
                <c:pt idx="51">
                  <c:v>44225</c:v>
                </c:pt>
                <c:pt idx="52">
                  <c:v>44232</c:v>
                </c:pt>
                <c:pt idx="53">
                  <c:v>44239</c:v>
                </c:pt>
                <c:pt idx="54">
                  <c:v>44246</c:v>
                </c:pt>
                <c:pt idx="55">
                  <c:v>44253</c:v>
                </c:pt>
                <c:pt idx="56">
                  <c:v>44260</c:v>
                </c:pt>
                <c:pt idx="57">
                  <c:v>44267</c:v>
                </c:pt>
                <c:pt idx="58" formatCode="dd\.mm\.yyyy">
                  <c:v>44274</c:v>
                </c:pt>
                <c:pt idx="59" formatCode="dd\.mm\.yyyy">
                  <c:v>44281</c:v>
                </c:pt>
                <c:pt idx="60" formatCode="dd\.mm\.yyyy">
                  <c:v>44287</c:v>
                </c:pt>
                <c:pt idx="61" formatCode="dd\.mm\.yyyy">
                  <c:v>44295</c:v>
                </c:pt>
                <c:pt idx="62" formatCode="dd\.mm\.yyyy">
                  <c:v>44302</c:v>
                </c:pt>
              </c:numCache>
            </c:numRef>
          </c:cat>
          <c:val>
            <c:numRef>
              <c:f>Ber_SP500_Weekly_Freitags!$W$57:$W$119</c:f>
              <c:numCache>
                <c:formatCode>0</c:formatCode>
                <c:ptCount val="63"/>
                <c:pt idx="0">
                  <c:v>3226</c:v>
                </c:pt>
                <c:pt idx="1">
                  <c:v>3328</c:v>
                </c:pt>
                <c:pt idx="2">
                  <c:v>3380</c:v>
                </c:pt>
                <c:pt idx="3">
                  <c:v>3338</c:v>
                </c:pt>
                <c:pt idx="4">
                  <c:v>2954</c:v>
                </c:pt>
                <c:pt idx="5">
                  <c:v>2972</c:v>
                </c:pt>
                <c:pt idx="6">
                  <c:v>2711</c:v>
                </c:pt>
                <c:pt idx="7">
                  <c:v>2305</c:v>
                </c:pt>
                <c:pt idx="8">
                  <c:v>2541</c:v>
                </c:pt>
                <c:pt idx="9">
                  <c:v>2489</c:v>
                </c:pt>
                <c:pt idx="10">
                  <c:v>2790</c:v>
                </c:pt>
                <c:pt idx="11">
                  <c:v>2875</c:v>
                </c:pt>
                <c:pt idx="12">
                  <c:v>2837</c:v>
                </c:pt>
                <c:pt idx="13">
                  <c:v>2831</c:v>
                </c:pt>
                <c:pt idx="14">
                  <c:v>2930</c:v>
                </c:pt>
                <c:pt idx="15">
                  <c:v>2864</c:v>
                </c:pt>
                <c:pt idx="16">
                  <c:v>2955</c:v>
                </c:pt>
                <c:pt idx="17">
                  <c:v>3044</c:v>
                </c:pt>
                <c:pt idx="18">
                  <c:v>3194</c:v>
                </c:pt>
                <c:pt idx="19">
                  <c:v>3041</c:v>
                </c:pt>
                <c:pt idx="20">
                  <c:v>3098</c:v>
                </c:pt>
                <c:pt idx="21">
                  <c:v>3009</c:v>
                </c:pt>
                <c:pt idx="22">
                  <c:v>3130</c:v>
                </c:pt>
                <c:pt idx="23">
                  <c:v>3185</c:v>
                </c:pt>
                <c:pt idx="24">
                  <c:v>3225</c:v>
                </c:pt>
                <c:pt idx="25">
                  <c:v>3216</c:v>
                </c:pt>
                <c:pt idx="26">
                  <c:v>3271</c:v>
                </c:pt>
                <c:pt idx="27">
                  <c:v>3351</c:v>
                </c:pt>
                <c:pt idx="28">
                  <c:v>3373</c:v>
                </c:pt>
                <c:pt idx="29">
                  <c:v>3397</c:v>
                </c:pt>
                <c:pt idx="30">
                  <c:v>3508</c:v>
                </c:pt>
                <c:pt idx="31">
                  <c:v>3427</c:v>
                </c:pt>
                <c:pt idx="32">
                  <c:v>3341</c:v>
                </c:pt>
                <c:pt idx="33">
                  <c:v>3319</c:v>
                </c:pt>
                <c:pt idx="34">
                  <c:v>3298</c:v>
                </c:pt>
                <c:pt idx="35" formatCode="General">
                  <c:v>3348</c:v>
                </c:pt>
                <c:pt idx="36" formatCode="General">
                  <c:v>3477</c:v>
                </c:pt>
                <c:pt idx="37" formatCode="General">
                  <c:v>3484</c:v>
                </c:pt>
                <c:pt idx="38" formatCode="General">
                  <c:v>3465</c:v>
                </c:pt>
                <c:pt idx="39" formatCode="General">
                  <c:v>3270</c:v>
                </c:pt>
                <c:pt idx="40">
                  <c:v>3510</c:v>
                </c:pt>
                <c:pt idx="41" formatCode="General">
                  <c:v>3585</c:v>
                </c:pt>
                <c:pt idx="42" formatCode="General">
                  <c:v>3558</c:v>
                </c:pt>
                <c:pt idx="43">
                  <c:v>3638</c:v>
                </c:pt>
                <c:pt idx="44">
                  <c:v>3699</c:v>
                </c:pt>
                <c:pt idx="45">
                  <c:v>3663</c:v>
                </c:pt>
                <c:pt idx="46">
                  <c:v>3709</c:v>
                </c:pt>
                <c:pt idx="47">
                  <c:v>3703</c:v>
                </c:pt>
                <c:pt idx="48" formatCode="General">
                  <c:v>3825</c:v>
                </c:pt>
                <c:pt idx="49" formatCode="General">
                  <c:v>3765</c:v>
                </c:pt>
                <c:pt idx="50" formatCode="General">
                  <c:v>3841</c:v>
                </c:pt>
                <c:pt idx="51">
                  <c:v>3714</c:v>
                </c:pt>
                <c:pt idx="52">
                  <c:v>3887</c:v>
                </c:pt>
                <c:pt idx="53">
                  <c:v>3935</c:v>
                </c:pt>
                <c:pt idx="54" formatCode="General">
                  <c:v>3907</c:v>
                </c:pt>
                <c:pt idx="55" formatCode="General">
                  <c:v>3811</c:v>
                </c:pt>
                <c:pt idx="56">
                  <c:v>3845</c:v>
                </c:pt>
                <c:pt idx="57" formatCode="General">
                  <c:v>3943</c:v>
                </c:pt>
                <c:pt idx="58" formatCode="General">
                  <c:v>3913</c:v>
                </c:pt>
                <c:pt idx="59" formatCode="General">
                  <c:v>3975</c:v>
                </c:pt>
                <c:pt idx="60" formatCode="General">
                  <c:v>4020</c:v>
                </c:pt>
                <c:pt idx="61" formatCode="General">
                  <c:v>4129</c:v>
                </c:pt>
                <c:pt idx="62" formatCode="General">
                  <c:v>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741184"/>
        <c:axId val="367739648"/>
      </c:lineChart>
      <c:dateAx>
        <c:axId val="3677322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367733760"/>
        <c:crossesAt val="-30"/>
        <c:auto val="1"/>
        <c:lblOffset val="100"/>
        <c:baseTimeUnit val="days"/>
        <c:majorUnit val="1"/>
        <c:majorTimeUnit val="months"/>
      </c:dateAx>
      <c:valAx>
        <c:axId val="367733760"/>
        <c:scaling>
          <c:orientation val="minMax"/>
          <c:max val="0.2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spPr>
          <a:ln>
            <a:solidFill>
              <a:srgbClr val="00B050"/>
            </a:solidFill>
          </a:ln>
        </c:spPr>
        <c:txPr>
          <a:bodyPr/>
          <a:lstStyle/>
          <a:p>
            <a:pPr>
              <a:defRPr>
                <a:latin typeface="Arial Black" panose="020B0A04020102020204" pitchFamily="34" charset="0"/>
              </a:defRPr>
            </a:pPr>
            <a:endParaRPr lang="de-DE"/>
          </a:p>
        </c:txPr>
        <c:crossAx val="367732224"/>
        <c:crosses val="autoZero"/>
        <c:crossBetween val="between"/>
      </c:valAx>
      <c:valAx>
        <c:axId val="367739648"/>
        <c:scaling>
          <c:orientation val="minMax"/>
          <c:min val="20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de-DE"/>
          </a:p>
        </c:txPr>
        <c:crossAx val="367741184"/>
        <c:crosses val="max"/>
        <c:crossBetween val="between"/>
      </c:valAx>
      <c:dateAx>
        <c:axId val="367741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67739648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0807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8"/>
  <sheetViews>
    <sheetView topLeftCell="M41" zoomScaleNormal="100" workbookViewId="0">
      <selection activeCell="V41" sqref="V1:V1048576"/>
    </sheetView>
  </sheetViews>
  <sheetFormatPr baseColWidth="10" defaultRowHeight="15" x14ac:dyDescent="0.25"/>
  <cols>
    <col min="2" max="2" width="11.42578125" style="7"/>
    <col min="4" max="6" width="11.42578125" style="5"/>
    <col min="7" max="9" width="11.42578125" style="26"/>
    <col min="10" max="10" width="11.42578125" style="7"/>
    <col min="12" max="12" width="14.28515625" style="18" customWidth="1"/>
    <col min="13" max="13" width="22.28515625" style="18" customWidth="1"/>
    <col min="14" max="15" width="17.140625" style="18" customWidth="1"/>
    <col min="16" max="16" width="19.42578125" style="5" customWidth="1"/>
    <col min="19" max="19" width="16.7109375" style="18" customWidth="1"/>
    <col min="20" max="20" width="22.85546875" style="18" customWidth="1"/>
    <col min="21" max="21" width="19.85546875" style="18" customWidth="1"/>
    <col min="22" max="22" width="11.42578125" style="27"/>
    <col min="23" max="23" width="11.42578125" style="5"/>
    <col min="26" max="26" width="11.42578125" style="5"/>
    <col min="27" max="27" width="20.140625" customWidth="1"/>
    <col min="31" max="31" width="11.42578125" style="18"/>
    <col min="32" max="32" width="17.140625" style="18" customWidth="1"/>
    <col min="33" max="33" width="16" style="18" customWidth="1"/>
    <col min="34" max="34" width="11.42578125" style="10"/>
    <col min="35" max="35" width="11.42578125" style="5"/>
    <col min="39" max="41" width="11.42578125" style="5"/>
    <col min="43" max="43" width="17.7109375" customWidth="1"/>
    <col min="44" max="44" width="16" customWidth="1"/>
  </cols>
  <sheetData>
    <row r="1" spans="1:9" x14ac:dyDescent="0.25">
      <c r="A1" s="1" t="s">
        <v>0</v>
      </c>
      <c r="B1" s="15" t="s">
        <v>1</v>
      </c>
      <c r="C1" s="1" t="s">
        <v>2</v>
      </c>
      <c r="D1" s="4" t="s">
        <v>3</v>
      </c>
      <c r="E1" s="4" t="s">
        <v>4</v>
      </c>
      <c r="F1" s="4" t="s">
        <v>29</v>
      </c>
      <c r="G1" s="25" t="s">
        <v>34</v>
      </c>
      <c r="H1" s="25"/>
      <c r="I1" s="25"/>
    </row>
    <row r="2" spans="1:9" x14ac:dyDescent="0.25">
      <c r="A2" s="2">
        <v>1</v>
      </c>
      <c r="B2" s="24">
        <v>43469</v>
      </c>
      <c r="C2" s="2">
        <v>2531</v>
      </c>
    </row>
    <row r="3" spans="1:9" x14ac:dyDescent="0.25">
      <c r="A3" s="2">
        <v>2</v>
      </c>
      <c r="B3" s="16">
        <v>43476</v>
      </c>
      <c r="C3" s="2">
        <v>2596</v>
      </c>
      <c r="G3" s="26">
        <f>C3/C2-1</f>
        <v>2.5681548794942666E-2</v>
      </c>
      <c r="H3" s="26">
        <f>IF(G3&lt;-0.08,1,0)</f>
        <v>0</v>
      </c>
    </row>
    <row r="4" spans="1:9" x14ac:dyDescent="0.25">
      <c r="A4" s="2">
        <v>3</v>
      </c>
      <c r="B4" s="16">
        <v>43483</v>
      </c>
      <c r="C4" s="2">
        <v>2670</v>
      </c>
      <c r="G4" s="26">
        <f t="shared" ref="G4:G67" si="0">C4/C3-1</f>
        <v>2.8505392912172578E-2</v>
      </c>
      <c r="H4" s="26">
        <f t="shared" ref="H4:H67" si="1">IF(G4&lt;-0.08,1,0)</f>
        <v>0</v>
      </c>
    </row>
    <row r="5" spans="1:9" x14ac:dyDescent="0.25">
      <c r="A5" s="2">
        <v>4</v>
      </c>
      <c r="B5" s="16">
        <v>43490</v>
      </c>
      <c r="C5" s="2">
        <v>2664</v>
      </c>
      <c r="D5" s="5">
        <f t="shared" ref="D5:D63" si="2">AVERAGE(C2:C5)</f>
        <v>2615.25</v>
      </c>
      <c r="G5" s="26">
        <f t="shared" si="0"/>
        <v>-2.2471910112359383E-3</v>
      </c>
      <c r="H5" s="26">
        <f t="shared" si="1"/>
        <v>0</v>
      </c>
    </row>
    <row r="6" spans="1:9" x14ac:dyDescent="0.25">
      <c r="A6" s="2">
        <v>5</v>
      </c>
      <c r="B6" s="16">
        <v>43497</v>
      </c>
      <c r="C6" s="2">
        <v>2706</v>
      </c>
      <c r="D6" s="5">
        <f t="shared" si="2"/>
        <v>2659</v>
      </c>
      <c r="G6" s="26">
        <f t="shared" si="0"/>
        <v>1.5765765765765716E-2</v>
      </c>
      <c r="H6" s="26">
        <f t="shared" si="1"/>
        <v>0</v>
      </c>
    </row>
    <row r="7" spans="1:9" x14ac:dyDescent="0.25">
      <c r="A7" s="2">
        <v>6</v>
      </c>
      <c r="B7" s="16">
        <v>43504</v>
      </c>
      <c r="C7" s="2">
        <v>2707</v>
      </c>
      <c r="D7" s="5">
        <f t="shared" si="2"/>
        <v>2686.75</v>
      </c>
      <c r="G7" s="26">
        <f t="shared" si="0"/>
        <v>3.695491500370629E-4</v>
      </c>
      <c r="H7" s="26">
        <f t="shared" si="1"/>
        <v>0</v>
      </c>
    </row>
    <row r="8" spans="1:9" x14ac:dyDescent="0.25">
      <c r="A8" s="2">
        <v>7</v>
      </c>
      <c r="B8" s="16">
        <v>43511</v>
      </c>
      <c r="C8" s="2">
        <v>2775</v>
      </c>
      <c r="D8" s="5">
        <f t="shared" si="2"/>
        <v>2713</v>
      </c>
      <c r="G8" s="26">
        <f t="shared" si="0"/>
        <v>2.5120059106021442E-2</v>
      </c>
      <c r="H8" s="26">
        <f t="shared" si="1"/>
        <v>0</v>
      </c>
    </row>
    <row r="9" spans="1:9" x14ac:dyDescent="0.25">
      <c r="A9" s="2">
        <v>8</v>
      </c>
      <c r="B9" s="16">
        <v>43518</v>
      </c>
      <c r="C9" s="2">
        <v>2792</v>
      </c>
      <c r="D9" s="5">
        <f t="shared" si="2"/>
        <v>2745</v>
      </c>
      <c r="G9" s="26">
        <f t="shared" si="0"/>
        <v>6.1261261261260636E-3</v>
      </c>
      <c r="H9" s="26">
        <f t="shared" si="1"/>
        <v>0</v>
      </c>
    </row>
    <row r="10" spans="1:9" x14ac:dyDescent="0.25">
      <c r="A10" s="2">
        <v>9</v>
      </c>
      <c r="B10" s="16">
        <v>43525</v>
      </c>
      <c r="C10" s="2">
        <v>2803</v>
      </c>
      <c r="D10" s="5">
        <f t="shared" si="2"/>
        <v>2769.25</v>
      </c>
      <c r="G10" s="26">
        <f t="shared" si="0"/>
        <v>3.9398280802291907E-3</v>
      </c>
      <c r="H10" s="26">
        <f t="shared" si="1"/>
        <v>0</v>
      </c>
    </row>
    <row r="11" spans="1:9" x14ac:dyDescent="0.25">
      <c r="A11" s="2">
        <v>10</v>
      </c>
      <c r="B11" s="16">
        <v>43532</v>
      </c>
      <c r="C11" s="2">
        <v>2743</v>
      </c>
      <c r="D11" s="5">
        <f t="shared" si="2"/>
        <v>2778.25</v>
      </c>
      <c r="E11" s="5">
        <f t="shared" ref="E11:E68" si="3">AVERAGE(C2:C10)</f>
        <v>2693.7777777777778</v>
      </c>
      <c r="G11" s="26">
        <f t="shared" si="0"/>
        <v>-2.1405636817695362E-2</v>
      </c>
      <c r="H11" s="26">
        <f t="shared" si="1"/>
        <v>0</v>
      </c>
    </row>
    <row r="12" spans="1:9" x14ac:dyDescent="0.25">
      <c r="A12" s="2">
        <v>11</v>
      </c>
      <c r="B12" s="16">
        <v>43539</v>
      </c>
      <c r="C12" s="2">
        <v>2822</v>
      </c>
      <c r="D12" s="5">
        <f t="shared" si="2"/>
        <v>2790</v>
      </c>
      <c r="E12" s="5">
        <f t="shared" si="3"/>
        <v>2717.3333333333335</v>
      </c>
      <c r="G12" s="26">
        <f t="shared" si="0"/>
        <v>2.8800583302952987E-2</v>
      </c>
      <c r="H12" s="26">
        <f t="shared" si="1"/>
        <v>0</v>
      </c>
    </row>
    <row r="13" spans="1:9" x14ac:dyDescent="0.25">
      <c r="A13" s="2">
        <v>12</v>
      </c>
      <c r="B13" s="16">
        <v>43546</v>
      </c>
      <c r="C13" s="2">
        <v>2800</v>
      </c>
      <c r="D13" s="5">
        <f t="shared" si="2"/>
        <v>2792</v>
      </c>
      <c r="E13" s="5">
        <f t="shared" si="3"/>
        <v>2742.4444444444443</v>
      </c>
      <c r="G13" s="26">
        <f t="shared" si="0"/>
        <v>-7.795889440113446E-3</v>
      </c>
      <c r="H13" s="26">
        <f t="shared" si="1"/>
        <v>0</v>
      </c>
    </row>
    <row r="14" spans="1:9" x14ac:dyDescent="0.25">
      <c r="A14" s="2">
        <v>13</v>
      </c>
      <c r="B14" s="16">
        <v>43553</v>
      </c>
      <c r="C14" s="2">
        <v>2834</v>
      </c>
      <c r="D14" s="5">
        <f t="shared" si="2"/>
        <v>2799.75</v>
      </c>
      <c r="E14" s="5">
        <f t="shared" si="3"/>
        <v>2756.8888888888887</v>
      </c>
      <c r="G14" s="26">
        <f t="shared" si="0"/>
        <v>1.2142857142857233E-2</v>
      </c>
      <c r="H14" s="26">
        <f t="shared" si="1"/>
        <v>0</v>
      </c>
    </row>
    <row r="15" spans="1:9" x14ac:dyDescent="0.25">
      <c r="A15" s="2">
        <v>14</v>
      </c>
      <c r="B15" s="16">
        <v>43560</v>
      </c>
      <c r="C15" s="2">
        <v>2892</v>
      </c>
      <c r="D15" s="5">
        <f t="shared" si="2"/>
        <v>2837</v>
      </c>
      <c r="E15" s="5">
        <f t="shared" si="3"/>
        <v>2775.7777777777778</v>
      </c>
      <c r="G15" s="26">
        <f t="shared" si="0"/>
        <v>2.0465772759350687E-2</v>
      </c>
      <c r="H15" s="26">
        <f t="shared" si="1"/>
        <v>0</v>
      </c>
    </row>
    <row r="16" spans="1:9" x14ac:dyDescent="0.25">
      <c r="A16" s="2">
        <v>15</v>
      </c>
      <c r="B16" s="16">
        <v>43567</v>
      </c>
      <c r="C16" s="2">
        <v>2907</v>
      </c>
      <c r="D16" s="5">
        <f t="shared" si="2"/>
        <v>2858.25</v>
      </c>
      <c r="E16" s="5">
        <f t="shared" si="3"/>
        <v>2796.4444444444443</v>
      </c>
      <c r="G16" s="26">
        <f t="shared" si="0"/>
        <v>5.1867219917012264E-3</v>
      </c>
      <c r="H16" s="26">
        <f t="shared" si="1"/>
        <v>0</v>
      </c>
    </row>
    <row r="17" spans="1:8" x14ac:dyDescent="0.25">
      <c r="A17" s="2">
        <v>16</v>
      </c>
      <c r="B17" s="16">
        <v>43581</v>
      </c>
      <c r="C17" s="2">
        <v>2939</v>
      </c>
      <c r="D17" s="5">
        <f t="shared" si="2"/>
        <v>2893</v>
      </c>
      <c r="E17" s="5">
        <f t="shared" si="3"/>
        <v>2818.6666666666665</v>
      </c>
      <c r="G17" s="26">
        <f t="shared" si="0"/>
        <v>1.1007911936704584E-2</v>
      </c>
      <c r="H17" s="26">
        <f t="shared" si="1"/>
        <v>0</v>
      </c>
    </row>
    <row r="18" spans="1:8" x14ac:dyDescent="0.25">
      <c r="A18" s="2">
        <v>17</v>
      </c>
      <c r="B18" s="16">
        <v>43588</v>
      </c>
      <c r="C18" s="2">
        <v>2945</v>
      </c>
      <c r="D18" s="5">
        <f t="shared" si="2"/>
        <v>2920.75</v>
      </c>
      <c r="E18" s="5">
        <f t="shared" si="3"/>
        <v>2836.8888888888887</v>
      </c>
      <c r="G18" s="26">
        <f t="shared" si="0"/>
        <v>2.0415107179312386E-3</v>
      </c>
      <c r="H18" s="26">
        <f t="shared" si="1"/>
        <v>0</v>
      </c>
    </row>
    <row r="19" spans="1:8" x14ac:dyDescent="0.25">
      <c r="A19" s="2">
        <v>18</v>
      </c>
      <c r="B19" s="16">
        <v>43595</v>
      </c>
      <c r="C19" s="2">
        <v>2881</v>
      </c>
      <c r="D19" s="5">
        <f t="shared" si="2"/>
        <v>2918</v>
      </c>
      <c r="E19" s="5">
        <f t="shared" si="3"/>
        <v>2853.8888888888887</v>
      </c>
      <c r="G19" s="26">
        <f t="shared" si="0"/>
        <v>-2.1731748726655398E-2</v>
      </c>
      <c r="H19" s="26">
        <f t="shared" si="1"/>
        <v>0</v>
      </c>
    </row>
    <row r="20" spans="1:8" x14ac:dyDescent="0.25">
      <c r="A20" s="2">
        <v>19</v>
      </c>
      <c r="B20" s="16">
        <v>43602</v>
      </c>
      <c r="C20" s="2">
        <v>2859</v>
      </c>
      <c r="D20" s="5">
        <f t="shared" si="2"/>
        <v>2906</v>
      </c>
      <c r="E20" s="5">
        <f t="shared" si="3"/>
        <v>2862.5555555555557</v>
      </c>
      <c r="G20" s="26">
        <f t="shared" si="0"/>
        <v>-7.6362374175633629E-3</v>
      </c>
      <c r="H20" s="26">
        <f t="shared" si="1"/>
        <v>0</v>
      </c>
    </row>
    <row r="21" spans="1:8" x14ac:dyDescent="0.25">
      <c r="A21" s="2">
        <v>20</v>
      </c>
      <c r="B21" s="16">
        <v>43609</v>
      </c>
      <c r="C21" s="2">
        <v>2826</v>
      </c>
      <c r="D21" s="5">
        <f t="shared" si="2"/>
        <v>2877.75</v>
      </c>
      <c r="E21" s="5">
        <f t="shared" si="3"/>
        <v>2875.4444444444443</v>
      </c>
      <c r="G21" s="26">
        <f t="shared" si="0"/>
        <v>-1.1542497376705096E-2</v>
      </c>
      <c r="H21" s="26">
        <f t="shared" si="1"/>
        <v>0</v>
      </c>
    </row>
    <row r="22" spans="1:8" x14ac:dyDescent="0.25">
      <c r="A22" s="2">
        <v>21</v>
      </c>
      <c r="B22" s="16">
        <v>43616</v>
      </c>
      <c r="C22" s="2">
        <v>2752</v>
      </c>
      <c r="D22" s="5">
        <f t="shared" si="2"/>
        <v>2829.5</v>
      </c>
      <c r="E22" s="5">
        <f t="shared" si="3"/>
        <v>2875.8888888888887</v>
      </c>
      <c r="G22" s="26">
        <f t="shared" si="0"/>
        <v>-2.6185421089879646E-2</v>
      </c>
      <c r="H22" s="26">
        <f t="shared" si="1"/>
        <v>0</v>
      </c>
    </row>
    <row r="23" spans="1:8" x14ac:dyDescent="0.25">
      <c r="A23" s="2">
        <v>22</v>
      </c>
      <c r="B23" s="16">
        <v>43623</v>
      </c>
      <c r="C23" s="2">
        <v>2873</v>
      </c>
      <c r="D23" s="5">
        <f t="shared" si="2"/>
        <v>2827.5</v>
      </c>
      <c r="E23" s="5">
        <f t="shared" si="3"/>
        <v>2870.5555555555557</v>
      </c>
      <c r="G23" s="26">
        <f t="shared" si="0"/>
        <v>4.3968023255813948E-2</v>
      </c>
      <c r="H23" s="26">
        <f t="shared" si="1"/>
        <v>0</v>
      </c>
    </row>
    <row r="24" spans="1:8" x14ac:dyDescent="0.25">
      <c r="A24" s="2">
        <v>23</v>
      </c>
      <c r="B24" s="16">
        <v>43630</v>
      </c>
      <c r="C24" s="2">
        <v>2886</v>
      </c>
      <c r="D24" s="5">
        <f t="shared" si="2"/>
        <v>2834.25</v>
      </c>
      <c r="E24" s="5">
        <f t="shared" si="3"/>
        <v>2874.8888888888887</v>
      </c>
      <c r="G24" s="26">
        <f t="shared" si="0"/>
        <v>4.5248868778280382E-3</v>
      </c>
      <c r="H24" s="26">
        <f t="shared" si="1"/>
        <v>0</v>
      </c>
    </row>
    <row r="25" spans="1:8" x14ac:dyDescent="0.25">
      <c r="A25" s="2">
        <v>24</v>
      </c>
      <c r="B25" s="16">
        <v>43637</v>
      </c>
      <c r="C25" s="2">
        <v>2950</v>
      </c>
      <c r="D25" s="5">
        <f t="shared" si="2"/>
        <v>2865.25</v>
      </c>
      <c r="E25" s="5">
        <f t="shared" si="3"/>
        <v>2874.2222222222222</v>
      </c>
      <c r="G25" s="26">
        <f t="shared" si="0"/>
        <v>2.2176022176022103E-2</v>
      </c>
      <c r="H25" s="26">
        <f t="shared" si="1"/>
        <v>0</v>
      </c>
    </row>
    <row r="26" spans="1:8" x14ac:dyDescent="0.25">
      <c r="A26" s="2">
        <v>25</v>
      </c>
      <c r="B26" s="16">
        <v>43644</v>
      </c>
      <c r="C26" s="2">
        <v>2941</v>
      </c>
      <c r="D26" s="5">
        <f t="shared" si="2"/>
        <v>2912.5</v>
      </c>
      <c r="E26" s="5">
        <f t="shared" si="3"/>
        <v>2879</v>
      </c>
      <c r="G26" s="26">
        <f t="shared" si="0"/>
        <v>-3.0508474576270705E-3</v>
      </c>
      <c r="H26" s="26">
        <f t="shared" si="1"/>
        <v>0</v>
      </c>
    </row>
    <row r="27" spans="1:8" x14ac:dyDescent="0.25">
      <c r="A27" s="2">
        <v>26</v>
      </c>
      <c r="B27" s="16">
        <v>43651</v>
      </c>
      <c r="C27" s="2">
        <v>2990</v>
      </c>
      <c r="D27" s="5">
        <f t="shared" si="2"/>
        <v>2941.75</v>
      </c>
      <c r="E27" s="5">
        <f t="shared" si="3"/>
        <v>2879.2222222222222</v>
      </c>
      <c r="G27" s="26">
        <f t="shared" si="0"/>
        <v>1.6660999659979581E-2</v>
      </c>
      <c r="H27" s="26">
        <f t="shared" si="1"/>
        <v>0</v>
      </c>
    </row>
    <row r="28" spans="1:8" x14ac:dyDescent="0.25">
      <c r="A28" s="2">
        <v>27</v>
      </c>
      <c r="B28" s="16">
        <v>43658</v>
      </c>
      <c r="C28" s="2">
        <v>3013</v>
      </c>
      <c r="D28" s="5">
        <f t="shared" si="2"/>
        <v>2973.5</v>
      </c>
      <c r="E28" s="5">
        <f t="shared" si="3"/>
        <v>2884.2222222222222</v>
      </c>
      <c r="G28" s="26">
        <f t="shared" si="0"/>
        <v>7.692307692307665E-3</v>
      </c>
      <c r="H28" s="26">
        <f t="shared" si="1"/>
        <v>0</v>
      </c>
    </row>
    <row r="29" spans="1:8" x14ac:dyDescent="0.25">
      <c r="A29" s="2">
        <v>28</v>
      </c>
      <c r="B29" s="16">
        <v>43665</v>
      </c>
      <c r="C29" s="2">
        <v>2976</v>
      </c>
      <c r="D29" s="5">
        <f t="shared" si="2"/>
        <v>2980</v>
      </c>
      <c r="E29" s="5">
        <f t="shared" si="3"/>
        <v>2898.8888888888887</v>
      </c>
      <c r="G29" s="26">
        <f t="shared" si="0"/>
        <v>-1.2280119482243612E-2</v>
      </c>
      <c r="H29" s="26">
        <f t="shared" si="1"/>
        <v>0</v>
      </c>
    </row>
    <row r="30" spans="1:8" x14ac:dyDescent="0.25">
      <c r="A30" s="2">
        <v>29</v>
      </c>
      <c r="B30" s="16">
        <v>43672</v>
      </c>
      <c r="C30" s="2">
        <v>3025</v>
      </c>
      <c r="D30" s="5">
        <f t="shared" si="2"/>
        <v>3001</v>
      </c>
      <c r="E30" s="5">
        <f t="shared" si="3"/>
        <v>2911.8888888888887</v>
      </c>
      <c r="G30" s="26">
        <f t="shared" si="0"/>
        <v>1.6465053763440762E-2</v>
      </c>
      <c r="H30" s="26">
        <f t="shared" si="1"/>
        <v>0</v>
      </c>
    </row>
    <row r="31" spans="1:8" x14ac:dyDescent="0.25">
      <c r="A31" s="2">
        <v>30</v>
      </c>
      <c r="B31" s="16">
        <v>43679</v>
      </c>
      <c r="C31" s="2">
        <v>2932</v>
      </c>
      <c r="D31" s="5">
        <f t="shared" si="2"/>
        <v>2986.5</v>
      </c>
      <c r="E31" s="5">
        <f t="shared" si="3"/>
        <v>2934</v>
      </c>
      <c r="G31" s="26">
        <f t="shared" si="0"/>
        <v>-3.0743801652892588E-2</v>
      </c>
      <c r="H31" s="26">
        <f t="shared" si="1"/>
        <v>0</v>
      </c>
    </row>
    <row r="32" spans="1:8" x14ac:dyDescent="0.25">
      <c r="A32" s="2">
        <v>31</v>
      </c>
      <c r="B32" s="16">
        <v>43686</v>
      </c>
      <c r="C32" s="2">
        <v>2919</v>
      </c>
      <c r="D32" s="5">
        <f t="shared" si="2"/>
        <v>2963</v>
      </c>
      <c r="E32" s="5">
        <f t="shared" si="3"/>
        <v>2954</v>
      </c>
      <c r="G32" s="26">
        <f t="shared" si="0"/>
        <v>-4.433833560709366E-3</v>
      </c>
      <c r="H32" s="26">
        <f t="shared" si="1"/>
        <v>0</v>
      </c>
    </row>
    <row r="33" spans="1:16" x14ac:dyDescent="0.25">
      <c r="A33" s="2">
        <v>32</v>
      </c>
      <c r="B33" s="16">
        <v>43693</v>
      </c>
      <c r="C33" s="2">
        <v>2889</v>
      </c>
      <c r="D33" s="5">
        <f t="shared" si="2"/>
        <v>2941.25</v>
      </c>
      <c r="E33" s="5">
        <f t="shared" si="3"/>
        <v>2959.1111111111113</v>
      </c>
      <c r="G33" s="26">
        <f t="shared" si="0"/>
        <v>-1.0277492291880796E-2</v>
      </c>
      <c r="H33" s="26">
        <f t="shared" si="1"/>
        <v>0</v>
      </c>
    </row>
    <row r="34" spans="1:16" x14ac:dyDescent="0.25">
      <c r="A34" s="2">
        <v>33</v>
      </c>
      <c r="B34" s="16">
        <v>43700</v>
      </c>
      <c r="C34" s="2">
        <v>2847</v>
      </c>
      <c r="D34" s="5">
        <f t="shared" si="2"/>
        <v>2896.75</v>
      </c>
      <c r="E34" s="5">
        <f t="shared" si="3"/>
        <v>2959.4444444444443</v>
      </c>
      <c r="G34" s="26">
        <f t="shared" si="0"/>
        <v>-1.4537902388369717E-2</v>
      </c>
      <c r="H34" s="26">
        <f t="shared" si="1"/>
        <v>0</v>
      </c>
    </row>
    <row r="35" spans="1:16" x14ac:dyDescent="0.25">
      <c r="A35" s="2">
        <v>34</v>
      </c>
      <c r="B35" s="16">
        <v>43707</v>
      </c>
      <c r="C35" s="2">
        <v>2926</v>
      </c>
      <c r="D35" s="5">
        <f t="shared" si="2"/>
        <v>2895.25</v>
      </c>
      <c r="E35" s="5">
        <f t="shared" si="3"/>
        <v>2948</v>
      </c>
      <c r="G35" s="26">
        <f t="shared" si="0"/>
        <v>2.77485072005621E-2</v>
      </c>
      <c r="H35" s="26">
        <f t="shared" si="1"/>
        <v>0</v>
      </c>
    </row>
    <row r="36" spans="1:16" x14ac:dyDescent="0.25">
      <c r="A36" s="2">
        <v>35</v>
      </c>
      <c r="B36" s="16">
        <v>43714</v>
      </c>
      <c r="C36" s="2">
        <v>2979</v>
      </c>
      <c r="D36" s="5">
        <f t="shared" si="2"/>
        <v>2910.25</v>
      </c>
      <c r="E36" s="5">
        <f t="shared" si="3"/>
        <v>2946.3333333333335</v>
      </c>
      <c r="G36" s="26">
        <f t="shared" si="0"/>
        <v>1.8113465481886637E-2</v>
      </c>
      <c r="H36" s="26">
        <f t="shared" si="1"/>
        <v>0</v>
      </c>
    </row>
    <row r="37" spans="1:16" x14ac:dyDescent="0.25">
      <c r="A37" s="2">
        <v>36</v>
      </c>
      <c r="B37" s="16">
        <v>43721</v>
      </c>
      <c r="C37" s="2">
        <v>3007</v>
      </c>
      <c r="D37" s="5">
        <f t="shared" si="2"/>
        <v>2939.75</v>
      </c>
      <c r="E37" s="5">
        <f t="shared" si="3"/>
        <v>2945.1111111111113</v>
      </c>
      <c r="G37" s="26">
        <f t="shared" si="0"/>
        <v>9.3991272239006829E-3</v>
      </c>
      <c r="H37" s="26">
        <f t="shared" si="1"/>
        <v>0</v>
      </c>
    </row>
    <row r="38" spans="1:16" x14ac:dyDescent="0.25">
      <c r="A38" s="2">
        <v>37</v>
      </c>
      <c r="B38" s="16">
        <v>43728</v>
      </c>
      <c r="C38" s="2">
        <v>2992</v>
      </c>
      <c r="D38" s="5">
        <f t="shared" si="2"/>
        <v>2976</v>
      </c>
      <c r="E38" s="5">
        <f t="shared" si="3"/>
        <v>2944.4444444444443</v>
      </c>
      <c r="G38" s="26">
        <f t="shared" si="0"/>
        <v>-4.9883604921848734E-3</v>
      </c>
      <c r="H38" s="26">
        <f t="shared" si="1"/>
        <v>0</v>
      </c>
    </row>
    <row r="39" spans="1:16" x14ac:dyDescent="0.25">
      <c r="A39" s="2">
        <v>38</v>
      </c>
      <c r="B39" s="16">
        <v>43735</v>
      </c>
      <c r="C39" s="2">
        <v>2962</v>
      </c>
      <c r="D39" s="5">
        <f t="shared" si="2"/>
        <v>2985</v>
      </c>
      <c r="E39" s="5">
        <f t="shared" si="3"/>
        <v>2946.2222222222222</v>
      </c>
      <c r="G39" s="26">
        <f t="shared" si="0"/>
        <v>-1.0026737967914423E-2</v>
      </c>
      <c r="H39" s="26">
        <f t="shared" si="1"/>
        <v>0</v>
      </c>
      <c r="J39" s="7" t="s">
        <v>1</v>
      </c>
      <c r="K39" t="s">
        <v>2</v>
      </c>
      <c r="L39" s="18" t="s">
        <v>30</v>
      </c>
      <c r="M39" s="18" t="s">
        <v>31</v>
      </c>
      <c r="N39" s="18" t="s">
        <v>32</v>
      </c>
      <c r="O39" s="18" t="s">
        <v>35</v>
      </c>
      <c r="P39" s="5" t="s">
        <v>36</v>
      </c>
    </row>
    <row r="40" spans="1:16" x14ac:dyDescent="0.25">
      <c r="A40" s="2">
        <v>39</v>
      </c>
      <c r="B40" s="24">
        <v>43742</v>
      </c>
      <c r="C40" s="2">
        <v>2952</v>
      </c>
      <c r="D40" s="5">
        <f t="shared" si="2"/>
        <v>2978.25</v>
      </c>
      <c r="E40" s="5">
        <f t="shared" si="3"/>
        <v>2939.2222222222222</v>
      </c>
      <c r="F40" s="5">
        <f>AVERAGE(C2:C40)</f>
        <v>2859.0512820512822</v>
      </c>
      <c r="G40" s="26">
        <f t="shared" si="0"/>
        <v>-3.3760972316002613E-3</v>
      </c>
      <c r="H40" s="26">
        <f t="shared" si="1"/>
        <v>0</v>
      </c>
      <c r="J40" s="8">
        <v>43742</v>
      </c>
      <c r="K40">
        <v>2952</v>
      </c>
      <c r="L40" s="18">
        <f>C40/D40-1</f>
        <v>-8.8139007806598002E-3</v>
      </c>
      <c r="M40" s="18">
        <f>C40/E40-1</f>
        <v>4.3473330057082205E-3</v>
      </c>
      <c r="N40" s="18">
        <f>C40/F40-1</f>
        <v>3.251033604477005E-2</v>
      </c>
    </row>
    <row r="41" spans="1:16" x14ac:dyDescent="0.25">
      <c r="A41" s="2">
        <v>40</v>
      </c>
      <c r="B41" s="16">
        <v>43749</v>
      </c>
      <c r="C41" s="2">
        <v>2970</v>
      </c>
      <c r="D41" s="5">
        <f t="shared" si="2"/>
        <v>2969</v>
      </c>
      <c r="E41" s="5">
        <f t="shared" si="3"/>
        <v>2941.4444444444443</v>
      </c>
      <c r="F41" s="5">
        <f t="shared" ref="F41:F104" si="4">AVERAGE(C3:C41)</f>
        <v>2870.3076923076924</v>
      </c>
      <c r="G41" s="26">
        <f t="shared" si="0"/>
        <v>6.0975609756097615E-3</v>
      </c>
      <c r="H41" s="26">
        <f t="shared" si="1"/>
        <v>0</v>
      </c>
      <c r="J41" s="7">
        <v>43749</v>
      </c>
      <c r="K41">
        <v>2970</v>
      </c>
      <c r="L41" s="18">
        <f t="shared" ref="L41:L104" si="5">C41/D41-1</f>
        <v>3.3681374200056347E-4</v>
      </c>
      <c r="M41" s="18">
        <f t="shared" ref="M41:M104" si="6">C41/E41-1</f>
        <v>9.7080043818229544E-3</v>
      </c>
      <c r="N41" s="18">
        <f t="shared" ref="N41:N104" si="7">C41/F41-1</f>
        <v>3.4732272069464498E-2</v>
      </c>
      <c r="O41" s="18">
        <f>K41/K40-1</f>
        <v>6.0975609756097615E-3</v>
      </c>
      <c r="P41" s="5">
        <f>IF(O41&lt;-8%,1,0)</f>
        <v>0</v>
      </c>
    </row>
    <row r="42" spans="1:16" x14ac:dyDescent="0.25">
      <c r="A42" s="2">
        <v>41</v>
      </c>
      <c r="B42" s="16">
        <v>43756</v>
      </c>
      <c r="C42" s="2">
        <v>2986</v>
      </c>
      <c r="D42" s="5">
        <f t="shared" si="2"/>
        <v>2967.5</v>
      </c>
      <c r="E42" s="5">
        <f t="shared" si="3"/>
        <v>2947.1111111111113</v>
      </c>
      <c r="F42" s="5">
        <f t="shared" si="4"/>
        <v>2880.3076923076924</v>
      </c>
      <c r="G42" s="26">
        <f t="shared" si="0"/>
        <v>5.3872053872054959E-3</v>
      </c>
      <c r="H42" s="26">
        <f t="shared" si="1"/>
        <v>0</v>
      </c>
      <c r="J42" s="7">
        <v>43756</v>
      </c>
      <c r="K42">
        <v>2986</v>
      </c>
      <c r="L42" s="18">
        <f t="shared" si="5"/>
        <v>6.2342038753158135E-3</v>
      </c>
      <c r="M42" s="18">
        <f t="shared" si="6"/>
        <v>1.3195596440959134E-2</v>
      </c>
      <c r="N42" s="18">
        <f t="shared" si="7"/>
        <v>3.669479756436278E-2</v>
      </c>
      <c r="O42" s="18">
        <f t="shared" ref="O42:O105" si="8">K42/K41-1</f>
        <v>5.3872053872054959E-3</v>
      </c>
      <c r="P42" s="5">
        <f t="shared" ref="P42:P105" si="9">IF(O42&lt;-8%,1,0)</f>
        <v>0</v>
      </c>
    </row>
    <row r="43" spans="1:16" x14ac:dyDescent="0.25">
      <c r="A43" s="2">
        <v>42</v>
      </c>
      <c r="B43" s="16">
        <v>43763</v>
      </c>
      <c r="C43" s="2">
        <v>3023</v>
      </c>
      <c r="D43" s="5">
        <f t="shared" si="2"/>
        <v>2982.75</v>
      </c>
      <c r="E43" s="5">
        <f t="shared" si="3"/>
        <v>2957.8888888888887</v>
      </c>
      <c r="F43" s="5">
        <f t="shared" si="4"/>
        <v>2889.3589743589741</v>
      </c>
      <c r="G43" s="26">
        <f t="shared" si="0"/>
        <v>1.2391158740790331E-2</v>
      </c>
      <c r="H43" s="26">
        <f t="shared" si="1"/>
        <v>0</v>
      </c>
      <c r="J43" s="7">
        <v>43763</v>
      </c>
      <c r="K43">
        <v>3023</v>
      </c>
      <c r="L43" s="18">
        <f t="shared" si="5"/>
        <v>1.3494258653926838E-2</v>
      </c>
      <c r="M43" s="18">
        <f t="shared" si="6"/>
        <v>2.2012696743172855E-2</v>
      </c>
      <c r="N43" s="18">
        <f t="shared" si="7"/>
        <v>4.6252828681723424E-2</v>
      </c>
      <c r="O43" s="18">
        <f t="shared" si="8"/>
        <v>1.2391158740790331E-2</v>
      </c>
      <c r="P43" s="5">
        <f t="shared" si="9"/>
        <v>0</v>
      </c>
    </row>
    <row r="44" spans="1:16" x14ac:dyDescent="0.25">
      <c r="A44" s="2">
        <v>43</v>
      </c>
      <c r="B44" s="16">
        <v>43770</v>
      </c>
      <c r="C44" s="2">
        <v>3067</v>
      </c>
      <c r="D44" s="5">
        <f t="shared" si="2"/>
        <v>3011.5</v>
      </c>
      <c r="E44" s="5">
        <f t="shared" si="3"/>
        <v>2977.4444444444443</v>
      </c>
      <c r="F44" s="5">
        <f t="shared" si="4"/>
        <v>2899.6923076923076</v>
      </c>
      <c r="G44" s="26">
        <f t="shared" si="0"/>
        <v>1.45550777373471E-2</v>
      </c>
      <c r="H44" s="26">
        <f t="shared" si="1"/>
        <v>0</v>
      </c>
      <c r="J44" s="7">
        <v>43770</v>
      </c>
      <c r="K44">
        <v>3067</v>
      </c>
      <c r="L44" s="18">
        <f t="shared" si="5"/>
        <v>1.8429354142453835E-2</v>
      </c>
      <c r="M44" s="18">
        <f t="shared" si="6"/>
        <v>3.0077993805276648E-2</v>
      </c>
      <c r="N44" s="18">
        <f t="shared" si="7"/>
        <v>5.7698429541595875E-2</v>
      </c>
      <c r="O44" s="18">
        <f t="shared" si="8"/>
        <v>1.45550777373471E-2</v>
      </c>
      <c r="P44" s="5">
        <f t="shared" si="9"/>
        <v>0</v>
      </c>
    </row>
    <row r="45" spans="1:16" x14ac:dyDescent="0.25">
      <c r="A45" s="2">
        <v>44</v>
      </c>
      <c r="B45" s="16">
        <v>43777</v>
      </c>
      <c r="C45" s="2">
        <v>3093</v>
      </c>
      <c r="D45" s="5">
        <f t="shared" si="2"/>
        <v>3042.25</v>
      </c>
      <c r="E45" s="5">
        <f t="shared" si="3"/>
        <v>2993.1111111111113</v>
      </c>
      <c r="F45" s="5">
        <f t="shared" si="4"/>
        <v>2909.6153846153848</v>
      </c>
      <c r="G45" s="26">
        <f t="shared" si="0"/>
        <v>8.4773394196282492E-3</v>
      </c>
      <c r="H45" s="26">
        <f t="shared" si="1"/>
        <v>0</v>
      </c>
      <c r="J45" s="7">
        <v>43777</v>
      </c>
      <c r="K45">
        <v>3093</v>
      </c>
      <c r="L45" s="18">
        <f t="shared" si="5"/>
        <v>1.6681732270523497E-2</v>
      </c>
      <c r="M45" s="18">
        <f t="shared" si="6"/>
        <v>3.3372930432845616E-2</v>
      </c>
      <c r="N45" s="18">
        <f t="shared" si="7"/>
        <v>6.3027098479841337E-2</v>
      </c>
      <c r="O45" s="18">
        <f t="shared" si="8"/>
        <v>8.4773394196282492E-3</v>
      </c>
      <c r="P45" s="5">
        <f t="shared" si="9"/>
        <v>0</v>
      </c>
    </row>
    <row r="46" spans="1:16" x14ac:dyDescent="0.25">
      <c r="A46" s="2">
        <v>45</v>
      </c>
      <c r="B46" s="16">
        <v>43784</v>
      </c>
      <c r="C46" s="2">
        <v>3120</v>
      </c>
      <c r="D46" s="5">
        <f t="shared" si="2"/>
        <v>3075.75</v>
      </c>
      <c r="E46" s="5">
        <f t="shared" si="3"/>
        <v>3005.7777777777778</v>
      </c>
      <c r="F46" s="5">
        <f t="shared" si="4"/>
        <v>2920.2051282051284</v>
      </c>
      <c r="G46" s="26">
        <f t="shared" si="0"/>
        <v>8.7293889427739746E-3</v>
      </c>
      <c r="H46" s="26">
        <f t="shared" si="1"/>
        <v>0</v>
      </c>
      <c r="J46" s="7">
        <v>43784</v>
      </c>
      <c r="K46">
        <v>3120</v>
      </c>
      <c r="L46" s="18">
        <f t="shared" si="5"/>
        <v>1.4386734942696933E-2</v>
      </c>
      <c r="M46" s="18">
        <f t="shared" si="6"/>
        <v>3.8000887180245524E-2</v>
      </c>
      <c r="N46" s="18">
        <f t="shared" si="7"/>
        <v>6.8418094970497334E-2</v>
      </c>
      <c r="O46" s="18">
        <f t="shared" si="8"/>
        <v>8.7293889427739746E-3</v>
      </c>
      <c r="P46" s="5">
        <f t="shared" si="9"/>
        <v>0</v>
      </c>
    </row>
    <row r="47" spans="1:16" x14ac:dyDescent="0.25">
      <c r="A47" s="2">
        <v>46</v>
      </c>
      <c r="B47" s="16">
        <v>43791</v>
      </c>
      <c r="C47" s="2">
        <v>3110</v>
      </c>
      <c r="D47" s="5">
        <f t="shared" si="2"/>
        <v>3097.5</v>
      </c>
      <c r="E47" s="5">
        <f t="shared" si="3"/>
        <v>3018.3333333333335</v>
      </c>
      <c r="F47" s="5">
        <f t="shared" si="4"/>
        <v>2928.7948717948716</v>
      </c>
      <c r="G47" s="26">
        <f t="shared" si="0"/>
        <v>-3.2051282051281937E-3</v>
      </c>
      <c r="H47" s="26">
        <f t="shared" si="1"/>
        <v>0</v>
      </c>
      <c r="J47" s="7">
        <v>43791</v>
      </c>
      <c r="K47">
        <v>3110</v>
      </c>
      <c r="L47" s="18">
        <f t="shared" si="5"/>
        <v>4.0355125100888234E-3</v>
      </c>
      <c r="M47" s="18">
        <f t="shared" si="6"/>
        <v>3.0369961347321839E-2</v>
      </c>
      <c r="N47" s="18">
        <f t="shared" si="7"/>
        <v>6.1870201272948622E-2</v>
      </c>
      <c r="O47" s="18">
        <f t="shared" si="8"/>
        <v>-3.2051282051281937E-3</v>
      </c>
      <c r="P47" s="5">
        <f t="shared" si="9"/>
        <v>0</v>
      </c>
    </row>
    <row r="48" spans="1:16" x14ac:dyDescent="0.25">
      <c r="A48" s="2">
        <v>47</v>
      </c>
      <c r="B48" s="16">
        <v>43798</v>
      </c>
      <c r="C48" s="2">
        <v>3141</v>
      </c>
      <c r="D48" s="5">
        <f t="shared" si="2"/>
        <v>3116</v>
      </c>
      <c r="E48" s="5">
        <f t="shared" si="3"/>
        <v>3031.4444444444443</v>
      </c>
      <c r="F48" s="5">
        <f t="shared" si="4"/>
        <v>2937.7435897435898</v>
      </c>
      <c r="G48" s="26">
        <f t="shared" si="0"/>
        <v>9.9678456591640874E-3</v>
      </c>
      <c r="H48" s="26">
        <f t="shared" si="1"/>
        <v>0</v>
      </c>
      <c r="J48" s="7">
        <v>43798</v>
      </c>
      <c r="K48">
        <v>3141</v>
      </c>
      <c r="L48" s="18">
        <f t="shared" si="5"/>
        <v>8.0231065468550078E-3</v>
      </c>
      <c r="M48" s="18">
        <f t="shared" si="6"/>
        <v>3.6139720705200995E-2</v>
      </c>
      <c r="N48" s="18">
        <f t="shared" si="7"/>
        <v>6.9187934224766989E-2</v>
      </c>
      <c r="O48" s="18">
        <f t="shared" si="8"/>
        <v>9.9678456591640874E-3</v>
      </c>
      <c r="P48" s="5">
        <f t="shared" si="9"/>
        <v>0</v>
      </c>
    </row>
    <row r="49" spans="1:46" x14ac:dyDescent="0.25">
      <c r="A49" s="2">
        <v>48</v>
      </c>
      <c r="B49" s="16">
        <v>43805</v>
      </c>
      <c r="C49" s="2">
        <v>3146</v>
      </c>
      <c r="D49" s="5">
        <f t="shared" si="2"/>
        <v>3129.25</v>
      </c>
      <c r="E49" s="5">
        <f t="shared" si="3"/>
        <v>3051.3333333333335</v>
      </c>
      <c r="F49" s="5">
        <f t="shared" si="4"/>
        <v>2946.5384615384614</v>
      </c>
      <c r="G49" s="26">
        <f t="shared" si="0"/>
        <v>1.5918497293856415E-3</v>
      </c>
      <c r="H49" s="26">
        <f t="shared" si="1"/>
        <v>0</v>
      </c>
      <c r="J49" s="7">
        <v>43805</v>
      </c>
      <c r="K49">
        <v>3146</v>
      </c>
      <c r="L49" s="18">
        <f t="shared" si="5"/>
        <v>5.352720300391578E-3</v>
      </c>
      <c r="M49" s="18">
        <f t="shared" si="6"/>
        <v>3.1024688660694633E-2</v>
      </c>
      <c r="N49" s="18">
        <f t="shared" si="7"/>
        <v>6.7693512596266769E-2</v>
      </c>
      <c r="O49" s="18">
        <f t="shared" si="8"/>
        <v>1.5918497293856415E-3</v>
      </c>
      <c r="P49" s="5">
        <f t="shared" si="9"/>
        <v>0</v>
      </c>
    </row>
    <row r="50" spans="1:46" x14ac:dyDescent="0.25">
      <c r="A50" s="2">
        <v>49</v>
      </c>
      <c r="B50" s="16">
        <v>43812</v>
      </c>
      <c r="C50" s="2">
        <v>3169</v>
      </c>
      <c r="D50" s="5">
        <f t="shared" si="2"/>
        <v>3141.5</v>
      </c>
      <c r="E50" s="5">
        <f t="shared" si="3"/>
        <v>3072.8888888888887</v>
      </c>
      <c r="F50" s="5">
        <f t="shared" si="4"/>
        <v>2957.4615384615386</v>
      </c>
      <c r="G50" s="26">
        <f t="shared" si="0"/>
        <v>7.3108709472344824E-3</v>
      </c>
      <c r="H50" s="26">
        <f t="shared" si="1"/>
        <v>0</v>
      </c>
      <c r="J50" s="7">
        <v>43812</v>
      </c>
      <c r="K50">
        <v>3169</v>
      </c>
      <c r="L50" s="18">
        <f t="shared" si="5"/>
        <v>8.7537800413814981E-3</v>
      </c>
      <c r="M50" s="18">
        <f t="shared" si="6"/>
        <v>3.1277118889210476E-2</v>
      </c>
      <c r="N50" s="18">
        <f t="shared" si="7"/>
        <v>7.1527037220069145E-2</v>
      </c>
      <c r="O50" s="18">
        <f t="shared" si="8"/>
        <v>7.3108709472344824E-3</v>
      </c>
      <c r="P50" s="5">
        <f t="shared" si="9"/>
        <v>0</v>
      </c>
    </row>
    <row r="51" spans="1:46" x14ac:dyDescent="0.25">
      <c r="A51" s="2">
        <v>50</v>
      </c>
      <c r="B51" s="16">
        <v>43819</v>
      </c>
      <c r="C51" s="2">
        <v>3221</v>
      </c>
      <c r="D51" s="5">
        <f t="shared" si="2"/>
        <v>3169.25</v>
      </c>
      <c r="E51" s="5">
        <f t="shared" si="3"/>
        <v>3095</v>
      </c>
      <c r="F51" s="5">
        <f t="shared" si="4"/>
        <v>2967.6923076923076</v>
      </c>
      <c r="G51" s="26">
        <f t="shared" si="0"/>
        <v>1.6408961817607981E-2</v>
      </c>
      <c r="H51" s="26">
        <f t="shared" si="1"/>
        <v>0</v>
      </c>
      <c r="J51" s="7">
        <v>43819</v>
      </c>
      <c r="K51">
        <v>3221</v>
      </c>
      <c r="L51" s="18">
        <f t="shared" si="5"/>
        <v>1.6328784412716013E-2</v>
      </c>
      <c r="M51" s="18">
        <f t="shared" si="6"/>
        <v>4.0710823909531513E-2</v>
      </c>
      <c r="N51" s="18">
        <f t="shared" si="7"/>
        <v>8.5355106272680281E-2</v>
      </c>
      <c r="O51" s="18">
        <f t="shared" si="8"/>
        <v>1.6408961817607981E-2</v>
      </c>
      <c r="P51" s="5">
        <f t="shared" si="9"/>
        <v>0</v>
      </c>
      <c r="T51" s="18" t="s">
        <v>33</v>
      </c>
    </row>
    <row r="52" spans="1:46" x14ac:dyDescent="0.25">
      <c r="A52" s="2">
        <v>51</v>
      </c>
      <c r="B52" s="16">
        <v>43826</v>
      </c>
      <c r="C52" s="2">
        <v>3240</v>
      </c>
      <c r="D52" s="5">
        <f t="shared" si="2"/>
        <v>3194</v>
      </c>
      <c r="E52" s="5">
        <f t="shared" si="3"/>
        <v>3121.1111111111113</v>
      </c>
      <c r="F52" s="5">
        <f t="shared" si="4"/>
        <v>2978.9743589743589</v>
      </c>
      <c r="G52" s="26">
        <f t="shared" si="0"/>
        <v>5.8987891959019212E-3</v>
      </c>
      <c r="H52" s="26">
        <f t="shared" si="1"/>
        <v>0</v>
      </c>
      <c r="J52" s="7">
        <v>43826</v>
      </c>
      <c r="K52">
        <v>3240</v>
      </c>
      <c r="L52" s="18">
        <f t="shared" si="5"/>
        <v>1.4402003757044479E-2</v>
      </c>
      <c r="M52" s="18">
        <f t="shared" si="6"/>
        <v>3.809184763260931E-2</v>
      </c>
      <c r="N52" s="18">
        <f t="shared" si="7"/>
        <v>8.7622654501635422E-2</v>
      </c>
      <c r="O52" s="18">
        <f t="shared" si="8"/>
        <v>5.8987891959019212E-3</v>
      </c>
      <c r="P52" s="5">
        <f t="shared" si="9"/>
        <v>0</v>
      </c>
    </row>
    <row r="53" spans="1:46" x14ac:dyDescent="0.25">
      <c r="A53" s="2">
        <v>52</v>
      </c>
      <c r="B53" s="16">
        <v>43833</v>
      </c>
      <c r="C53" s="2">
        <v>3235</v>
      </c>
      <c r="D53" s="5">
        <f t="shared" si="2"/>
        <v>3216.25</v>
      </c>
      <c r="E53" s="5">
        <f t="shared" si="3"/>
        <v>3145.2222222222222</v>
      </c>
      <c r="F53" s="5">
        <f t="shared" si="4"/>
        <v>2989.2564102564102</v>
      </c>
      <c r="G53" s="26">
        <f t="shared" si="0"/>
        <v>-1.5432098765432167E-3</v>
      </c>
      <c r="H53" s="26">
        <f t="shared" si="1"/>
        <v>0</v>
      </c>
      <c r="J53" s="7">
        <v>43833</v>
      </c>
      <c r="K53">
        <v>3235</v>
      </c>
      <c r="L53" s="18">
        <f t="shared" si="5"/>
        <v>5.8297706956860207E-3</v>
      </c>
      <c r="M53" s="18">
        <f t="shared" si="6"/>
        <v>2.8544176352139017E-2</v>
      </c>
      <c r="N53" s="18">
        <f t="shared" si="7"/>
        <v>8.2208936276065625E-2</v>
      </c>
      <c r="O53" s="18">
        <f t="shared" si="8"/>
        <v>-1.5432098765432167E-3</v>
      </c>
      <c r="P53" s="5">
        <f t="shared" si="9"/>
        <v>0</v>
      </c>
    </row>
    <row r="54" spans="1:46" x14ac:dyDescent="0.25">
      <c r="A54" s="2">
        <v>53</v>
      </c>
      <c r="B54" s="16">
        <v>43840</v>
      </c>
      <c r="C54" s="2">
        <v>3265</v>
      </c>
      <c r="D54" s="5">
        <f t="shared" si="2"/>
        <v>3240.25</v>
      </c>
      <c r="E54" s="5">
        <f t="shared" si="3"/>
        <v>3163.8888888888887</v>
      </c>
      <c r="F54" s="5">
        <f t="shared" si="4"/>
        <v>2998.8205128205127</v>
      </c>
      <c r="G54" s="26">
        <f t="shared" si="0"/>
        <v>9.2735703245749868E-3</v>
      </c>
      <c r="H54" s="26">
        <f t="shared" si="1"/>
        <v>0</v>
      </c>
      <c r="J54" s="7">
        <v>43840</v>
      </c>
      <c r="K54">
        <v>3265</v>
      </c>
      <c r="L54" s="18">
        <f t="shared" si="5"/>
        <v>7.638299513926361E-3</v>
      </c>
      <c r="M54" s="18">
        <f t="shared" si="6"/>
        <v>3.195785776997373E-2</v>
      </c>
      <c r="N54" s="18">
        <f t="shared" si="7"/>
        <v>8.8761393368332886E-2</v>
      </c>
      <c r="O54" s="18">
        <f t="shared" si="8"/>
        <v>9.2735703245749868E-3</v>
      </c>
      <c r="P54" s="5">
        <f t="shared" si="9"/>
        <v>0</v>
      </c>
      <c r="R54" s="8" t="s">
        <v>1</v>
      </c>
      <c r="S54" s="19" t="s">
        <v>5</v>
      </c>
      <c r="T54" s="19" t="s">
        <v>6</v>
      </c>
      <c r="U54" s="19" t="s">
        <v>7</v>
      </c>
      <c r="V54" s="28" t="s">
        <v>13</v>
      </c>
      <c r="W54" s="9" t="s">
        <v>2</v>
      </c>
      <c r="Y54" s="8" t="s">
        <v>1</v>
      </c>
      <c r="Z54" s="9" t="s">
        <v>2</v>
      </c>
      <c r="AD54" s="8" t="s">
        <v>1</v>
      </c>
      <c r="AE54" s="19" t="s">
        <v>5</v>
      </c>
      <c r="AF54" s="19" t="s">
        <v>6</v>
      </c>
      <c r="AG54" s="19" t="s">
        <v>7</v>
      </c>
      <c r="AH54" s="11" t="s">
        <v>13</v>
      </c>
      <c r="AI54" s="9" t="s">
        <v>2</v>
      </c>
      <c r="AL54" s="8" t="s">
        <v>1</v>
      </c>
      <c r="AM54" s="9"/>
      <c r="AN54" s="9"/>
      <c r="AO54" s="9" t="s">
        <v>2</v>
      </c>
      <c r="AP54" s="19" t="s">
        <v>5</v>
      </c>
      <c r="AQ54" s="19" t="s">
        <v>6</v>
      </c>
      <c r="AR54" s="19" t="s">
        <v>7</v>
      </c>
    </row>
    <row r="55" spans="1:46" x14ac:dyDescent="0.25">
      <c r="A55" s="2">
        <v>54</v>
      </c>
      <c r="B55" s="16">
        <v>43847</v>
      </c>
      <c r="C55" s="2">
        <v>3330</v>
      </c>
      <c r="D55" s="5">
        <f t="shared" si="2"/>
        <v>3267.5</v>
      </c>
      <c r="E55" s="5">
        <f t="shared" si="3"/>
        <v>3183</v>
      </c>
      <c r="F55" s="5">
        <f t="shared" si="4"/>
        <v>3009.6666666666665</v>
      </c>
      <c r="G55" s="26">
        <f t="shared" si="0"/>
        <v>1.9908116385911168E-2</v>
      </c>
      <c r="H55" s="26">
        <f t="shared" si="1"/>
        <v>0</v>
      </c>
      <c r="J55" s="7">
        <v>43847</v>
      </c>
      <c r="K55">
        <v>3330</v>
      </c>
      <c r="L55" s="18">
        <f t="shared" si="5"/>
        <v>1.9127773527161329E-2</v>
      </c>
      <c r="M55" s="18">
        <f t="shared" si="6"/>
        <v>4.6182846371347841E-2</v>
      </c>
      <c r="N55" s="18">
        <f t="shared" si="7"/>
        <v>0.10643482113190839</v>
      </c>
      <c r="O55" s="18">
        <f t="shared" si="8"/>
        <v>1.9908116385911168E-2</v>
      </c>
      <c r="P55" s="5">
        <f t="shared" si="9"/>
        <v>0</v>
      </c>
      <c r="AP55" t="s">
        <v>22</v>
      </c>
      <c r="AQ55" t="s">
        <v>23</v>
      </c>
      <c r="AR55" t="s">
        <v>24</v>
      </c>
    </row>
    <row r="56" spans="1:46" x14ac:dyDescent="0.25">
      <c r="A56" s="2">
        <v>55</v>
      </c>
      <c r="B56" s="16">
        <v>43854</v>
      </c>
      <c r="C56" s="2">
        <v>3295</v>
      </c>
      <c r="D56" s="5">
        <f t="shared" si="2"/>
        <v>3281.25</v>
      </c>
      <c r="E56" s="5">
        <f t="shared" si="3"/>
        <v>3206.3333333333335</v>
      </c>
      <c r="F56" s="5">
        <f t="shared" si="4"/>
        <v>3018.7948717948716</v>
      </c>
      <c r="G56" s="26">
        <f t="shared" si="0"/>
        <v>-1.0510510510510551E-2</v>
      </c>
      <c r="H56" s="26">
        <f t="shared" si="1"/>
        <v>0</v>
      </c>
      <c r="J56" s="7">
        <v>43854</v>
      </c>
      <c r="K56">
        <v>3295</v>
      </c>
      <c r="L56" s="18">
        <f t="shared" si="5"/>
        <v>4.1904761904762999E-3</v>
      </c>
      <c r="M56" s="18">
        <f t="shared" si="6"/>
        <v>2.7653602245555575E-2</v>
      </c>
      <c r="N56" s="18">
        <f t="shared" si="7"/>
        <v>9.1495162783586714E-2</v>
      </c>
      <c r="O56" s="18">
        <f t="shared" si="8"/>
        <v>-1.0510510510510551E-2</v>
      </c>
      <c r="P56" s="5">
        <f t="shared" si="9"/>
        <v>0</v>
      </c>
      <c r="R56" s="8" t="s">
        <v>1</v>
      </c>
      <c r="S56" s="19" t="s">
        <v>26</v>
      </c>
      <c r="T56" s="19" t="s">
        <v>28</v>
      </c>
      <c r="U56" s="19" t="s">
        <v>27</v>
      </c>
      <c r="V56" s="28" t="s">
        <v>13</v>
      </c>
      <c r="W56" s="9" t="s">
        <v>2</v>
      </c>
      <c r="Y56" s="8" t="s">
        <v>1</v>
      </c>
      <c r="Z56" s="9" t="s">
        <v>2</v>
      </c>
      <c r="AA56" t="s">
        <v>17</v>
      </c>
      <c r="AB56" t="s">
        <v>18</v>
      </c>
      <c r="AD56" s="8" t="s">
        <v>1</v>
      </c>
      <c r="AE56" s="19" t="s">
        <v>14</v>
      </c>
      <c r="AF56" s="19" t="s">
        <v>15</v>
      </c>
      <c r="AG56" s="19" t="s">
        <v>16</v>
      </c>
      <c r="AH56" s="11" t="s">
        <v>13</v>
      </c>
      <c r="AI56" s="9" t="s">
        <v>2</v>
      </c>
      <c r="AL56" s="8" t="s">
        <v>1</v>
      </c>
      <c r="AM56" s="9" t="s">
        <v>20</v>
      </c>
      <c r="AN56" s="9" t="s">
        <v>21</v>
      </c>
      <c r="AO56" s="9" t="s">
        <v>2</v>
      </c>
      <c r="AP56" s="19" t="s">
        <v>14</v>
      </c>
      <c r="AQ56" s="19" t="s">
        <v>15</v>
      </c>
      <c r="AR56" s="19" t="s">
        <v>16</v>
      </c>
      <c r="AS56" s="19" t="s">
        <v>19</v>
      </c>
    </row>
    <row r="57" spans="1:46" x14ac:dyDescent="0.25">
      <c r="A57" s="2">
        <v>56</v>
      </c>
      <c r="B57" s="24">
        <v>43861</v>
      </c>
      <c r="C57" s="2">
        <v>3226</v>
      </c>
      <c r="D57" s="5">
        <f t="shared" si="2"/>
        <v>3279</v>
      </c>
      <c r="E57" s="5">
        <f t="shared" si="3"/>
        <v>3226.8888888888887</v>
      </c>
      <c r="F57" s="5">
        <f t="shared" si="4"/>
        <v>3026</v>
      </c>
      <c r="G57" s="26">
        <f t="shared" si="0"/>
        <v>-2.0940819423368784E-2</v>
      </c>
      <c r="H57" s="26">
        <f t="shared" si="1"/>
        <v>0</v>
      </c>
      <c r="J57" s="7">
        <v>43861</v>
      </c>
      <c r="K57">
        <v>3226</v>
      </c>
      <c r="L57" s="18">
        <f t="shared" si="5"/>
        <v>-1.6163464470875244E-2</v>
      </c>
      <c r="M57" s="18">
        <f t="shared" si="6"/>
        <v>-2.7546312237447523E-4</v>
      </c>
      <c r="N57" s="18">
        <f t="shared" si="7"/>
        <v>6.6093853271645742E-2</v>
      </c>
      <c r="O57" s="18">
        <f t="shared" si="8"/>
        <v>-2.0940819423368784E-2</v>
      </c>
      <c r="P57" s="5">
        <f t="shared" si="9"/>
        <v>0</v>
      </c>
      <c r="R57" s="7">
        <v>43861</v>
      </c>
      <c r="S57" s="18">
        <v>-1.6163464470875244E-2</v>
      </c>
      <c r="T57" s="18">
        <v>-2.7546312237447523E-4</v>
      </c>
      <c r="U57" s="18">
        <v>6.6093853271645742E-2</v>
      </c>
      <c r="V57" s="27">
        <v>0</v>
      </c>
      <c r="W57" s="5">
        <v>3226</v>
      </c>
      <c r="Y57" s="7">
        <v>43861</v>
      </c>
      <c r="Z57" s="5">
        <v>3226</v>
      </c>
      <c r="AA57">
        <v>1</v>
      </c>
      <c r="AB57">
        <v>0</v>
      </c>
      <c r="AD57" s="7">
        <v>43861</v>
      </c>
      <c r="AE57" s="18">
        <v>-1.6163464470875244E-2</v>
      </c>
      <c r="AF57" s="18">
        <v>-2.7546312237447523E-4</v>
      </c>
      <c r="AG57" s="18">
        <v>6.8638359678255156E-2</v>
      </c>
      <c r="AH57" s="10">
        <v>0</v>
      </c>
      <c r="AI57" s="5">
        <v>3226</v>
      </c>
      <c r="AL57" s="7">
        <v>43861</v>
      </c>
      <c r="AM57" s="7"/>
      <c r="AN57" s="5">
        <v>-1</v>
      </c>
      <c r="AO57" s="5">
        <v>3226</v>
      </c>
      <c r="AP57">
        <v>0</v>
      </c>
      <c r="AQ57">
        <v>0</v>
      </c>
      <c r="AR57">
        <v>3</v>
      </c>
      <c r="AS57">
        <f>AP57+AQ57+AR57</f>
        <v>3</v>
      </c>
    </row>
    <row r="58" spans="1:46" x14ac:dyDescent="0.25">
      <c r="A58" s="2">
        <v>57</v>
      </c>
      <c r="B58" s="16">
        <v>43868</v>
      </c>
      <c r="C58" s="2">
        <v>3328</v>
      </c>
      <c r="D58" s="5">
        <f t="shared" si="2"/>
        <v>3294.75</v>
      </c>
      <c r="E58" s="5">
        <f t="shared" si="3"/>
        <v>3236.3333333333335</v>
      </c>
      <c r="F58" s="5">
        <f t="shared" si="4"/>
        <v>3037.4615384615386</v>
      </c>
      <c r="G58" s="26">
        <f t="shared" si="0"/>
        <v>3.1618102913825163E-2</v>
      </c>
      <c r="H58" s="26">
        <f t="shared" si="1"/>
        <v>0</v>
      </c>
      <c r="J58" s="7">
        <v>43868</v>
      </c>
      <c r="K58">
        <v>3328</v>
      </c>
      <c r="L58" s="18">
        <f t="shared" si="5"/>
        <v>1.0091812732377248E-2</v>
      </c>
      <c r="M58" s="18">
        <f t="shared" si="6"/>
        <v>2.832423524564831E-2</v>
      </c>
      <c r="N58" s="18">
        <f t="shared" si="7"/>
        <v>9.5651733481905366E-2</v>
      </c>
      <c r="O58" s="18">
        <f t="shared" si="8"/>
        <v>3.1618102913825163E-2</v>
      </c>
      <c r="P58" s="5">
        <f t="shared" si="9"/>
        <v>0</v>
      </c>
      <c r="R58" s="7">
        <v>43868</v>
      </c>
      <c r="S58" s="18">
        <v>1.0091812732377248E-2</v>
      </c>
      <c r="T58" s="18">
        <v>2.832423524564831E-2</v>
      </c>
      <c r="U58" s="18">
        <v>9.5651733481905366E-2</v>
      </c>
      <c r="V58" s="27">
        <v>0</v>
      </c>
      <c r="W58" s="5">
        <v>3328</v>
      </c>
      <c r="Y58" s="7">
        <v>43868</v>
      </c>
      <c r="Z58" s="5">
        <v>3328</v>
      </c>
      <c r="AA58">
        <v>1</v>
      </c>
      <c r="AB58">
        <v>0</v>
      </c>
      <c r="AD58" s="7">
        <v>43868</v>
      </c>
      <c r="AE58" s="18">
        <v>1.0091812732377248E-2</v>
      </c>
      <c r="AF58" s="18">
        <v>2.832423524564831E-2</v>
      </c>
      <c r="AG58" s="18">
        <v>9.980171844018515E-2</v>
      </c>
      <c r="AH58" s="10">
        <v>0</v>
      </c>
      <c r="AI58" s="5">
        <v>3328</v>
      </c>
      <c r="AL58" s="7">
        <v>43868</v>
      </c>
      <c r="AM58" s="5">
        <v>1</v>
      </c>
      <c r="AO58" s="5">
        <v>3328</v>
      </c>
      <c r="AP58">
        <v>1</v>
      </c>
      <c r="AQ58">
        <v>2</v>
      </c>
      <c r="AR58">
        <v>3</v>
      </c>
      <c r="AS58">
        <f t="shared" ref="AS58:AS112" si="10">AP58+AQ58+AR58</f>
        <v>6</v>
      </c>
      <c r="AT58" t="s">
        <v>25</v>
      </c>
    </row>
    <row r="59" spans="1:46" x14ac:dyDescent="0.25">
      <c r="A59" s="2">
        <v>58</v>
      </c>
      <c r="B59" s="16">
        <v>43875</v>
      </c>
      <c r="C59" s="2">
        <v>3380</v>
      </c>
      <c r="D59" s="5">
        <f t="shared" si="2"/>
        <v>3307.25</v>
      </c>
      <c r="E59" s="5">
        <f t="shared" si="3"/>
        <v>3256.5555555555557</v>
      </c>
      <c r="F59" s="5">
        <f t="shared" si="4"/>
        <v>3050.8205128205127</v>
      </c>
      <c r="G59" s="26">
        <f t="shared" si="0"/>
        <v>1.5625E-2</v>
      </c>
      <c r="H59" s="26">
        <f t="shared" si="1"/>
        <v>0</v>
      </c>
      <c r="J59" s="7">
        <v>43875</v>
      </c>
      <c r="K59">
        <v>3380</v>
      </c>
      <c r="L59" s="18">
        <f t="shared" si="5"/>
        <v>2.1997127522866533E-2</v>
      </c>
      <c r="M59" s="18">
        <f t="shared" si="6"/>
        <v>3.7906445119246568E-2</v>
      </c>
      <c r="N59" s="18">
        <f t="shared" si="7"/>
        <v>0.10789867374897044</v>
      </c>
      <c r="O59" s="18">
        <f t="shared" si="8"/>
        <v>1.5625E-2</v>
      </c>
      <c r="P59" s="5">
        <f t="shared" si="9"/>
        <v>0</v>
      </c>
      <c r="R59" s="7">
        <v>43875</v>
      </c>
      <c r="S59" s="18">
        <v>2.1997127522866533E-2</v>
      </c>
      <c r="T59" s="18">
        <v>3.7906445119246568E-2</v>
      </c>
      <c r="U59" s="18">
        <v>0.10789867374897044</v>
      </c>
      <c r="V59" s="27">
        <v>0</v>
      </c>
      <c r="W59" s="5">
        <v>3380</v>
      </c>
      <c r="Y59" s="7">
        <v>43875</v>
      </c>
      <c r="Z59" s="5">
        <v>3380</v>
      </c>
      <c r="AA59">
        <v>1</v>
      </c>
      <c r="AB59">
        <v>0</v>
      </c>
      <c r="AD59" s="7">
        <v>43875</v>
      </c>
      <c r="AE59" s="18">
        <v>2.1997127522866533E-2</v>
      </c>
      <c r="AF59" s="18">
        <v>3.7906445119246568E-2</v>
      </c>
      <c r="AG59" s="18">
        <v>0.11277129181756007</v>
      </c>
      <c r="AH59" s="10">
        <v>0</v>
      </c>
      <c r="AI59" s="5">
        <v>3380</v>
      </c>
      <c r="AL59" s="7">
        <v>43875</v>
      </c>
      <c r="AM59" s="5">
        <v>1</v>
      </c>
      <c r="AO59" s="5">
        <v>3380</v>
      </c>
      <c r="AP59">
        <v>1</v>
      </c>
      <c r="AQ59">
        <v>2</v>
      </c>
      <c r="AR59">
        <v>3</v>
      </c>
      <c r="AS59">
        <f t="shared" si="10"/>
        <v>6</v>
      </c>
    </row>
    <row r="60" spans="1:46" x14ac:dyDescent="0.25">
      <c r="A60" s="2">
        <v>59</v>
      </c>
      <c r="B60" s="16">
        <v>43882</v>
      </c>
      <c r="C60" s="2">
        <v>3338</v>
      </c>
      <c r="D60" s="5">
        <f t="shared" si="2"/>
        <v>3318</v>
      </c>
      <c r="E60" s="5">
        <f t="shared" si="3"/>
        <v>3280</v>
      </c>
      <c r="F60" s="5">
        <f t="shared" si="4"/>
        <v>3063.9487179487178</v>
      </c>
      <c r="G60" s="26">
        <f t="shared" si="0"/>
        <v>-1.2426035502958621E-2</v>
      </c>
      <c r="H60" s="26">
        <f t="shared" si="1"/>
        <v>0</v>
      </c>
      <c r="J60" s="7">
        <v>43882</v>
      </c>
      <c r="K60">
        <v>3338</v>
      </c>
      <c r="L60" s="18">
        <f t="shared" si="5"/>
        <v>6.0277275467148783E-3</v>
      </c>
      <c r="M60" s="18">
        <f t="shared" si="6"/>
        <v>1.7682926829268197E-2</v>
      </c>
      <c r="N60" s="18">
        <f t="shared" si="7"/>
        <v>8.9443821447102057E-2</v>
      </c>
      <c r="O60" s="18">
        <f t="shared" si="8"/>
        <v>-1.2426035502958621E-2</v>
      </c>
      <c r="P60" s="5">
        <f t="shared" si="9"/>
        <v>0</v>
      </c>
      <c r="R60" s="7">
        <v>43882</v>
      </c>
      <c r="S60" s="18">
        <v>6.0277275467148783E-3</v>
      </c>
      <c r="T60" s="18">
        <v>1.7682926829268197E-2</v>
      </c>
      <c r="U60" s="18">
        <v>8.9443821447102057E-2</v>
      </c>
      <c r="V60" s="27">
        <v>0</v>
      </c>
      <c r="W60" s="5">
        <v>3338</v>
      </c>
      <c r="Y60" s="7">
        <v>43882</v>
      </c>
      <c r="Z60" s="5">
        <v>3338</v>
      </c>
      <c r="AA60">
        <v>1</v>
      </c>
      <c r="AB60">
        <v>0</v>
      </c>
      <c r="AD60" s="7">
        <v>43882</v>
      </c>
      <c r="AE60" s="18">
        <v>6.0277275467148783E-3</v>
      </c>
      <c r="AF60" s="18">
        <v>1.7682926829268197E-2</v>
      </c>
      <c r="AG60" s="18">
        <v>9.4131885495285061E-2</v>
      </c>
      <c r="AH60" s="10">
        <v>0</v>
      </c>
      <c r="AI60" s="5">
        <v>3338</v>
      </c>
      <c r="AL60" s="7">
        <v>43882</v>
      </c>
      <c r="AM60" s="5">
        <v>1</v>
      </c>
      <c r="AO60" s="5">
        <v>3338</v>
      </c>
      <c r="AP60">
        <v>1</v>
      </c>
      <c r="AQ60">
        <v>2</v>
      </c>
      <c r="AR60">
        <v>3</v>
      </c>
      <c r="AS60">
        <f t="shared" si="10"/>
        <v>6</v>
      </c>
    </row>
    <row r="61" spans="1:46" x14ac:dyDescent="0.25">
      <c r="A61" s="2">
        <v>60</v>
      </c>
      <c r="B61" s="16">
        <v>43889</v>
      </c>
      <c r="C61" s="2">
        <v>2954</v>
      </c>
      <c r="D61" s="5">
        <f t="shared" si="2"/>
        <v>3250</v>
      </c>
      <c r="E61" s="5">
        <f t="shared" si="3"/>
        <v>3293</v>
      </c>
      <c r="F61" s="5">
        <f t="shared" si="4"/>
        <v>3069.1282051282051</v>
      </c>
      <c r="G61" s="26">
        <f t="shared" si="0"/>
        <v>-0.11503894547633309</v>
      </c>
      <c r="H61" s="26">
        <f t="shared" si="1"/>
        <v>1</v>
      </c>
      <c r="J61" s="7">
        <v>43889</v>
      </c>
      <c r="K61">
        <v>2954</v>
      </c>
      <c r="L61" s="18">
        <f t="shared" si="5"/>
        <v>-9.1076923076923055E-2</v>
      </c>
      <c r="M61" s="18">
        <f t="shared" si="6"/>
        <v>-0.10294564227148495</v>
      </c>
      <c r="N61" s="18">
        <f t="shared" si="7"/>
        <v>-3.7511696297286456E-2</v>
      </c>
      <c r="O61" s="18">
        <f t="shared" si="8"/>
        <v>-0.11503894547633309</v>
      </c>
      <c r="P61" s="5">
        <f t="shared" si="9"/>
        <v>1</v>
      </c>
      <c r="R61" s="7">
        <v>43889</v>
      </c>
      <c r="S61" s="18">
        <v>-9.1076923076923055E-2</v>
      </c>
      <c r="T61" s="18">
        <v>-0.10294564227148495</v>
      </c>
      <c r="U61" s="18">
        <v>-3.7511696297286456E-2</v>
      </c>
      <c r="V61" s="27">
        <v>0</v>
      </c>
      <c r="W61" s="5">
        <v>2954</v>
      </c>
      <c r="Y61" s="7">
        <v>43889</v>
      </c>
      <c r="Z61" s="5">
        <v>2954</v>
      </c>
      <c r="AA61">
        <v>0</v>
      </c>
      <c r="AB61">
        <v>-1</v>
      </c>
      <c r="AD61" s="7">
        <v>43889</v>
      </c>
      <c r="AE61" s="18">
        <v>-9.1076923076923055E-2</v>
      </c>
      <c r="AF61" s="18">
        <v>-0.10294564227148495</v>
      </c>
      <c r="AG61" s="18">
        <v>-3.5884646927879182E-2</v>
      </c>
      <c r="AH61" s="10">
        <v>0</v>
      </c>
      <c r="AI61" s="5">
        <v>2954</v>
      </c>
      <c r="AL61" s="7">
        <v>43889</v>
      </c>
      <c r="AM61" s="7"/>
      <c r="AN61" s="5">
        <v>-1</v>
      </c>
      <c r="AO61" s="5">
        <v>2954</v>
      </c>
      <c r="AP61">
        <v>0</v>
      </c>
      <c r="AQ61">
        <v>0</v>
      </c>
      <c r="AR61">
        <v>0</v>
      </c>
      <c r="AS61">
        <f t="shared" si="10"/>
        <v>0</v>
      </c>
    </row>
    <row r="62" spans="1:46" x14ac:dyDescent="0.25">
      <c r="A62" s="2">
        <v>61</v>
      </c>
      <c r="B62" s="16">
        <v>43896</v>
      </c>
      <c r="C62" s="2">
        <v>2972</v>
      </c>
      <c r="D62" s="5">
        <f t="shared" si="2"/>
        <v>3161</v>
      </c>
      <c r="E62" s="5">
        <f t="shared" si="3"/>
        <v>3261.2222222222222</v>
      </c>
      <c r="F62" s="5">
        <f t="shared" si="4"/>
        <v>3071.6666666666665</v>
      </c>
      <c r="G62" s="26">
        <f t="shared" si="0"/>
        <v>6.0934326337169775E-3</v>
      </c>
      <c r="H62" s="26">
        <f t="shared" si="1"/>
        <v>0</v>
      </c>
      <c r="J62" s="7">
        <v>43896</v>
      </c>
      <c r="K62">
        <v>2972</v>
      </c>
      <c r="L62" s="18">
        <f t="shared" si="5"/>
        <v>-5.9791205314773777E-2</v>
      </c>
      <c r="M62" s="18">
        <f t="shared" si="6"/>
        <v>-8.8685223672106517E-2</v>
      </c>
      <c r="N62" s="18">
        <f t="shared" si="7"/>
        <v>-3.2447097124253865E-2</v>
      </c>
      <c r="O62" s="18">
        <f t="shared" si="8"/>
        <v>6.0934326337169775E-3</v>
      </c>
      <c r="P62" s="5">
        <f t="shared" si="9"/>
        <v>0</v>
      </c>
      <c r="R62" s="7">
        <v>43896</v>
      </c>
      <c r="S62" s="18">
        <v>-5.9791205314773777E-2</v>
      </c>
      <c r="T62" s="18">
        <v>-8.8685223672106517E-2</v>
      </c>
      <c r="U62" s="18">
        <v>-3.2447097124253865E-2</v>
      </c>
      <c r="V62" s="27">
        <v>0</v>
      </c>
      <c r="W62" s="5">
        <v>2972</v>
      </c>
      <c r="Y62" s="7">
        <v>43896</v>
      </c>
      <c r="Z62" s="5">
        <v>2972</v>
      </c>
      <c r="AA62">
        <v>0</v>
      </c>
      <c r="AB62">
        <v>-1</v>
      </c>
      <c r="AD62" s="7">
        <v>43896</v>
      </c>
      <c r="AE62" s="18">
        <v>-5.9791205314773777E-2</v>
      </c>
      <c r="AF62" s="18">
        <v>-8.8685223672106517E-2</v>
      </c>
      <c r="AG62" s="18">
        <v>-3.1646838657933385E-2</v>
      </c>
      <c r="AH62" s="10">
        <v>0</v>
      </c>
      <c r="AI62" s="5">
        <v>2972</v>
      </c>
      <c r="AL62" s="7">
        <v>43896</v>
      </c>
      <c r="AM62" s="7"/>
      <c r="AN62" s="5">
        <v>-1</v>
      </c>
      <c r="AO62" s="5">
        <v>2972</v>
      </c>
      <c r="AP62">
        <v>0</v>
      </c>
      <c r="AQ62">
        <v>0</v>
      </c>
      <c r="AR62">
        <v>0</v>
      </c>
      <c r="AS62">
        <f t="shared" si="10"/>
        <v>0</v>
      </c>
    </row>
    <row r="63" spans="1:46" x14ac:dyDescent="0.25">
      <c r="A63" s="2">
        <v>62</v>
      </c>
      <c r="B63" s="16">
        <v>43903</v>
      </c>
      <c r="C63" s="2">
        <v>2711</v>
      </c>
      <c r="D63" s="5">
        <f t="shared" si="2"/>
        <v>2993.75</v>
      </c>
      <c r="E63" s="5">
        <f t="shared" si="3"/>
        <v>3232</v>
      </c>
      <c r="F63" s="5">
        <f t="shared" si="4"/>
        <v>3067.1794871794873</v>
      </c>
      <c r="G63" s="26">
        <f t="shared" si="0"/>
        <v>-8.7819650067294752E-2</v>
      </c>
      <c r="H63" s="26">
        <f t="shared" si="1"/>
        <v>1</v>
      </c>
      <c r="J63" s="7">
        <v>43903</v>
      </c>
      <c r="K63">
        <v>2711</v>
      </c>
      <c r="L63" s="18">
        <f t="shared" si="5"/>
        <v>-9.4446764091858038E-2</v>
      </c>
      <c r="M63" s="18">
        <f t="shared" si="6"/>
        <v>-0.16120049504950495</v>
      </c>
      <c r="N63" s="18">
        <f t="shared" si="7"/>
        <v>-0.11612606587527174</v>
      </c>
      <c r="O63" s="18">
        <f t="shared" si="8"/>
        <v>-8.7819650067294752E-2</v>
      </c>
      <c r="P63" s="5">
        <f t="shared" si="9"/>
        <v>1</v>
      </c>
      <c r="R63" s="7">
        <v>43903</v>
      </c>
      <c r="S63" s="18">
        <v>-9.4446764091858038E-2</v>
      </c>
      <c r="T63" s="18">
        <v>-0.16120049504950495</v>
      </c>
      <c r="U63" s="18">
        <v>-0.11612606587527174</v>
      </c>
      <c r="V63" s="27">
        <v>0</v>
      </c>
      <c r="W63" s="5">
        <v>2711</v>
      </c>
      <c r="Y63" s="7">
        <v>43903</v>
      </c>
      <c r="Z63" s="5">
        <v>2711</v>
      </c>
      <c r="AA63">
        <v>0</v>
      </c>
      <c r="AB63">
        <v>-1</v>
      </c>
      <c r="AD63" s="7">
        <v>43903</v>
      </c>
      <c r="AE63" s="18">
        <v>-9.4446764091858038E-2</v>
      </c>
      <c r="AF63" s="18">
        <v>-0.16120049504950495</v>
      </c>
      <c r="AG63" s="18">
        <v>-0.11741725447639717</v>
      </c>
      <c r="AH63" s="10">
        <v>0</v>
      </c>
      <c r="AI63" s="5">
        <v>2711</v>
      </c>
      <c r="AL63" s="7">
        <v>43903</v>
      </c>
      <c r="AM63" s="7"/>
      <c r="AN63" s="5">
        <v>-1</v>
      </c>
      <c r="AO63" s="5">
        <v>2711</v>
      </c>
      <c r="AP63">
        <v>0</v>
      </c>
      <c r="AQ63">
        <v>0</v>
      </c>
      <c r="AR63">
        <v>0</v>
      </c>
      <c r="AS63">
        <f t="shared" si="10"/>
        <v>0</v>
      </c>
    </row>
    <row r="64" spans="1:46" x14ac:dyDescent="0.25">
      <c r="A64" s="2">
        <v>63</v>
      </c>
      <c r="B64" s="16">
        <v>43910</v>
      </c>
      <c r="C64" s="2">
        <v>2305</v>
      </c>
      <c r="D64" s="5">
        <f t="shared" ref="D64:D68" si="11">AVERAGE(C61:C64)</f>
        <v>2735.5</v>
      </c>
      <c r="E64" s="5">
        <f t="shared" si="3"/>
        <v>3170.4444444444443</v>
      </c>
      <c r="F64" s="5">
        <f t="shared" si="4"/>
        <v>3050.6410256410259</v>
      </c>
      <c r="G64" s="26">
        <f t="shared" si="0"/>
        <v>-0.14976023607524902</v>
      </c>
      <c r="H64" s="26">
        <f t="shared" si="1"/>
        <v>1</v>
      </c>
      <c r="J64" s="7">
        <v>43910</v>
      </c>
      <c r="K64">
        <v>2305</v>
      </c>
      <c r="L64" s="18">
        <f t="shared" si="5"/>
        <v>-0.15737525132516905</v>
      </c>
      <c r="M64" s="18">
        <f t="shared" si="6"/>
        <v>-0.27297259409826868</v>
      </c>
      <c r="N64" s="18">
        <f t="shared" si="7"/>
        <v>-0.24442109686909019</v>
      </c>
      <c r="O64" s="18">
        <f t="shared" si="8"/>
        <v>-0.14976023607524902</v>
      </c>
      <c r="P64" s="5">
        <f t="shared" si="9"/>
        <v>1</v>
      </c>
      <c r="R64" s="7">
        <v>43910</v>
      </c>
      <c r="S64" s="18">
        <v>-0.15737525132516905</v>
      </c>
      <c r="T64" s="18">
        <v>-0.27297259409826868</v>
      </c>
      <c r="U64" s="18">
        <v>-0.24442109686909019</v>
      </c>
      <c r="V64" s="27">
        <v>0</v>
      </c>
      <c r="W64" s="5">
        <v>2305</v>
      </c>
      <c r="Y64" s="7">
        <v>43910</v>
      </c>
      <c r="Z64" s="5">
        <v>2305</v>
      </c>
      <c r="AA64">
        <v>0</v>
      </c>
      <c r="AB64">
        <v>-1</v>
      </c>
      <c r="AD64" s="7">
        <v>43910</v>
      </c>
      <c r="AE64" s="18">
        <v>-0.15737525132516905</v>
      </c>
      <c r="AF64" s="18">
        <v>-0.27297259409826868</v>
      </c>
      <c r="AG64" s="18">
        <v>-0.24849523491055014</v>
      </c>
      <c r="AH64" s="10">
        <v>0</v>
      </c>
      <c r="AI64" s="5">
        <v>2305</v>
      </c>
      <c r="AL64" s="7">
        <v>43910</v>
      </c>
      <c r="AM64" s="7"/>
      <c r="AN64" s="5">
        <v>-1</v>
      </c>
      <c r="AO64" s="5">
        <v>2305</v>
      </c>
      <c r="AP64">
        <v>0</v>
      </c>
      <c r="AQ64">
        <v>0</v>
      </c>
      <c r="AR64">
        <v>0</v>
      </c>
      <c r="AS64">
        <f t="shared" si="10"/>
        <v>0</v>
      </c>
    </row>
    <row r="65" spans="1:45" x14ac:dyDescent="0.25">
      <c r="A65" s="2">
        <v>64</v>
      </c>
      <c r="B65" s="16">
        <v>43917</v>
      </c>
      <c r="C65" s="2">
        <v>2541</v>
      </c>
      <c r="D65" s="5">
        <f t="shared" si="11"/>
        <v>2632.25</v>
      </c>
      <c r="E65" s="5">
        <f t="shared" si="3"/>
        <v>3056.5555555555557</v>
      </c>
      <c r="F65" s="5">
        <f t="shared" si="4"/>
        <v>3040.3846153846152</v>
      </c>
      <c r="G65" s="26">
        <f t="shared" si="0"/>
        <v>0.10238611713665935</v>
      </c>
      <c r="H65" s="26">
        <f t="shared" si="1"/>
        <v>0</v>
      </c>
      <c r="J65" s="7">
        <v>43917</v>
      </c>
      <c r="K65">
        <v>2541</v>
      </c>
      <c r="L65" s="18">
        <f t="shared" si="5"/>
        <v>-3.4666160129167012E-2</v>
      </c>
      <c r="M65" s="18">
        <f t="shared" si="6"/>
        <v>-0.16867207095859538</v>
      </c>
      <c r="N65" s="18">
        <f t="shared" si="7"/>
        <v>-0.16425047438330165</v>
      </c>
      <c r="O65" s="18">
        <f t="shared" si="8"/>
        <v>0.10238611713665935</v>
      </c>
      <c r="P65" s="5">
        <f t="shared" si="9"/>
        <v>0</v>
      </c>
      <c r="R65" s="7">
        <v>43917</v>
      </c>
      <c r="S65" s="18">
        <v>-3.4666160129167012E-2</v>
      </c>
      <c r="T65" s="18">
        <v>-0.16867207095859538</v>
      </c>
      <c r="U65" s="18">
        <v>-0.16425047438330165</v>
      </c>
      <c r="V65" s="27">
        <v>0</v>
      </c>
      <c r="W65" s="5">
        <v>2541</v>
      </c>
      <c r="Y65" s="7">
        <v>43917</v>
      </c>
      <c r="Z65" s="5">
        <v>2541</v>
      </c>
      <c r="AA65">
        <v>0</v>
      </c>
      <c r="AB65">
        <v>-1</v>
      </c>
      <c r="AD65" s="7">
        <v>43917</v>
      </c>
      <c r="AE65" s="18">
        <v>-3.4666160129167012E-2</v>
      </c>
      <c r="AF65" s="18">
        <v>-0.16867207095859538</v>
      </c>
      <c r="AG65" s="18">
        <v>-0.16706030678714023</v>
      </c>
      <c r="AH65" s="10">
        <v>0</v>
      </c>
      <c r="AI65" s="5">
        <v>2541</v>
      </c>
      <c r="AL65" s="7">
        <v>43917</v>
      </c>
      <c r="AM65" s="7"/>
      <c r="AN65" s="5">
        <v>-1</v>
      </c>
      <c r="AO65" s="5">
        <v>2541</v>
      </c>
      <c r="AP65">
        <v>0</v>
      </c>
      <c r="AQ65">
        <v>0</v>
      </c>
      <c r="AR65">
        <v>0</v>
      </c>
      <c r="AS65">
        <f t="shared" si="10"/>
        <v>0</v>
      </c>
    </row>
    <row r="66" spans="1:45" x14ac:dyDescent="0.25">
      <c r="A66" s="2">
        <v>65</v>
      </c>
      <c r="B66" s="16">
        <v>43924</v>
      </c>
      <c r="C66" s="2">
        <v>2489</v>
      </c>
      <c r="D66" s="5">
        <f t="shared" si="11"/>
        <v>2511.5</v>
      </c>
      <c r="E66" s="5">
        <f t="shared" si="3"/>
        <v>2972.7777777777778</v>
      </c>
      <c r="F66" s="5">
        <f t="shared" si="4"/>
        <v>3027.5384615384614</v>
      </c>
      <c r="G66" s="26">
        <f t="shared" si="0"/>
        <v>-2.046438410074769E-2</v>
      </c>
      <c r="H66" s="26">
        <f t="shared" si="1"/>
        <v>0</v>
      </c>
      <c r="J66" s="7">
        <v>43924</v>
      </c>
      <c r="K66">
        <v>2489</v>
      </c>
      <c r="L66" s="18">
        <f t="shared" si="5"/>
        <v>-8.9587895679872354E-3</v>
      </c>
      <c r="M66" s="18">
        <f t="shared" si="6"/>
        <v>-0.1627359372079985</v>
      </c>
      <c r="N66" s="18">
        <f t="shared" si="7"/>
        <v>-0.17787997357589302</v>
      </c>
      <c r="O66" s="18">
        <f t="shared" si="8"/>
        <v>-2.046438410074769E-2</v>
      </c>
      <c r="P66" s="5">
        <f t="shared" si="9"/>
        <v>0</v>
      </c>
      <c r="R66" s="7">
        <v>43924</v>
      </c>
      <c r="S66" s="18">
        <v>-8.9587895679872354E-3</v>
      </c>
      <c r="T66" s="18">
        <v>-0.1627359372079985</v>
      </c>
      <c r="U66" s="18">
        <v>-0.17787997357589302</v>
      </c>
      <c r="V66" s="27">
        <v>0</v>
      </c>
      <c r="W66" s="5">
        <v>2489</v>
      </c>
      <c r="Y66" s="7">
        <v>43924</v>
      </c>
      <c r="Z66" s="5">
        <v>2489</v>
      </c>
      <c r="AA66">
        <v>0</v>
      </c>
      <c r="AB66">
        <v>-1</v>
      </c>
      <c r="AD66" s="7">
        <v>43924</v>
      </c>
      <c r="AE66" s="18">
        <v>-8.9587895679872354E-3</v>
      </c>
      <c r="AF66" s="18">
        <v>-0.1627359372079985</v>
      </c>
      <c r="AG66" s="18">
        <v>-0.18135357368753946</v>
      </c>
      <c r="AH66" s="10">
        <v>0</v>
      </c>
      <c r="AI66" s="5">
        <v>2489</v>
      </c>
      <c r="AL66" s="7">
        <v>43924</v>
      </c>
      <c r="AM66" s="7"/>
      <c r="AN66" s="5">
        <v>-1</v>
      </c>
      <c r="AO66" s="5">
        <v>2489</v>
      </c>
      <c r="AP66">
        <v>0</v>
      </c>
      <c r="AQ66">
        <v>0</v>
      </c>
      <c r="AR66">
        <v>0</v>
      </c>
      <c r="AS66">
        <f t="shared" si="10"/>
        <v>0</v>
      </c>
    </row>
    <row r="67" spans="1:45" x14ac:dyDescent="0.25">
      <c r="A67" s="2">
        <v>66</v>
      </c>
      <c r="B67" s="16">
        <v>43930</v>
      </c>
      <c r="C67" s="2">
        <v>2790</v>
      </c>
      <c r="D67" s="5">
        <f t="shared" si="11"/>
        <v>2531.25</v>
      </c>
      <c r="E67" s="5">
        <f t="shared" si="3"/>
        <v>2890.8888888888887</v>
      </c>
      <c r="F67" s="5">
        <f t="shared" si="4"/>
        <v>3021.8205128205127</v>
      </c>
      <c r="G67" s="26">
        <f t="shared" si="0"/>
        <v>0.12093210124548004</v>
      </c>
      <c r="H67" s="26">
        <f t="shared" si="1"/>
        <v>0</v>
      </c>
      <c r="J67" s="7">
        <v>43930</v>
      </c>
      <c r="K67">
        <v>2790</v>
      </c>
      <c r="L67" s="18">
        <f t="shared" si="5"/>
        <v>0.10222222222222221</v>
      </c>
      <c r="M67" s="18">
        <f t="shared" si="6"/>
        <v>-3.4898916134983415E-2</v>
      </c>
      <c r="N67" s="18">
        <f t="shared" si="7"/>
        <v>-7.6715513657075407E-2</v>
      </c>
      <c r="O67" s="18">
        <f t="shared" si="8"/>
        <v>0.12093210124548004</v>
      </c>
      <c r="P67" s="5">
        <f t="shared" si="9"/>
        <v>0</v>
      </c>
      <c r="R67" s="7">
        <v>43930</v>
      </c>
      <c r="S67" s="18">
        <v>0.10222222222222221</v>
      </c>
      <c r="T67" s="18">
        <v>-3.4898916134983415E-2</v>
      </c>
      <c r="U67" s="18">
        <v>-7.6715513657075407E-2</v>
      </c>
      <c r="V67" s="27">
        <v>0</v>
      </c>
      <c r="W67" s="5">
        <v>2790</v>
      </c>
      <c r="Y67" s="7">
        <v>43930</v>
      </c>
      <c r="Z67" s="5">
        <v>2790</v>
      </c>
      <c r="AA67">
        <v>0</v>
      </c>
      <c r="AB67" s="3">
        <v>-1</v>
      </c>
      <c r="AD67" s="7">
        <v>43930</v>
      </c>
      <c r="AE67" s="18">
        <v>0.10222222222222221</v>
      </c>
      <c r="AF67" s="18">
        <v>-3.4898916134983415E-2</v>
      </c>
      <c r="AG67" s="18">
        <v>-7.8459271304436196E-2</v>
      </c>
      <c r="AH67" s="10">
        <v>0</v>
      </c>
      <c r="AI67" s="5">
        <v>2790</v>
      </c>
      <c r="AL67" s="7">
        <v>43930</v>
      </c>
      <c r="AM67" s="7"/>
      <c r="AN67" s="5">
        <v>-1</v>
      </c>
      <c r="AO67" s="5">
        <v>2790</v>
      </c>
      <c r="AP67">
        <v>1</v>
      </c>
      <c r="AQ67">
        <v>0</v>
      </c>
      <c r="AR67">
        <v>0</v>
      </c>
      <c r="AS67">
        <f t="shared" si="10"/>
        <v>1</v>
      </c>
    </row>
    <row r="68" spans="1:45" x14ac:dyDescent="0.25">
      <c r="A68" s="2">
        <v>67</v>
      </c>
      <c r="B68" s="16">
        <v>43938</v>
      </c>
      <c r="C68" s="2">
        <v>2875</v>
      </c>
      <c r="D68" s="5">
        <f t="shared" si="11"/>
        <v>2673.75</v>
      </c>
      <c r="E68" s="5">
        <f t="shared" si="3"/>
        <v>2831.1111111111113</v>
      </c>
      <c r="F68" s="5">
        <f t="shared" si="4"/>
        <v>3019.2307692307691</v>
      </c>
      <c r="G68" s="26">
        <f t="shared" ref="G68:G119" si="12">C68/C67-1</f>
        <v>3.0465949820788429E-2</v>
      </c>
      <c r="H68" s="26">
        <f t="shared" ref="H68:H119" si="13">IF(G68&lt;-0.08,1,0)</f>
        <v>0</v>
      </c>
      <c r="J68" s="7">
        <v>43938</v>
      </c>
      <c r="K68">
        <v>2875</v>
      </c>
      <c r="L68" s="18">
        <f t="shared" si="5"/>
        <v>7.5268817204301008E-2</v>
      </c>
      <c r="M68" s="18">
        <f t="shared" si="6"/>
        <v>1.550235478806905E-2</v>
      </c>
      <c r="N68" s="18">
        <f t="shared" si="7"/>
        <v>-4.7770700636942665E-2</v>
      </c>
      <c r="O68" s="18">
        <f t="shared" si="8"/>
        <v>3.0465949820788429E-2</v>
      </c>
      <c r="P68" s="5">
        <f t="shared" si="9"/>
        <v>0</v>
      </c>
      <c r="R68" s="7">
        <v>43938</v>
      </c>
      <c r="S68" s="18">
        <v>7.5268817204301008E-2</v>
      </c>
      <c r="T68" s="18">
        <v>1.550235478806905E-2</v>
      </c>
      <c r="U68" s="18">
        <v>-4.7770700636942665E-2</v>
      </c>
      <c r="V68" s="27">
        <v>0</v>
      </c>
      <c r="W68" s="5">
        <v>2875</v>
      </c>
      <c r="Y68" s="7">
        <v>43938</v>
      </c>
      <c r="Z68" s="5">
        <v>2875</v>
      </c>
      <c r="AA68">
        <v>0</v>
      </c>
      <c r="AB68" s="3">
        <v>-1</v>
      </c>
      <c r="AD68" s="7">
        <v>43938</v>
      </c>
      <c r="AE68" s="18">
        <v>7.5268817204301008E-2</v>
      </c>
      <c r="AF68" s="18">
        <v>1.550235478806905E-2</v>
      </c>
      <c r="AG68" s="18">
        <v>-4.8586774825839396E-2</v>
      </c>
      <c r="AH68" s="10">
        <v>0</v>
      </c>
      <c r="AI68" s="5">
        <v>2875</v>
      </c>
      <c r="AL68" s="7">
        <v>43938</v>
      </c>
      <c r="AM68" s="7"/>
      <c r="AN68" s="5">
        <v>-1</v>
      </c>
      <c r="AO68" s="5">
        <v>2875</v>
      </c>
      <c r="AP68">
        <v>1</v>
      </c>
      <c r="AQ68">
        <v>2</v>
      </c>
      <c r="AR68">
        <v>0</v>
      </c>
      <c r="AS68">
        <f t="shared" si="10"/>
        <v>3</v>
      </c>
    </row>
    <row r="69" spans="1:45" x14ac:dyDescent="0.25">
      <c r="A69" s="2">
        <v>68</v>
      </c>
      <c r="B69" s="17">
        <v>43945</v>
      </c>
      <c r="C69" s="13">
        <v>2837</v>
      </c>
      <c r="D69" s="5">
        <f t="shared" ref="D69:D73" si="14">AVERAGE(C66:C69)</f>
        <v>2747.75</v>
      </c>
      <c r="E69" s="5">
        <f t="shared" ref="E69:E73" si="15">AVERAGE(C60:C68)</f>
        <v>2775</v>
      </c>
      <c r="F69" s="5">
        <f t="shared" si="4"/>
        <v>3014.4102564102564</v>
      </c>
      <c r="G69" s="26">
        <f t="shared" si="12"/>
        <v>-1.3217391304347847E-2</v>
      </c>
      <c r="H69" s="26">
        <f t="shared" si="13"/>
        <v>0</v>
      </c>
      <c r="J69" s="12">
        <v>43945</v>
      </c>
      <c r="K69" s="13">
        <v>2837</v>
      </c>
      <c r="L69" s="18">
        <f t="shared" si="5"/>
        <v>3.2481120917114081E-2</v>
      </c>
      <c r="M69" s="18">
        <f t="shared" si="6"/>
        <v>2.2342342342342336E-2</v>
      </c>
      <c r="N69" s="18">
        <f t="shared" si="7"/>
        <v>-5.8854051479219405E-2</v>
      </c>
      <c r="O69" s="18">
        <f t="shared" si="8"/>
        <v>-1.3217391304347847E-2</v>
      </c>
      <c r="P69" s="5">
        <f t="shared" si="9"/>
        <v>0</v>
      </c>
      <c r="R69" s="12">
        <v>43945</v>
      </c>
      <c r="S69" s="18">
        <v>3.2481120917114081E-2</v>
      </c>
      <c r="T69" s="18">
        <v>2.2342342342342336E-2</v>
      </c>
      <c r="U69" s="18">
        <v>-5.8854051479219405E-2</v>
      </c>
      <c r="V69" s="27">
        <v>0</v>
      </c>
      <c r="W69" s="20">
        <v>2837</v>
      </c>
      <c r="Y69" s="12">
        <v>43945</v>
      </c>
      <c r="Z69" s="20">
        <v>2837</v>
      </c>
      <c r="AA69">
        <v>0</v>
      </c>
      <c r="AB69" s="3">
        <v>-1</v>
      </c>
      <c r="AD69" s="12">
        <v>43945</v>
      </c>
      <c r="AE69" s="18">
        <v>3.2481120917114081E-2</v>
      </c>
      <c r="AF69" s="18">
        <v>2.2342342342342336E-2</v>
      </c>
      <c r="AG69" s="18">
        <v>-6.0356687898089123E-2</v>
      </c>
      <c r="AH69" s="10">
        <v>0</v>
      </c>
      <c r="AI69" s="20">
        <v>2837</v>
      </c>
      <c r="AL69" s="12">
        <v>43945</v>
      </c>
      <c r="AM69" s="12"/>
      <c r="AN69" s="5">
        <v>-1</v>
      </c>
      <c r="AO69" s="20">
        <v>2837</v>
      </c>
      <c r="AP69">
        <v>1</v>
      </c>
      <c r="AQ69">
        <v>2</v>
      </c>
      <c r="AR69">
        <v>0</v>
      </c>
      <c r="AS69">
        <f t="shared" si="10"/>
        <v>3</v>
      </c>
    </row>
    <row r="70" spans="1:45" x14ac:dyDescent="0.25">
      <c r="A70" s="2">
        <v>69</v>
      </c>
      <c r="B70" s="17">
        <v>43952</v>
      </c>
      <c r="C70" s="13">
        <v>2831</v>
      </c>
      <c r="D70" s="5">
        <f t="shared" si="14"/>
        <v>2833.25</v>
      </c>
      <c r="E70" s="5">
        <f t="shared" si="15"/>
        <v>2719.3333333333335</v>
      </c>
      <c r="F70" s="5">
        <f t="shared" si="4"/>
        <v>3011.8205128205127</v>
      </c>
      <c r="G70" s="26">
        <f t="shared" si="12"/>
        <v>-2.1149101163200346E-3</v>
      </c>
      <c r="H70" s="26">
        <f t="shared" si="13"/>
        <v>0</v>
      </c>
      <c r="J70" s="12">
        <v>43952</v>
      </c>
      <c r="K70" s="13">
        <v>2831</v>
      </c>
      <c r="L70" s="18">
        <f t="shared" si="5"/>
        <v>-7.9414100414720856E-4</v>
      </c>
      <c r="M70" s="18">
        <f t="shared" si="6"/>
        <v>4.1063986271144826E-2</v>
      </c>
      <c r="N70" s="18">
        <f t="shared" si="7"/>
        <v>-6.0036948433948245E-2</v>
      </c>
      <c r="O70" s="18">
        <f t="shared" si="8"/>
        <v>-2.1149101163200346E-3</v>
      </c>
      <c r="P70" s="5">
        <f t="shared" si="9"/>
        <v>0</v>
      </c>
      <c r="R70" s="12">
        <v>43952</v>
      </c>
      <c r="S70" s="18">
        <v>-7.9414100414720856E-4</v>
      </c>
      <c r="T70" s="18">
        <v>4.1063986271144826E-2</v>
      </c>
      <c r="U70" s="18">
        <v>-6.0036948433948245E-2</v>
      </c>
      <c r="V70" s="27">
        <v>0</v>
      </c>
      <c r="W70" s="20">
        <v>2831</v>
      </c>
      <c r="Y70" s="12">
        <v>43952</v>
      </c>
      <c r="Z70" s="20">
        <v>2831</v>
      </c>
      <c r="AA70">
        <v>0</v>
      </c>
      <c r="AB70" s="3">
        <v>-1</v>
      </c>
      <c r="AD70" s="12">
        <v>43952</v>
      </c>
      <c r="AE70" s="18">
        <v>-7.9414100414720856E-4</v>
      </c>
      <c r="AF70" s="18">
        <v>4.1063986271144826E-2</v>
      </c>
      <c r="AG70" s="18">
        <v>-6.0844490566679732E-2</v>
      </c>
      <c r="AH70" s="10">
        <v>0</v>
      </c>
      <c r="AI70" s="20">
        <v>2831</v>
      </c>
      <c r="AL70" s="12">
        <v>43952</v>
      </c>
      <c r="AM70" s="12"/>
      <c r="AN70" s="5">
        <v>-1</v>
      </c>
      <c r="AO70" s="20">
        <v>2831</v>
      </c>
      <c r="AP70">
        <v>0</v>
      </c>
      <c r="AQ70">
        <v>2</v>
      </c>
      <c r="AR70">
        <v>0</v>
      </c>
      <c r="AS70">
        <f t="shared" si="10"/>
        <v>2</v>
      </c>
    </row>
    <row r="71" spans="1:45" x14ac:dyDescent="0.25">
      <c r="A71" s="2">
        <v>70</v>
      </c>
      <c r="B71" s="17">
        <v>43959</v>
      </c>
      <c r="C71" s="13">
        <v>2930</v>
      </c>
      <c r="D71" s="5">
        <f t="shared" si="14"/>
        <v>2868.25</v>
      </c>
      <c r="E71" s="5">
        <f t="shared" si="15"/>
        <v>2705.6666666666665</v>
      </c>
      <c r="F71" s="5">
        <f t="shared" si="4"/>
        <v>3012.102564102564</v>
      </c>
      <c r="G71" s="26">
        <f t="shared" si="12"/>
        <v>3.4969975273754894E-2</v>
      </c>
      <c r="H71" s="26">
        <f t="shared" si="13"/>
        <v>0</v>
      </c>
      <c r="J71" s="12">
        <v>43959</v>
      </c>
      <c r="K71" s="13">
        <v>2930</v>
      </c>
      <c r="L71" s="18">
        <f t="shared" si="5"/>
        <v>2.1528806763706054E-2</v>
      </c>
      <c r="M71" s="18">
        <f t="shared" si="6"/>
        <v>8.2912406061352861E-2</v>
      </c>
      <c r="N71" s="18">
        <f t="shared" si="7"/>
        <v>-2.7257559248161201E-2</v>
      </c>
      <c r="O71" s="18">
        <f t="shared" si="8"/>
        <v>3.4969975273754894E-2</v>
      </c>
      <c r="P71" s="5">
        <f t="shared" si="9"/>
        <v>0</v>
      </c>
      <c r="R71" s="12">
        <v>43959</v>
      </c>
      <c r="S71" s="18">
        <v>2.1528806763706054E-2</v>
      </c>
      <c r="T71" s="18">
        <v>8.2912406061352861E-2</v>
      </c>
      <c r="U71" s="18">
        <v>-2.7257559248161201E-2</v>
      </c>
      <c r="V71" s="27">
        <v>0</v>
      </c>
      <c r="W71" s="20">
        <v>2930</v>
      </c>
      <c r="Y71" s="12">
        <v>43959</v>
      </c>
      <c r="Z71" s="20">
        <v>2930</v>
      </c>
      <c r="AA71">
        <v>0</v>
      </c>
      <c r="AB71" s="3">
        <v>-1</v>
      </c>
      <c r="AD71" s="12">
        <v>43959</v>
      </c>
      <c r="AE71" s="18">
        <v>2.1528806763706054E-2</v>
      </c>
      <c r="AF71" s="18">
        <v>8.2912406061352861E-2</v>
      </c>
      <c r="AG71" s="18">
        <v>-2.7166463762440252E-2</v>
      </c>
      <c r="AH71" s="10">
        <v>0</v>
      </c>
      <c r="AI71" s="20">
        <v>2930</v>
      </c>
      <c r="AL71" s="12">
        <v>43959</v>
      </c>
      <c r="AM71" s="12"/>
      <c r="AN71" s="5">
        <v>-1</v>
      </c>
      <c r="AO71" s="20">
        <v>2930</v>
      </c>
      <c r="AP71">
        <v>1</v>
      </c>
      <c r="AQ71">
        <v>2</v>
      </c>
      <c r="AR71">
        <v>0</v>
      </c>
      <c r="AS71">
        <f t="shared" si="10"/>
        <v>3</v>
      </c>
    </row>
    <row r="72" spans="1:45" x14ac:dyDescent="0.25">
      <c r="A72" s="2">
        <v>71</v>
      </c>
      <c r="B72" s="17">
        <v>43966</v>
      </c>
      <c r="C72" s="13">
        <v>2864</v>
      </c>
      <c r="D72" s="5">
        <f t="shared" si="14"/>
        <v>2865.5</v>
      </c>
      <c r="E72" s="5">
        <f t="shared" si="15"/>
        <v>2701</v>
      </c>
      <c r="F72" s="5">
        <f t="shared" si="4"/>
        <v>3011.4615384615386</v>
      </c>
      <c r="G72" s="26">
        <f t="shared" si="12"/>
        <v>-2.2525597269624553E-2</v>
      </c>
      <c r="H72" s="26">
        <f t="shared" si="13"/>
        <v>0</v>
      </c>
      <c r="J72" s="12">
        <v>43966</v>
      </c>
      <c r="K72" s="13">
        <v>2864</v>
      </c>
      <c r="L72" s="18">
        <f t="shared" si="5"/>
        <v>-5.2346885360321505E-4</v>
      </c>
      <c r="M72" s="18">
        <f t="shared" si="6"/>
        <v>6.0348019252128848E-2</v>
      </c>
      <c r="N72" s="18">
        <f t="shared" si="7"/>
        <v>-4.8966767988965265E-2</v>
      </c>
      <c r="O72" s="18">
        <f t="shared" si="8"/>
        <v>-2.2525597269624553E-2</v>
      </c>
      <c r="P72" s="5">
        <f t="shared" si="9"/>
        <v>0</v>
      </c>
      <c r="R72" s="12">
        <v>43966</v>
      </c>
      <c r="S72" s="18">
        <v>-5.2346885360321505E-4</v>
      </c>
      <c r="T72" s="18">
        <v>6.0348019252128848E-2</v>
      </c>
      <c r="U72" s="18">
        <v>-4.8966767988965265E-2</v>
      </c>
      <c r="V72" s="27">
        <v>0</v>
      </c>
      <c r="W72" s="20">
        <v>2864</v>
      </c>
      <c r="Y72" s="12">
        <v>43966</v>
      </c>
      <c r="Z72" s="20">
        <v>2864</v>
      </c>
      <c r="AA72">
        <v>0</v>
      </c>
      <c r="AB72" s="3">
        <v>-1</v>
      </c>
      <c r="AD72" s="12">
        <v>43966</v>
      </c>
      <c r="AE72" s="18">
        <v>-5.2346885360321505E-4</v>
      </c>
      <c r="AF72" s="18">
        <v>6.0348019252128848E-2</v>
      </c>
      <c r="AG72" s="18">
        <v>-4.9169163715608755E-2</v>
      </c>
      <c r="AH72" s="10">
        <v>0</v>
      </c>
      <c r="AI72" s="20">
        <v>2864</v>
      </c>
      <c r="AL72" s="12">
        <v>43966</v>
      </c>
      <c r="AM72" s="12"/>
      <c r="AN72" s="5">
        <v>-1</v>
      </c>
      <c r="AO72" s="20">
        <v>2864</v>
      </c>
      <c r="AP72">
        <v>0</v>
      </c>
      <c r="AQ72">
        <v>2</v>
      </c>
      <c r="AR72">
        <v>0</v>
      </c>
      <c r="AS72">
        <f t="shared" si="10"/>
        <v>2</v>
      </c>
    </row>
    <row r="73" spans="1:45" x14ac:dyDescent="0.25">
      <c r="A73" s="2">
        <v>72</v>
      </c>
      <c r="B73" s="17">
        <v>43973</v>
      </c>
      <c r="C73" s="13">
        <v>2955</v>
      </c>
      <c r="D73" s="5">
        <f t="shared" si="14"/>
        <v>2895</v>
      </c>
      <c r="E73" s="5">
        <f t="shared" si="15"/>
        <v>2718</v>
      </c>
      <c r="F73" s="5">
        <f t="shared" si="4"/>
        <v>3014.2307692307691</v>
      </c>
      <c r="G73" s="26">
        <f t="shared" si="12"/>
        <v>3.1773743016759726E-2</v>
      </c>
      <c r="H73" s="26">
        <f t="shared" si="13"/>
        <v>0</v>
      </c>
      <c r="J73" s="12">
        <v>43973</v>
      </c>
      <c r="K73" s="13">
        <v>2955</v>
      </c>
      <c r="L73" s="18">
        <f t="shared" si="5"/>
        <v>2.0725388601036343E-2</v>
      </c>
      <c r="M73" s="18">
        <f t="shared" si="6"/>
        <v>8.7196467991169868E-2</v>
      </c>
      <c r="N73" s="18">
        <f t="shared" si="7"/>
        <v>-1.9650376419548254E-2</v>
      </c>
      <c r="O73" s="18">
        <f t="shared" si="8"/>
        <v>3.1773743016759726E-2</v>
      </c>
      <c r="P73" s="5">
        <f t="shared" si="9"/>
        <v>0</v>
      </c>
      <c r="R73" s="12">
        <v>43973</v>
      </c>
      <c r="S73" s="18">
        <v>2.0725388601036343E-2</v>
      </c>
      <c r="T73" s="18">
        <v>8.7196467991169868E-2</v>
      </c>
      <c r="U73" s="18">
        <v>-1.9650376419548254E-2</v>
      </c>
      <c r="V73" s="27">
        <v>0</v>
      </c>
      <c r="W73" s="20">
        <v>2955</v>
      </c>
      <c r="Y73" s="12">
        <v>43973</v>
      </c>
      <c r="Z73" s="20">
        <v>2955</v>
      </c>
      <c r="AA73">
        <v>0</v>
      </c>
      <c r="AB73" s="3">
        <v>-1</v>
      </c>
      <c r="AD73" s="12">
        <v>43973</v>
      </c>
      <c r="AE73" s="18">
        <v>2.0725388601036343E-2</v>
      </c>
      <c r="AF73" s="18">
        <v>8.7196467991169868E-2</v>
      </c>
      <c r="AG73" s="18">
        <v>-1.8748882474648121E-2</v>
      </c>
      <c r="AH73" s="10">
        <v>0</v>
      </c>
      <c r="AI73" s="20">
        <v>2955</v>
      </c>
      <c r="AL73" s="12">
        <v>43973</v>
      </c>
      <c r="AM73" s="12"/>
      <c r="AN73" s="5">
        <v>-1</v>
      </c>
      <c r="AO73" s="20">
        <v>2955</v>
      </c>
      <c r="AP73">
        <v>1</v>
      </c>
      <c r="AQ73">
        <v>2</v>
      </c>
      <c r="AR73">
        <v>0</v>
      </c>
      <c r="AS73">
        <f t="shared" si="10"/>
        <v>3</v>
      </c>
    </row>
    <row r="74" spans="1:45" x14ac:dyDescent="0.25">
      <c r="A74" s="2">
        <v>73</v>
      </c>
      <c r="B74" s="7">
        <v>43980</v>
      </c>
      <c r="C74" s="14">
        <v>3044</v>
      </c>
      <c r="D74" s="5">
        <f t="shared" ref="D74:D75" si="16">AVERAGE(C71:C74)</f>
        <v>2948.25</v>
      </c>
      <c r="E74" s="5">
        <f t="shared" ref="E74:E75" si="17">AVERAGE(C65:C73)</f>
        <v>2790.2222222222222</v>
      </c>
      <c r="F74" s="5">
        <f t="shared" si="4"/>
        <v>3017.2564102564102</v>
      </c>
      <c r="G74" s="26">
        <f t="shared" si="12"/>
        <v>3.011844331641278E-2</v>
      </c>
      <c r="H74" s="26">
        <f t="shared" si="13"/>
        <v>0</v>
      </c>
      <c r="J74" s="7">
        <v>43980</v>
      </c>
      <c r="K74" s="14">
        <v>3044</v>
      </c>
      <c r="L74" s="18">
        <f t="shared" si="5"/>
        <v>3.2476893072161506E-2</v>
      </c>
      <c r="M74" s="18">
        <f t="shared" si="6"/>
        <v>9.0952532653711282E-2</v>
      </c>
      <c r="N74" s="18">
        <f t="shared" si="7"/>
        <v>8.8635455881977965E-3</v>
      </c>
      <c r="O74" s="18">
        <f t="shared" si="8"/>
        <v>3.011844331641278E-2</v>
      </c>
      <c r="P74" s="5">
        <f t="shared" si="9"/>
        <v>0</v>
      </c>
      <c r="R74" s="7">
        <v>43980</v>
      </c>
      <c r="S74" s="18">
        <v>3.2476893072161506E-2</v>
      </c>
      <c r="T74" s="18">
        <v>9.0952532653711282E-2</v>
      </c>
      <c r="U74" s="18">
        <v>8.8635455881977965E-3</v>
      </c>
      <c r="V74" s="27">
        <v>0</v>
      </c>
      <c r="W74" s="21">
        <v>3044</v>
      </c>
      <c r="Y74" s="7">
        <v>43980</v>
      </c>
      <c r="Z74" s="21">
        <v>3044</v>
      </c>
      <c r="AA74">
        <v>1</v>
      </c>
      <c r="AB74">
        <v>0</v>
      </c>
      <c r="AD74" s="7">
        <v>43980</v>
      </c>
      <c r="AE74" s="18">
        <v>3.2476893072161506E-2</v>
      </c>
      <c r="AF74" s="18">
        <v>9.0952532653711282E-2</v>
      </c>
      <c r="AG74" s="18">
        <v>1.4411338642654536E-2</v>
      </c>
      <c r="AH74" s="10">
        <v>0</v>
      </c>
      <c r="AI74" s="21">
        <v>3044</v>
      </c>
      <c r="AL74" s="7">
        <v>43980</v>
      </c>
      <c r="AM74" s="5">
        <v>1</v>
      </c>
      <c r="AO74" s="21">
        <v>3044</v>
      </c>
      <c r="AP74">
        <v>1</v>
      </c>
      <c r="AQ74">
        <v>2</v>
      </c>
      <c r="AR74">
        <v>3</v>
      </c>
      <c r="AS74">
        <f t="shared" si="10"/>
        <v>6</v>
      </c>
    </row>
    <row r="75" spans="1:45" x14ac:dyDescent="0.25">
      <c r="A75" s="2">
        <v>74</v>
      </c>
      <c r="B75" s="7">
        <v>43987</v>
      </c>
      <c r="C75" s="14">
        <v>3194</v>
      </c>
      <c r="D75" s="5">
        <f t="shared" si="16"/>
        <v>3014.25</v>
      </c>
      <c r="E75" s="5">
        <f t="shared" si="17"/>
        <v>2846.1111111111113</v>
      </c>
      <c r="F75" s="5">
        <f t="shared" si="4"/>
        <v>3022.7692307692309</v>
      </c>
      <c r="G75" s="26">
        <f t="shared" si="12"/>
        <v>4.9277266754270688E-2</v>
      </c>
      <c r="H75" s="26">
        <f t="shared" si="13"/>
        <v>0</v>
      </c>
      <c r="J75" s="7">
        <v>43987</v>
      </c>
      <c r="K75" s="14">
        <v>3194</v>
      </c>
      <c r="L75" s="18">
        <f t="shared" si="5"/>
        <v>5.9633407978767483E-2</v>
      </c>
      <c r="M75" s="18">
        <f t="shared" si="6"/>
        <v>0.12223306656256083</v>
      </c>
      <c r="N75" s="18">
        <f t="shared" si="7"/>
        <v>5.6646986970684043E-2</v>
      </c>
      <c r="O75" s="18">
        <f t="shared" si="8"/>
        <v>4.9277266754270688E-2</v>
      </c>
      <c r="P75" s="5">
        <f t="shared" si="9"/>
        <v>0</v>
      </c>
      <c r="R75" s="7">
        <v>43987</v>
      </c>
      <c r="S75" s="18">
        <v>5.9633407978767483E-2</v>
      </c>
      <c r="T75" s="18">
        <v>0.12223306656256083</v>
      </c>
      <c r="U75" s="18">
        <v>5.6646986970684043E-2</v>
      </c>
      <c r="V75" s="27">
        <v>0</v>
      </c>
      <c r="W75" s="21">
        <v>3194</v>
      </c>
      <c r="Y75" s="7">
        <v>43987</v>
      </c>
      <c r="Z75" s="21">
        <v>3194</v>
      </c>
      <c r="AA75">
        <v>1</v>
      </c>
      <c r="AB75">
        <v>0</v>
      </c>
      <c r="AD75" s="7">
        <v>43987</v>
      </c>
      <c r="AE75" s="18">
        <v>5.9633407978767483E-2</v>
      </c>
      <c r="AF75" s="18">
        <v>0.12223306656256083</v>
      </c>
      <c r="AG75" s="18">
        <v>6.3718726848862595E-2</v>
      </c>
      <c r="AH75" s="10">
        <v>0</v>
      </c>
      <c r="AI75" s="21">
        <v>3194</v>
      </c>
      <c r="AL75" s="7">
        <v>43987</v>
      </c>
      <c r="AM75" s="5">
        <v>1</v>
      </c>
      <c r="AO75" s="21">
        <v>3194</v>
      </c>
      <c r="AP75">
        <v>1</v>
      </c>
      <c r="AQ75">
        <v>2</v>
      </c>
      <c r="AR75">
        <v>3</v>
      </c>
      <c r="AS75">
        <f t="shared" si="10"/>
        <v>6</v>
      </c>
    </row>
    <row r="76" spans="1:45" x14ac:dyDescent="0.25">
      <c r="A76" s="2">
        <v>75</v>
      </c>
      <c r="B76" s="7">
        <v>43994</v>
      </c>
      <c r="C76" s="14">
        <v>3041</v>
      </c>
      <c r="D76" s="5">
        <f t="shared" ref="D76" si="18">AVERAGE(C73:C76)</f>
        <v>3058.5</v>
      </c>
      <c r="E76" s="5">
        <f t="shared" ref="E76" si="19">AVERAGE(C67:C75)</f>
        <v>2924.4444444444443</v>
      </c>
      <c r="F76" s="5">
        <f t="shared" si="4"/>
        <v>3023.6410256410259</v>
      </c>
      <c r="G76" s="26">
        <f t="shared" si="12"/>
        <v>-4.7902316844082637E-2</v>
      </c>
      <c r="H76" s="26">
        <f t="shared" si="13"/>
        <v>0</v>
      </c>
      <c r="J76" s="7">
        <v>43994</v>
      </c>
      <c r="K76" s="14">
        <v>3041</v>
      </c>
      <c r="L76" s="18">
        <f t="shared" si="5"/>
        <v>-5.7217590322052869E-3</v>
      </c>
      <c r="M76" s="18">
        <f t="shared" si="6"/>
        <v>3.9855623100303994E-2</v>
      </c>
      <c r="N76" s="18">
        <f t="shared" si="7"/>
        <v>5.7410830888213749E-3</v>
      </c>
      <c r="O76" s="18">
        <f t="shared" si="8"/>
        <v>-4.7902316844082637E-2</v>
      </c>
      <c r="P76" s="5">
        <f t="shared" si="9"/>
        <v>0</v>
      </c>
      <c r="R76" s="7">
        <v>43994</v>
      </c>
      <c r="S76" s="18">
        <v>-5.7217590322052869E-3</v>
      </c>
      <c r="T76" s="18">
        <v>3.9855623100303994E-2</v>
      </c>
      <c r="U76" s="18">
        <v>5.7410830888213749E-3</v>
      </c>
      <c r="V76" s="27">
        <v>0</v>
      </c>
      <c r="W76" s="21">
        <v>3041</v>
      </c>
      <c r="Y76" s="7">
        <v>43994</v>
      </c>
      <c r="Z76" s="21">
        <v>3041</v>
      </c>
      <c r="AA76" s="3">
        <v>1</v>
      </c>
      <c r="AB76">
        <v>0</v>
      </c>
      <c r="AD76" s="7">
        <v>43994</v>
      </c>
      <c r="AE76" s="18">
        <v>-5.7217590322052869E-3</v>
      </c>
      <c r="AF76" s="18">
        <v>3.9855623100303994E-2</v>
      </c>
      <c r="AG76" s="18">
        <v>1.10256201487271E-2</v>
      </c>
      <c r="AH76" s="10">
        <v>0</v>
      </c>
      <c r="AI76" s="21">
        <v>3041</v>
      </c>
      <c r="AL76" s="7">
        <v>43994</v>
      </c>
      <c r="AM76" s="5">
        <v>1</v>
      </c>
      <c r="AO76" s="21">
        <v>3041</v>
      </c>
      <c r="AP76">
        <v>0</v>
      </c>
      <c r="AQ76">
        <v>2</v>
      </c>
      <c r="AR76">
        <v>3</v>
      </c>
      <c r="AS76">
        <f t="shared" si="10"/>
        <v>5</v>
      </c>
    </row>
    <row r="77" spans="1:45" x14ac:dyDescent="0.25">
      <c r="A77" s="2">
        <v>76</v>
      </c>
      <c r="B77" s="7">
        <v>44001</v>
      </c>
      <c r="C77" s="14">
        <v>3098</v>
      </c>
      <c r="D77" s="5">
        <f t="shared" ref="D77" si="20">AVERAGE(C74:C77)</f>
        <v>3094.25</v>
      </c>
      <c r="E77" s="5">
        <f t="shared" ref="E77" si="21">AVERAGE(C68:C76)</f>
        <v>2952.3333333333335</v>
      </c>
      <c r="F77" s="5">
        <f t="shared" si="4"/>
        <v>3026.3589743589741</v>
      </c>
      <c r="G77" s="26">
        <f t="shared" si="12"/>
        <v>1.8743834265044335E-2</v>
      </c>
      <c r="H77" s="26">
        <f t="shared" si="13"/>
        <v>0</v>
      </c>
      <c r="J77" s="7">
        <v>44001</v>
      </c>
      <c r="K77" s="14">
        <v>3098</v>
      </c>
      <c r="L77" s="18">
        <f t="shared" si="5"/>
        <v>1.2119253453988232E-3</v>
      </c>
      <c r="M77" s="18">
        <f t="shared" si="6"/>
        <v>4.9339505475894718E-2</v>
      </c>
      <c r="N77" s="18">
        <f t="shared" si="7"/>
        <v>2.3672348934151266E-2</v>
      </c>
      <c r="O77" s="18">
        <f t="shared" si="8"/>
        <v>1.8743834265044335E-2</v>
      </c>
      <c r="P77" s="5">
        <f t="shared" si="9"/>
        <v>0</v>
      </c>
      <c r="R77" s="7">
        <v>44001</v>
      </c>
      <c r="S77" s="18">
        <v>1.2119253453988232E-3</v>
      </c>
      <c r="T77" s="18">
        <v>4.9339505475894718E-2</v>
      </c>
      <c r="U77" s="18">
        <v>2.3672348934151266E-2</v>
      </c>
      <c r="V77" s="27">
        <v>0</v>
      </c>
      <c r="W77" s="21">
        <v>3098</v>
      </c>
      <c r="Y77" s="7">
        <v>44001</v>
      </c>
      <c r="Z77" s="21">
        <v>3098</v>
      </c>
      <c r="AA77">
        <v>1</v>
      </c>
      <c r="AB77">
        <v>0</v>
      </c>
      <c r="AD77" s="7">
        <v>44001</v>
      </c>
      <c r="AE77" s="18">
        <v>1.2119253453988232E-3</v>
      </c>
      <c r="AF77" s="18">
        <v>4.9339505475894718E-2</v>
      </c>
      <c r="AG77" s="18">
        <v>2.9619832468545493E-2</v>
      </c>
      <c r="AH77" s="10">
        <v>0</v>
      </c>
      <c r="AI77" s="21">
        <v>3098</v>
      </c>
      <c r="AL77" s="7">
        <v>44001</v>
      </c>
      <c r="AM77" s="5">
        <v>1</v>
      </c>
      <c r="AO77" s="21">
        <v>3098</v>
      </c>
      <c r="AP77">
        <v>1</v>
      </c>
      <c r="AQ77">
        <v>2</v>
      </c>
      <c r="AR77">
        <v>3</v>
      </c>
      <c r="AS77">
        <f t="shared" si="10"/>
        <v>6</v>
      </c>
    </row>
    <row r="78" spans="1:45" x14ac:dyDescent="0.25">
      <c r="A78" s="2">
        <v>77</v>
      </c>
      <c r="B78" s="7">
        <v>44008</v>
      </c>
      <c r="C78" s="14">
        <v>3009</v>
      </c>
      <c r="D78" s="5">
        <f t="shared" ref="D78" si="22">AVERAGE(C75:C78)</f>
        <v>3085.5</v>
      </c>
      <c r="E78" s="5">
        <f t="shared" ref="E78" si="23">AVERAGE(C69:C77)</f>
        <v>2977.1111111111113</v>
      </c>
      <c r="F78" s="5">
        <f t="shared" si="4"/>
        <v>3027.5641025641025</v>
      </c>
      <c r="G78" s="26">
        <f t="shared" si="12"/>
        <v>-2.8728211749515786E-2</v>
      </c>
      <c r="H78" s="26">
        <f t="shared" si="13"/>
        <v>0</v>
      </c>
      <c r="J78" s="7">
        <v>44008</v>
      </c>
      <c r="K78" s="14">
        <v>3009</v>
      </c>
      <c r="L78" s="18">
        <f t="shared" si="5"/>
        <v>-2.4793388429752095E-2</v>
      </c>
      <c r="M78" s="18">
        <f t="shared" si="6"/>
        <v>1.0711353288049397E-2</v>
      </c>
      <c r="N78" s="18">
        <f t="shared" si="7"/>
        <v>-6.1316959559601925E-3</v>
      </c>
      <c r="O78" s="18">
        <f t="shared" si="8"/>
        <v>-2.8728211749515786E-2</v>
      </c>
      <c r="P78" s="5">
        <f t="shared" si="9"/>
        <v>0</v>
      </c>
      <c r="R78" s="7">
        <v>44008</v>
      </c>
      <c r="S78" s="18">
        <v>-2.4793388429752095E-2</v>
      </c>
      <c r="T78" s="18">
        <v>1.0711353288049397E-2</v>
      </c>
      <c r="U78" s="18">
        <v>-6.1316959559601925E-3</v>
      </c>
      <c r="V78" s="27">
        <v>0</v>
      </c>
      <c r="W78" s="21">
        <v>3009</v>
      </c>
      <c r="Y78" s="7">
        <v>44008</v>
      </c>
      <c r="Z78" s="21">
        <v>3009</v>
      </c>
      <c r="AA78" s="3">
        <v>1</v>
      </c>
      <c r="AB78">
        <v>0</v>
      </c>
      <c r="AD78" s="7">
        <v>44008</v>
      </c>
      <c r="AE78" s="18">
        <v>-2.4793388429752095E-2</v>
      </c>
      <c r="AF78" s="18">
        <v>1.0711353288049397E-2</v>
      </c>
      <c r="AG78" s="18">
        <v>-5.3552060737527274E-4</v>
      </c>
      <c r="AH78" s="10">
        <v>0</v>
      </c>
      <c r="AI78" s="21">
        <v>3009</v>
      </c>
      <c r="AL78" s="7">
        <v>44008</v>
      </c>
      <c r="AM78" s="7"/>
      <c r="AN78" s="5">
        <v>-1</v>
      </c>
      <c r="AO78" s="21">
        <v>3009</v>
      </c>
      <c r="AP78">
        <v>0</v>
      </c>
      <c r="AQ78">
        <v>2</v>
      </c>
      <c r="AR78">
        <v>0</v>
      </c>
      <c r="AS78">
        <f t="shared" si="10"/>
        <v>2</v>
      </c>
    </row>
    <row r="79" spans="1:45" x14ac:dyDescent="0.25">
      <c r="A79" s="2">
        <v>78</v>
      </c>
      <c r="B79" s="7">
        <v>44015</v>
      </c>
      <c r="C79">
        <v>3130</v>
      </c>
      <c r="D79" s="5">
        <f t="shared" ref="D79:D86" si="24">AVERAGE(C76:C79)</f>
        <v>3069.5</v>
      </c>
      <c r="E79" s="5">
        <f t="shared" ref="E79:E86" si="25">AVERAGE(C70:C78)</f>
        <v>2996.2222222222222</v>
      </c>
      <c r="F79" s="5">
        <f t="shared" si="4"/>
        <v>3032.1282051282051</v>
      </c>
      <c r="G79" s="26">
        <f t="shared" si="12"/>
        <v>4.0212695247590524E-2</v>
      </c>
      <c r="H79" s="26">
        <f t="shared" si="13"/>
        <v>0</v>
      </c>
      <c r="J79" s="7">
        <v>44015</v>
      </c>
      <c r="K79">
        <v>3130</v>
      </c>
      <c r="L79" s="18">
        <f t="shared" si="5"/>
        <v>1.9710050496823506E-2</v>
      </c>
      <c r="M79" s="18">
        <f t="shared" si="6"/>
        <v>4.4648817028851262E-2</v>
      </c>
      <c r="N79" s="18">
        <f t="shared" si="7"/>
        <v>3.2278250868899683E-2</v>
      </c>
      <c r="O79" s="18">
        <f t="shared" si="8"/>
        <v>4.0212695247590524E-2</v>
      </c>
      <c r="P79" s="5">
        <f t="shared" si="9"/>
        <v>0</v>
      </c>
      <c r="R79" s="7">
        <v>44015</v>
      </c>
      <c r="S79" s="18">
        <v>1.9710050496823506E-2</v>
      </c>
      <c r="T79" s="18">
        <v>4.4648817028851262E-2</v>
      </c>
      <c r="U79" s="18">
        <v>3.2278250868899683E-2</v>
      </c>
      <c r="V79" s="27">
        <v>0</v>
      </c>
      <c r="W79" s="5">
        <v>3130</v>
      </c>
      <c r="Y79" s="7">
        <v>44015</v>
      </c>
      <c r="Z79" s="5">
        <v>3130</v>
      </c>
      <c r="AA79">
        <v>1</v>
      </c>
      <c r="AB79">
        <v>0</v>
      </c>
      <c r="AD79" s="7">
        <v>44015</v>
      </c>
      <c r="AE79" s="18">
        <v>1.9710050496823506E-2</v>
      </c>
      <c r="AF79" s="18">
        <v>4.4648817028851262E-2</v>
      </c>
      <c r="AG79" s="18">
        <v>3.9423122539019806E-2</v>
      </c>
      <c r="AH79" s="10">
        <v>0</v>
      </c>
      <c r="AI79" s="5">
        <v>3130</v>
      </c>
      <c r="AL79" s="7">
        <v>44015</v>
      </c>
      <c r="AM79" s="5">
        <v>1</v>
      </c>
      <c r="AO79" s="5">
        <v>3130</v>
      </c>
      <c r="AP79">
        <v>1</v>
      </c>
      <c r="AQ79">
        <v>2</v>
      </c>
      <c r="AR79">
        <v>3</v>
      </c>
      <c r="AS79">
        <f t="shared" si="10"/>
        <v>6</v>
      </c>
    </row>
    <row r="80" spans="1:45" x14ac:dyDescent="0.25">
      <c r="A80" s="2">
        <v>79</v>
      </c>
      <c r="B80" s="7">
        <v>44022</v>
      </c>
      <c r="C80">
        <v>3185</v>
      </c>
      <c r="D80" s="5">
        <f t="shared" si="24"/>
        <v>3105.5</v>
      </c>
      <c r="E80" s="5">
        <f t="shared" si="25"/>
        <v>3029.4444444444443</v>
      </c>
      <c r="F80" s="5">
        <f t="shared" si="4"/>
        <v>3037.6410256410259</v>
      </c>
      <c r="G80" s="26">
        <f t="shared" si="12"/>
        <v>1.7571884984025621E-2</v>
      </c>
      <c r="H80" s="26">
        <f t="shared" si="13"/>
        <v>0</v>
      </c>
      <c r="J80" s="7">
        <v>44022</v>
      </c>
      <c r="K80">
        <v>3185</v>
      </c>
      <c r="L80" s="18">
        <f t="shared" si="5"/>
        <v>2.5599742392529379E-2</v>
      </c>
      <c r="M80" s="18">
        <f t="shared" si="6"/>
        <v>5.1347881899871606E-2</v>
      </c>
      <c r="N80" s="18">
        <f t="shared" si="7"/>
        <v>4.8510990309619473E-2</v>
      </c>
      <c r="O80" s="18">
        <f t="shared" si="8"/>
        <v>1.7571884984025621E-2</v>
      </c>
      <c r="P80" s="5">
        <f t="shared" si="9"/>
        <v>0</v>
      </c>
      <c r="R80" s="7">
        <v>44022</v>
      </c>
      <c r="S80" s="18">
        <v>2.5599742392529379E-2</v>
      </c>
      <c r="T80" s="18">
        <v>5.1347881899871606E-2</v>
      </c>
      <c r="U80" s="18">
        <v>4.8510990309619473E-2</v>
      </c>
      <c r="V80" s="27">
        <v>0</v>
      </c>
      <c r="W80" s="5">
        <v>3185</v>
      </c>
      <c r="Y80" s="7">
        <v>44022</v>
      </c>
      <c r="Z80" s="5">
        <v>3185</v>
      </c>
      <c r="AA80">
        <v>1</v>
      </c>
      <c r="AB80">
        <v>0</v>
      </c>
      <c r="AD80" s="7">
        <v>44022</v>
      </c>
      <c r="AE80" s="18">
        <v>2.5599742392529379E-2</v>
      </c>
      <c r="AF80" s="18">
        <v>5.1347881899871606E-2</v>
      </c>
      <c r="AG80" s="18">
        <v>5.6935621503745093E-2</v>
      </c>
      <c r="AH80" s="10">
        <v>0</v>
      </c>
      <c r="AI80" s="5">
        <v>3185</v>
      </c>
      <c r="AL80" s="7">
        <v>44022</v>
      </c>
      <c r="AM80" s="5">
        <v>1</v>
      </c>
      <c r="AO80" s="5">
        <v>3185</v>
      </c>
      <c r="AP80">
        <v>1</v>
      </c>
      <c r="AQ80">
        <v>2</v>
      </c>
      <c r="AR80">
        <v>3</v>
      </c>
      <c r="AS80">
        <f t="shared" si="10"/>
        <v>6</v>
      </c>
    </row>
    <row r="81" spans="1:45" x14ac:dyDescent="0.25">
      <c r="A81" s="2">
        <v>80</v>
      </c>
      <c r="B81" s="7">
        <v>44029</v>
      </c>
      <c r="C81">
        <v>3225</v>
      </c>
      <c r="D81" s="5">
        <f t="shared" si="24"/>
        <v>3137.25</v>
      </c>
      <c r="E81" s="5">
        <f t="shared" si="25"/>
        <v>3057.7777777777778</v>
      </c>
      <c r="F81" s="5">
        <f t="shared" si="4"/>
        <v>3043.7692307692309</v>
      </c>
      <c r="G81" s="26">
        <f t="shared" si="12"/>
        <v>1.2558869701726927E-2</v>
      </c>
      <c r="H81" s="26">
        <f t="shared" si="13"/>
        <v>0</v>
      </c>
      <c r="J81" s="7">
        <v>44029</v>
      </c>
      <c r="K81">
        <v>3225</v>
      </c>
      <c r="L81" s="18">
        <f t="shared" si="5"/>
        <v>2.797035620368149E-2</v>
      </c>
      <c r="M81" s="18">
        <f t="shared" si="6"/>
        <v>5.46875E-2</v>
      </c>
      <c r="N81" s="18">
        <f t="shared" si="7"/>
        <v>5.9541560312365682E-2</v>
      </c>
      <c r="O81" s="18">
        <f t="shared" si="8"/>
        <v>1.2558869701726927E-2</v>
      </c>
      <c r="P81" s="5">
        <f t="shared" si="9"/>
        <v>0</v>
      </c>
      <c r="R81" s="7">
        <v>44029</v>
      </c>
      <c r="S81" s="18">
        <v>2.797035620368149E-2</v>
      </c>
      <c r="T81" s="18">
        <v>5.46875E-2</v>
      </c>
      <c r="U81" s="18">
        <v>5.9541560312365682E-2</v>
      </c>
      <c r="V81" s="27">
        <v>0</v>
      </c>
      <c r="W81" s="5">
        <v>3225</v>
      </c>
      <c r="Y81" s="7">
        <v>44029</v>
      </c>
      <c r="Z81" s="5">
        <v>3225</v>
      </c>
      <c r="AA81">
        <v>1</v>
      </c>
      <c r="AB81">
        <v>0</v>
      </c>
      <c r="AD81" s="7">
        <v>44029</v>
      </c>
      <c r="AE81" s="18">
        <v>2.797035620368149E-2</v>
      </c>
      <c r="AF81" s="18">
        <v>5.46875E-2</v>
      </c>
      <c r="AG81" s="18">
        <v>6.8378957616404445E-2</v>
      </c>
      <c r="AH81" s="10">
        <v>0</v>
      </c>
      <c r="AI81" s="5">
        <v>3225</v>
      </c>
      <c r="AL81" s="7">
        <v>44029</v>
      </c>
      <c r="AM81" s="5">
        <v>1</v>
      </c>
      <c r="AO81" s="5">
        <v>3225</v>
      </c>
      <c r="AP81">
        <v>1</v>
      </c>
      <c r="AQ81">
        <v>2</v>
      </c>
      <c r="AR81">
        <v>3</v>
      </c>
      <c r="AS81">
        <f t="shared" si="10"/>
        <v>6</v>
      </c>
    </row>
    <row r="82" spans="1:45" x14ac:dyDescent="0.25">
      <c r="A82" s="2">
        <v>81</v>
      </c>
      <c r="B82" s="7">
        <v>44036</v>
      </c>
      <c r="C82">
        <v>3216</v>
      </c>
      <c r="D82" s="5">
        <f t="shared" si="24"/>
        <v>3189</v>
      </c>
      <c r="E82" s="5">
        <f t="shared" si="25"/>
        <v>3097.8888888888887</v>
      </c>
      <c r="F82" s="5">
        <f t="shared" si="4"/>
        <v>3048.7179487179487</v>
      </c>
      <c r="G82" s="26">
        <f t="shared" si="12"/>
        <v>-2.7906976744186407E-3</v>
      </c>
      <c r="H82" s="26">
        <f t="shared" si="13"/>
        <v>0</v>
      </c>
      <c r="J82" s="7">
        <v>44036</v>
      </c>
      <c r="K82">
        <v>3216</v>
      </c>
      <c r="L82" s="18">
        <f t="shared" si="5"/>
        <v>8.4666039510818969E-3</v>
      </c>
      <c r="M82" s="18">
        <f t="shared" si="6"/>
        <v>3.8126322585273265E-2</v>
      </c>
      <c r="N82" s="18">
        <f t="shared" si="7"/>
        <v>5.4869638351555894E-2</v>
      </c>
      <c r="O82" s="18">
        <f t="shared" si="8"/>
        <v>-2.7906976744186407E-3</v>
      </c>
      <c r="P82" s="5">
        <f t="shared" si="9"/>
        <v>0</v>
      </c>
      <c r="R82" s="7">
        <v>44036</v>
      </c>
      <c r="S82" s="18">
        <v>8.4666039510818969E-3</v>
      </c>
      <c r="T82" s="18">
        <v>3.8126322585273265E-2</v>
      </c>
      <c r="U82" s="18">
        <v>5.4869638351555894E-2</v>
      </c>
      <c r="V82" s="27">
        <v>0</v>
      </c>
      <c r="W82" s="5">
        <v>3216</v>
      </c>
      <c r="Y82" s="7">
        <v>44036</v>
      </c>
      <c r="Z82" s="5">
        <v>3216</v>
      </c>
      <c r="AA82">
        <v>1</v>
      </c>
      <c r="AB82">
        <v>0</v>
      </c>
      <c r="AD82" s="7">
        <v>44036</v>
      </c>
      <c r="AE82" s="18">
        <v>8.4666039510818969E-3</v>
      </c>
      <c r="AF82" s="18">
        <v>3.8126322585273265E-2</v>
      </c>
      <c r="AG82" s="18">
        <v>6.3197878785834272E-2</v>
      </c>
      <c r="AH82" s="10">
        <v>0</v>
      </c>
      <c r="AI82" s="5">
        <v>3216</v>
      </c>
      <c r="AL82" s="7">
        <v>44036</v>
      </c>
      <c r="AM82" s="5">
        <v>1</v>
      </c>
      <c r="AO82" s="5">
        <v>3216</v>
      </c>
      <c r="AP82">
        <v>1</v>
      </c>
      <c r="AQ82">
        <v>2</v>
      </c>
      <c r="AR82">
        <v>3</v>
      </c>
      <c r="AS82">
        <f t="shared" si="10"/>
        <v>6</v>
      </c>
    </row>
    <row r="83" spans="1:45" x14ac:dyDescent="0.25">
      <c r="A83" s="2">
        <v>82</v>
      </c>
      <c r="B83" s="7">
        <v>44043</v>
      </c>
      <c r="C83">
        <v>3271</v>
      </c>
      <c r="D83" s="5">
        <f t="shared" si="24"/>
        <v>3224.25</v>
      </c>
      <c r="E83" s="5">
        <f t="shared" si="25"/>
        <v>3126.8888888888887</v>
      </c>
      <c r="F83" s="5">
        <f t="shared" si="4"/>
        <v>3053.9487179487178</v>
      </c>
      <c r="G83" s="26">
        <f t="shared" si="12"/>
        <v>1.7101990049751326E-2</v>
      </c>
      <c r="H83" s="26">
        <f t="shared" si="13"/>
        <v>0</v>
      </c>
      <c r="J83" s="7">
        <v>44043</v>
      </c>
      <c r="K83">
        <v>3271</v>
      </c>
      <c r="L83" s="18">
        <f t="shared" si="5"/>
        <v>1.4499496006823209E-2</v>
      </c>
      <c r="M83" s="18">
        <f t="shared" si="6"/>
        <v>4.6087698102480257E-2</v>
      </c>
      <c r="N83" s="18">
        <f t="shared" si="7"/>
        <v>7.1072340139709977E-2</v>
      </c>
      <c r="O83" s="18">
        <f t="shared" si="8"/>
        <v>1.7101990049751326E-2</v>
      </c>
      <c r="P83" s="5">
        <f t="shared" si="9"/>
        <v>0</v>
      </c>
      <c r="R83" s="7">
        <v>44043</v>
      </c>
      <c r="S83" s="18">
        <v>1.4499496006823209E-2</v>
      </c>
      <c r="T83" s="18">
        <v>4.6087698102480257E-2</v>
      </c>
      <c r="U83" s="18">
        <v>7.1072340139709977E-2</v>
      </c>
      <c r="V83" s="27">
        <v>0</v>
      </c>
      <c r="W83" s="5">
        <v>3271</v>
      </c>
      <c r="Y83" s="7">
        <v>44043</v>
      </c>
      <c r="Z83" s="5">
        <v>3271</v>
      </c>
      <c r="AA83">
        <v>1</v>
      </c>
      <c r="AB83">
        <v>0</v>
      </c>
      <c r="AD83" s="7">
        <v>44043</v>
      </c>
      <c r="AE83" s="18">
        <v>1.4499496006823209E-2</v>
      </c>
      <c r="AF83" s="18">
        <v>4.6087698102480257E-2</v>
      </c>
      <c r="AG83" s="18">
        <v>7.9000161568289595E-2</v>
      </c>
      <c r="AH83" s="10">
        <v>0</v>
      </c>
      <c r="AI83" s="5">
        <v>3271</v>
      </c>
      <c r="AL83" s="7">
        <v>44043</v>
      </c>
      <c r="AM83" s="5">
        <v>1</v>
      </c>
      <c r="AO83" s="5">
        <v>3271</v>
      </c>
      <c r="AP83">
        <v>1</v>
      </c>
      <c r="AQ83">
        <v>2</v>
      </c>
      <c r="AR83">
        <v>3</v>
      </c>
      <c r="AS83">
        <f t="shared" si="10"/>
        <v>6</v>
      </c>
    </row>
    <row r="84" spans="1:45" x14ac:dyDescent="0.25">
      <c r="A84" s="2">
        <v>83</v>
      </c>
      <c r="B84" s="7">
        <v>44050</v>
      </c>
      <c r="C84">
        <v>3351</v>
      </c>
      <c r="D84" s="5">
        <f t="shared" si="24"/>
        <v>3265.75</v>
      </c>
      <c r="E84" s="5">
        <f t="shared" si="25"/>
        <v>3152.1111111111113</v>
      </c>
      <c r="F84" s="5">
        <f t="shared" si="4"/>
        <v>3060.5641025641025</v>
      </c>
      <c r="G84" s="26">
        <f t="shared" si="12"/>
        <v>2.4457352491592754E-2</v>
      </c>
      <c r="H84" s="26">
        <f t="shared" si="13"/>
        <v>0</v>
      </c>
      <c r="J84" s="7">
        <v>44050</v>
      </c>
      <c r="K84">
        <v>3351</v>
      </c>
      <c r="L84" s="18">
        <f t="shared" si="5"/>
        <v>2.6104263951619133E-2</v>
      </c>
      <c r="M84" s="18">
        <f t="shared" si="6"/>
        <v>6.309704254644144E-2</v>
      </c>
      <c r="N84" s="18">
        <f t="shared" si="7"/>
        <v>9.4896198120004716E-2</v>
      </c>
      <c r="O84" s="18">
        <f t="shared" si="8"/>
        <v>2.4457352491592754E-2</v>
      </c>
      <c r="P84" s="5">
        <f t="shared" si="9"/>
        <v>0</v>
      </c>
      <c r="R84" s="7">
        <v>44050</v>
      </c>
      <c r="S84" s="18">
        <v>2.6104263951619133E-2</v>
      </c>
      <c r="T84" s="18">
        <v>6.309704254644144E-2</v>
      </c>
      <c r="U84" s="18">
        <v>9.4896198120004716E-2</v>
      </c>
      <c r="V84" s="27">
        <v>0</v>
      </c>
      <c r="W84" s="5">
        <v>3351</v>
      </c>
      <c r="Y84" s="7">
        <v>44050</v>
      </c>
      <c r="Z84" s="5">
        <v>3351</v>
      </c>
      <c r="AA84">
        <v>1</v>
      </c>
      <c r="AB84">
        <v>0</v>
      </c>
      <c r="AD84" s="7">
        <v>44050</v>
      </c>
      <c r="AE84" s="18">
        <v>2.6104263951619133E-2</v>
      </c>
      <c r="AF84" s="18">
        <v>6.309704254644144E-2</v>
      </c>
      <c r="AG84" s="18">
        <v>0.10224343483164167</v>
      </c>
      <c r="AH84" s="10">
        <v>0</v>
      </c>
      <c r="AI84" s="5">
        <v>3351</v>
      </c>
      <c r="AL84" s="7">
        <v>44050</v>
      </c>
      <c r="AM84" s="5">
        <v>1</v>
      </c>
      <c r="AO84" s="5">
        <v>3351</v>
      </c>
      <c r="AP84">
        <v>1</v>
      </c>
      <c r="AQ84">
        <v>2</v>
      </c>
      <c r="AR84">
        <v>3</v>
      </c>
      <c r="AS84">
        <f t="shared" si="10"/>
        <v>6</v>
      </c>
    </row>
    <row r="85" spans="1:45" x14ac:dyDescent="0.25">
      <c r="A85" s="2">
        <v>84</v>
      </c>
      <c r="B85" s="7">
        <v>44057</v>
      </c>
      <c r="C85">
        <v>3373</v>
      </c>
      <c r="D85" s="5">
        <f t="shared" si="24"/>
        <v>3302.75</v>
      </c>
      <c r="E85" s="5">
        <f t="shared" si="25"/>
        <v>3169.5555555555557</v>
      </c>
      <c r="F85" s="5">
        <f t="shared" si="4"/>
        <v>3067.0512820512822</v>
      </c>
      <c r="G85" s="26">
        <f t="shared" si="12"/>
        <v>6.5652044165920298E-3</v>
      </c>
      <c r="H85" s="26">
        <f t="shared" si="13"/>
        <v>0</v>
      </c>
      <c r="J85" s="7">
        <v>44057</v>
      </c>
      <c r="K85">
        <v>3373</v>
      </c>
      <c r="L85" s="18">
        <f t="shared" si="5"/>
        <v>2.1270153659828983E-2</v>
      </c>
      <c r="M85" s="18">
        <f t="shared" si="6"/>
        <v>6.4187057421299931E-2</v>
      </c>
      <c r="N85" s="18">
        <f t="shared" si="7"/>
        <v>9.9753375412782619E-2</v>
      </c>
      <c r="O85" s="18">
        <f t="shared" si="8"/>
        <v>6.5652044165920298E-3</v>
      </c>
      <c r="P85" s="5">
        <f t="shared" si="9"/>
        <v>0</v>
      </c>
      <c r="R85" s="7">
        <v>44057</v>
      </c>
      <c r="S85" s="18">
        <v>2.1270153659828983E-2</v>
      </c>
      <c r="T85" s="18">
        <v>6.4187057421299931E-2</v>
      </c>
      <c r="U85" s="18">
        <v>9.9753375412782619E-2</v>
      </c>
      <c r="V85" s="27">
        <v>0</v>
      </c>
      <c r="W85" s="5">
        <v>3373</v>
      </c>
      <c r="Y85" s="7">
        <v>44057</v>
      </c>
      <c r="Z85" s="5">
        <v>3373</v>
      </c>
      <c r="AA85">
        <v>1</v>
      </c>
      <c r="AB85">
        <v>0</v>
      </c>
      <c r="AD85" s="7">
        <v>44057</v>
      </c>
      <c r="AE85" s="18">
        <v>2.1270153659828983E-2</v>
      </c>
      <c r="AF85" s="18">
        <v>6.4187057421299931E-2</v>
      </c>
      <c r="AG85" s="18">
        <v>0.10632358945867604</v>
      </c>
      <c r="AH85" s="10">
        <v>0</v>
      </c>
      <c r="AI85" s="5">
        <v>3373</v>
      </c>
      <c r="AL85" s="7">
        <v>44057</v>
      </c>
      <c r="AM85" s="5">
        <v>1</v>
      </c>
      <c r="AO85" s="5">
        <v>3373</v>
      </c>
      <c r="AP85">
        <v>1</v>
      </c>
      <c r="AQ85">
        <v>2</v>
      </c>
      <c r="AR85">
        <v>3</v>
      </c>
      <c r="AS85">
        <f t="shared" si="10"/>
        <v>6</v>
      </c>
    </row>
    <row r="86" spans="1:45" x14ac:dyDescent="0.25">
      <c r="A86" s="2">
        <v>85</v>
      </c>
      <c r="B86" s="7">
        <v>44064</v>
      </c>
      <c r="C86">
        <v>3397</v>
      </c>
      <c r="D86" s="5">
        <f t="shared" si="24"/>
        <v>3348</v>
      </c>
      <c r="E86" s="5">
        <f t="shared" si="25"/>
        <v>3206.4444444444443</v>
      </c>
      <c r="F86" s="5">
        <f t="shared" si="4"/>
        <v>3074.4102564102564</v>
      </c>
      <c r="G86" s="26">
        <f t="shared" si="12"/>
        <v>7.1153276015416544E-3</v>
      </c>
      <c r="H86" s="26">
        <f t="shared" si="13"/>
        <v>0</v>
      </c>
      <c r="J86" s="7">
        <v>44064</v>
      </c>
      <c r="K86">
        <v>3397</v>
      </c>
      <c r="L86" s="18">
        <f t="shared" si="5"/>
        <v>1.4635603345280801E-2</v>
      </c>
      <c r="M86" s="18">
        <f t="shared" si="6"/>
        <v>5.9428927853628188E-2</v>
      </c>
      <c r="N86" s="18">
        <f t="shared" si="7"/>
        <v>0.10492735734182923</v>
      </c>
      <c r="O86" s="18">
        <f t="shared" si="8"/>
        <v>7.1153276015416544E-3</v>
      </c>
      <c r="P86" s="5">
        <f t="shared" si="9"/>
        <v>0</v>
      </c>
      <c r="R86" s="7">
        <v>44064</v>
      </c>
      <c r="S86" s="18">
        <v>1.4635603345280801E-2</v>
      </c>
      <c r="T86" s="18">
        <v>5.9428927853628188E-2</v>
      </c>
      <c r="U86" s="18">
        <v>0.10492735734182923</v>
      </c>
      <c r="V86" s="27">
        <v>0</v>
      </c>
      <c r="W86" s="5">
        <v>3397</v>
      </c>
      <c r="Y86" s="7">
        <v>44064</v>
      </c>
      <c r="Z86" s="5">
        <v>3397</v>
      </c>
      <c r="AA86">
        <v>1</v>
      </c>
      <c r="AB86">
        <v>0</v>
      </c>
      <c r="AD86" s="7">
        <v>44064</v>
      </c>
      <c r="AE86" s="18">
        <v>1.4635603345280801E-2</v>
      </c>
      <c r="AF86" s="18">
        <v>5.9428927853628188E-2</v>
      </c>
      <c r="AG86" s="18">
        <v>0.11126466248739875</v>
      </c>
      <c r="AH86" s="10">
        <v>0</v>
      </c>
      <c r="AI86" s="5">
        <v>3397</v>
      </c>
      <c r="AL86" s="7">
        <v>44064</v>
      </c>
      <c r="AM86" s="5">
        <v>1</v>
      </c>
      <c r="AO86" s="5">
        <v>3397</v>
      </c>
      <c r="AP86">
        <v>1</v>
      </c>
      <c r="AQ86">
        <v>2</v>
      </c>
      <c r="AR86">
        <v>3</v>
      </c>
      <c r="AS86">
        <f t="shared" si="10"/>
        <v>6</v>
      </c>
    </row>
    <row r="87" spans="1:45" x14ac:dyDescent="0.25">
      <c r="A87" s="2">
        <v>86</v>
      </c>
      <c r="B87" s="7">
        <v>44071</v>
      </c>
      <c r="C87">
        <v>3508</v>
      </c>
      <c r="D87" s="5">
        <f t="shared" ref="D87" si="26">AVERAGE(C84:C87)</f>
        <v>3407.25</v>
      </c>
      <c r="E87" s="5">
        <f t="shared" ref="E87" si="27">AVERAGE(C78:C86)</f>
        <v>3239.6666666666665</v>
      </c>
      <c r="F87" s="5">
        <f t="shared" si="4"/>
        <v>3083.8205128205127</v>
      </c>
      <c r="G87" s="26">
        <f t="shared" si="12"/>
        <v>3.2675890491610238E-2</v>
      </c>
      <c r="H87" s="26">
        <f t="shared" si="13"/>
        <v>0</v>
      </c>
      <c r="J87" s="7">
        <v>44071</v>
      </c>
      <c r="K87">
        <v>3508</v>
      </c>
      <c r="L87" s="18">
        <f t="shared" si="5"/>
        <v>2.9569300755741379E-2</v>
      </c>
      <c r="M87" s="18">
        <f t="shared" si="6"/>
        <v>8.2827451383887363E-2</v>
      </c>
      <c r="N87" s="18">
        <f t="shared" si="7"/>
        <v>0.13754999210104013</v>
      </c>
      <c r="O87" s="18">
        <f t="shared" si="8"/>
        <v>3.2675890491610238E-2</v>
      </c>
      <c r="P87" s="5">
        <f t="shared" si="9"/>
        <v>0</v>
      </c>
      <c r="R87" s="7">
        <v>44071</v>
      </c>
      <c r="S87" s="18">
        <v>2.9569300755741379E-2</v>
      </c>
      <c r="T87" s="18">
        <v>8.2827451383887363E-2</v>
      </c>
      <c r="U87" s="18">
        <v>0.13754999210104013</v>
      </c>
      <c r="V87" s="27">
        <v>0</v>
      </c>
      <c r="W87" s="5">
        <v>3508</v>
      </c>
      <c r="Y87" s="7">
        <v>44071</v>
      </c>
      <c r="Z87" s="5">
        <v>3508</v>
      </c>
      <c r="AA87">
        <v>1</v>
      </c>
      <c r="AB87">
        <v>0</v>
      </c>
      <c r="AD87" s="7">
        <v>44071</v>
      </c>
      <c r="AE87" s="18">
        <v>2.9569300755741379E-2</v>
      </c>
      <c r="AF87" s="18">
        <v>8.2827451383887363E-2</v>
      </c>
      <c r="AG87" s="18">
        <v>0.14459604333553067</v>
      </c>
      <c r="AH87" s="10">
        <v>0</v>
      </c>
      <c r="AI87" s="5">
        <v>3508</v>
      </c>
      <c r="AL87" s="7">
        <v>44071</v>
      </c>
      <c r="AM87" s="5">
        <v>1</v>
      </c>
      <c r="AO87" s="5">
        <v>3508</v>
      </c>
      <c r="AP87">
        <v>1</v>
      </c>
      <c r="AQ87">
        <v>2</v>
      </c>
      <c r="AR87">
        <v>3</v>
      </c>
      <c r="AS87">
        <f t="shared" si="10"/>
        <v>6</v>
      </c>
    </row>
    <row r="88" spans="1:45" x14ac:dyDescent="0.25">
      <c r="A88" s="2">
        <v>87</v>
      </c>
      <c r="B88" s="7">
        <v>44078</v>
      </c>
      <c r="C88">
        <v>3427</v>
      </c>
      <c r="D88" s="5">
        <f t="shared" ref="D88" si="28">AVERAGE(C85:C88)</f>
        <v>3426.25</v>
      </c>
      <c r="E88" s="5">
        <f t="shared" ref="E88" si="29">AVERAGE(C79:C87)</f>
        <v>3295.1111111111113</v>
      </c>
      <c r="F88" s="5">
        <f t="shared" si="4"/>
        <v>3091.0256410256411</v>
      </c>
      <c r="G88" s="26">
        <f t="shared" si="12"/>
        <v>-2.3090079817559839E-2</v>
      </c>
      <c r="H88" s="26">
        <f t="shared" si="13"/>
        <v>0</v>
      </c>
      <c r="J88" s="7">
        <v>44078</v>
      </c>
      <c r="K88">
        <v>3427</v>
      </c>
      <c r="L88" s="18">
        <f t="shared" si="5"/>
        <v>2.1889821233123108E-4</v>
      </c>
      <c r="M88" s="18">
        <f t="shared" si="6"/>
        <v>4.002562719179914E-2</v>
      </c>
      <c r="N88" s="18">
        <f t="shared" si="7"/>
        <v>0.10869348817917879</v>
      </c>
      <c r="O88" s="18">
        <f t="shared" si="8"/>
        <v>-2.3090079817559839E-2</v>
      </c>
      <c r="P88" s="5">
        <f t="shared" si="9"/>
        <v>0</v>
      </c>
      <c r="R88" s="7">
        <v>44078</v>
      </c>
      <c r="S88" s="18">
        <v>2.1889821233123108E-4</v>
      </c>
      <c r="T88" s="18">
        <v>4.002562719179914E-2</v>
      </c>
      <c r="U88" s="18">
        <v>0.10869348817917879</v>
      </c>
      <c r="V88" s="27">
        <v>0</v>
      </c>
      <c r="W88" s="5">
        <v>3427</v>
      </c>
      <c r="Y88" s="7">
        <v>44078</v>
      </c>
      <c r="Z88" s="5">
        <v>3427</v>
      </c>
      <c r="AA88">
        <v>1</v>
      </c>
      <c r="AB88">
        <v>0</v>
      </c>
      <c r="AD88" s="7">
        <v>44078</v>
      </c>
      <c r="AE88" s="18">
        <v>2.9188558085224692E-4</v>
      </c>
      <c r="AF88" s="18">
        <v>4.002562719179914E-2</v>
      </c>
      <c r="AG88" s="18">
        <v>0.11433842315170573</v>
      </c>
      <c r="AH88" s="10">
        <v>0</v>
      </c>
      <c r="AI88" s="5">
        <v>3427</v>
      </c>
      <c r="AL88" s="7">
        <v>44078</v>
      </c>
      <c r="AM88" s="5">
        <v>1</v>
      </c>
      <c r="AO88" s="5">
        <v>3427</v>
      </c>
      <c r="AP88">
        <v>1</v>
      </c>
      <c r="AQ88">
        <v>2</v>
      </c>
      <c r="AR88">
        <v>3</v>
      </c>
      <c r="AS88">
        <f t="shared" si="10"/>
        <v>6</v>
      </c>
    </row>
    <row r="89" spans="1:45" x14ac:dyDescent="0.25">
      <c r="A89" s="2">
        <v>88</v>
      </c>
      <c r="B89" s="7">
        <v>44085</v>
      </c>
      <c r="C89">
        <v>3341</v>
      </c>
      <c r="D89" s="5">
        <f t="shared" ref="D89" si="30">AVERAGE(C86:C89)</f>
        <v>3418.25</v>
      </c>
      <c r="E89" s="5">
        <f t="shared" ref="E89" si="31">AVERAGE(C80:C88)</f>
        <v>3328.1111111111113</v>
      </c>
      <c r="F89" s="5">
        <f t="shared" si="4"/>
        <v>3095.4358974358975</v>
      </c>
      <c r="G89" s="26">
        <f t="shared" si="12"/>
        <v>-2.5094835132769222E-2</v>
      </c>
      <c r="H89" s="26">
        <f t="shared" si="13"/>
        <v>0</v>
      </c>
      <c r="J89" s="7">
        <v>44085</v>
      </c>
      <c r="K89">
        <v>3341</v>
      </c>
      <c r="L89" s="18">
        <f t="shared" si="5"/>
        <v>-2.2599283258977532E-2</v>
      </c>
      <c r="M89" s="18">
        <f t="shared" si="6"/>
        <v>3.8727339498547675E-3</v>
      </c>
      <c r="N89" s="18">
        <f t="shared" si="7"/>
        <v>7.9331024999585775E-2</v>
      </c>
      <c r="O89" s="18">
        <f t="shared" si="8"/>
        <v>-2.5094835132769222E-2</v>
      </c>
      <c r="P89" s="5">
        <f t="shared" si="9"/>
        <v>0</v>
      </c>
      <c r="R89" s="7">
        <v>44085</v>
      </c>
      <c r="S89" s="18">
        <v>-2.2599283258977532E-2</v>
      </c>
      <c r="T89" s="18">
        <v>3.8727339498547675E-3</v>
      </c>
      <c r="U89" s="18">
        <v>7.9331024999585775E-2</v>
      </c>
      <c r="V89" s="27">
        <v>0</v>
      </c>
      <c r="W89" s="5">
        <v>3341</v>
      </c>
      <c r="Y89" s="7">
        <v>44085</v>
      </c>
      <c r="Z89" s="5">
        <v>3341</v>
      </c>
      <c r="AA89" s="3">
        <v>1</v>
      </c>
      <c r="AB89">
        <v>0</v>
      </c>
      <c r="AD89" s="7">
        <v>44085</v>
      </c>
      <c r="AE89" s="18">
        <v>-2.4881430134987226E-2</v>
      </c>
      <c r="AF89" s="18">
        <v>1.3926355543566249E-2</v>
      </c>
      <c r="AG89" s="18">
        <v>8.6374284140603663E-2</v>
      </c>
      <c r="AH89" s="10">
        <v>0</v>
      </c>
      <c r="AI89" s="5">
        <v>3341</v>
      </c>
      <c r="AL89" s="7">
        <v>44085</v>
      </c>
      <c r="AM89" s="5">
        <v>1</v>
      </c>
      <c r="AO89" s="5">
        <v>3341</v>
      </c>
      <c r="AP89">
        <v>0</v>
      </c>
      <c r="AQ89">
        <v>2</v>
      </c>
      <c r="AR89">
        <v>3</v>
      </c>
      <c r="AS89">
        <f t="shared" si="10"/>
        <v>5</v>
      </c>
    </row>
    <row r="90" spans="1:45" x14ac:dyDescent="0.25">
      <c r="A90" s="2">
        <v>89</v>
      </c>
      <c r="B90" s="7">
        <v>44092</v>
      </c>
      <c r="C90">
        <v>3319</v>
      </c>
      <c r="D90" s="5">
        <f t="shared" ref="D90" si="32">AVERAGE(C87:C90)</f>
        <v>3398.75</v>
      </c>
      <c r="E90" s="5">
        <f t="shared" ref="E90" si="33">AVERAGE(C81:C89)</f>
        <v>3345.4444444444443</v>
      </c>
      <c r="F90" s="5">
        <f t="shared" si="4"/>
        <v>3097.9487179487178</v>
      </c>
      <c r="G90" s="26">
        <f t="shared" si="12"/>
        <v>-6.5848548338820478E-3</v>
      </c>
      <c r="H90" s="26">
        <f t="shared" si="13"/>
        <v>0</v>
      </c>
      <c r="J90" s="7">
        <v>44092</v>
      </c>
      <c r="K90">
        <v>3319</v>
      </c>
      <c r="L90" s="18">
        <f t="shared" si="5"/>
        <v>-2.3464509010665657E-2</v>
      </c>
      <c r="M90" s="18">
        <f t="shared" si="6"/>
        <v>-7.9046132385665047E-3</v>
      </c>
      <c r="N90" s="18">
        <f t="shared" si="7"/>
        <v>7.1354080450256596E-2</v>
      </c>
      <c r="O90" s="18">
        <f t="shared" si="8"/>
        <v>-6.5848548338820478E-3</v>
      </c>
      <c r="P90" s="5">
        <f t="shared" si="9"/>
        <v>0</v>
      </c>
      <c r="R90" s="7">
        <v>44092</v>
      </c>
      <c r="S90" s="18">
        <v>-2.3464509010665657E-2</v>
      </c>
      <c r="T90" s="18">
        <v>-7.9046132385665047E-3</v>
      </c>
      <c r="U90" s="18">
        <v>7.1354080450256596E-2</v>
      </c>
      <c r="V90" s="27">
        <v>0</v>
      </c>
      <c r="W90" s="5">
        <v>3319</v>
      </c>
      <c r="Y90" s="7">
        <v>44092</v>
      </c>
      <c r="Z90" s="5">
        <v>3319</v>
      </c>
      <c r="AA90" s="3">
        <v>1</v>
      </c>
      <c r="AB90">
        <v>0</v>
      </c>
      <c r="AD90" s="7">
        <v>44092</v>
      </c>
      <c r="AE90" s="18">
        <v>-2.3464509010665657E-2</v>
      </c>
      <c r="AF90" s="18">
        <v>-7.9046132385665047E-3</v>
      </c>
      <c r="AG90" s="18">
        <v>7.3139026176697541E-2</v>
      </c>
      <c r="AH90" s="10">
        <v>0</v>
      </c>
      <c r="AI90" s="5">
        <v>3319</v>
      </c>
      <c r="AL90" s="7">
        <v>44092</v>
      </c>
      <c r="AM90" s="7"/>
      <c r="AN90" s="5">
        <v>-1</v>
      </c>
      <c r="AO90" s="5">
        <v>3319</v>
      </c>
      <c r="AP90">
        <v>0</v>
      </c>
      <c r="AQ90">
        <v>0</v>
      </c>
      <c r="AR90">
        <v>3</v>
      </c>
      <c r="AS90">
        <f t="shared" si="10"/>
        <v>3</v>
      </c>
    </row>
    <row r="91" spans="1:45" x14ac:dyDescent="0.25">
      <c r="A91" s="2">
        <v>90</v>
      </c>
      <c r="B91" s="7">
        <v>44099</v>
      </c>
      <c r="C91">
        <v>3298</v>
      </c>
      <c r="D91" s="5">
        <f t="shared" ref="D91" si="34">AVERAGE(C88:C91)</f>
        <v>3346.25</v>
      </c>
      <c r="E91" s="5">
        <f t="shared" ref="E91" si="35">AVERAGE(C82:C90)</f>
        <v>3355.8888888888887</v>
      </c>
      <c r="F91" s="5">
        <f t="shared" si="4"/>
        <v>3099.4358974358975</v>
      </c>
      <c r="G91" s="26">
        <f t="shared" si="12"/>
        <v>-6.327206990057288E-3</v>
      </c>
      <c r="H91" s="26">
        <f t="shared" si="13"/>
        <v>0</v>
      </c>
      <c r="J91" s="7">
        <v>44099</v>
      </c>
      <c r="K91">
        <v>3298</v>
      </c>
      <c r="L91" s="18">
        <f t="shared" si="5"/>
        <v>-1.441912588718719E-2</v>
      </c>
      <c r="M91" s="18">
        <f t="shared" si="6"/>
        <v>-1.7249942058735868E-2</v>
      </c>
      <c r="N91" s="18">
        <f t="shared" si="7"/>
        <v>6.4064594053508506E-2</v>
      </c>
      <c r="O91" s="18">
        <f t="shared" si="8"/>
        <v>-6.327206990057288E-3</v>
      </c>
      <c r="P91" s="5">
        <f t="shared" si="9"/>
        <v>0</v>
      </c>
      <c r="R91" s="7">
        <v>44099</v>
      </c>
      <c r="S91" s="18">
        <v>-1.441912588718719E-2</v>
      </c>
      <c r="T91" s="18">
        <v>-1.7249942058735868E-2</v>
      </c>
      <c r="U91" s="18">
        <v>6.4064594053508506E-2</v>
      </c>
      <c r="V91" s="27">
        <v>0</v>
      </c>
      <c r="W91" s="5">
        <v>3298</v>
      </c>
      <c r="Y91" s="7">
        <v>44099</v>
      </c>
      <c r="Z91" s="5">
        <v>3298</v>
      </c>
      <c r="AA91" s="3">
        <v>1</v>
      </c>
      <c r="AB91">
        <v>0</v>
      </c>
      <c r="AD91" s="7">
        <v>44099</v>
      </c>
      <c r="AE91" s="18">
        <v>-1.441912588718719E-2</v>
      </c>
      <c r="AF91" s="18">
        <v>-1.7249942058735868E-2</v>
      </c>
      <c r="AG91" s="18">
        <v>6.3898983515036534E-2</v>
      </c>
      <c r="AH91" s="10">
        <v>0</v>
      </c>
      <c r="AI91" s="5">
        <v>3298</v>
      </c>
      <c r="AL91" s="7">
        <v>44099</v>
      </c>
      <c r="AM91" s="7"/>
      <c r="AN91" s="5">
        <v>-1</v>
      </c>
      <c r="AO91" s="5">
        <v>3298</v>
      </c>
      <c r="AP91">
        <v>0</v>
      </c>
      <c r="AQ91">
        <v>0</v>
      </c>
      <c r="AR91">
        <v>3</v>
      </c>
      <c r="AS91">
        <f t="shared" si="10"/>
        <v>3</v>
      </c>
    </row>
    <row r="92" spans="1:45" x14ac:dyDescent="0.25">
      <c r="A92" s="2">
        <v>91</v>
      </c>
      <c r="B92" s="7">
        <v>44106</v>
      </c>
      <c r="C92">
        <v>3348</v>
      </c>
      <c r="D92" s="5">
        <f t="shared" ref="D92:D96" si="36">AVERAGE(C89:C92)</f>
        <v>3326.5</v>
      </c>
      <c r="E92" s="5">
        <f t="shared" ref="E92:E96" si="37">AVERAGE(C83:C91)</f>
        <v>3365</v>
      </c>
      <c r="F92" s="5">
        <f t="shared" si="4"/>
        <v>3102.3333333333335</v>
      </c>
      <c r="G92" s="26">
        <f t="shared" si="12"/>
        <v>1.5160703456640334E-2</v>
      </c>
      <c r="H92" s="26">
        <f t="shared" si="13"/>
        <v>0</v>
      </c>
      <c r="J92" s="7">
        <v>44106</v>
      </c>
      <c r="K92">
        <v>3348</v>
      </c>
      <c r="L92" s="18">
        <f t="shared" si="5"/>
        <v>6.4632496618066693E-3</v>
      </c>
      <c r="M92" s="18">
        <f t="shared" si="6"/>
        <v>-5.0520059435363862E-3</v>
      </c>
      <c r="N92" s="18">
        <f t="shared" si="7"/>
        <v>7.9187708176641225E-2</v>
      </c>
      <c r="O92" s="18">
        <f t="shared" si="8"/>
        <v>1.5160703456640334E-2</v>
      </c>
      <c r="P92" s="5">
        <f t="shared" si="9"/>
        <v>0</v>
      </c>
      <c r="R92" s="7">
        <v>44106</v>
      </c>
      <c r="S92" s="18">
        <v>6.4632496618066693E-3</v>
      </c>
      <c r="T92" s="18">
        <v>-5.0520059435363862E-3</v>
      </c>
      <c r="U92" s="18">
        <v>7.9187708176641225E-2</v>
      </c>
      <c r="V92" s="27">
        <v>0</v>
      </c>
      <c r="W92">
        <v>3348</v>
      </c>
      <c r="Y92" s="7">
        <v>44106</v>
      </c>
      <c r="Z92">
        <v>3348</v>
      </c>
      <c r="AA92" s="3">
        <v>1</v>
      </c>
      <c r="AB92">
        <v>0</v>
      </c>
      <c r="AD92" s="7">
        <v>44106</v>
      </c>
      <c r="AE92" s="18">
        <v>6.4632496618066693E-3</v>
      </c>
      <c r="AF92" s="18">
        <v>-5.0520059435363862E-3</v>
      </c>
      <c r="AG92" s="18">
        <v>7.781456953642385E-2</v>
      </c>
      <c r="AH92" s="10">
        <v>0</v>
      </c>
      <c r="AI92">
        <v>3348</v>
      </c>
      <c r="AL92" s="7">
        <v>44106</v>
      </c>
      <c r="AM92" s="5">
        <v>1</v>
      </c>
      <c r="AO92">
        <v>3348</v>
      </c>
      <c r="AP92">
        <v>1</v>
      </c>
      <c r="AQ92">
        <v>0</v>
      </c>
      <c r="AR92">
        <v>3</v>
      </c>
      <c r="AS92">
        <f t="shared" si="10"/>
        <v>4</v>
      </c>
    </row>
    <row r="93" spans="1:45" x14ac:dyDescent="0.25">
      <c r="A93" s="2">
        <v>92</v>
      </c>
      <c r="B93" s="7">
        <v>44113</v>
      </c>
      <c r="C93">
        <v>3477</v>
      </c>
      <c r="D93" s="5">
        <f t="shared" si="36"/>
        <v>3360.5</v>
      </c>
      <c r="E93" s="5">
        <f t="shared" si="37"/>
        <v>3373.5555555555557</v>
      </c>
      <c r="F93" s="5">
        <f t="shared" si="4"/>
        <v>3107.7692307692309</v>
      </c>
      <c r="G93" s="26">
        <f t="shared" si="12"/>
        <v>3.853046594982068E-2</v>
      </c>
      <c r="H93" s="26">
        <f t="shared" si="13"/>
        <v>0</v>
      </c>
      <c r="J93" s="7">
        <v>44113</v>
      </c>
      <c r="K93">
        <v>3477</v>
      </c>
      <c r="L93" s="18">
        <f t="shared" si="5"/>
        <v>3.4667460199375055E-2</v>
      </c>
      <c r="M93" s="18">
        <f t="shared" si="6"/>
        <v>3.0663329161451758E-2</v>
      </c>
      <c r="N93" s="18">
        <f t="shared" si="7"/>
        <v>0.11880894037276302</v>
      </c>
      <c r="O93" s="18">
        <f t="shared" si="8"/>
        <v>3.853046594982068E-2</v>
      </c>
      <c r="P93" s="5">
        <f t="shared" si="9"/>
        <v>0</v>
      </c>
      <c r="R93" s="7">
        <v>44113</v>
      </c>
      <c r="S93" s="18">
        <v>3.4667460199375055E-2</v>
      </c>
      <c r="T93" s="18">
        <v>3.0663329161451758E-2</v>
      </c>
      <c r="U93" s="18">
        <v>0.11880894037276302</v>
      </c>
      <c r="V93" s="27">
        <v>0</v>
      </c>
      <c r="W93">
        <v>3477</v>
      </c>
      <c r="Y93" s="7">
        <v>44113</v>
      </c>
      <c r="Z93">
        <v>3477</v>
      </c>
      <c r="AA93">
        <v>1</v>
      </c>
      <c r="AB93">
        <v>0</v>
      </c>
      <c r="AD93" s="7">
        <v>44113</v>
      </c>
      <c r="AE93" s="18">
        <v>3.4667460199375055E-2</v>
      </c>
      <c r="AF93" s="18">
        <v>3.0663329161451758E-2</v>
      </c>
      <c r="AG93" s="18">
        <v>0.11695829754872711</v>
      </c>
      <c r="AH93" s="10">
        <v>0</v>
      </c>
      <c r="AI93">
        <v>3477</v>
      </c>
      <c r="AL93" s="7">
        <v>44113</v>
      </c>
      <c r="AM93" s="5">
        <v>1</v>
      </c>
      <c r="AO93">
        <v>3477</v>
      </c>
      <c r="AP93">
        <v>1</v>
      </c>
      <c r="AQ93">
        <v>2</v>
      </c>
      <c r="AR93">
        <v>3</v>
      </c>
      <c r="AS93">
        <f t="shared" si="10"/>
        <v>6</v>
      </c>
    </row>
    <row r="94" spans="1:45" x14ac:dyDescent="0.25">
      <c r="A94" s="2">
        <v>93</v>
      </c>
      <c r="B94" s="7">
        <v>44120</v>
      </c>
      <c r="C94">
        <v>3484</v>
      </c>
      <c r="D94" s="5">
        <f t="shared" si="36"/>
        <v>3401.75</v>
      </c>
      <c r="E94" s="5">
        <f t="shared" si="37"/>
        <v>3387.5555555555557</v>
      </c>
      <c r="F94" s="5">
        <f t="shared" si="4"/>
        <v>3111.7179487179487</v>
      </c>
      <c r="G94" s="26">
        <f t="shared" si="12"/>
        <v>2.0132297958008749E-3</v>
      </c>
      <c r="H94" s="26">
        <f t="shared" si="13"/>
        <v>0</v>
      </c>
      <c r="J94" s="7">
        <v>44120</v>
      </c>
      <c r="K94">
        <v>3484</v>
      </c>
      <c r="L94" s="18">
        <f t="shared" si="5"/>
        <v>2.4178731535239306E-2</v>
      </c>
      <c r="M94" s="18">
        <f t="shared" si="6"/>
        <v>2.8470217790606211E-2</v>
      </c>
      <c r="N94" s="18">
        <f t="shared" si="7"/>
        <v>0.11963875178193262</v>
      </c>
      <c r="O94" s="18">
        <f t="shared" si="8"/>
        <v>2.0132297958008749E-3</v>
      </c>
      <c r="P94" s="5">
        <f t="shared" si="9"/>
        <v>0</v>
      </c>
      <c r="R94" s="7">
        <v>44120</v>
      </c>
      <c r="S94" s="18">
        <v>2.4178731535239306E-2</v>
      </c>
      <c r="T94" s="18">
        <v>2.8470217790606211E-2</v>
      </c>
      <c r="U94" s="18">
        <v>0.11963875178193262</v>
      </c>
      <c r="V94" s="27">
        <v>0</v>
      </c>
      <c r="W94">
        <v>3484</v>
      </c>
      <c r="Y94" s="7">
        <v>44120</v>
      </c>
      <c r="Z94">
        <v>3484</v>
      </c>
      <c r="AA94">
        <v>1</v>
      </c>
      <c r="AB94">
        <v>0</v>
      </c>
      <c r="AD94" s="7">
        <v>44120</v>
      </c>
      <c r="AE94" s="18">
        <v>2.4178731535239306E-2</v>
      </c>
      <c r="AF94" s="18">
        <v>2.8470217790606211E-2</v>
      </c>
      <c r="AG94" s="18">
        <v>0.11620669138175654</v>
      </c>
      <c r="AH94" s="10">
        <v>0</v>
      </c>
      <c r="AI94">
        <v>3484</v>
      </c>
      <c r="AL94" s="7">
        <v>44120</v>
      </c>
      <c r="AM94" s="5">
        <v>1</v>
      </c>
      <c r="AO94">
        <v>3484</v>
      </c>
      <c r="AP94">
        <v>1</v>
      </c>
      <c r="AQ94">
        <v>2</v>
      </c>
      <c r="AR94">
        <v>3</v>
      </c>
      <c r="AS94">
        <f t="shared" si="10"/>
        <v>6</v>
      </c>
    </row>
    <row r="95" spans="1:45" x14ac:dyDescent="0.25">
      <c r="A95" s="2">
        <v>94</v>
      </c>
      <c r="B95" s="7">
        <v>44127</v>
      </c>
      <c r="C95">
        <v>3465</v>
      </c>
      <c r="D95" s="5">
        <f t="shared" si="36"/>
        <v>3443.5</v>
      </c>
      <c r="E95" s="5">
        <f t="shared" si="37"/>
        <v>3399.8888888888887</v>
      </c>
      <c r="F95" s="5">
        <f t="shared" si="4"/>
        <v>3116.0769230769229</v>
      </c>
      <c r="G95" s="26">
        <f t="shared" si="12"/>
        <v>-5.4535017221584159E-3</v>
      </c>
      <c r="H95" s="26">
        <f t="shared" si="13"/>
        <v>0</v>
      </c>
      <c r="J95" s="7">
        <v>44127</v>
      </c>
      <c r="K95">
        <v>3465</v>
      </c>
      <c r="L95" s="18">
        <f t="shared" si="5"/>
        <v>6.2436474517206797E-3</v>
      </c>
      <c r="M95" s="18">
        <f t="shared" si="6"/>
        <v>1.9150952645511365E-2</v>
      </c>
      <c r="N95" s="18">
        <f t="shared" si="7"/>
        <v>0.11197511664074655</v>
      </c>
      <c r="O95" s="18">
        <f t="shared" si="8"/>
        <v>-5.4535017221584159E-3</v>
      </c>
      <c r="P95" s="5">
        <f t="shared" si="9"/>
        <v>0</v>
      </c>
      <c r="R95" s="7">
        <v>44127</v>
      </c>
      <c r="S95" s="18">
        <v>6.2436474517206797E-3</v>
      </c>
      <c r="T95" s="18">
        <v>1.9150952645511365E-2</v>
      </c>
      <c r="U95" s="18">
        <v>0.11197511664074655</v>
      </c>
      <c r="V95" s="27">
        <v>0</v>
      </c>
      <c r="W95">
        <v>3465</v>
      </c>
      <c r="Y95" s="7">
        <v>44127</v>
      </c>
      <c r="Z95">
        <v>3465</v>
      </c>
      <c r="AA95">
        <v>1</v>
      </c>
      <c r="AB95">
        <v>0</v>
      </c>
      <c r="AD95" s="7">
        <v>44127</v>
      </c>
      <c r="AE95" s="18">
        <v>6.2436474517206797E-3</v>
      </c>
      <c r="AF95" s="18">
        <v>1.9150952645511365E-2</v>
      </c>
      <c r="AG95" s="18">
        <v>0.1072886639623305</v>
      </c>
      <c r="AH95" s="10">
        <v>0</v>
      </c>
      <c r="AI95">
        <v>3465</v>
      </c>
      <c r="AL95" s="7">
        <v>44127</v>
      </c>
      <c r="AM95" s="5">
        <v>1</v>
      </c>
      <c r="AO95">
        <v>3465</v>
      </c>
      <c r="AP95">
        <v>1</v>
      </c>
      <c r="AQ95">
        <v>2</v>
      </c>
      <c r="AR95">
        <v>3</v>
      </c>
      <c r="AS95">
        <f t="shared" si="10"/>
        <v>6</v>
      </c>
    </row>
    <row r="96" spans="1:45" x14ac:dyDescent="0.25">
      <c r="A96" s="2">
        <v>95</v>
      </c>
      <c r="B96" s="7">
        <v>44134</v>
      </c>
      <c r="C96">
        <v>3270</v>
      </c>
      <c r="D96" s="5">
        <f t="shared" si="36"/>
        <v>3424</v>
      </c>
      <c r="E96" s="5">
        <f t="shared" si="37"/>
        <v>3407.4444444444443</v>
      </c>
      <c r="F96" s="5">
        <f t="shared" si="4"/>
        <v>3117.2051282051284</v>
      </c>
      <c r="G96" s="26">
        <f t="shared" si="12"/>
        <v>-5.6277056277056259E-2</v>
      </c>
      <c r="H96" s="26">
        <f t="shared" si="13"/>
        <v>0</v>
      </c>
      <c r="J96" s="7">
        <v>44134</v>
      </c>
      <c r="K96">
        <v>3270</v>
      </c>
      <c r="L96" s="18">
        <f t="shared" si="5"/>
        <v>-4.4976635514018648E-2</v>
      </c>
      <c r="M96" s="18">
        <f t="shared" si="6"/>
        <v>-4.0336518081325212E-2</v>
      </c>
      <c r="N96" s="18">
        <f t="shared" si="7"/>
        <v>4.9016624030401967E-2</v>
      </c>
      <c r="O96" s="18">
        <f t="shared" si="8"/>
        <v>-5.6277056277056259E-2</v>
      </c>
      <c r="P96" s="5">
        <f t="shared" si="9"/>
        <v>0</v>
      </c>
      <c r="R96" s="7">
        <v>44134</v>
      </c>
      <c r="S96" s="18">
        <v>-4.4976635514018648E-2</v>
      </c>
      <c r="T96" s="18">
        <v>-4.0336518081325212E-2</v>
      </c>
      <c r="U96" s="18">
        <v>4.9016624030401967E-2</v>
      </c>
      <c r="V96" s="27">
        <v>0</v>
      </c>
      <c r="W96">
        <v>3270</v>
      </c>
      <c r="Y96" s="7">
        <v>44134</v>
      </c>
      <c r="Z96">
        <v>3270</v>
      </c>
      <c r="AA96" s="3">
        <v>1</v>
      </c>
      <c r="AB96">
        <v>0</v>
      </c>
      <c r="AD96" s="7">
        <v>44134</v>
      </c>
      <c r="AE96" s="18">
        <v>-4.4976635514018648E-2</v>
      </c>
      <c r="AF96" s="18">
        <v>-4.0336518081325212E-2</v>
      </c>
      <c r="AG96" s="18">
        <v>4.2627815121129009E-2</v>
      </c>
      <c r="AH96" s="10">
        <v>0</v>
      </c>
      <c r="AI96">
        <v>3270</v>
      </c>
      <c r="AL96" s="7">
        <v>44134</v>
      </c>
      <c r="AM96" s="7"/>
      <c r="AN96" s="5">
        <v>-1</v>
      </c>
      <c r="AO96">
        <v>3270</v>
      </c>
      <c r="AP96">
        <v>0</v>
      </c>
      <c r="AQ96">
        <v>0</v>
      </c>
      <c r="AR96">
        <v>3</v>
      </c>
      <c r="AS96">
        <f t="shared" si="10"/>
        <v>3</v>
      </c>
    </row>
    <row r="97" spans="1:45" x14ac:dyDescent="0.25">
      <c r="A97" s="2">
        <v>96</v>
      </c>
      <c r="B97" s="7">
        <v>44141</v>
      </c>
      <c r="C97">
        <v>3510</v>
      </c>
      <c r="D97" s="5">
        <f t="shared" ref="D97" si="38">AVERAGE(C94:C97)</f>
        <v>3432.25</v>
      </c>
      <c r="E97" s="5">
        <f t="shared" ref="E97" si="39">AVERAGE(C88:C96)</f>
        <v>3381</v>
      </c>
      <c r="F97" s="5">
        <f t="shared" si="4"/>
        <v>3121.8717948717949</v>
      </c>
      <c r="G97" s="26">
        <f t="shared" si="12"/>
        <v>7.3394495412844041E-2</v>
      </c>
      <c r="H97" s="26">
        <f t="shared" si="13"/>
        <v>0</v>
      </c>
      <c r="J97" s="7">
        <v>44141</v>
      </c>
      <c r="K97">
        <v>3510</v>
      </c>
      <c r="L97" s="18">
        <f t="shared" si="5"/>
        <v>2.2652778789423955E-2</v>
      </c>
      <c r="M97" s="18">
        <f t="shared" si="6"/>
        <v>3.815439219165917E-2</v>
      </c>
      <c r="N97" s="18">
        <f t="shared" si="7"/>
        <v>0.12432547863296994</v>
      </c>
      <c r="O97" s="18">
        <f t="shared" si="8"/>
        <v>7.3394495412844041E-2</v>
      </c>
      <c r="P97" s="5">
        <f t="shared" si="9"/>
        <v>0</v>
      </c>
      <c r="R97" s="7">
        <v>44141</v>
      </c>
      <c r="S97" s="18">
        <v>2.2652778789423955E-2</v>
      </c>
      <c r="T97" s="6">
        <v>3.815439219165917E-2</v>
      </c>
      <c r="U97" s="6">
        <v>0.12432547863296994</v>
      </c>
      <c r="V97" s="27">
        <v>0</v>
      </c>
      <c r="W97" s="5">
        <v>3510</v>
      </c>
      <c r="Y97" s="7">
        <v>44141</v>
      </c>
      <c r="Z97" s="5">
        <v>3510</v>
      </c>
      <c r="AA97">
        <v>1</v>
      </c>
      <c r="AB97">
        <v>0</v>
      </c>
      <c r="AD97" s="7">
        <v>44141</v>
      </c>
      <c r="AE97" s="18">
        <v>2.2652778789423955E-2</v>
      </c>
      <c r="AF97" s="6">
        <v>3.815439219165917E-2</v>
      </c>
      <c r="AG97" s="6">
        <v>0.11798698639486749</v>
      </c>
      <c r="AH97" s="10">
        <v>0</v>
      </c>
      <c r="AI97" s="5">
        <v>3510</v>
      </c>
      <c r="AL97" s="7">
        <v>44141</v>
      </c>
      <c r="AM97" s="5">
        <v>1</v>
      </c>
      <c r="AO97" s="5">
        <v>3510</v>
      </c>
      <c r="AP97">
        <v>1</v>
      </c>
      <c r="AQ97">
        <v>2</v>
      </c>
      <c r="AR97">
        <v>3</v>
      </c>
      <c r="AS97">
        <f t="shared" si="10"/>
        <v>6</v>
      </c>
    </row>
    <row r="98" spans="1:45" x14ac:dyDescent="0.25">
      <c r="A98" s="2">
        <v>97</v>
      </c>
      <c r="B98" s="7">
        <v>44148</v>
      </c>
      <c r="C98">
        <v>3585</v>
      </c>
      <c r="D98" s="5">
        <f t="shared" ref="D98:D99" si="40">AVERAGE(C95:C98)</f>
        <v>3457.5</v>
      </c>
      <c r="E98" s="5">
        <f t="shared" ref="E98:E99" si="41">AVERAGE(C89:C97)</f>
        <v>3390.2222222222222</v>
      </c>
      <c r="F98" s="5">
        <f t="shared" si="4"/>
        <v>3127.1282051282051</v>
      </c>
      <c r="G98" s="26">
        <f t="shared" si="12"/>
        <v>2.1367521367521292E-2</v>
      </c>
      <c r="H98" s="26">
        <f t="shared" si="13"/>
        <v>0</v>
      </c>
      <c r="J98" s="7">
        <v>44148</v>
      </c>
      <c r="K98">
        <v>3585</v>
      </c>
      <c r="L98" s="18">
        <f t="shared" si="5"/>
        <v>3.6876355748373113E-2</v>
      </c>
      <c r="M98" s="18">
        <f t="shared" si="6"/>
        <v>5.7452805453592104E-2</v>
      </c>
      <c r="N98" s="18">
        <f t="shared" si="7"/>
        <v>0.14641925908919462</v>
      </c>
      <c r="O98" s="18">
        <f t="shared" si="8"/>
        <v>2.1367521367521292E-2</v>
      </c>
      <c r="P98" s="5">
        <f t="shared" si="9"/>
        <v>0</v>
      </c>
      <c r="R98" s="7">
        <v>44148</v>
      </c>
      <c r="S98" s="18">
        <v>3.6876355748373113E-2</v>
      </c>
      <c r="T98" s="6">
        <v>5.7452805453592104E-2</v>
      </c>
      <c r="U98" s="6">
        <v>0.14641925908919462</v>
      </c>
      <c r="V98" s="27">
        <v>0</v>
      </c>
      <c r="W98">
        <v>3585</v>
      </c>
      <c r="Y98" s="7">
        <v>44148</v>
      </c>
      <c r="Z98">
        <v>3585</v>
      </c>
      <c r="AA98">
        <v>1</v>
      </c>
      <c r="AB98">
        <v>0</v>
      </c>
      <c r="AD98" s="7">
        <v>44148</v>
      </c>
      <c r="AE98" s="18">
        <v>3.6876355748373113E-2</v>
      </c>
      <c r="AF98" s="6">
        <v>5.7452805453592104E-2</v>
      </c>
      <c r="AG98" s="6">
        <v>0.13914323511101889</v>
      </c>
      <c r="AH98" s="10">
        <v>0</v>
      </c>
      <c r="AI98">
        <v>3585</v>
      </c>
      <c r="AL98" s="7">
        <v>44148</v>
      </c>
      <c r="AM98" s="5">
        <v>1</v>
      </c>
      <c r="AO98">
        <v>3585</v>
      </c>
      <c r="AP98">
        <v>1</v>
      </c>
      <c r="AQ98">
        <v>2</v>
      </c>
      <c r="AR98">
        <v>3</v>
      </c>
      <c r="AS98">
        <f t="shared" si="10"/>
        <v>6</v>
      </c>
    </row>
    <row r="99" spans="1:45" x14ac:dyDescent="0.25">
      <c r="A99" s="2">
        <v>98</v>
      </c>
      <c r="B99" s="7">
        <v>44155</v>
      </c>
      <c r="C99">
        <v>3558</v>
      </c>
      <c r="D99" s="5">
        <f t="shared" si="40"/>
        <v>3480.75</v>
      </c>
      <c r="E99" s="5">
        <f t="shared" si="41"/>
        <v>3417.3333333333335</v>
      </c>
      <c r="F99" s="5">
        <f t="shared" si="4"/>
        <v>3132.7692307692309</v>
      </c>
      <c r="G99" s="26">
        <f t="shared" si="12"/>
        <v>-7.5313807531380839E-3</v>
      </c>
      <c r="H99" s="26">
        <f t="shared" si="13"/>
        <v>0</v>
      </c>
      <c r="J99" s="7">
        <v>44155</v>
      </c>
      <c r="K99">
        <v>3558</v>
      </c>
      <c r="L99" s="18">
        <f t="shared" si="5"/>
        <v>2.2193492781727997E-2</v>
      </c>
      <c r="M99" s="18">
        <f t="shared" si="6"/>
        <v>4.1162699960983096E-2</v>
      </c>
      <c r="N99" s="18">
        <f t="shared" si="7"/>
        <v>0.13573638461916215</v>
      </c>
      <c r="O99" s="18">
        <f t="shared" si="8"/>
        <v>-7.5313807531380839E-3</v>
      </c>
      <c r="P99" s="5">
        <f t="shared" si="9"/>
        <v>0</v>
      </c>
      <c r="R99" s="7">
        <v>44155</v>
      </c>
      <c r="S99" s="18">
        <v>2.2193492781727997E-2</v>
      </c>
      <c r="T99" s="6">
        <v>4.1162699960983096E-2</v>
      </c>
      <c r="U99" s="6">
        <v>0.13573638461916215</v>
      </c>
      <c r="V99" s="27">
        <v>0</v>
      </c>
      <c r="W99">
        <v>3558</v>
      </c>
      <c r="Y99" s="7">
        <v>44155</v>
      </c>
      <c r="Z99">
        <v>3558</v>
      </c>
      <c r="AA99">
        <v>1</v>
      </c>
      <c r="AB99">
        <v>0</v>
      </c>
      <c r="AD99" s="7">
        <v>44155</v>
      </c>
      <c r="AE99" s="18">
        <v>2.2193492781727997E-2</v>
      </c>
      <c r="AF99" s="6">
        <v>4.1162699960983096E-2</v>
      </c>
      <c r="AG99" s="6">
        <v>0.12735455585947353</v>
      </c>
      <c r="AH99" s="10">
        <v>0</v>
      </c>
      <c r="AI99">
        <v>3558</v>
      </c>
      <c r="AL99" s="7">
        <v>44155</v>
      </c>
      <c r="AM99" s="5">
        <v>1</v>
      </c>
      <c r="AO99">
        <v>3558</v>
      </c>
      <c r="AP99">
        <v>1</v>
      </c>
      <c r="AQ99">
        <v>2</v>
      </c>
      <c r="AR99">
        <v>3</v>
      </c>
      <c r="AS99">
        <f t="shared" si="10"/>
        <v>6</v>
      </c>
    </row>
    <row r="100" spans="1:45" x14ac:dyDescent="0.25">
      <c r="A100" s="2">
        <v>99</v>
      </c>
      <c r="B100" s="7">
        <v>44162</v>
      </c>
      <c r="C100" s="5">
        <v>3638</v>
      </c>
      <c r="D100" s="5">
        <f t="shared" ref="D100" si="42">AVERAGE(C97:C100)</f>
        <v>3572.75</v>
      </c>
      <c r="E100" s="5">
        <f t="shared" ref="E100" si="43">AVERAGE(C91:C99)</f>
        <v>3443.8888888888887</v>
      </c>
      <c r="F100" s="5">
        <f t="shared" si="4"/>
        <v>3150.3076923076924</v>
      </c>
      <c r="G100" s="26">
        <f t="shared" si="12"/>
        <v>2.2484541877459296E-2</v>
      </c>
      <c r="H100" s="26">
        <f t="shared" si="13"/>
        <v>0</v>
      </c>
      <c r="J100" s="7">
        <v>44162</v>
      </c>
      <c r="K100" s="5">
        <v>3638</v>
      </c>
      <c r="L100" s="18">
        <f t="shared" si="5"/>
        <v>1.8263242600237817E-2</v>
      </c>
      <c r="M100" s="18">
        <f t="shared" si="6"/>
        <v>5.6363929666075174E-2</v>
      </c>
      <c r="N100" s="18">
        <f t="shared" si="7"/>
        <v>0.15480783317868818</v>
      </c>
      <c r="O100" s="18">
        <f t="shared" si="8"/>
        <v>2.2484541877459296E-2</v>
      </c>
      <c r="P100" s="5">
        <f t="shared" si="9"/>
        <v>0</v>
      </c>
      <c r="R100" s="7">
        <v>44162</v>
      </c>
      <c r="S100" s="18">
        <v>1.8263242600237817E-2</v>
      </c>
      <c r="T100" s="6">
        <v>5.6363929666075174E-2</v>
      </c>
      <c r="U100" s="6">
        <v>0.15480783317868818</v>
      </c>
      <c r="V100" s="27">
        <v>0</v>
      </c>
      <c r="W100" s="5">
        <v>3638</v>
      </c>
      <c r="Y100" s="7">
        <v>44162</v>
      </c>
      <c r="Z100" s="5">
        <v>3638</v>
      </c>
      <c r="AA100">
        <v>1</v>
      </c>
      <c r="AB100">
        <v>0</v>
      </c>
      <c r="AD100" s="7">
        <v>44162</v>
      </c>
      <c r="AE100" s="18">
        <v>1.8263242600237817E-2</v>
      </c>
      <c r="AF100" s="6">
        <v>5.6363929666075174E-2</v>
      </c>
      <c r="AG100" s="6">
        <v>0.14981036662452585</v>
      </c>
      <c r="AH100" s="10">
        <v>0</v>
      </c>
      <c r="AI100" s="5">
        <v>3638</v>
      </c>
      <c r="AL100" s="7">
        <v>44162</v>
      </c>
      <c r="AM100" s="5">
        <v>1</v>
      </c>
      <c r="AO100" s="5">
        <v>3638</v>
      </c>
      <c r="AP100">
        <v>1</v>
      </c>
      <c r="AQ100">
        <v>2</v>
      </c>
      <c r="AR100">
        <v>3</v>
      </c>
      <c r="AS100">
        <f t="shared" si="10"/>
        <v>6</v>
      </c>
    </row>
    <row r="101" spans="1:45" x14ac:dyDescent="0.25">
      <c r="A101" s="2">
        <v>100</v>
      </c>
      <c r="B101" s="7">
        <v>44169</v>
      </c>
      <c r="C101">
        <v>3699</v>
      </c>
      <c r="D101" s="5">
        <f t="shared" ref="D101" si="44">AVERAGE(C98:C101)</f>
        <v>3620</v>
      </c>
      <c r="E101" s="5">
        <f t="shared" ref="E101" si="45">AVERAGE(C92:C100)</f>
        <v>3481.6666666666665</v>
      </c>
      <c r="F101" s="5">
        <f t="shared" si="4"/>
        <v>3168.9487179487178</v>
      </c>
      <c r="G101" s="26">
        <f t="shared" si="12"/>
        <v>1.6767454645409519E-2</v>
      </c>
      <c r="H101" s="26">
        <f t="shared" si="13"/>
        <v>0</v>
      </c>
      <c r="J101" s="7">
        <v>44169</v>
      </c>
      <c r="K101">
        <v>3699</v>
      </c>
      <c r="L101" s="18">
        <f t="shared" si="5"/>
        <v>2.1823204419889608E-2</v>
      </c>
      <c r="M101" s="18">
        <f t="shared" si="6"/>
        <v>6.2422211584490128E-2</v>
      </c>
      <c r="N101" s="18">
        <f t="shared" si="7"/>
        <v>0.16726407690004774</v>
      </c>
      <c r="O101" s="18">
        <f t="shared" si="8"/>
        <v>1.6767454645409519E-2</v>
      </c>
      <c r="P101" s="5">
        <f t="shared" si="9"/>
        <v>0</v>
      </c>
      <c r="R101" s="7">
        <v>44169</v>
      </c>
      <c r="S101" s="18">
        <v>2.1823204419889608E-2</v>
      </c>
      <c r="T101" s="18">
        <v>6.2422211584490128E-2</v>
      </c>
      <c r="U101" s="18">
        <v>0.16726407690004774</v>
      </c>
      <c r="V101" s="27">
        <v>0</v>
      </c>
      <c r="W101" s="5">
        <v>3699</v>
      </c>
      <c r="Y101" s="7">
        <v>44169</v>
      </c>
      <c r="Z101" s="5">
        <v>3699</v>
      </c>
      <c r="AA101">
        <v>1</v>
      </c>
      <c r="AB101">
        <v>0</v>
      </c>
      <c r="AD101" s="7">
        <v>44169</v>
      </c>
      <c r="AE101" s="18">
        <v>2.1823204419889608E-2</v>
      </c>
      <c r="AF101" s="18">
        <v>6.2422211584490128E-2</v>
      </c>
      <c r="AG101" s="18">
        <v>0.16595369661569737</v>
      </c>
      <c r="AH101" s="10">
        <v>0</v>
      </c>
      <c r="AI101" s="5">
        <v>3699</v>
      </c>
      <c r="AL101" s="7">
        <v>44169</v>
      </c>
      <c r="AM101" s="5">
        <v>1</v>
      </c>
      <c r="AO101" s="5">
        <v>3699</v>
      </c>
      <c r="AP101">
        <v>1</v>
      </c>
      <c r="AQ101">
        <v>2</v>
      </c>
      <c r="AR101">
        <v>3</v>
      </c>
      <c r="AS101">
        <f t="shared" si="10"/>
        <v>6</v>
      </c>
    </row>
    <row r="102" spans="1:45" x14ac:dyDescent="0.25">
      <c r="A102" s="2">
        <v>101</v>
      </c>
      <c r="B102" s="7">
        <v>44176</v>
      </c>
      <c r="C102">
        <v>3663</v>
      </c>
      <c r="D102" s="5">
        <f t="shared" ref="D102" si="46">AVERAGE(C99:C102)</f>
        <v>3639.5</v>
      </c>
      <c r="E102" s="5">
        <f t="shared" ref="E102" si="47">AVERAGE(C93:C101)</f>
        <v>3520.6666666666665</v>
      </c>
      <c r="F102" s="5">
        <f t="shared" si="4"/>
        <v>3193.3589743589741</v>
      </c>
      <c r="G102" s="26">
        <f t="shared" si="12"/>
        <v>-9.7323600973235891E-3</v>
      </c>
      <c r="H102" s="26">
        <f t="shared" si="13"/>
        <v>0</v>
      </c>
      <c r="J102" s="7">
        <v>44176</v>
      </c>
      <c r="K102">
        <v>3663</v>
      </c>
      <c r="L102" s="18">
        <f t="shared" si="5"/>
        <v>6.4569308971011985E-3</v>
      </c>
      <c r="M102" s="18">
        <f t="shared" si="6"/>
        <v>4.0427949252035633E-2</v>
      </c>
      <c r="N102" s="18">
        <f t="shared" si="7"/>
        <v>0.14706803382018774</v>
      </c>
      <c r="O102" s="18">
        <f t="shared" si="8"/>
        <v>-9.7323600973235891E-3</v>
      </c>
      <c r="P102" s="5">
        <f t="shared" si="9"/>
        <v>0</v>
      </c>
      <c r="R102" s="7">
        <v>44176</v>
      </c>
      <c r="S102" s="18">
        <v>6.4569308971011985E-3</v>
      </c>
      <c r="T102" s="6">
        <v>4.0427949252035633E-2</v>
      </c>
      <c r="U102" s="6">
        <v>0.14706803382018774</v>
      </c>
      <c r="V102" s="27">
        <v>0</v>
      </c>
      <c r="W102" s="5">
        <v>3663</v>
      </c>
      <c r="Y102" s="7">
        <v>44176</v>
      </c>
      <c r="Z102" s="5">
        <v>3663</v>
      </c>
      <c r="AA102">
        <v>1</v>
      </c>
      <c r="AB102">
        <v>0</v>
      </c>
      <c r="AD102" s="7">
        <v>44176</v>
      </c>
      <c r="AE102" s="18">
        <v>6.4569308971011985E-3</v>
      </c>
      <c r="AF102" s="6">
        <v>4.0427949252035633E-2</v>
      </c>
      <c r="AG102" s="6">
        <v>0.15120709117963971</v>
      </c>
      <c r="AH102" s="10">
        <v>0</v>
      </c>
      <c r="AI102" s="5">
        <v>3663</v>
      </c>
      <c r="AL102" s="7">
        <v>44176</v>
      </c>
      <c r="AM102" s="5">
        <v>1</v>
      </c>
      <c r="AO102" s="5">
        <v>3663</v>
      </c>
      <c r="AP102">
        <v>1</v>
      </c>
      <c r="AQ102">
        <v>2</v>
      </c>
      <c r="AR102">
        <v>3</v>
      </c>
      <c r="AS102">
        <f t="shared" si="10"/>
        <v>6</v>
      </c>
    </row>
    <row r="103" spans="1:45" x14ac:dyDescent="0.25">
      <c r="A103" s="2">
        <v>102</v>
      </c>
      <c r="B103" s="7">
        <v>44183</v>
      </c>
      <c r="C103">
        <v>3709</v>
      </c>
      <c r="D103" s="5">
        <f t="shared" ref="D103" si="48">AVERAGE(C100:C103)</f>
        <v>3677.25</v>
      </c>
      <c r="E103" s="5">
        <f t="shared" ref="E103" si="49">AVERAGE(C94:C102)</f>
        <v>3541.3333333333335</v>
      </c>
      <c r="F103" s="5">
        <f t="shared" si="4"/>
        <v>3229.3589743589741</v>
      </c>
      <c r="G103" s="26">
        <f t="shared" si="12"/>
        <v>1.2558012558012477E-2</v>
      </c>
      <c r="H103" s="26">
        <f t="shared" si="13"/>
        <v>0</v>
      </c>
      <c r="J103" s="7">
        <v>44183</v>
      </c>
      <c r="K103">
        <v>3709</v>
      </c>
      <c r="L103" s="18">
        <f t="shared" si="5"/>
        <v>8.6341695560541165E-3</v>
      </c>
      <c r="M103" s="18">
        <f t="shared" si="6"/>
        <v>4.7345632530120474E-2</v>
      </c>
      <c r="N103" s="18">
        <f t="shared" si="7"/>
        <v>0.14852514986700549</v>
      </c>
      <c r="O103" s="18">
        <f t="shared" si="8"/>
        <v>1.2558012558012477E-2</v>
      </c>
      <c r="P103" s="5">
        <f t="shared" si="9"/>
        <v>0</v>
      </c>
      <c r="R103" s="7">
        <v>44183</v>
      </c>
      <c r="S103" s="18">
        <v>8.6341695560541165E-3</v>
      </c>
      <c r="T103" s="6">
        <v>4.7345632530120474E-2</v>
      </c>
      <c r="U103" s="6">
        <v>0.14852514986700549</v>
      </c>
      <c r="V103" s="27">
        <v>0</v>
      </c>
      <c r="W103" s="5">
        <v>3709</v>
      </c>
      <c r="Y103" s="7">
        <v>44183</v>
      </c>
      <c r="Z103" s="5">
        <v>3709</v>
      </c>
      <c r="AA103">
        <v>1</v>
      </c>
      <c r="AB103">
        <v>0</v>
      </c>
      <c r="AD103" s="7">
        <v>44183</v>
      </c>
      <c r="AE103" s="18">
        <v>8.6341695560541165E-3</v>
      </c>
      <c r="AF103" s="6">
        <v>4.7345632530120474E-2</v>
      </c>
      <c r="AG103" s="6">
        <v>0.16247281565818095</v>
      </c>
      <c r="AH103" s="10">
        <v>0</v>
      </c>
      <c r="AI103" s="5">
        <v>3709</v>
      </c>
      <c r="AL103" s="7">
        <v>44183</v>
      </c>
      <c r="AM103" s="5">
        <v>1</v>
      </c>
      <c r="AO103" s="5">
        <v>3709</v>
      </c>
      <c r="AP103">
        <v>1</v>
      </c>
      <c r="AQ103">
        <v>2</v>
      </c>
      <c r="AR103">
        <v>3</v>
      </c>
      <c r="AS103">
        <f t="shared" si="10"/>
        <v>6</v>
      </c>
    </row>
    <row r="104" spans="1:45" x14ac:dyDescent="0.25">
      <c r="A104" s="2">
        <v>103</v>
      </c>
      <c r="B104" s="7">
        <v>44189</v>
      </c>
      <c r="C104">
        <v>3703</v>
      </c>
      <c r="D104" s="5">
        <f t="shared" ref="D104" si="50">AVERAGE(C101:C104)</f>
        <v>3693.5</v>
      </c>
      <c r="E104" s="5">
        <f t="shared" ref="E104" si="51">AVERAGE(C95:C103)</f>
        <v>3566.3333333333335</v>
      </c>
      <c r="F104" s="5">
        <f t="shared" si="4"/>
        <v>3259.1538461538462</v>
      </c>
      <c r="G104" s="26">
        <f t="shared" si="12"/>
        <v>-1.6176867080075485E-3</v>
      </c>
      <c r="H104" s="26">
        <f t="shared" si="13"/>
        <v>0</v>
      </c>
      <c r="J104" s="7">
        <v>44189</v>
      </c>
      <c r="K104">
        <v>3703</v>
      </c>
      <c r="L104" s="18">
        <f t="shared" si="5"/>
        <v>2.5720860971978343E-3</v>
      </c>
      <c r="M104" s="18">
        <f t="shared" si="6"/>
        <v>3.8321338442845132E-2</v>
      </c>
      <c r="N104" s="18">
        <f t="shared" si="7"/>
        <v>0.13618447449786397</v>
      </c>
      <c r="O104" s="18">
        <f t="shared" si="8"/>
        <v>-1.6176867080075485E-3</v>
      </c>
      <c r="P104" s="5">
        <f t="shared" si="9"/>
        <v>0</v>
      </c>
      <c r="R104" s="7">
        <v>44189</v>
      </c>
      <c r="S104" s="18">
        <v>2.5720860971978343E-3</v>
      </c>
      <c r="T104" s="18">
        <v>3.8321338442845132E-2</v>
      </c>
      <c r="U104" s="18">
        <v>0.13618447449786397</v>
      </c>
      <c r="V104" s="27">
        <v>0</v>
      </c>
      <c r="W104" s="5">
        <v>3703</v>
      </c>
      <c r="Y104" s="7">
        <v>44189</v>
      </c>
      <c r="Z104" s="5">
        <v>3703</v>
      </c>
      <c r="AA104">
        <v>1</v>
      </c>
      <c r="AB104">
        <v>0</v>
      </c>
      <c r="AD104" s="7">
        <v>44189</v>
      </c>
      <c r="AE104" s="18">
        <v>2.5720860971978343E-3</v>
      </c>
      <c r="AF104" s="18">
        <v>3.8321338442845132E-2</v>
      </c>
      <c r="AG104" s="18">
        <v>0.15730559240738851</v>
      </c>
      <c r="AH104" s="10">
        <v>0</v>
      </c>
      <c r="AI104" s="5">
        <v>3703</v>
      </c>
      <c r="AL104" s="7">
        <v>44189</v>
      </c>
      <c r="AM104" s="5">
        <v>1</v>
      </c>
      <c r="AO104" s="5">
        <v>3703</v>
      </c>
      <c r="AP104">
        <v>1</v>
      </c>
      <c r="AQ104">
        <v>2</v>
      </c>
      <c r="AR104">
        <v>3</v>
      </c>
      <c r="AS104">
        <f t="shared" si="10"/>
        <v>6</v>
      </c>
    </row>
    <row r="105" spans="1:45" x14ac:dyDescent="0.25">
      <c r="A105" s="2">
        <v>104</v>
      </c>
      <c r="B105" s="7">
        <v>44204</v>
      </c>
      <c r="C105">
        <v>3825</v>
      </c>
      <c r="D105" s="5">
        <f t="shared" ref="D105:D107" si="52">AVERAGE(C102:C105)</f>
        <v>3725</v>
      </c>
      <c r="E105" s="5">
        <f t="shared" ref="E105:E107" si="53">AVERAGE(C96:C104)</f>
        <v>3592.7777777777778</v>
      </c>
      <c r="F105" s="5">
        <f t="shared" ref="F105:F119" si="54">AVERAGE(C67:C105)</f>
        <v>3293.4102564102564</v>
      </c>
      <c r="G105" s="26">
        <f t="shared" si="12"/>
        <v>3.2946259789359944E-2</v>
      </c>
      <c r="H105" s="26">
        <f t="shared" si="13"/>
        <v>0</v>
      </c>
      <c r="J105" s="7">
        <v>44204</v>
      </c>
      <c r="K105">
        <v>3825</v>
      </c>
      <c r="L105" s="18">
        <f t="shared" ref="L105:L119" si="55">C105/D105-1</f>
        <v>2.6845637583892579E-2</v>
      </c>
      <c r="M105" s="18">
        <f t="shared" ref="M105:M119" si="56">C105/E105-1</f>
        <v>6.4635843513221047E-2</v>
      </c>
      <c r="N105" s="18">
        <f t="shared" ref="N105:N119" si="57">C105/F105-1</f>
        <v>0.16141011966397545</v>
      </c>
      <c r="O105" s="18">
        <f t="shared" si="8"/>
        <v>3.2946259789359944E-2</v>
      </c>
      <c r="P105" s="5">
        <f t="shared" si="9"/>
        <v>0</v>
      </c>
      <c r="R105" s="7">
        <v>44204</v>
      </c>
      <c r="S105" s="18">
        <v>2.6845637583892579E-2</v>
      </c>
      <c r="T105" s="18">
        <v>6.4635843513221047E-2</v>
      </c>
      <c r="U105" s="18">
        <v>0.16141011966397545</v>
      </c>
      <c r="V105" s="27">
        <v>0</v>
      </c>
      <c r="W105">
        <v>3825</v>
      </c>
      <c r="Y105" s="7">
        <v>44204</v>
      </c>
      <c r="Z105">
        <v>3825</v>
      </c>
      <c r="AA105">
        <v>1</v>
      </c>
      <c r="AB105">
        <v>0</v>
      </c>
      <c r="AD105" s="7">
        <v>44204</v>
      </c>
      <c r="AE105" s="18">
        <v>2.6845637583892579E-2</v>
      </c>
      <c r="AF105" s="18">
        <v>6.4635843513221047E-2</v>
      </c>
      <c r="AG105" s="18">
        <v>0.19259721170549193</v>
      </c>
      <c r="AH105" s="10">
        <v>0</v>
      </c>
      <c r="AI105">
        <v>3825</v>
      </c>
      <c r="AL105" s="7">
        <v>44204</v>
      </c>
      <c r="AM105" s="5">
        <v>1</v>
      </c>
      <c r="AO105">
        <v>3825</v>
      </c>
      <c r="AP105">
        <v>1</v>
      </c>
      <c r="AQ105">
        <v>2</v>
      </c>
      <c r="AR105">
        <v>3</v>
      </c>
      <c r="AS105">
        <f t="shared" si="10"/>
        <v>6</v>
      </c>
    </row>
    <row r="106" spans="1:45" x14ac:dyDescent="0.25">
      <c r="A106" s="2">
        <v>105</v>
      </c>
      <c r="B106" s="7">
        <v>44211</v>
      </c>
      <c r="C106">
        <v>3765</v>
      </c>
      <c r="D106" s="5">
        <f t="shared" si="52"/>
        <v>3750.5</v>
      </c>
      <c r="E106" s="5">
        <f t="shared" si="53"/>
        <v>3654.4444444444443</v>
      </c>
      <c r="F106" s="5">
        <f t="shared" si="54"/>
        <v>3318.4102564102564</v>
      </c>
      <c r="G106" s="26">
        <f t="shared" si="12"/>
        <v>-1.5686274509803977E-2</v>
      </c>
      <c r="H106" s="26">
        <f t="shared" si="13"/>
        <v>0</v>
      </c>
      <c r="J106" s="7">
        <v>44211</v>
      </c>
      <c r="K106">
        <v>3765</v>
      </c>
      <c r="L106" s="18">
        <f t="shared" si="55"/>
        <v>3.8661511798427917E-3</v>
      </c>
      <c r="M106" s="18">
        <f t="shared" si="56"/>
        <v>3.0252356339312891E-2</v>
      </c>
      <c r="N106" s="18">
        <f t="shared" si="57"/>
        <v>0.134579424809532</v>
      </c>
      <c r="O106" s="18">
        <f t="shared" ref="O106:O119" si="58">K106/K105-1</f>
        <v>-1.5686274509803977E-2</v>
      </c>
      <c r="P106" s="5">
        <f t="shared" ref="P106:P119" si="59">IF(O106&lt;-8%,1,0)</f>
        <v>0</v>
      </c>
      <c r="R106" s="7">
        <v>44211</v>
      </c>
      <c r="S106" s="18">
        <v>3.8661511798427917E-3</v>
      </c>
      <c r="T106" s="18">
        <v>3.0252356339312891E-2</v>
      </c>
      <c r="U106" s="18">
        <v>0.134579424809532</v>
      </c>
      <c r="V106" s="27">
        <v>0</v>
      </c>
      <c r="W106">
        <v>3765</v>
      </c>
      <c r="Y106" s="7">
        <v>44211</v>
      </c>
      <c r="Z106">
        <v>3765</v>
      </c>
      <c r="AA106">
        <v>1</v>
      </c>
      <c r="AB106">
        <v>0</v>
      </c>
      <c r="AD106" s="7">
        <v>44211</v>
      </c>
      <c r="AE106" s="18">
        <v>3.8661511798427917E-3</v>
      </c>
      <c r="AF106" s="18">
        <v>3.0252356339312891E-2</v>
      </c>
      <c r="AG106" s="18">
        <v>0.16994425666034596</v>
      </c>
      <c r="AH106" s="10">
        <v>0</v>
      </c>
      <c r="AI106">
        <v>3765</v>
      </c>
      <c r="AL106" s="7">
        <v>44211</v>
      </c>
      <c r="AM106" s="5">
        <v>1</v>
      </c>
      <c r="AO106">
        <v>3765</v>
      </c>
      <c r="AP106">
        <v>1</v>
      </c>
      <c r="AQ106">
        <v>2</v>
      </c>
      <c r="AR106">
        <v>3</v>
      </c>
      <c r="AS106">
        <f t="shared" si="10"/>
        <v>6</v>
      </c>
    </row>
    <row r="107" spans="1:45" x14ac:dyDescent="0.25">
      <c r="A107" s="2">
        <v>106</v>
      </c>
      <c r="B107" s="7">
        <v>44218</v>
      </c>
      <c r="C107">
        <v>3841</v>
      </c>
      <c r="D107" s="5">
        <f t="shared" si="52"/>
        <v>3783.5</v>
      </c>
      <c r="E107" s="5">
        <f t="shared" si="53"/>
        <v>3682.7777777777778</v>
      </c>
      <c r="F107" s="5">
        <f t="shared" si="54"/>
        <v>3343.1794871794873</v>
      </c>
      <c r="G107" s="26">
        <f t="shared" si="12"/>
        <v>2.0185922974767623E-2</v>
      </c>
      <c r="H107" s="26">
        <f t="shared" si="13"/>
        <v>0</v>
      </c>
      <c r="J107" s="7">
        <v>44218</v>
      </c>
      <c r="K107">
        <v>3841</v>
      </c>
      <c r="L107" s="18">
        <f t="shared" si="55"/>
        <v>1.5197568389057725E-2</v>
      </c>
      <c r="M107" s="18">
        <f t="shared" si="56"/>
        <v>4.296273947805096E-2</v>
      </c>
      <c r="N107" s="18">
        <f t="shared" si="57"/>
        <v>0.14890630752239531</v>
      </c>
      <c r="O107" s="18">
        <f t="shared" si="58"/>
        <v>2.0185922974767623E-2</v>
      </c>
      <c r="P107" s="5">
        <f t="shared" si="59"/>
        <v>0</v>
      </c>
      <c r="R107" s="7">
        <v>44218</v>
      </c>
      <c r="S107" s="18">
        <v>1.5197568389057725E-2</v>
      </c>
      <c r="T107" s="18">
        <v>4.296273947805096E-2</v>
      </c>
      <c r="U107" s="18">
        <v>0.14890630752239531</v>
      </c>
      <c r="V107" s="27">
        <v>0</v>
      </c>
      <c r="W107">
        <v>3841</v>
      </c>
      <c r="Y107" s="7">
        <v>44218</v>
      </c>
      <c r="Z107">
        <v>3841</v>
      </c>
      <c r="AA107">
        <v>1</v>
      </c>
      <c r="AB107">
        <v>0</v>
      </c>
      <c r="AD107" s="7">
        <v>44218</v>
      </c>
      <c r="AE107" s="18">
        <v>1.5197568389057725E-2</v>
      </c>
      <c r="AF107" s="18">
        <v>4.296273947805096E-2</v>
      </c>
      <c r="AG107" s="18">
        <v>0.18949477329895204</v>
      </c>
      <c r="AH107" s="10">
        <v>0</v>
      </c>
      <c r="AI107">
        <v>3841</v>
      </c>
      <c r="AL107" s="7">
        <v>44218</v>
      </c>
      <c r="AM107" s="5">
        <v>1</v>
      </c>
      <c r="AO107">
        <v>3841</v>
      </c>
      <c r="AP107">
        <v>1</v>
      </c>
      <c r="AQ107">
        <v>2</v>
      </c>
      <c r="AR107">
        <v>3</v>
      </c>
      <c r="AS107">
        <f t="shared" si="10"/>
        <v>6</v>
      </c>
    </row>
    <row r="108" spans="1:45" x14ac:dyDescent="0.25">
      <c r="A108" s="2">
        <v>107</v>
      </c>
      <c r="B108" s="7">
        <v>44225</v>
      </c>
      <c r="C108">
        <v>3714</v>
      </c>
      <c r="D108" s="5">
        <f t="shared" ref="D108" si="60">AVERAGE(C105:C108)</f>
        <v>3786.25</v>
      </c>
      <c r="E108" s="5">
        <f t="shared" ref="E108" si="61">AVERAGE(C99:C107)</f>
        <v>3711.2222222222222</v>
      </c>
      <c r="F108" s="5">
        <f t="shared" si="54"/>
        <v>3365.6666666666665</v>
      </c>
      <c r="G108" s="26">
        <f t="shared" si="12"/>
        <v>-3.3064306170268121E-2</v>
      </c>
      <c r="H108" s="26">
        <f t="shared" si="13"/>
        <v>0</v>
      </c>
      <c r="J108" s="7">
        <v>44225</v>
      </c>
      <c r="K108">
        <v>3714</v>
      </c>
      <c r="L108" s="18">
        <f t="shared" si="55"/>
        <v>-1.9082205348299741E-2</v>
      </c>
      <c r="M108" s="18">
        <f t="shared" si="56"/>
        <v>7.4848058441356891E-4</v>
      </c>
      <c r="N108" s="18">
        <f t="shared" si="57"/>
        <v>0.10349608794691489</v>
      </c>
      <c r="O108" s="18">
        <f t="shared" si="58"/>
        <v>-3.3064306170268121E-2</v>
      </c>
      <c r="P108" s="5">
        <f t="shared" si="59"/>
        <v>0</v>
      </c>
      <c r="R108" s="7">
        <v>44225</v>
      </c>
      <c r="S108" s="6">
        <v>-1.9082205348299741E-2</v>
      </c>
      <c r="T108" s="6">
        <v>7.4848058441356891E-4</v>
      </c>
      <c r="U108" s="6">
        <v>0.10349608794691489</v>
      </c>
      <c r="V108" s="27">
        <v>0</v>
      </c>
      <c r="W108" s="5">
        <v>3714</v>
      </c>
      <c r="Y108" s="7">
        <v>44225</v>
      </c>
      <c r="Z108" s="5">
        <v>3714</v>
      </c>
      <c r="AA108" s="3">
        <v>1</v>
      </c>
      <c r="AB108">
        <v>0</v>
      </c>
      <c r="AD108" s="7">
        <v>44225</v>
      </c>
      <c r="AE108" s="6">
        <v>-1.9082205348299741E-2</v>
      </c>
      <c r="AF108" s="6">
        <v>7.4848058441356891E-4</v>
      </c>
      <c r="AG108" s="6">
        <v>0.14644794284958329</v>
      </c>
      <c r="AH108" s="10">
        <v>0</v>
      </c>
      <c r="AI108" s="5">
        <v>3714</v>
      </c>
      <c r="AL108" s="7">
        <v>44225</v>
      </c>
      <c r="AM108" s="5">
        <v>1</v>
      </c>
      <c r="AO108" s="5">
        <v>3714</v>
      </c>
      <c r="AP108">
        <v>0</v>
      </c>
      <c r="AQ108">
        <v>2</v>
      </c>
      <c r="AR108">
        <v>3</v>
      </c>
      <c r="AS108">
        <f t="shared" si="10"/>
        <v>5</v>
      </c>
    </row>
    <row r="109" spans="1:45" x14ac:dyDescent="0.25">
      <c r="A109" s="2">
        <v>108</v>
      </c>
      <c r="B109" s="7">
        <v>44232</v>
      </c>
      <c r="C109" s="5">
        <v>3887</v>
      </c>
      <c r="D109" s="5">
        <f t="shared" ref="D109:D110" si="62">AVERAGE(C106:C109)</f>
        <v>3801.75</v>
      </c>
      <c r="E109" s="5">
        <f t="shared" ref="E109:E110" si="63">AVERAGE(C100:C108)</f>
        <v>3728.5555555555557</v>
      </c>
      <c r="F109" s="5">
        <f t="shared" si="54"/>
        <v>3392.7435897435898</v>
      </c>
      <c r="G109" s="26">
        <f t="shared" si="12"/>
        <v>4.6580506192783977E-2</v>
      </c>
      <c r="H109" s="26">
        <f t="shared" si="13"/>
        <v>0</v>
      </c>
      <c r="J109" s="7">
        <v>44232</v>
      </c>
      <c r="K109" s="5">
        <v>3887</v>
      </c>
      <c r="L109" s="18">
        <f t="shared" si="55"/>
        <v>2.2423883737752393E-2</v>
      </c>
      <c r="M109" s="18">
        <f t="shared" si="56"/>
        <v>4.2494859492803183E-2</v>
      </c>
      <c r="N109" s="18">
        <f t="shared" si="57"/>
        <v>0.14568044922421142</v>
      </c>
      <c r="O109" s="18">
        <f t="shared" si="58"/>
        <v>4.6580506192783977E-2</v>
      </c>
      <c r="P109" s="5">
        <f t="shared" si="59"/>
        <v>0</v>
      </c>
      <c r="R109" s="7">
        <v>44232</v>
      </c>
      <c r="S109" s="18">
        <v>2.2423883737752393E-2</v>
      </c>
      <c r="T109" s="18">
        <v>4.2494859492803183E-2</v>
      </c>
      <c r="U109" s="18">
        <v>0.14568044922421142</v>
      </c>
      <c r="V109" s="27">
        <v>0</v>
      </c>
      <c r="W109" s="5">
        <v>3887</v>
      </c>
      <c r="Y109" s="7">
        <v>44232</v>
      </c>
      <c r="Z109" s="5">
        <v>3887</v>
      </c>
      <c r="AA109">
        <v>1</v>
      </c>
      <c r="AB109">
        <v>0</v>
      </c>
      <c r="AD109" s="7">
        <v>44232</v>
      </c>
      <c r="AE109" s="18">
        <v>2.2423883737752393E-2</v>
      </c>
      <c r="AF109" s="18">
        <v>4.2494859492803183E-2</v>
      </c>
      <c r="AG109" s="18">
        <v>0.19733078523696657</v>
      </c>
      <c r="AH109" s="10">
        <v>0</v>
      </c>
      <c r="AI109" s="5">
        <v>3887</v>
      </c>
      <c r="AL109" s="7">
        <v>44232</v>
      </c>
      <c r="AM109" s="5">
        <v>1</v>
      </c>
      <c r="AO109" s="5">
        <v>3887</v>
      </c>
      <c r="AP109">
        <v>1</v>
      </c>
      <c r="AQ109">
        <v>2</v>
      </c>
      <c r="AR109">
        <v>3</v>
      </c>
      <c r="AS109">
        <f t="shared" si="10"/>
        <v>6</v>
      </c>
    </row>
    <row r="110" spans="1:45" x14ac:dyDescent="0.25">
      <c r="A110" s="2">
        <v>109</v>
      </c>
      <c r="B110" s="7">
        <v>44239</v>
      </c>
      <c r="C110" s="5">
        <v>3935</v>
      </c>
      <c r="D110" s="5">
        <f t="shared" si="62"/>
        <v>3844.25</v>
      </c>
      <c r="E110" s="5">
        <f t="shared" si="63"/>
        <v>3756.2222222222222</v>
      </c>
      <c r="F110" s="5">
        <f t="shared" si="54"/>
        <v>3418.5128205128203</v>
      </c>
      <c r="G110" s="26">
        <f t="shared" si="12"/>
        <v>1.2348855158219596E-2</v>
      </c>
      <c r="H110" s="26">
        <f t="shared" si="13"/>
        <v>0</v>
      </c>
      <c r="J110" s="7">
        <v>44239</v>
      </c>
      <c r="K110" s="5">
        <v>3935</v>
      </c>
      <c r="L110" s="18">
        <f t="shared" si="55"/>
        <v>2.3606685309228048E-2</v>
      </c>
      <c r="M110" s="18">
        <f t="shared" si="56"/>
        <v>4.7595101461278988E-2</v>
      </c>
      <c r="N110" s="18">
        <f t="shared" si="57"/>
        <v>0.15108534225409165</v>
      </c>
      <c r="O110" s="18">
        <f t="shared" si="58"/>
        <v>1.2348855158219596E-2</v>
      </c>
      <c r="P110" s="5">
        <f t="shared" si="59"/>
        <v>0</v>
      </c>
      <c r="R110" s="7">
        <v>44239</v>
      </c>
      <c r="S110" s="18">
        <v>2.3606685309228048E-2</v>
      </c>
      <c r="T110" s="18">
        <v>4.7595101461278988E-2</v>
      </c>
      <c r="U110" s="18">
        <v>0.15108534225409165</v>
      </c>
      <c r="V110" s="27">
        <v>0</v>
      </c>
      <c r="W110" s="5">
        <v>3935</v>
      </c>
      <c r="Y110" s="7">
        <v>44239</v>
      </c>
      <c r="Z110" s="5">
        <v>3935</v>
      </c>
      <c r="AA110">
        <v>1</v>
      </c>
      <c r="AB110">
        <v>0</v>
      </c>
      <c r="AD110" s="7">
        <v>44239</v>
      </c>
      <c r="AE110" s="18">
        <v>2.3606685309228048E-2</v>
      </c>
      <c r="AF110" s="18">
        <v>4.7595101461278988E-2</v>
      </c>
      <c r="AG110" s="18">
        <v>0.20794752603024635</v>
      </c>
      <c r="AH110" s="10">
        <v>0</v>
      </c>
      <c r="AI110" s="5">
        <v>3935</v>
      </c>
      <c r="AL110" s="7">
        <v>44239</v>
      </c>
      <c r="AM110" s="5">
        <v>1</v>
      </c>
      <c r="AO110" s="5">
        <v>3935</v>
      </c>
      <c r="AP110">
        <v>1</v>
      </c>
      <c r="AQ110">
        <v>2</v>
      </c>
      <c r="AR110">
        <v>3</v>
      </c>
      <c r="AS110">
        <f t="shared" si="10"/>
        <v>6</v>
      </c>
    </row>
    <row r="111" spans="1:45" x14ac:dyDescent="0.25">
      <c r="A111" s="2">
        <v>110</v>
      </c>
      <c r="B111" s="7">
        <v>44246</v>
      </c>
      <c r="C111">
        <v>3907</v>
      </c>
      <c r="D111" s="5">
        <f t="shared" ref="D111:D112" si="64">AVERAGE(C108:C111)</f>
        <v>3860.75</v>
      </c>
      <c r="E111" s="5">
        <f t="shared" ref="E111:E112" si="65">AVERAGE(C102:C110)</f>
        <v>3782.4444444444443</v>
      </c>
      <c r="F111" s="5">
        <f t="shared" si="54"/>
        <v>3445.2564102564102</v>
      </c>
      <c r="G111" s="26">
        <f t="shared" si="12"/>
        <v>-7.1156289707751119E-3</v>
      </c>
      <c r="H111" s="26">
        <f t="shared" si="13"/>
        <v>0</v>
      </c>
      <c r="J111" s="7">
        <v>44246</v>
      </c>
      <c r="K111">
        <v>3907</v>
      </c>
      <c r="L111" s="18">
        <f t="shared" si="55"/>
        <v>1.1979537654600803E-2</v>
      </c>
      <c r="M111" s="18">
        <f t="shared" si="56"/>
        <v>3.2929910111039407E-2</v>
      </c>
      <c r="N111" s="18">
        <f t="shared" si="57"/>
        <v>0.13402299706024645</v>
      </c>
      <c r="O111" s="18">
        <f t="shared" si="58"/>
        <v>-7.1156289707751119E-3</v>
      </c>
      <c r="P111" s="5">
        <f t="shared" si="59"/>
        <v>0</v>
      </c>
      <c r="R111" s="7">
        <v>44246</v>
      </c>
      <c r="S111" s="6">
        <v>1.1979537654600803E-2</v>
      </c>
      <c r="T111" s="6">
        <v>3.2929910111039407E-2</v>
      </c>
      <c r="U111" s="6">
        <v>0.13402299706024645</v>
      </c>
      <c r="V111" s="27">
        <v>0</v>
      </c>
      <c r="W111">
        <v>3907</v>
      </c>
      <c r="Y111" s="7">
        <v>44246</v>
      </c>
      <c r="Z111">
        <v>3907</v>
      </c>
      <c r="AA111">
        <v>1</v>
      </c>
      <c r="AB111">
        <v>0</v>
      </c>
      <c r="AD111" s="7">
        <v>44246</v>
      </c>
      <c r="AE111" s="6">
        <v>1.1979537654600803E-2</v>
      </c>
      <c r="AF111" s="6">
        <v>3.2929910111039407E-2</v>
      </c>
      <c r="AG111" s="6">
        <v>0.19202630087856387</v>
      </c>
      <c r="AH111" s="10">
        <v>0</v>
      </c>
      <c r="AI111">
        <v>3907</v>
      </c>
      <c r="AL111" s="7">
        <v>44246</v>
      </c>
      <c r="AM111" s="5">
        <v>1</v>
      </c>
      <c r="AO111">
        <v>3907</v>
      </c>
      <c r="AP111">
        <v>1</v>
      </c>
      <c r="AQ111">
        <v>2</v>
      </c>
      <c r="AR111">
        <v>3</v>
      </c>
      <c r="AS111">
        <f t="shared" si="10"/>
        <v>6</v>
      </c>
    </row>
    <row r="112" spans="1:45" x14ac:dyDescent="0.25">
      <c r="A112" s="2">
        <v>111</v>
      </c>
      <c r="B112" s="7">
        <v>44253</v>
      </c>
      <c r="C112">
        <v>3811</v>
      </c>
      <c r="D112" s="5">
        <f t="shared" si="64"/>
        <v>3885</v>
      </c>
      <c r="E112" s="5">
        <f t="shared" si="65"/>
        <v>3809.5555555555557</v>
      </c>
      <c r="F112" s="5">
        <f t="shared" si="54"/>
        <v>3467.2051282051284</v>
      </c>
      <c r="G112" s="26">
        <f t="shared" si="12"/>
        <v>-2.4571282313795795E-2</v>
      </c>
      <c r="H112" s="26">
        <f t="shared" si="13"/>
        <v>0</v>
      </c>
      <c r="J112" s="7">
        <v>44253</v>
      </c>
      <c r="K112">
        <v>3811</v>
      </c>
      <c r="L112" s="18">
        <f t="shared" si="55"/>
        <v>-1.9047619047619091E-2</v>
      </c>
      <c r="M112" s="18">
        <f t="shared" si="56"/>
        <v>3.7916350697075885E-4</v>
      </c>
      <c r="N112" s="18">
        <f t="shared" si="57"/>
        <v>9.9156196152964338E-2</v>
      </c>
      <c r="O112" s="18">
        <f t="shared" si="58"/>
        <v>-2.4571282313795795E-2</v>
      </c>
      <c r="P112" s="5">
        <f t="shared" si="59"/>
        <v>0</v>
      </c>
      <c r="R112" s="7">
        <v>44253</v>
      </c>
      <c r="S112" s="6">
        <v>-1.9047619047619091E-2</v>
      </c>
      <c r="T112" s="6">
        <v>3.7916350697075885E-4</v>
      </c>
      <c r="U112" s="6">
        <v>9.9156196152964338E-2</v>
      </c>
      <c r="V112" s="27">
        <v>0</v>
      </c>
      <c r="W112">
        <v>3811</v>
      </c>
      <c r="Y112" s="7">
        <v>44253</v>
      </c>
      <c r="Z112">
        <v>3811</v>
      </c>
      <c r="AA112" s="3">
        <v>1</v>
      </c>
      <c r="AB112">
        <v>0</v>
      </c>
      <c r="AD112" s="7">
        <v>44253</v>
      </c>
      <c r="AE112" s="6">
        <v>-1.9047619047619091E-2</v>
      </c>
      <c r="AF112" s="6">
        <v>3.7916350697075885E-4</v>
      </c>
      <c r="AG112" s="6">
        <v>0.15600663620943678</v>
      </c>
      <c r="AH112" s="10">
        <v>0</v>
      </c>
      <c r="AI112">
        <v>3811</v>
      </c>
      <c r="AL112" s="7">
        <v>44253</v>
      </c>
      <c r="AM112" s="5">
        <v>1</v>
      </c>
      <c r="AO112">
        <v>3811</v>
      </c>
      <c r="AP112">
        <v>0</v>
      </c>
      <c r="AQ112">
        <v>2</v>
      </c>
      <c r="AR112">
        <v>3</v>
      </c>
      <c r="AS112">
        <f t="shared" si="10"/>
        <v>5</v>
      </c>
    </row>
    <row r="113" spans="1:41" x14ac:dyDescent="0.25">
      <c r="A113" s="2">
        <v>112</v>
      </c>
      <c r="B113" s="7">
        <v>44260</v>
      </c>
      <c r="C113">
        <v>3845</v>
      </c>
      <c r="D113" s="5">
        <f t="shared" ref="D113" si="66">AVERAGE(C110:C113)</f>
        <v>3874.5</v>
      </c>
      <c r="E113" s="5">
        <f t="shared" ref="E113" si="67">AVERAGE(C104:C112)</f>
        <v>3820.8888888888887</v>
      </c>
      <c r="F113" s="5">
        <f t="shared" si="54"/>
        <v>3487.7435897435898</v>
      </c>
      <c r="G113" s="26">
        <f t="shared" si="12"/>
        <v>8.9215429021254344E-3</v>
      </c>
      <c r="H113" s="26">
        <f t="shared" si="13"/>
        <v>0</v>
      </c>
      <c r="J113" s="7">
        <v>44260</v>
      </c>
      <c r="K113">
        <v>3845</v>
      </c>
      <c r="L113" s="18">
        <f t="shared" si="55"/>
        <v>-7.6138856626661866E-3</v>
      </c>
      <c r="M113" s="18">
        <f t="shared" si="56"/>
        <v>6.3103408165638974E-3</v>
      </c>
      <c r="N113" s="18">
        <f t="shared" si="57"/>
        <v>0.1024319595359573</v>
      </c>
      <c r="O113" s="18">
        <f t="shared" si="58"/>
        <v>8.9215429021254344E-3</v>
      </c>
      <c r="P113" s="5">
        <f t="shared" si="59"/>
        <v>0</v>
      </c>
      <c r="R113" s="7">
        <v>44260</v>
      </c>
      <c r="S113" s="18">
        <v>-7.6138856626661866E-3</v>
      </c>
      <c r="T113" s="18">
        <v>6.3103408165638974E-3</v>
      </c>
      <c r="U113" s="18">
        <v>0.1024319595359573</v>
      </c>
      <c r="V113" s="27">
        <v>0</v>
      </c>
      <c r="W113" s="5">
        <v>3845</v>
      </c>
      <c r="Y113" s="7">
        <v>44260</v>
      </c>
      <c r="Z113">
        <v>3845</v>
      </c>
      <c r="AA113">
        <v>1</v>
      </c>
      <c r="AB113">
        <v>0</v>
      </c>
      <c r="AD113" s="7">
        <v>44260</v>
      </c>
      <c r="AE113" s="18">
        <v>-7.6138856626661866E-3</v>
      </c>
      <c r="AF113" s="18">
        <v>6.3103408165638974E-3</v>
      </c>
      <c r="AG113" s="18">
        <v>0.15843160884910046</v>
      </c>
      <c r="AH113" s="10">
        <v>0</v>
      </c>
      <c r="AI113" s="5">
        <v>3845</v>
      </c>
      <c r="AL113" s="7">
        <v>44260</v>
      </c>
      <c r="AM113" s="5">
        <v>1</v>
      </c>
      <c r="AO113" s="5">
        <v>3845</v>
      </c>
    </row>
    <row r="114" spans="1:41" x14ac:dyDescent="0.25">
      <c r="A114" s="2">
        <v>113</v>
      </c>
      <c r="B114" s="7">
        <v>44267</v>
      </c>
      <c r="C114">
        <v>3943</v>
      </c>
      <c r="D114" s="5">
        <f t="shared" ref="D114:D119" si="68">AVERAGE(C111:C114)</f>
        <v>3876.5</v>
      </c>
      <c r="E114" s="5">
        <f t="shared" ref="E114:E119" si="69">AVERAGE(C105:C113)</f>
        <v>3836.6666666666665</v>
      </c>
      <c r="F114" s="5">
        <f t="shared" si="54"/>
        <v>3506.9487179487178</v>
      </c>
      <c r="G114" s="26">
        <f t="shared" si="12"/>
        <v>2.5487646293888222E-2</v>
      </c>
      <c r="H114" s="26">
        <f t="shared" si="13"/>
        <v>0</v>
      </c>
      <c r="J114" s="7">
        <v>44267</v>
      </c>
      <c r="K114">
        <v>3943</v>
      </c>
      <c r="L114" s="18">
        <f t="shared" si="55"/>
        <v>1.7154649812975542E-2</v>
      </c>
      <c r="M114" s="18">
        <f t="shared" si="56"/>
        <v>2.7715030408340668E-2</v>
      </c>
      <c r="N114" s="18">
        <f t="shared" si="57"/>
        <v>0.12433922395829522</v>
      </c>
      <c r="O114" s="18">
        <f t="shared" si="58"/>
        <v>2.5487646293888222E-2</v>
      </c>
      <c r="P114" s="5">
        <f t="shared" si="59"/>
        <v>0</v>
      </c>
      <c r="R114" s="7">
        <v>44267</v>
      </c>
      <c r="S114" s="18">
        <v>1.7154649812975542E-2</v>
      </c>
      <c r="T114" s="18">
        <v>2.7715030408340668E-2</v>
      </c>
      <c r="U114" s="18">
        <v>0.12433922395829522</v>
      </c>
      <c r="V114" s="27">
        <v>0</v>
      </c>
      <c r="W114">
        <v>3943</v>
      </c>
      <c r="AM114"/>
    </row>
    <row r="115" spans="1:41" x14ac:dyDescent="0.25">
      <c r="A115" s="2">
        <v>114</v>
      </c>
      <c r="B115" s="22">
        <v>44274</v>
      </c>
      <c r="C115" s="23">
        <v>3913</v>
      </c>
      <c r="D115" s="5">
        <f t="shared" si="68"/>
        <v>3878</v>
      </c>
      <c r="E115" s="5">
        <f t="shared" si="69"/>
        <v>3849.7777777777778</v>
      </c>
      <c r="F115" s="5">
        <f t="shared" si="54"/>
        <v>3529.3076923076924</v>
      </c>
      <c r="G115" s="26">
        <f t="shared" si="12"/>
        <v>-7.6084199847831213E-3</v>
      </c>
      <c r="H115" s="26">
        <f t="shared" si="13"/>
        <v>0</v>
      </c>
      <c r="J115" s="22">
        <v>44274</v>
      </c>
      <c r="K115" s="23">
        <v>3913</v>
      </c>
      <c r="L115" s="18">
        <f t="shared" si="55"/>
        <v>9.0252707581226499E-3</v>
      </c>
      <c r="M115" s="18">
        <f t="shared" si="56"/>
        <v>1.6422304317709413E-2</v>
      </c>
      <c r="N115" s="18">
        <f t="shared" si="57"/>
        <v>0.10871602624179943</v>
      </c>
      <c r="O115" s="18">
        <f t="shared" si="58"/>
        <v>-7.6084199847831213E-3</v>
      </c>
      <c r="P115" s="5">
        <f t="shared" si="59"/>
        <v>0</v>
      </c>
      <c r="R115" s="22">
        <v>44274</v>
      </c>
      <c r="S115" s="18">
        <v>9.0252707581226499E-3</v>
      </c>
      <c r="T115" s="18">
        <v>1.6422304317709413E-2</v>
      </c>
      <c r="U115" s="18">
        <v>0.10871602624179943</v>
      </c>
      <c r="V115" s="27">
        <v>0</v>
      </c>
      <c r="W115" s="23">
        <v>3913</v>
      </c>
      <c r="AM115"/>
    </row>
    <row r="116" spans="1:41" x14ac:dyDescent="0.25">
      <c r="A116" s="2">
        <v>115</v>
      </c>
      <c r="B116" s="22">
        <v>44281</v>
      </c>
      <c r="C116" s="23">
        <v>3975</v>
      </c>
      <c r="D116" s="5">
        <f t="shared" si="68"/>
        <v>3919</v>
      </c>
      <c r="E116" s="5">
        <f t="shared" si="69"/>
        <v>3866.2222222222222</v>
      </c>
      <c r="F116" s="5">
        <f t="shared" si="54"/>
        <v>3551.7948717948716</v>
      </c>
      <c r="G116" s="26">
        <f t="shared" si="12"/>
        <v>1.584462049578339E-2</v>
      </c>
      <c r="H116" s="26">
        <f t="shared" si="13"/>
        <v>0</v>
      </c>
      <c r="J116" s="22">
        <v>44281</v>
      </c>
      <c r="K116" s="23">
        <v>3975</v>
      </c>
      <c r="L116" s="18">
        <f t="shared" si="55"/>
        <v>1.4289359530492485E-2</v>
      </c>
      <c r="M116" s="18">
        <f t="shared" si="56"/>
        <v>2.8135417864122436E-2</v>
      </c>
      <c r="N116" s="18">
        <f t="shared" si="57"/>
        <v>0.11915246895755138</v>
      </c>
      <c r="O116" s="18">
        <f t="shared" si="58"/>
        <v>1.584462049578339E-2</v>
      </c>
      <c r="P116" s="5">
        <f t="shared" si="59"/>
        <v>0</v>
      </c>
      <c r="R116" s="22">
        <v>44281</v>
      </c>
      <c r="S116" s="18">
        <v>1.4289359530492485E-2</v>
      </c>
      <c r="T116" s="18">
        <v>2.8135417864122436E-2</v>
      </c>
      <c r="U116" s="18">
        <v>0.11915246895755138</v>
      </c>
      <c r="V116" s="27">
        <v>0</v>
      </c>
      <c r="W116" s="23">
        <v>3975</v>
      </c>
      <c r="AM116"/>
    </row>
    <row r="117" spans="1:41" x14ac:dyDescent="0.25">
      <c r="A117" s="2">
        <v>116</v>
      </c>
      <c r="B117" s="22">
        <v>44287</v>
      </c>
      <c r="C117" s="23">
        <v>4020</v>
      </c>
      <c r="D117" s="5">
        <f t="shared" si="68"/>
        <v>3962.75</v>
      </c>
      <c r="E117" s="5">
        <f t="shared" si="69"/>
        <v>3881.1111111111113</v>
      </c>
      <c r="F117" s="5">
        <f t="shared" si="54"/>
        <v>3577.7179487179487</v>
      </c>
      <c r="G117" s="26">
        <f t="shared" si="12"/>
        <v>1.132075471698113E-2</v>
      </c>
      <c r="H117" s="26">
        <f t="shared" si="13"/>
        <v>0</v>
      </c>
      <c r="J117" s="22">
        <v>44287</v>
      </c>
      <c r="K117" s="23">
        <v>4020</v>
      </c>
      <c r="L117" s="18">
        <f t="shared" si="55"/>
        <v>1.4447038041763838E-2</v>
      </c>
      <c r="M117" s="18">
        <f t="shared" si="56"/>
        <v>3.5785857429143864E-2</v>
      </c>
      <c r="N117" s="18">
        <f t="shared" si="57"/>
        <v>0.1236212741254632</v>
      </c>
      <c r="O117" s="18">
        <f t="shared" si="58"/>
        <v>1.132075471698113E-2</v>
      </c>
      <c r="P117" s="5">
        <f t="shared" si="59"/>
        <v>0</v>
      </c>
      <c r="R117" s="22">
        <v>44287</v>
      </c>
      <c r="S117" s="18">
        <v>1.4447038041763838E-2</v>
      </c>
      <c r="T117" s="18">
        <v>3.5785857429143864E-2</v>
      </c>
      <c r="U117" s="18">
        <v>0.1236212741254632</v>
      </c>
      <c r="V117" s="27">
        <v>0</v>
      </c>
      <c r="W117" s="23">
        <v>4020</v>
      </c>
      <c r="AM117"/>
    </row>
    <row r="118" spans="1:41" x14ac:dyDescent="0.25">
      <c r="A118" s="2">
        <v>117</v>
      </c>
      <c r="B118" s="22">
        <v>44295</v>
      </c>
      <c r="C118" s="23">
        <v>4129</v>
      </c>
      <c r="D118" s="5">
        <f t="shared" si="68"/>
        <v>4009.25</v>
      </c>
      <c r="E118" s="5">
        <f t="shared" si="69"/>
        <v>3915.1111111111113</v>
      </c>
      <c r="F118" s="5">
        <f t="shared" si="54"/>
        <v>3603.3333333333335</v>
      </c>
      <c r="G118" s="26">
        <f t="shared" si="12"/>
        <v>2.7114427860696511E-2</v>
      </c>
      <c r="H118" s="26">
        <f t="shared" si="13"/>
        <v>0</v>
      </c>
      <c r="J118" s="22">
        <v>44295</v>
      </c>
      <c r="K118" s="23">
        <v>4129</v>
      </c>
      <c r="L118" s="18">
        <f t="shared" si="55"/>
        <v>2.9868429257342344E-2</v>
      </c>
      <c r="M118" s="18">
        <f t="shared" si="56"/>
        <v>5.4631626745373918E-2</v>
      </c>
      <c r="N118" s="18">
        <f t="shared" si="57"/>
        <v>0.14588344125809427</v>
      </c>
      <c r="O118" s="18">
        <f t="shared" si="58"/>
        <v>2.7114427860696511E-2</v>
      </c>
      <c r="P118" s="5">
        <f t="shared" si="59"/>
        <v>0</v>
      </c>
      <c r="R118" s="22">
        <v>44295</v>
      </c>
      <c r="S118" s="18">
        <v>2.9868429257342344E-2</v>
      </c>
      <c r="T118" s="18">
        <v>5.4631626745373918E-2</v>
      </c>
      <c r="U118" s="18">
        <v>0.14588344125809427</v>
      </c>
      <c r="V118" s="27">
        <v>0</v>
      </c>
      <c r="W118" s="23">
        <v>4129</v>
      </c>
      <c r="AM118"/>
    </row>
    <row r="119" spans="1:41" x14ac:dyDescent="0.25">
      <c r="A119" s="2">
        <v>118</v>
      </c>
      <c r="B119" s="22">
        <v>44302</v>
      </c>
      <c r="C119" s="23">
        <v>4185</v>
      </c>
      <c r="D119" s="5">
        <f t="shared" si="68"/>
        <v>4077.25</v>
      </c>
      <c r="E119" s="5">
        <f t="shared" si="69"/>
        <v>3942</v>
      </c>
      <c r="F119" s="5">
        <f t="shared" si="54"/>
        <v>3628.9743589743589</v>
      </c>
      <c r="G119" s="26">
        <f t="shared" si="12"/>
        <v>1.3562605957859075E-2</v>
      </c>
      <c r="H119" s="26">
        <f t="shared" si="13"/>
        <v>0</v>
      </c>
      <c r="J119" s="22">
        <v>44302</v>
      </c>
      <c r="K119" s="23">
        <v>4185</v>
      </c>
      <c r="L119" s="18">
        <f t="shared" si="55"/>
        <v>2.6427126126678413E-2</v>
      </c>
      <c r="M119" s="18">
        <f t="shared" si="56"/>
        <v>6.164383561643838E-2</v>
      </c>
      <c r="N119" s="18">
        <f t="shared" si="57"/>
        <v>0.15321839892602274</v>
      </c>
      <c r="O119" s="18">
        <f t="shared" si="58"/>
        <v>1.3562605957859075E-2</v>
      </c>
      <c r="P119" s="5">
        <f t="shared" si="59"/>
        <v>0</v>
      </c>
      <c r="R119" s="22">
        <v>44302</v>
      </c>
      <c r="S119" s="18">
        <v>2.6427126126678413E-2</v>
      </c>
      <c r="T119" s="18">
        <v>6.164383561643838E-2</v>
      </c>
      <c r="U119" s="18">
        <v>0.15321839892602274</v>
      </c>
      <c r="V119" s="27">
        <v>0</v>
      </c>
      <c r="W119" s="23">
        <v>4185</v>
      </c>
    </row>
    <row r="120" spans="1:41" x14ac:dyDescent="0.25">
      <c r="B120" s="22"/>
      <c r="C120" s="23"/>
    </row>
    <row r="128" spans="1:41" x14ac:dyDescent="0.25">
      <c r="C128" t="s">
        <v>8</v>
      </c>
      <c r="D128" s="5" t="s">
        <v>9</v>
      </c>
      <c r="L128" s="18" t="s">
        <v>10</v>
      </c>
      <c r="M128" s="18" t="s">
        <v>11</v>
      </c>
      <c r="N128" s="18" t="s">
        <v>12</v>
      </c>
      <c r="T128" s="18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Ber_SP500_Weekly_Freitags</vt:lpstr>
      <vt:lpstr>Dia_Dreifach_SMA_W_Ind_SP500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Forster</dc:creator>
  <cp:lastModifiedBy>Karl Forster</cp:lastModifiedBy>
  <dcterms:created xsi:type="dcterms:W3CDTF">2020-04-22T10:03:01Z</dcterms:created>
  <dcterms:modified xsi:type="dcterms:W3CDTF">2021-04-18T15:25:01Z</dcterms:modified>
</cp:coreProperties>
</file>