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laas\Documents\"/>
    </mc:Choice>
  </mc:AlternateContent>
  <xr:revisionPtr revIDLastSave="0" documentId="8_{BB34F84F-EC85-48CD-A6ED-0FA94F24AF29}" xr6:coauthVersionLast="46" xr6:coauthVersionMax="46" xr10:uidLastSave="{00000000-0000-0000-0000-000000000000}"/>
  <bookViews>
    <workbookView xWindow="-120" yWindow="-120" windowWidth="38640" windowHeight="21240" activeTab="1" xr2:uid="{CB707186-563B-4854-A5C7-AAE40DC409DE}"/>
  </bookViews>
  <sheets>
    <sheet name="Tabelle3" sheetId="3" r:id="rId1"/>
    <sheet name="Tabelle1" sheetId="1" r:id="rId2"/>
    <sheet name="Tabelle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3" i="1" l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4" i="1"/>
  <c r="J4" i="1"/>
  <c r="C4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4" i="1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3" i="2"/>
  <c r="C2" i="2"/>
  <c r="B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H53" i="1" s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H43" i="1" l="1"/>
  <c r="H46" i="1"/>
  <c r="H13" i="1"/>
  <c r="H30" i="1"/>
  <c r="H44" i="1"/>
  <c r="H25" i="1"/>
  <c r="H8" i="1"/>
  <c r="H39" i="1"/>
  <c r="H12" i="1"/>
  <c r="H26" i="1"/>
  <c r="H9" i="1"/>
  <c r="H38" i="1"/>
  <c r="H7" i="1"/>
  <c r="H21" i="1"/>
  <c r="H29" i="1"/>
  <c r="H40" i="1"/>
  <c r="H52" i="1"/>
  <c r="H20" i="1"/>
  <c r="H23" i="1"/>
  <c r="H37" i="1"/>
  <c r="H35" i="1"/>
  <c r="H45" i="1"/>
  <c r="H27" i="1"/>
  <c r="H10" i="1"/>
  <c r="H36" i="1"/>
  <c r="H34" i="1"/>
  <c r="H18" i="1"/>
  <c r="H42" i="1"/>
  <c r="H22" i="1"/>
  <c r="H51" i="1"/>
  <c r="H50" i="1"/>
  <c r="H49" i="1"/>
  <c r="H33" i="1"/>
  <c r="H17" i="1"/>
  <c r="H41" i="1"/>
  <c r="H24" i="1"/>
  <c r="H6" i="1"/>
  <c r="H19" i="1"/>
  <c r="H48" i="1"/>
  <c r="H32" i="1"/>
  <c r="H16" i="1"/>
  <c r="H14" i="1"/>
  <c r="H28" i="1"/>
  <c r="H11" i="1"/>
  <c r="H5" i="1"/>
  <c r="H47" i="1"/>
  <c r="H31" i="1"/>
  <c r="H15" i="1"/>
  <c r="D4" i="1"/>
  <c r="F4" i="1" l="1"/>
  <c r="E4" i="1"/>
  <c r="I4" i="1" s="1"/>
  <c r="L4" i="1" s="1"/>
  <c r="D5" i="1"/>
  <c r="M4" i="1" l="1"/>
  <c r="E5" i="1"/>
  <c r="I5" i="1" s="1"/>
  <c r="L5" i="1" s="1"/>
  <c r="F5" i="1"/>
  <c r="D6" i="1"/>
  <c r="M5" i="1" l="1"/>
  <c r="E6" i="1"/>
  <c r="F6" i="1"/>
  <c r="I6" i="1"/>
  <c r="L6" i="1" s="1"/>
  <c r="M6" i="1" l="1"/>
  <c r="D7" i="1"/>
  <c r="E7" i="1" l="1"/>
  <c r="I7" i="1" s="1"/>
  <c r="L7" i="1" s="1"/>
  <c r="F7" i="1"/>
  <c r="M7" i="1" l="1"/>
  <c r="D8" i="1"/>
  <c r="E8" i="1" l="1"/>
  <c r="I8" i="1" s="1"/>
  <c r="L8" i="1" s="1"/>
  <c r="F8" i="1"/>
  <c r="M8" i="1" l="1"/>
  <c r="D9" i="1"/>
  <c r="E9" i="1" l="1"/>
  <c r="F9" i="1"/>
  <c r="I9" i="1"/>
  <c r="L9" i="1" s="1"/>
  <c r="M9" i="1" l="1"/>
  <c r="D10" i="1"/>
  <c r="E10" i="1" l="1"/>
  <c r="F10" i="1"/>
  <c r="I10" i="1"/>
  <c r="L10" i="1" s="1"/>
  <c r="M10" i="1" l="1"/>
  <c r="D11" i="1"/>
  <c r="E11" i="1" l="1"/>
  <c r="F11" i="1"/>
  <c r="I11" i="1"/>
  <c r="L11" i="1" s="1"/>
  <c r="M11" i="1" l="1"/>
  <c r="D12" i="1"/>
  <c r="E12" i="1" l="1"/>
  <c r="F12" i="1"/>
  <c r="I12" i="1"/>
  <c r="L12" i="1" s="1"/>
  <c r="M12" i="1" l="1"/>
  <c r="D13" i="1"/>
  <c r="E13" i="1" l="1"/>
  <c r="F13" i="1"/>
  <c r="I13" i="1"/>
  <c r="L13" i="1" s="1"/>
  <c r="M13" i="1" l="1"/>
  <c r="D14" i="1"/>
  <c r="E14" i="1" l="1"/>
  <c r="I14" i="1" s="1"/>
  <c r="L14" i="1" s="1"/>
  <c r="F14" i="1"/>
  <c r="M14" i="1" l="1"/>
  <c r="D15" i="1"/>
  <c r="E15" i="1" l="1"/>
  <c r="F15" i="1"/>
  <c r="I15" i="1"/>
  <c r="L15" i="1" s="1"/>
  <c r="M15" i="1" l="1"/>
  <c r="D16" i="1"/>
  <c r="E16" i="1" l="1"/>
  <c r="F16" i="1"/>
  <c r="I16" i="1"/>
  <c r="L16" i="1" s="1"/>
  <c r="M16" i="1" l="1"/>
  <c r="D17" i="1"/>
  <c r="E17" i="1" l="1"/>
  <c r="I17" i="1" s="1"/>
  <c r="L17" i="1" s="1"/>
  <c r="F17" i="1"/>
  <c r="M17" i="1" l="1"/>
  <c r="D18" i="1"/>
  <c r="E18" i="1" l="1"/>
  <c r="I18" i="1" s="1"/>
  <c r="L18" i="1" s="1"/>
  <c r="F18" i="1"/>
  <c r="M18" i="1" l="1"/>
  <c r="D19" i="1"/>
  <c r="E19" i="1" l="1"/>
  <c r="I19" i="1" s="1"/>
  <c r="L19" i="1" s="1"/>
  <c r="F19" i="1"/>
  <c r="M19" i="1" l="1"/>
  <c r="D20" i="1"/>
  <c r="E20" i="1" l="1"/>
  <c r="F20" i="1"/>
  <c r="I20" i="1"/>
  <c r="L20" i="1" s="1"/>
  <c r="M20" i="1" l="1"/>
  <c r="D21" i="1"/>
  <c r="E21" i="1" l="1"/>
  <c r="F21" i="1"/>
  <c r="I21" i="1"/>
  <c r="L21" i="1" s="1"/>
  <c r="M21" i="1" l="1"/>
  <c r="D22" i="1"/>
  <c r="E22" i="1" l="1"/>
  <c r="F22" i="1"/>
  <c r="I22" i="1"/>
  <c r="L22" i="1" s="1"/>
  <c r="M22" i="1" l="1"/>
  <c r="D23" i="1"/>
  <c r="E23" i="1" l="1"/>
  <c r="F23" i="1"/>
  <c r="I23" i="1"/>
  <c r="L23" i="1" s="1"/>
  <c r="M23" i="1" l="1"/>
  <c r="D24" i="1"/>
  <c r="E24" i="1" l="1"/>
  <c r="F24" i="1"/>
  <c r="I24" i="1"/>
  <c r="L24" i="1" s="1"/>
  <c r="M24" i="1" l="1"/>
  <c r="D25" i="1"/>
  <c r="E25" i="1" l="1"/>
  <c r="F25" i="1"/>
  <c r="I25" i="1"/>
  <c r="L25" i="1" s="1"/>
  <c r="M25" i="1" l="1"/>
  <c r="D26" i="1"/>
  <c r="E26" i="1" l="1"/>
  <c r="F26" i="1"/>
  <c r="I26" i="1"/>
  <c r="L26" i="1" s="1"/>
  <c r="M26" i="1" l="1"/>
  <c r="D27" i="1"/>
  <c r="E27" i="1" l="1"/>
  <c r="I27" i="1" s="1"/>
  <c r="L27" i="1" s="1"/>
  <c r="F27" i="1"/>
  <c r="M27" i="1" l="1"/>
  <c r="D28" i="1"/>
  <c r="E28" i="1" l="1"/>
  <c r="F28" i="1"/>
  <c r="I28" i="1"/>
  <c r="L28" i="1" s="1"/>
  <c r="M28" i="1" l="1"/>
  <c r="D29" i="1"/>
  <c r="E29" i="1" l="1"/>
  <c r="F29" i="1"/>
  <c r="I29" i="1"/>
  <c r="L29" i="1" s="1"/>
  <c r="M29" i="1" l="1"/>
  <c r="D30" i="1"/>
  <c r="E30" i="1" l="1"/>
  <c r="F30" i="1"/>
  <c r="I30" i="1"/>
  <c r="L30" i="1" s="1"/>
  <c r="M30" i="1" l="1"/>
  <c r="D31" i="1"/>
  <c r="E31" i="1" l="1"/>
  <c r="F31" i="1"/>
  <c r="I31" i="1"/>
  <c r="L31" i="1" s="1"/>
  <c r="M31" i="1" l="1"/>
  <c r="D32" i="1"/>
  <c r="E32" i="1" l="1"/>
  <c r="F32" i="1"/>
  <c r="I32" i="1"/>
  <c r="L32" i="1" s="1"/>
  <c r="M32" i="1" l="1"/>
  <c r="D33" i="1"/>
  <c r="E33" i="1" l="1"/>
  <c r="F33" i="1"/>
  <c r="I33" i="1"/>
  <c r="L33" i="1" s="1"/>
  <c r="M33" i="1" l="1"/>
  <c r="D34" i="1"/>
  <c r="E34" i="1" l="1"/>
  <c r="F34" i="1"/>
  <c r="I34" i="1"/>
  <c r="L34" i="1" s="1"/>
  <c r="M34" i="1" l="1"/>
  <c r="D35" i="1"/>
  <c r="E35" i="1" l="1"/>
  <c r="F35" i="1"/>
  <c r="I35" i="1"/>
  <c r="L35" i="1" s="1"/>
  <c r="M35" i="1" l="1"/>
  <c r="D36" i="1"/>
  <c r="E36" i="1" l="1"/>
  <c r="I36" i="1" s="1"/>
  <c r="L36" i="1" s="1"/>
  <c r="F36" i="1"/>
  <c r="M36" i="1" l="1"/>
  <c r="D37" i="1"/>
  <c r="E37" i="1" l="1"/>
  <c r="F37" i="1"/>
  <c r="I37" i="1"/>
  <c r="L37" i="1" s="1"/>
  <c r="M37" i="1" l="1"/>
  <c r="D38" i="1"/>
  <c r="E38" i="1" l="1"/>
  <c r="I38" i="1" s="1"/>
  <c r="L38" i="1" s="1"/>
  <c r="F38" i="1"/>
  <c r="M38" i="1" l="1"/>
  <c r="D39" i="1"/>
  <c r="E39" i="1" l="1"/>
  <c r="I39" i="1" s="1"/>
  <c r="L39" i="1" s="1"/>
  <c r="F39" i="1"/>
  <c r="M39" i="1" l="1"/>
  <c r="D40" i="1"/>
  <c r="E40" i="1" l="1"/>
  <c r="F40" i="1"/>
  <c r="I40" i="1"/>
  <c r="L40" i="1" s="1"/>
  <c r="M40" i="1" l="1"/>
  <c r="D41" i="1"/>
  <c r="E41" i="1" l="1"/>
  <c r="F41" i="1"/>
  <c r="I41" i="1"/>
  <c r="L41" i="1" s="1"/>
  <c r="M41" i="1" l="1"/>
  <c r="D42" i="1"/>
  <c r="E42" i="1" l="1"/>
  <c r="F42" i="1"/>
  <c r="I42" i="1"/>
  <c r="L42" i="1" s="1"/>
  <c r="M42" i="1" l="1"/>
  <c r="D43" i="1"/>
  <c r="E43" i="1" l="1"/>
  <c r="F43" i="1"/>
  <c r="I43" i="1"/>
  <c r="L43" i="1" s="1"/>
  <c r="M43" i="1" l="1"/>
  <c r="D44" i="1"/>
  <c r="E44" i="1" l="1"/>
  <c r="F44" i="1"/>
  <c r="I44" i="1"/>
  <c r="L44" i="1" s="1"/>
  <c r="M44" i="1" l="1"/>
  <c r="D45" i="1"/>
  <c r="E45" i="1" l="1"/>
  <c r="F45" i="1"/>
  <c r="I45" i="1"/>
  <c r="L45" i="1" s="1"/>
  <c r="M45" i="1" l="1"/>
  <c r="D46" i="1"/>
  <c r="E46" i="1" l="1"/>
  <c r="I46" i="1" s="1"/>
  <c r="L46" i="1" s="1"/>
  <c r="F46" i="1"/>
  <c r="M46" i="1" l="1"/>
  <c r="D47" i="1"/>
  <c r="E47" i="1" l="1"/>
  <c r="F47" i="1"/>
  <c r="I47" i="1"/>
  <c r="L47" i="1" s="1"/>
  <c r="M47" i="1" l="1"/>
  <c r="D48" i="1"/>
  <c r="E48" i="1" l="1"/>
  <c r="F48" i="1"/>
  <c r="I48" i="1"/>
  <c r="L48" i="1" s="1"/>
  <c r="M48" i="1" l="1"/>
  <c r="D49" i="1"/>
  <c r="E49" i="1" l="1"/>
  <c r="F49" i="1"/>
  <c r="I49" i="1"/>
  <c r="L49" i="1" s="1"/>
  <c r="M49" i="1" l="1"/>
  <c r="D50" i="1"/>
  <c r="E50" i="1" l="1"/>
  <c r="F50" i="1"/>
  <c r="I50" i="1"/>
  <c r="L50" i="1" s="1"/>
  <c r="M50" i="1" l="1"/>
  <c r="D51" i="1"/>
  <c r="E51" i="1" l="1"/>
  <c r="I51" i="1" s="1"/>
  <c r="L51" i="1" s="1"/>
  <c r="F51" i="1"/>
  <c r="M51" i="1" l="1"/>
  <c r="D52" i="1"/>
  <c r="E52" i="1" l="1"/>
  <c r="I52" i="1" s="1"/>
  <c r="F52" i="1"/>
  <c r="L52" i="1"/>
  <c r="M52" i="1" l="1"/>
  <c r="D53" i="1"/>
  <c r="E53" i="1" l="1"/>
  <c r="I53" i="1" s="1"/>
  <c r="F53" i="1"/>
  <c r="L53" i="1"/>
  <c r="M53" i="1" l="1"/>
</calcChain>
</file>

<file path=xl/sharedStrings.xml><?xml version="1.0" encoding="utf-8"?>
<sst xmlns="http://schemas.openxmlformats.org/spreadsheetml/2006/main" count="19" uniqueCount="19">
  <si>
    <t>Einzahlungen</t>
  </si>
  <si>
    <t>Jahr</t>
  </si>
  <si>
    <t>Mit Zinsen</t>
  </si>
  <si>
    <t>Rendite</t>
  </si>
  <si>
    <t>Steuer 25%</t>
  </si>
  <si>
    <t>Auszahlung - Einzahlung</t>
  </si>
  <si>
    <t>Monatsbeitrag:</t>
  </si>
  <si>
    <t>Jahrsbeitrag:</t>
  </si>
  <si>
    <t>Jahre</t>
  </si>
  <si>
    <t>1 bis 5</t>
  </si>
  <si>
    <t>Steuer 26,375%</t>
  </si>
  <si>
    <t>Mögliche Auszahlung 25% Steuer</t>
  </si>
  <si>
    <t>Orderprovision 0,25% +5€ + 2,5€</t>
  </si>
  <si>
    <t>Entwicklung p.a.</t>
  </si>
  <si>
    <t>Mögliche Auszahlung 26,375% Steuer + Orderprovision + Verkaufsprovision</t>
  </si>
  <si>
    <t>Verkaufsprovision 0,25% +5€ +2,5€</t>
  </si>
  <si>
    <t>in ETF</t>
  </si>
  <si>
    <t>Monatsrente wenn Tot mit:</t>
  </si>
  <si>
    <t>Möglicher Auszahlung 26,375% Steuer + Orderprovision (Bei Kauf)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</si>
</sst>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9" fontId="0" fillId="0" borderId="2" xfId="0" applyNumberFormat="1" applyBorder="1"/>
    <xf numFmtId="0" fontId="0" fillId="0" borderId="2" xfId="0" applyBorder="1"/>
    <xf numFmtId="164" fontId="0" fillId="0" borderId="2" xfId="0" applyNumberFormat="1" applyBorder="1"/>
    <xf numFmtId="16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4" xfId="0" applyNumberFormat="1" applyBorder="1"/>
    <xf numFmtId="0" fontId="0" fillId="0" borderId="0" xfId="0" applyBorder="1"/>
    <xf numFmtId="164" fontId="0" fillId="0" borderId="0" xfId="0" applyNumberFormat="1" applyBorder="1"/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>
      <alignment wrapText="1"/>
    </xf>
    <xf numFmtId="0" fontId="1" fillId="0" borderId="0" xfId="0" applyFont="1"/>
    <xf numFmtId="164" fontId="1" fillId="0" borderId="2" xfId="0" applyNumberFormat="1" applyFont="1" applyBorder="1"/>
    <xf numFmtId="164" fontId="1" fillId="0" borderId="0" xfId="0" applyNumberFormat="1" applyFont="1"/>
    <xf numFmtId="164" fontId="1" fillId="0" borderId="4" xfId="0" applyNumberFormat="1" applyFont="1" applyBorder="1"/>
    <xf numFmtId="164" fontId="1" fillId="0" borderId="0" xfId="0" applyNumberFormat="1" applyFont="1" applyBorder="1"/>
    <xf numFmtId="164" fontId="1" fillId="0" borderId="1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47625</xdr:colOff>
      <xdr:row>3</xdr:row>
      <xdr:rowOff>47625</xdr:rowOff>
    </xdr:from>
    <xdr:to>
      <xdr:col>20</xdr:col>
      <xdr:colOff>1020163</xdr:colOff>
      <xdr:row>41</xdr:row>
      <xdr:rowOff>58162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62D231A-F0AA-403D-84AD-DC87B70A4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83425" y="1000125"/>
          <a:ext cx="7078063" cy="72495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FFB3E-3292-44DB-A7AE-898F986B0A59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43949-377E-43FB-A3E6-13F07ED2D7AD}">
  <dimension ref="A1:P54"/>
  <sheetViews>
    <sheetView tabSelected="1" workbookViewId="0">
      <selection activeCell="K13" sqref="K13"/>
    </sheetView>
  </sheetViews>
  <sheetFormatPr baseColWidth="10" defaultRowHeight="15" x14ac:dyDescent="0.25"/>
  <cols>
    <col min="1" max="1" width="14.28515625" customWidth="1"/>
    <col min="2" max="2" width="16.28515625" style="5" customWidth="1"/>
    <col min="3" max="3" width="16.28515625" customWidth="1"/>
    <col min="4" max="4" width="26.28515625" customWidth="1"/>
    <col min="5" max="5" width="13.85546875" customWidth="1"/>
    <col min="6" max="6" width="14.140625" customWidth="1"/>
    <col min="7" max="8" width="26.140625" customWidth="1"/>
    <col min="9" max="9" width="30" style="9" customWidth="1"/>
    <col min="10" max="11" width="30.140625" style="11" customWidth="1"/>
    <col min="12" max="12" width="22.7109375" style="2" customWidth="1"/>
    <col min="13" max="13" width="18.140625" customWidth="1"/>
    <col min="15" max="15" width="22" style="9" customWidth="1"/>
    <col min="16" max="16" width="22.85546875" style="2" customWidth="1"/>
    <col min="17" max="17" width="12.42578125" customWidth="1"/>
    <col min="21" max="21" width="19.42578125" customWidth="1"/>
    <col min="22" max="22" width="24" customWidth="1"/>
  </cols>
  <sheetData>
    <row r="1" spans="1:16" x14ac:dyDescent="0.25">
      <c r="A1" t="s">
        <v>6</v>
      </c>
      <c r="B1">
        <v>200</v>
      </c>
      <c r="C1" t="s">
        <v>7</v>
      </c>
      <c r="D1">
        <v>2400</v>
      </c>
      <c r="E1" t="s">
        <v>16</v>
      </c>
      <c r="I1" s="8"/>
      <c r="O1"/>
      <c r="P1"/>
    </row>
    <row r="2" spans="1:16" x14ac:dyDescent="0.25">
      <c r="A2" t="s">
        <v>1</v>
      </c>
      <c r="B2" s="5" t="s">
        <v>13</v>
      </c>
      <c r="C2" s="4">
        <v>0.06</v>
      </c>
      <c r="O2"/>
      <c r="P2"/>
    </row>
    <row r="3" spans="1:16" s="13" customFormat="1" ht="45" x14ac:dyDescent="0.25">
      <c r="B3" s="14" t="s">
        <v>0</v>
      </c>
      <c r="C3" s="13" t="s">
        <v>2</v>
      </c>
      <c r="D3" s="13" t="s">
        <v>3</v>
      </c>
      <c r="E3" s="13" t="s">
        <v>4</v>
      </c>
      <c r="F3" s="13" t="s">
        <v>10</v>
      </c>
      <c r="G3" s="13" t="s">
        <v>12</v>
      </c>
      <c r="H3" s="13" t="s">
        <v>15</v>
      </c>
      <c r="I3" s="15" t="s">
        <v>11</v>
      </c>
      <c r="J3" s="16" t="s">
        <v>18</v>
      </c>
      <c r="K3" s="16" t="s">
        <v>14</v>
      </c>
      <c r="L3" s="17" t="s">
        <v>5</v>
      </c>
      <c r="M3" s="13" t="s">
        <v>17</v>
      </c>
      <c r="N3" s="13">
        <v>100</v>
      </c>
    </row>
    <row r="4" spans="1:16" x14ac:dyDescent="0.25">
      <c r="A4">
        <v>1</v>
      </c>
      <c r="B4" s="6">
        <f>$B$1*12*$A$4</f>
        <v>2400</v>
      </c>
      <c r="C4" s="1">
        <f>B4*(1+$C$2)-G4</f>
        <v>2530.5</v>
      </c>
      <c r="D4" s="1">
        <f>C4-B4</f>
        <v>130.5</v>
      </c>
      <c r="E4" s="1">
        <f>D4*0.25</f>
        <v>32.625</v>
      </c>
      <c r="F4" s="1">
        <f>D4*0.26375</f>
        <v>34.419374999999995</v>
      </c>
      <c r="G4" s="1">
        <f>$D$1*0.25%+5+2.5</f>
        <v>13.5</v>
      </c>
      <c r="H4" s="1">
        <f>C4*0.25%+5+2.5</f>
        <v>13.82625</v>
      </c>
      <c r="I4" s="10">
        <f t="shared" ref="I4:I35" si="0">C4-E4</f>
        <v>2497.875</v>
      </c>
      <c r="J4" s="12">
        <f>C4-F4</f>
        <v>2496.0806250000001</v>
      </c>
      <c r="K4" s="12">
        <f>C4-F4-H4</f>
        <v>2482.254375</v>
      </c>
      <c r="L4" s="3">
        <f t="shared" ref="L4:L35" si="1">I4-B4</f>
        <v>97.875</v>
      </c>
      <c r="M4" s="1">
        <f>K4/(($N$3-A4)*12)</f>
        <v>2.0894397095959594</v>
      </c>
      <c r="O4"/>
      <c r="P4"/>
    </row>
    <row r="5" spans="1:16" x14ac:dyDescent="0.25">
      <c r="A5">
        <v>2</v>
      </c>
      <c r="B5" s="6">
        <f t="shared" ref="B5:B36" si="2">B$1*12*A5</f>
        <v>4800</v>
      </c>
      <c r="C5" s="1">
        <f t="shared" ref="C5:C36" si="3">($D$1+C4)*(1+$C$2)</f>
        <v>5226.33</v>
      </c>
      <c r="D5" s="1">
        <f t="shared" ref="D5:D53" si="4">C5-B5</f>
        <v>426.32999999999993</v>
      </c>
      <c r="E5" s="1">
        <f t="shared" ref="E5:E53" si="5">D5*0.25</f>
        <v>106.58249999999998</v>
      </c>
      <c r="F5" s="1">
        <f t="shared" ref="F5:F53" si="6">D5*0.26375</f>
        <v>112.44453749999997</v>
      </c>
      <c r="G5" s="1">
        <f t="shared" ref="G5:G53" si="7">$D$1*0.25%+5+2.5</f>
        <v>13.5</v>
      </c>
      <c r="H5" s="1">
        <f t="shared" ref="H5:H53" si="8">C5*0.25%+5+2.5</f>
        <v>20.565825</v>
      </c>
      <c r="I5" s="10">
        <f t="shared" si="0"/>
        <v>5119.7474999999995</v>
      </c>
      <c r="J5" s="12">
        <f t="shared" ref="J5:J53" si="9">C5-F5</f>
        <v>5113.8854625000004</v>
      </c>
      <c r="K5" s="12">
        <f t="shared" ref="K5:K53" si="10">C5-F5-H5</f>
        <v>5093.3196375000007</v>
      </c>
      <c r="L5" s="3">
        <f t="shared" si="1"/>
        <v>319.74749999999949</v>
      </c>
      <c r="M5" s="1">
        <f t="shared" ref="M5:M53" si="11">K5/(($N$3-A5)*12)</f>
        <v>4.331054113520409</v>
      </c>
      <c r="O5"/>
      <c r="P5"/>
    </row>
    <row r="6" spans="1:16" x14ac:dyDescent="0.25">
      <c r="A6">
        <v>3</v>
      </c>
      <c r="B6" s="6">
        <f t="shared" si="2"/>
        <v>7200</v>
      </c>
      <c r="C6" s="1">
        <f t="shared" si="3"/>
        <v>8083.9098000000004</v>
      </c>
      <c r="D6" s="1">
        <f t="shared" si="4"/>
        <v>883.90980000000036</v>
      </c>
      <c r="E6" s="1">
        <f t="shared" si="5"/>
        <v>220.97745000000009</v>
      </c>
      <c r="F6" s="1">
        <f t="shared" si="6"/>
        <v>233.13120975000007</v>
      </c>
      <c r="G6" s="1">
        <f t="shared" si="7"/>
        <v>13.5</v>
      </c>
      <c r="H6" s="1">
        <f t="shared" si="8"/>
        <v>27.709774500000002</v>
      </c>
      <c r="I6" s="10">
        <f t="shared" si="0"/>
        <v>7862.93235</v>
      </c>
      <c r="J6" s="12">
        <f t="shared" si="9"/>
        <v>7850.77859025</v>
      </c>
      <c r="K6" s="12">
        <f t="shared" si="10"/>
        <v>7823.0688157499999</v>
      </c>
      <c r="L6" s="3">
        <f t="shared" si="1"/>
        <v>662.93235000000004</v>
      </c>
      <c r="M6" s="1">
        <f t="shared" si="11"/>
        <v>6.7208494980670102</v>
      </c>
      <c r="O6"/>
      <c r="P6"/>
    </row>
    <row r="7" spans="1:16" x14ac:dyDescent="0.25">
      <c r="A7">
        <v>4</v>
      </c>
      <c r="B7" s="6">
        <f t="shared" si="2"/>
        <v>9600</v>
      </c>
      <c r="C7" s="1">
        <f t="shared" si="3"/>
        <v>11112.944388000002</v>
      </c>
      <c r="D7" s="1">
        <f t="shared" si="4"/>
        <v>1512.9443880000017</v>
      </c>
      <c r="E7" s="1">
        <f t="shared" si="5"/>
        <v>378.23609700000043</v>
      </c>
      <c r="F7" s="1">
        <f t="shared" si="6"/>
        <v>399.03908233500044</v>
      </c>
      <c r="G7" s="1">
        <f t="shared" si="7"/>
        <v>13.5</v>
      </c>
      <c r="H7" s="1">
        <f t="shared" si="8"/>
        <v>35.282360970000006</v>
      </c>
      <c r="I7" s="10">
        <f t="shared" si="0"/>
        <v>10734.708291000001</v>
      </c>
      <c r="J7" s="12">
        <f t="shared" si="9"/>
        <v>10713.905305665001</v>
      </c>
      <c r="K7" s="12">
        <f t="shared" si="10"/>
        <v>10678.622944695</v>
      </c>
      <c r="L7" s="3">
        <f t="shared" si="1"/>
        <v>1134.7082910000008</v>
      </c>
      <c r="M7" s="1">
        <f t="shared" si="11"/>
        <v>9.2696379728255209</v>
      </c>
      <c r="O7"/>
      <c r="P7"/>
    </row>
    <row r="8" spans="1:16" x14ac:dyDescent="0.25">
      <c r="A8">
        <v>5</v>
      </c>
      <c r="B8" s="6">
        <f t="shared" si="2"/>
        <v>12000</v>
      </c>
      <c r="C8" s="1">
        <f t="shared" si="3"/>
        <v>14323.721051280003</v>
      </c>
      <c r="D8" s="1">
        <f t="shared" si="4"/>
        <v>2323.7210512800029</v>
      </c>
      <c r="E8" s="1">
        <f t="shared" si="5"/>
        <v>580.93026282000073</v>
      </c>
      <c r="F8" s="1">
        <f t="shared" si="6"/>
        <v>612.88142727510069</v>
      </c>
      <c r="G8" s="1">
        <f t="shared" si="7"/>
        <v>13.5</v>
      </c>
      <c r="H8" s="1">
        <f t="shared" si="8"/>
        <v>43.309302628200008</v>
      </c>
      <c r="I8" s="10">
        <f t="shared" si="0"/>
        <v>13742.790788460003</v>
      </c>
      <c r="J8" s="12">
        <f t="shared" si="9"/>
        <v>13710.839624004902</v>
      </c>
      <c r="K8" s="12">
        <f t="shared" si="10"/>
        <v>13667.530321376702</v>
      </c>
      <c r="L8" s="3">
        <f t="shared" si="1"/>
        <v>1742.7907884600027</v>
      </c>
      <c r="M8" s="1">
        <f t="shared" si="11"/>
        <v>11.989061685418159</v>
      </c>
      <c r="O8"/>
      <c r="P8"/>
    </row>
    <row r="9" spans="1:16" x14ac:dyDescent="0.25">
      <c r="A9">
        <v>6</v>
      </c>
      <c r="B9" s="6">
        <f t="shared" si="2"/>
        <v>14400</v>
      </c>
      <c r="C9" s="1">
        <f t="shared" si="3"/>
        <v>17727.144314356803</v>
      </c>
      <c r="D9" s="1">
        <f t="shared" si="4"/>
        <v>3327.1443143568031</v>
      </c>
      <c r="E9" s="1">
        <f t="shared" si="5"/>
        <v>831.78607858920077</v>
      </c>
      <c r="F9" s="1">
        <f t="shared" si="6"/>
        <v>877.53431291160678</v>
      </c>
      <c r="G9" s="1">
        <f t="shared" si="7"/>
        <v>13.5</v>
      </c>
      <c r="H9" s="1">
        <f t="shared" si="8"/>
        <v>51.817860785892009</v>
      </c>
      <c r="I9" s="10">
        <f t="shared" si="0"/>
        <v>16895.358235767602</v>
      </c>
      <c r="J9" s="12">
        <f t="shared" si="9"/>
        <v>16849.610001445195</v>
      </c>
      <c r="K9" s="12">
        <f t="shared" si="10"/>
        <v>16797.792140659301</v>
      </c>
      <c r="L9" s="3">
        <f t="shared" si="1"/>
        <v>2495.3582357676023</v>
      </c>
      <c r="M9" s="1">
        <f t="shared" si="11"/>
        <v>14.891659699166047</v>
      </c>
      <c r="O9"/>
      <c r="P9"/>
    </row>
    <row r="10" spans="1:16" x14ac:dyDescent="0.25">
      <c r="A10">
        <v>7</v>
      </c>
      <c r="B10" s="6">
        <f t="shared" si="2"/>
        <v>16800</v>
      </c>
      <c r="C10" s="1">
        <f t="shared" si="3"/>
        <v>21334.772973218212</v>
      </c>
      <c r="D10" s="1">
        <f t="shared" si="4"/>
        <v>4534.7729732182124</v>
      </c>
      <c r="E10" s="1">
        <f t="shared" si="5"/>
        <v>1133.6932433045531</v>
      </c>
      <c r="F10" s="1">
        <f t="shared" si="6"/>
        <v>1196.0463716863035</v>
      </c>
      <c r="G10" s="1">
        <f t="shared" si="7"/>
        <v>13.5</v>
      </c>
      <c r="H10" s="1">
        <f t="shared" si="8"/>
        <v>60.836932433045533</v>
      </c>
      <c r="I10" s="10">
        <f t="shared" si="0"/>
        <v>20201.079729913661</v>
      </c>
      <c r="J10" s="12">
        <f t="shared" si="9"/>
        <v>20138.726601531907</v>
      </c>
      <c r="K10" s="12">
        <f t="shared" si="10"/>
        <v>20077.889669098862</v>
      </c>
      <c r="L10" s="3">
        <f t="shared" si="1"/>
        <v>3401.0797299136611</v>
      </c>
      <c r="M10" s="1">
        <f t="shared" si="11"/>
        <v>17.990940563708659</v>
      </c>
      <c r="O10"/>
      <c r="P10"/>
    </row>
    <row r="11" spans="1:16" x14ac:dyDescent="0.25">
      <c r="A11">
        <v>8</v>
      </c>
      <c r="B11" s="6">
        <f t="shared" si="2"/>
        <v>19200</v>
      </c>
      <c r="C11" s="1">
        <f t="shared" si="3"/>
        <v>25158.859351611307</v>
      </c>
      <c r="D11" s="1">
        <f t="shared" si="4"/>
        <v>5958.8593516113069</v>
      </c>
      <c r="E11" s="1">
        <f t="shared" si="5"/>
        <v>1489.7148379028267</v>
      </c>
      <c r="F11" s="1">
        <f t="shared" si="6"/>
        <v>1571.6491539874821</v>
      </c>
      <c r="G11" s="1">
        <f t="shared" si="7"/>
        <v>13.5</v>
      </c>
      <c r="H11" s="1">
        <f t="shared" si="8"/>
        <v>70.397148379028266</v>
      </c>
      <c r="I11" s="10">
        <f t="shared" si="0"/>
        <v>23669.144513708481</v>
      </c>
      <c r="J11" s="12">
        <f t="shared" si="9"/>
        <v>23587.210197623826</v>
      </c>
      <c r="K11" s="12">
        <f t="shared" si="10"/>
        <v>23516.8130492448</v>
      </c>
      <c r="L11" s="3">
        <f t="shared" si="1"/>
        <v>4469.1445137084811</v>
      </c>
      <c r="M11" s="1">
        <f t="shared" si="11"/>
        <v>21.301461095330435</v>
      </c>
      <c r="O11"/>
      <c r="P11"/>
    </row>
    <row r="12" spans="1:16" x14ac:dyDescent="0.25">
      <c r="A12">
        <v>9</v>
      </c>
      <c r="B12" s="6">
        <f t="shared" si="2"/>
        <v>21600</v>
      </c>
      <c r="C12" s="1">
        <f t="shared" si="3"/>
        <v>29212.390912707986</v>
      </c>
      <c r="D12" s="1">
        <f t="shared" si="4"/>
        <v>7612.390912707986</v>
      </c>
      <c r="E12" s="1">
        <f t="shared" si="5"/>
        <v>1903.0977281769965</v>
      </c>
      <c r="F12" s="1">
        <f t="shared" si="6"/>
        <v>2007.7681032267312</v>
      </c>
      <c r="G12" s="1">
        <f t="shared" si="7"/>
        <v>13.5</v>
      </c>
      <c r="H12" s="1">
        <f t="shared" si="8"/>
        <v>80.530977281769964</v>
      </c>
      <c r="I12" s="10">
        <f t="shared" si="0"/>
        <v>27309.29318453099</v>
      </c>
      <c r="J12" s="12">
        <f t="shared" si="9"/>
        <v>27204.622809481254</v>
      </c>
      <c r="K12" s="12">
        <f t="shared" si="10"/>
        <v>27124.091832199483</v>
      </c>
      <c r="L12" s="3">
        <f t="shared" si="1"/>
        <v>5709.2931845309904</v>
      </c>
      <c r="M12" s="1">
        <f t="shared" si="11"/>
        <v>24.83891193424861</v>
      </c>
      <c r="O12"/>
      <c r="P12"/>
    </row>
    <row r="13" spans="1:16" x14ac:dyDescent="0.25">
      <c r="A13">
        <v>10</v>
      </c>
      <c r="B13" s="6">
        <f t="shared" si="2"/>
        <v>24000</v>
      </c>
      <c r="C13" s="1">
        <f t="shared" si="3"/>
        <v>33509.134367470469</v>
      </c>
      <c r="D13" s="1">
        <f t="shared" si="4"/>
        <v>9509.1343674704694</v>
      </c>
      <c r="E13" s="1">
        <f t="shared" si="5"/>
        <v>2377.2835918676174</v>
      </c>
      <c r="F13" s="1">
        <f t="shared" si="6"/>
        <v>2508.0341894203361</v>
      </c>
      <c r="G13" s="1">
        <f t="shared" si="7"/>
        <v>13.5</v>
      </c>
      <c r="H13" s="1">
        <f t="shared" si="8"/>
        <v>91.272835918676179</v>
      </c>
      <c r="I13" s="10">
        <f t="shared" si="0"/>
        <v>31131.850775602852</v>
      </c>
      <c r="J13" s="12">
        <f t="shared" si="9"/>
        <v>31001.100178050132</v>
      </c>
      <c r="K13" s="12">
        <f t="shared" si="10"/>
        <v>30909.827342131455</v>
      </c>
      <c r="L13" s="3">
        <f t="shared" si="1"/>
        <v>7131.8507756028521</v>
      </c>
      <c r="M13" s="1">
        <f t="shared" si="11"/>
        <v>28.62021050197357</v>
      </c>
      <c r="O13"/>
      <c r="P13"/>
    </row>
    <row r="14" spans="1:16" x14ac:dyDescent="0.25">
      <c r="A14">
        <v>11</v>
      </c>
      <c r="B14" s="6">
        <f t="shared" si="2"/>
        <v>26400</v>
      </c>
      <c r="C14" s="1">
        <f t="shared" si="3"/>
        <v>38063.682429518696</v>
      </c>
      <c r="D14" s="1">
        <f t="shared" si="4"/>
        <v>11663.682429518696</v>
      </c>
      <c r="E14" s="1">
        <f t="shared" si="5"/>
        <v>2915.920607379674</v>
      </c>
      <c r="F14" s="1">
        <f t="shared" si="6"/>
        <v>3076.2962407855557</v>
      </c>
      <c r="G14" s="1">
        <f t="shared" si="7"/>
        <v>13.5</v>
      </c>
      <c r="H14" s="1">
        <f t="shared" si="8"/>
        <v>102.65920607379674</v>
      </c>
      <c r="I14" s="10">
        <f t="shared" si="0"/>
        <v>35147.761822139022</v>
      </c>
      <c r="J14" s="12">
        <f t="shared" si="9"/>
        <v>34987.386188733144</v>
      </c>
      <c r="K14" s="12">
        <f t="shared" si="10"/>
        <v>34884.726982659347</v>
      </c>
      <c r="L14" s="3">
        <f t="shared" si="1"/>
        <v>8747.7618221390221</v>
      </c>
      <c r="M14" s="1">
        <f t="shared" si="11"/>
        <v>32.663602043688527</v>
      </c>
      <c r="O14"/>
      <c r="P14"/>
    </row>
    <row r="15" spans="1:16" x14ac:dyDescent="0.25">
      <c r="A15">
        <v>12</v>
      </c>
      <c r="B15" s="6">
        <f t="shared" si="2"/>
        <v>28800</v>
      </c>
      <c r="C15" s="1">
        <f t="shared" si="3"/>
        <v>42891.503375289823</v>
      </c>
      <c r="D15" s="1">
        <f t="shared" si="4"/>
        <v>14091.503375289823</v>
      </c>
      <c r="E15" s="1">
        <f t="shared" si="5"/>
        <v>3522.8758438224559</v>
      </c>
      <c r="F15" s="1">
        <f t="shared" si="6"/>
        <v>3716.6340152326907</v>
      </c>
      <c r="G15" s="1">
        <f t="shared" si="7"/>
        <v>13.5</v>
      </c>
      <c r="H15" s="1">
        <f t="shared" si="8"/>
        <v>114.72875843822456</v>
      </c>
      <c r="I15" s="10">
        <f t="shared" si="0"/>
        <v>39368.627531467369</v>
      </c>
      <c r="J15" s="12">
        <f t="shared" si="9"/>
        <v>39174.869360057135</v>
      </c>
      <c r="K15" s="12">
        <f t="shared" si="10"/>
        <v>39060.140601618914</v>
      </c>
      <c r="L15" s="3">
        <f t="shared" si="1"/>
        <v>10568.627531467369</v>
      </c>
      <c r="M15" s="1">
        <f t="shared" si="11"/>
        <v>36.98876950910882</v>
      </c>
      <c r="O15"/>
      <c r="P15"/>
    </row>
    <row r="16" spans="1:16" x14ac:dyDescent="0.25">
      <c r="A16">
        <v>13</v>
      </c>
      <c r="B16" s="6">
        <f t="shared" si="2"/>
        <v>31200</v>
      </c>
      <c r="C16" s="1">
        <f t="shared" si="3"/>
        <v>48008.993577807218</v>
      </c>
      <c r="D16" s="1">
        <f t="shared" si="4"/>
        <v>16808.993577807218</v>
      </c>
      <c r="E16" s="1">
        <f t="shared" si="5"/>
        <v>4202.2483944518044</v>
      </c>
      <c r="F16" s="1">
        <f t="shared" si="6"/>
        <v>4433.3720561466534</v>
      </c>
      <c r="G16" s="1">
        <f t="shared" si="7"/>
        <v>13.5</v>
      </c>
      <c r="H16" s="1">
        <f t="shared" si="8"/>
        <v>127.52248394451804</v>
      </c>
      <c r="I16" s="10">
        <f t="shared" si="0"/>
        <v>43806.745183355415</v>
      </c>
      <c r="J16" s="12">
        <f t="shared" si="9"/>
        <v>43575.621521660563</v>
      </c>
      <c r="K16" s="12">
        <f t="shared" si="10"/>
        <v>43448.099037716049</v>
      </c>
      <c r="L16" s="3">
        <f t="shared" si="1"/>
        <v>12606.745183355415</v>
      </c>
      <c r="M16" s="1">
        <f t="shared" si="11"/>
        <v>41.616953101260584</v>
      </c>
      <c r="O16"/>
      <c r="P16"/>
    </row>
    <row r="17" spans="1:16" x14ac:dyDescent="0.25">
      <c r="A17">
        <v>14</v>
      </c>
      <c r="B17" s="6">
        <f t="shared" si="2"/>
        <v>33600</v>
      </c>
      <c r="C17" s="1">
        <f t="shared" si="3"/>
        <v>53433.533192475654</v>
      </c>
      <c r="D17" s="1">
        <f t="shared" si="4"/>
        <v>19833.533192475654</v>
      </c>
      <c r="E17" s="1">
        <f t="shared" si="5"/>
        <v>4958.3832981189134</v>
      </c>
      <c r="F17" s="1">
        <f t="shared" si="6"/>
        <v>5231.0943795154535</v>
      </c>
      <c r="G17" s="1">
        <f t="shared" si="7"/>
        <v>13.5</v>
      </c>
      <c r="H17" s="1">
        <f t="shared" si="8"/>
        <v>141.08383298118915</v>
      </c>
      <c r="I17" s="10">
        <f t="shared" si="0"/>
        <v>48475.149894356742</v>
      </c>
      <c r="J17" s="12">
        <f t="shared" si="9"/>
        <v>48202.438812960201</v>
      </c>
      <c r="K17" s="12">
        <f t="shared" si="10"/>
        <v>48061.354979979013</v>
      </c>
      <c r="L17" s="3">
        <f t="shared" si="1"/>
        <v>14875.149894356742</v>
      </c>
      <c r="M17" s="1">
        <f t="shared" si="11"/>
        <v>46.571080406956405</v>
      </c>
      <c r="O17"/>
      <c r="P17"/>
    </row>
    <row r="18" spans="1:16" x14ac:dyDescent="0.25">
      <c r="A18">
        <v>15</v>
      </c>
      <c r="B18" s="6">
        <f t="shared" si="2"/>
        <v>36000</v>
      </c>
      <c r="C18" s="1">
        <f t="shared" si="3"/>
        <v>59183.545184024195</v>
      </c>
      <c r="D18" s="1">
        <f t="shared" si="4"/>
        <v>23183.545184024195</v>
      </c>
      <c r="E18" s="1">
        <f t="shared" si="5"/>
        <v>5795.8862960060487</v>
      </c>
      <c r="F18" s="1">
        <f t="shared" si="6"/>
        <v>6114.6600422863812</v>
      </c>
      <c r="G18" s="1">
        <f t="shared" si="7"/>
        <v>13.5</v>
      </c>
      <c r="H18" s="1">
        <f t="shared" si="8"/>
        <v>155.45886296006049</v>
      </c>
      <c r="I18" s="10">
        <f t="shared" si="0"/>
        <v>53387.658888018144</v>
      </c>
      <c r="J18" s="12">
        <f t="shared" si="9"/>
        <v>53068.885141737817</v>
      </c>
      <c r="K18" s="12">
        <f t="shared" si="10"/>
        <v>52913.426278777755</v>
      </c>
      <c r="L18" s="3">
        <f t="shared" si="1"/>
        <v>17387.658888018144</v>
      </c>
      <c r="M18" s="1">
        <f t="shared" si="11"/>
        <v>51.875908116448777</v>
      </c>
      <c r="O18"/>
      <c r="P18"/>
    </row>
    <row r="19" spans="1:16" x14ac:dyDescent="0.25">
      <c r="A19">
        <v>16</v>
      </c>
      <c r="B19" s="6">
        <f t="shared" si="2"/>
        <v>38400</v>
      </c>
      <c r="C19" s="1">
        <f t="shared" si="3"/>
        <v>65278.557895065649</v>
      </c>
      <c r="D19" s="1">
        <f t="shared" si="4"/>
        <v>26878.557895065649</v>
      </c>
      <c r="E19" s="1">
        <f t="shared" si="5"/>
        <v>6719.6394737664123</v>
      </c>
      <c r="F19" s="1">
        <f t="shared" si="6"/>
        <v>7089.2196448235645</v>
      </c>
      <c r="G19" s="1">
        <f t="shared" si="7"/>
        <v>13.5</v>
      </c>
      <c r="H19" s="1">
        <f t="shared" si="8"/>
        <v>170.69639473766412</v>
      </c>
      <c r="I19" s="10">
        <f t="shared" si="0"/>
        <v>58558.91842129924</v>
      </c>
      <c r="J19" s="12">
        <f t="shared" si="9"/>
        <v>58189.338250242086</v>
      </c>
      <c r="K19" s="12">
        <f t="shared" si="10"/>
        <v>58018.641855504422</v>
      </c>
      <c r="L19" s="3">
        <f t="shared" si="1"/>
        <v>20158.91842129924</v>
      </c>
      <c r="M19" s="1">
        <f t="shared" si="11"/>
        <v>57.558176443952803</v>
      </c>
      <c r="O19"/>
      <c r="P19"/>
    </row>
    <row r="20" spans="1:16" x14ac:dyDescent="0.25">
      <c r="A20">
        <v>17</v>
      </c>
      <c r="B20" s="6">
        <f t="shared" si="2"/>
        <v>40800</v>
      </c>
      <c r="C20" s="1">
        <f t="shared" si="3"/>
        <v>71739.271368769594</v>
      </c>
      <c r="D20" s="1">
        <f t="shared" si="4"/>
        <v>30939.271368769594</v>
      </c>
      <c r="E20" s="1">
        <f t="shared" si="5"/>
        <v>7734.8178421923985</v>
      </c>
      <c r="F20" s="1">
        <f t="shared" si="6"/>
        <v>8160.2328235129798</v>
      </c>
      <c r="G20" s="1">
        <f t="shared" si="7"/>
        <v>13.5</v>
      </c>
      <c r="H20" s="1">
        <f t="shared" si="8"/>
        <v>186.84817842192399</v>
      </c>
      <c r="I20" s="10">
        <f t="shared" si="0"/>
        <v>64004.453526577199</v>
      </c>
      <c r="J20" s="12">
        <f t="shared" si="9"/>
        <v>63579.038545256612</v>
      </c>
      <c r="K20" s="12">
        <f t="shared" si="10"/>
        <v>63392.190366834686</v>
      </c>
      <c r="L20" s="3">
        <f t="shared" si="1"/>
        <v>23204.453526577199</v>
      </c>
      <c r="M20" s="1">
        <f t="shared" si="11"/>
        <v>63.646777476741654</v>
      </c>
      <c r="O20"/>
      <c r="P20"/>
    </row>
    <row r="21" spans="1:16" x14ac:dyDescent="0.25">
      <c r="A21">
        <v>18</v>
      </c>
      <c r="B21" s="6">
        <f t="shared" si="2"/>
        <v>43200</v>
      </c>
      <c r="C21" s="1">
        <f t="shared" si="3"/>
        <v>78587.627650895767</v>
      </c>
      <c r="D21" s="1">
        <f t="shared" si="4"/>
        <v>35387.627650895767</v>
      </c>
      <c r="E21" s="1">
        <f t="shared" si="5"/>
        <v>8846.9069127239418</v>
      </c>
      <c r="F21" s="1">
        <f t="shared" si="6"/>
        <v>9333.4867929237589</v>
      </c>
      <c r="G21" s="1">
        <f t="shared" si="7"/>
        <v>13.5</v>
      </c>
      <c r="H21" s="1">
        <f t="shared" si="8"/>
        <v>203.96906912723944</v>
      </c>
      <c r="I21" s="10">
        <f t="shared" si="0"/>
        <v>69740.720738171833</v>
      </c>
      <c r="J21" s="12">
        <f t="shared" si="9"/>
        <v>69254.140857972001</v>
      </c>
      <c r="K21" s="12">
        <f t="shared" si="10"/>
        <v>69050.17178884476</v>
      </c>
      <c r="L21" s="3">
        <f t="shared" si="1"/>
        <v>26540.720738171833</v>
      </c>
      <c r="M21" s="1">
        <f t="shared" si="11"/>
        <v>70.172938809801579</v>
      </c>
      <c r="O21"/>
      <c r="P21"/>
    </row>
    <row r="22" spans="1:16" x14ac:dyDescent="0.25">
      <c r="A22">
        <v>19</v>
      </c>
      <c r="B22" s="6">
        <f t="shared" si="2"/>
        <v>45600</v>
      </c>
      <c r="C22" s="1">
        <f t="shared" si="3"/>
        <v>85846.885309949517</v>
      </c>
      <c r="D22" s="1">
        <f t="shared" si="4"/>
        <v>40246.885309949517</v>
      </c>
      <c r="E22" s="1">
        <f t="shared" si="5"/>
        <v>10061.721327487379</v>
      </c>
      <c r="F22" s="1">
        <f t="shared" si="6"/>
        <v>10615.116000499185</v>
      </c>
      <c r="G22" s="1">
        <f t="shared" si="7"/>
        <v>13.5</v>
      </c>
      <c r="H22" s="1">
        <f t="shared" si="8"/>
        <v>222.11721327487379</v>
      </c>
      <c r="I22" s="10">
        <f t="shared" si="0"/>
        <v>75785.163982462138</v>
      </c>
      <c r="J22" s="12">
        <f t="shared" si="9"/>
        <v>75231.769309450334</v>
      </c>
      <c r="K22" s="12">
        <f t="shared" si="10"/>
        <v>75009.652096175458</v>
      </c>
      <c r="L22" s="3">
        <f t="shared" si="1"/>
        <v>30185.163982462138</v>
      </c>
      <c r="M22" s="1">
        <f t="shared" si="11"/>
        <v>77.170423967258699</v>
      </c>
      <c r="O22"/>
      <c r="P22"/>
    </row>
    <row r="23" spans="1:16" x14ac:dyDescent="0.25">
      <c r="A23">
        <v>20</v>
      </c>
      <c r="B23" s="6">
        <f t="shared" si="2"/>
        <v>48000</v>
      </c>
      <c r="C23" s="1">
        <f t="shared" si="3"/>
        <v>93541.698428546486</v>
      </c>
      <c r="D23" s="1">
        <f t="shared" si="4"/>
        <v>45541.698428546486</v>
      </c>
      <c r="E23" s="1">
        <f t="shared" si="5"/>
        <v>11385.424607136621</v>
      </c>
      <c r="F23" s="1">
        <f t="shared" si="6"/>
        <v>12011.622960529136</v>
      </c>
      <c r="G23" s="1">
        <f t="shared" si="7"/>
        <v>13.5</v>
      </c>
      <c r="H23" s="1">
        <f t="shared" si="8"/>
        <v>241.35424607136622</v>
      </c>
      <c r="I23" s="10">
        <f t="shared" si="0"/>
        <v>82156.273821409864</v>
      </c>
      <c r="J23" s="12">
        <f t="shared" si="9"/>
        <v>81530.075468017356</v>
      </c>
      <c r="K23" s="12">
        <f t="shared" si="10"/>
        <v>81288.721221945991</v>
      </c>
      <c r="L23" s="3">
        <f t="shared" si="1"/>
        <v>34156.273821409864</v>
      </c>
      <c r="M23" s="1">
        <f t="shared" si="11"/>
        <v>84.67575127286041</v>
      </c>
      <c r="O23"/>
      <c r="P23"/>
    </row>
    <row r="24" spans="1:16" x14ac:dyDescent="0.25">
      <c r="A24">
        <v>21</v>
      </c>
      <c r="B24" s="6">
        <f t="shared" si="2"/>
        <v>50400</v>
      </c>
      <c r="C24" s="1">
        <f t="shared" si="3"/>
        <v>101698.20033425928</v>
      </c>
      <c r="D24" s="1">
        <f t="shared" si="4"/>
        <v>51298.20033425928</v>
      </c>
      <c r="E24" s="1">
        <f t="shared" si="5"/>
        <v>12824.55008356482</v>
      </c>
      <c r="F24" s="1">
        <f t="shared" si="6"/>
        <v>13529.900338160884</v>
      </c>
      <c r="G24" s="1">
        <f t="shared" si="7"/>
        <v>13.5</v>
      </c>
      <c r="H24" s="1">
        <f t="shared" si="8"/>
        <v>261.74550083564822</v>
      </c>
      <c r="I24" s="10">
        <f t="shared" si="0"/>
        <v>88873.650250694453</v>
      </c>
      <c r="J24" s="12">
        <f t="shared" si="9"/>
        <v>88168.299996098402</v>
      </c>
      <c r="K24" s="12">
        <f t="shared" si="10"/>
        <v>87906.554495262753</v>
      </c>
      <c r="L24" s="3">
        <f t="shared" si="1"/>
        <v>38473.650250694453</v>
      </c>
      <c r="M24" s="1">
        <f t="shared" si="11"/>
        <v>92.72843301188054</v>
      </c>
      <c r="O24"/>
      <c r="P24"/>
    </row>
    <row r="25" spans="1:16" x14ac:dyDescent="0.25">
      <c r="A25">
        <v>22</v>
      </c>
      <c r="B25" s="6">
        <f t="shared" si="2"/>
        <v>52800</v>
      </c>
      <c r="C25" s="1">
        <f t="shared" si="3"/>
        <v>110344.09235431484</v>
      </c>
      <c r="D25" s="1">
        <f t="shared" si="4"/>
        <v>57544.092354314838</v>
      </c>
      <c r="E25" s="1">
        <f t="shared" si="5"/>
        <v>14386.02308857871</v>
      </c>
      <c r="F25" s="1">
        <f t="shared" si="6"/>
        <v>15177.254358450538</v>
      </c>
      <c r="G25" s="1">
        <f t="shared" si="7"/>
        <v>13.5</v>
      </c>
      <c r="H25" s="1">
        <f t="shared" si="8"/>
        <v>283.36023088578708</v>
      </c>
      <c r="I25" s="10">
        <f t="shared" si="0"/>
        <v>95958.069265736121</v>
      </c>
      <c r="J25" s="12">
        <f t="shared" si="9"/>
        <v>95166.837995864305</v>
      </c>
      <c r="K25" s="12">
        <f t="shared" si="10"/>
        <v>94883.477764978525</v>
      </c>
      <c r="L25" s="3">
        <f t="shared" si="1"/>
        <v>43158.069265736121</v>
      </c>
      <c r="M25" s="1">
        <f t="shared" si="11"/>
        <v>101.37123692839586</v>
      </c>
      <c r="O25"/>
      <c r="P25"/>
    </row>
    <row r="26" spans="1:16" x14ac:dyDescent="0.25">
      <c r="A26">
        <v>23</v>
      </c>
      <c r="B26" s="6">
        <f t="shared" si="2"/>
        <v>55200</v>
      </c>
      <c r="C26" s="1">
        <f t="shared" si="3"/>
        <v>119508.73789557374</v>
      </c>
      <c r="D26" s="1">
        <f t="shared" si="4"/>
        <v>64308.737895573737</v>
      </c>
      <c r="E26" s="1">
        <f t="shared" si="5"/>
        <v>16077.184473893434</v>
      </c>
      <c r="F26" s="1">
        <f t="shared" si="6"/>
        <v>16961.429619957573</v>
      </c>
      <c r="G26" s="1">
        <f t="shared" si="7"/>
        <v>13.5</v>
      </c>
      <c r="H26" s="1">
        <f t="shared" si="8"/>
        <v>306.27184473893436</v>
      </c>
      <c r="I26" s="10">
        <f t="shared" si="0"/>
        <v>103431.55342168031</v>
      </c>
      <c r="J26" s="12">
        <f t="shared" si="9"/>
        <v>102547.30827561616</v>
      </c>
      <c r="K26" s="12">
        <f t="shared" si="10"/>
        <v>102241.03643087723</v>
      </c>
      <c r="L26" s="3">
        <f t="shared" si="1"/>
        <v>48231.553421680306</v>
      </c>
      <c r="M26" s="1">
        <f t="shared" si="11"/>
        <v>110.6504723277892</v>
      </c>
      <c r="O26"/>
      <c r="P26"/>
    </row>
    <row r="27" spans="1:16" x14ac:dyDescent="0.25">
      <c r="A27">
        <v>24</v>
      </c>
      <c r="B27" s="6">
        <f t="shared" si="2"/>
        <v>57600</v>
      </c>
      <c r="C27" s="1">
        <f t="shared" si="3"/>
        <v>129223.26216930817</v>
      </c>
      <c r="D27" s="1">
        <f t="shared" si="4"/>
        <v>71623.262169308175</v>
      </c>
      <c r="E27" s="1">
        <f t="shared" si="5"/>
        <v>17905.815542327044</v>
      </c>
      <c r="F27" s="1">
        <f t="shared" si="6"/>
        <v>18890.635397155031</v>
      </c>
      <c r="G27" s="1">
        <f t="shared" si="7"/>
        <v>13.5</v>
      </c>
      <c r="H27" s="1">
        <f t="shared" si="8"/>
        <v>330.55815542327042</v>
      </c>
      <c r="I27" s="10">
        <f t="shared" si="0"/>
        <v>111317.44662698114</v>
      </c>
      <c r="J27" s="12">
        <f t="shared" si="9"/>
        <v>110332.62677215315</v>
      </c>
      <c r="K27" s="12">
        <f t="shared" si="10"/>
        <v>110002.06861672987</v>
      </c>
      <c r="L27" s="3">
        <f t="shared" si="1"/>
        <v>53717.446626981138</v>
      </c>
      <c r="M27" s="1">
        <f t="shared" si="11"/>
        <v>120.61630330781784</v>
      </c>
      <c r="O27"/>
      <c r="P27"/>
    </row>
    <row r="28" spans="1:16" x14ac:dyDescent="0.25">
      <c r="A28">
        <v>25</v>
      </c>
      <c r="B28" s="6">
        <f t="shared" si="2"/>
        <v>60000</v>
      </c>
      <c r="C28" s="1">
        <f t="shared" si="3"/>
        <v>139520.65789946666</v>
      </c>
      <c r="D28" s="1">
        <f t="shared" si="4"/>
        <v>79520.657899466663</v>
      </c>
      <c r="E28" s="1">
        <f t="shared" si="5"/>
        <v>19880.164474866666</v>
      </c>
      <c r="F28" s="1">
        <f t="shared" si="6"/>
        <v>20973.57352098433</v>
      </c>
      <c r="G28" s="1">
        <f t="shared" si="7"/>
        <v>13.5</v>
      </c>
      <c r="H28" s="1">
        <f t="shared" si="8"/>
        <v>356.30164474866666</v>
      </c>
      <c r="I28" s="10">
        <f t="shared" si="0"/>
        <v>119640.49342459999</v>
      </c>
      <c r="J28" s="12">
        <f t="shared" si="9"/>
        <v>118547.08437848234</v>
      </c>
      <c r="K28" s="12">
        <f t="shared" si="10"/>
        <v>118190.78273373366</v>
      </c>
      <c r="L28" s="3">
        <f t="shared" si="1"/>
        <v>59640.49342459999</v>
      </c>
      <c r="M28" s="1">
        <f t="shared" si="11"/>
        <v>131.32309192637075</v>
      </c>
      <c r="O28"/>
      <c r="P28"/>
    </row>
    <row r="29" spans="1:16" x14ac:dyDescent="0.25">
      <c r="A29">
        <v>26</v>
      </c>
      <c r="B29" s="6">
        <f t="shared" si="2"/>
        <v>62400</v>
      </c>
      <c r="C29" s="1">
        <f t="shared" si="3"/>
        <v>150435.89737343468</v>
      </c>
      <c r="D29" s="1">
        <f t="shared" si="4"/>
        <v>88035.89737343468</v>
      </c>
      <c r="E29" s="1">
        <f t="shared" si="5"/>
        <v>22008.97434335867</v>
      </c>
      <c r="F29" s="1">
        <f t="shared" si="6"/>
        <v>23219.467932243395</v>
      </c>
      <c r="G29" s="1">
        <f t="shared" si="7"/>
        <v>13.5</v>
      </c>
      <c r="H29" s="1">
        <f t="shared" si="8"/>
        <v>383.5897434335867</v>
      </c>
      <c r="I29" s="10">
        <f t="shared" si="0"/>
        <v>128426.92303007601</v>
      </c>
      <c r="J29" s="12">
        <f t="shared" si="9"/>
        <v>127216.42944119129</v>
      </c>
      <c r="K29" s="12">
        <f t="shared" si="10"/>
        <v>126832.83969775769</v>
      </c>
      <c r="L29" s="3">
        <f t="shared" si="1"/>
        <v>66026.92303007601</v>
      </c>
      <c r="M29" s="1">
        <f t="shared" si="11"/>
        <v>142.8297744344118</v>
      </c>
      <c r="O29"/>
      <c r="P29"/>
    </row>
    <row r="30" spans="1:16" x14ac:dyDescent="0.25">
      <c r="A30">
        <v>27</v>
      </c>
      <c r="B30" s="6">
        <f t="shared" si="2"/>
        <v>64800</v>
      </c>
      <c r="C30" s="1">
        <f t="shared" si="3"/>
        <v>162006.05121584077</v>
      </c>
      <c r="D30" s="1">
        <f t="shared" si="4"/>
        <v>97206.051215840766</v>
      </c>
      <c r="E30" s="1">
        <f t="shared" si="5"/>
        <v>24301.512803960191</v>
      </c>
      <c r="F30" s="1">
        <f t="shared" si="6"/>
        <v>25638.096008177999</v>
      </c>
      <c r="G30" s="1">
        <f t="shared" si="7"/>
        <v>13.5</v>
      </c>
      <c r="H30" s="1">
        <f t="shared" si="8"/>
        <v>412.5151280396019</v>
      </c>
      <c r="I30" s="10">
        <f t="shared" si="0"/>
        <v>137704.53841188058</v>
      </c>
      <c r="J30" s="12">
        <f t="shared" si="9"/>
        <v>136367.95520766277</v>
      </c>
      <c r="K30" s="12">
        <f t="shared" si="10"/>
        <v>135955.44007962316</v>
      </c>
      <c r="L30" s="3">
        <f t="shared" si="1"/>
        <v>72904.538411880581</v>
      </c>
      <c r="M30" s="1">
        <f t="shared" si="11"/>
        <v>155.20027406349675</v>
      </c>
      <c r="O30"/>
      <c r="P30"/>
    </row>
    <row r="31" spans="1:16" x14ac:dyDescent="0.25">
      <c r="A31">
        <v>28</v>
      </c>
      <c r="B31" s="6">
        <f t="shared" si="2"/>
        <v>67200</v>
      </c>
      <c r="C31" s="1">
        <f t="shared" si="3"/>
        <v>174270.41428879122</v>
      </c>
      <c r="D31" s="1">
        <f t="shared" si="4"/>
        <v>107070.41428879122</v>
      </c>
      <c r="E31" s="1">
        <f t="shared" si="5"/>
        <v>26767.603572197804</v>
      </c>
      <c r="F31" s="1">
        <f t="shared" si="6"/>
        <v>28239.82176866868</v>
      </c>
      <c r="G31" s="1">
        <f t="shared" si="7"/>
        <v>13.5</v>
      </c>
      <c r="H31" s="1">
        <f t="shared" si="8"/>
        <v>443.17603572197805</v>
      </c>
      <c r="I31" s="10">
        <f t="shared" si="0"/>
        <v>147502.81071659341</v>
      </c>
      <c r="J31" s="12">
        <f t="shared" si="9"/>
        <v>146030.59252012253</v>
      </c>
      <c r="K31" s="12">
        <f t="shared" si="10"/>
        <v>145587.41648440054</v>
      </c>
      <c r="L31" s="3">
        <f t="shared" si="1"/>
        <v>80302.810716593405</v>
      </c>
      <c r="M31" s="1">
        <f t="shared" si="11"/>
        <v>168.50395426435247</v>
      </c>
      <c r="O31"/>
      <c r="P31"/>
    </row>
    <row r="32" spans="1:16" x14ac:dyDescent="0.25">
      <c r="A32">
        <v>29</v>
      </c>
      <c r="B32" s="6">
        <f t="shared" si="2"/>
        <v>69600</v>
      </c>
      <c r="C32" s="1">
        <f t="shared" si="3"/>
        <v>187270.63914611869</v>
      </c>
      <c r="D32" s="1">
        <f t="shared" si="4"/>
        <v>117670.63914611869</v>
      </c>
      <c r="E32" s="1">
        <f t="shared" si="5"/>
        <v>29417.659786529672</v>
      </c>
      <c r="F32" s="1">
        <f t="shared" si="6"/>
        <v>31035.631074788802</v>
      </c>
      <c r="G32" s="1">
        <f t="shared" si="7"/>
        <v>13.5</v>
      </c>
      <c r="H32" s="1">
        <f t="shared" si="8"/>
        <v>475.67659786529674</v>
      </c>
      <c r="I32" s="10">
        <f t="shared" si="0"/>
        <v>157852.97935958902</v>
      </c>
      <c r="J32" s="12">
        <f t="shared" si="9"/>
        <v>156235.00807132988</v>
      </c>
      <c r="K32" s="12">
        <f t="shared" si="10"/>
        <v>155759.33147346458</v>
      </c>
      <c r="L32" s="3">
        <f t="shared" si="1"/>
        <v>88252.979359589022</v>
      </c>
      <c r="M32" s="1">
        <f t="shared" si="11"/>
        <v>182.8161167528927</v>
      </c>
      <c r="O32"/>
      <c r="P32"/>
    </row>
    <row r="33" spans="1:16" x14ac:dyDescent="0.25">
      <c r="A33">
        <v>30</v>
      </c>
      <c r="B33" s="6">
        <f t="shared" si="2"/>
        <v>72000</v>
      </c>
      <c r="C33" s="1">
        <f t="shared" si="3"/>
        <v>201050.87749488582</v>
      </c>
      <c r="D33" s="1">
        <f t="shared" si="4"/>
        <v>129050.87749488582</v>
      </c>
      <c r="E33" s="1">
        <f t="shared" si="5"/>
        <v>32262.719373721455</v>
      </c>
      <c r="F33" s="1">
        <f t="shared" si="6"/>
        <v>34037.168939276133</v>
      </c>
      <c r="G33" s="1">
        <f t="shared" si="7"/>
        <v>13.5</v>
      </c>
      <c r="H33" s="1">
        <f t="shared" si="8"/>
        <v>510.12719373721455</v>
      </c>
      <c r="I33" s="10">
        <f t="shared" si="0"/>
        <v>168788.15812116436</v>
      </c>
      <c r="J33" s="12">
        <f t="shared" si="9"/>
        <v>167013.70855560969</v>
      </c>
      <c r="K33" s="12">
        <f t="shared" si="10"/>
        <v>166503.58136187246</v>
      </c>
      <c r="L33" s="3">
        <f t="shared" si="1"/>
        <v>96788.158121164364</v>
      </c>
      <c r="M33" s="1">
        <f t="shared" si="11"/>
        <v>198.21854924032436</v>
      </c>
      <c r="O33"/>
      <c r="P33"/>
    </row>
    <row r="34" spans="1:16" x14ac:dyDescent="0.25">
      <c r="A34">
        <v>31</v>
      </c>
      <c r="B34" s="6">
        <f t="shared" si="2"/>
        <v>74400</v>
      </c>
      <c r="C34" s="1">
        <f t="shared" si="3"/>
        <v>215657.93014457898</v>
      </c>
      <c r="D34" s="1">
        <f t="shared" si="4"/>
        <v>141257.93014457898</v>
      </c>
      <c r="E34" s="1">
        <f t="shared" si="5"/>
        <v>35314.482536144744</v>
      </c>
      <c r="F34" s="1">
        <f t="shared" si="6"/>
        <v>37256.779075632701</v>
      </c>
      <c r="G34" s="1">
        <f t="shared" si="7"/>
        <v>13.5</v>
      </c>
      <c r="H34" s="1">
        <f t="shared" si="8"/>
        <v>546.64482536144749</v>
      </c>
      <c r="I34" s="10">
        <f t="shared" si="0"/>
        <v>180343.44760843425</v>
      </c>
      <c r="J34" s="12">
        <f t="shared" si="9"/>
        <v>178401.15106894629</v>
      </c>
      <c r="K34" s="12">
        <f t="shared" si="10"/>
        <v>177854.50624358485</v>
      </c>
      <c r="L34" s="3">
        <f t="shared" si="1"/>
        <v>105943.44760843425</v>
      </c>
      <c r="M34" s="1">
        <f t="shared" si="11"/>
        <v>214.80012831350828</v>
      </c>
      <c r="O34"/>
      <c r="P34"/>
    </row>
    <row r="35" spans="1:16" x14ac:dyDescent="0.25">
      <c r="A35">
        <v>32</v>
      </c>
      <c r="B35" s="6">
        <f t="shared" si="2"/>
        <v>76800</v>
      </c>
      <c r="C35" s="1">
        <f t="shared" si="3"/>
        <v>231141.40595325374</v>
      </c>
      <c r="D35" s="1">
        <f t="shared" si="4"/>
        <v>154341.40595325374</v>
      </c>
      <c r="E35" s="1">
        <f t="shared" si="5"/>
        <v>38585.351488313434</v>
      </c>
      <c r="F35" s="1">
        <f t="shared" si="6"/>
        <v>40707.545820170672</v>
      </c>
      <c r="G35" s="1">
        <f t="shared" si="7"/>
        <v>13.5</v>
      </c>
      <c r="H35" s="1">
        <f t="shared" si="8"/>
        <v>585.35351488313438</v>
      </c>
      <c r="I35" s="10">
        <f t="shared" si="0"/>
        <v>192556.0544649403</v>
      </c>
      <c r="J35" s="12">
        <f t="shared" si="9"/>
        <v>190433.86013308307</v>
      </c>
      <c r="K35" s="12">
        <f t="shared" si="10"/>
        <v>189848.50661819993</v>
      </c>
      <c r="L35" s="3">
        <f t="shared" si="1"/>
        <v>115756.0544649403</v>
      </c>
      <c r="M35" s="1">
        <f t="shared" si="11"/>
        <v>232.65748360073522</v>
      </c>
      <c r="O35"/>
      <c r="P35"/>
    </row>
    <row r="36" spans="1:16" x14ac:dyDescent="0.25">
      <c r="A36">
        <v>33</v>
      </c>
      <c r="B36" s="6">
        <f t="shared" si="2"/>
        <v>79200</v>
      </c>
      <c r="C36" s="1">
        <f t="shared" si="3"/>
        <v>247553.89031044897</v>
      </c>
      <c r="D36" s="1">
        <f t="shared" si="4"/>
        <v>168353.89031044897</v>
      </c>
      <c r="E36" s="1">
        <f t="shared" si="5"/>
        <v>42088.472577612243</v>
      </c>
      <c r="F36" s="1">
        <f t="shared" si="6"/>
        <v>44403.33856938091</v>
      </c>
      <c r="G36" s="1">
        <f t="shared" si="7"/>
        <v>13.5</v>
      </c>
      <c r="H36" s="1">
        <f t="shared" si="8"/>
        <v>626.38472577612242</v>
      </c>
      <c r="I36" s="10">
        <f t="shared" ref="I36:I53" si="12">C36-E36</f>
        <v>205465.41773283674</v>
      </c>
      <c r="J36" s="12">
        <f t="shared" si="9"/>
        <v>203150.55174106808</v>
      </c>
      <c r="K36" s="12">
        <f t="shared" si="10"/>
        <v>202524.16701529195</v>
      </c>
      <c r="L36" s="3">
        <f t="shared" ref="L36:L53" si="13">I36-B36</f>
        <v>126265.41773283674</v>
      </c>
      <c r="M36" s="1">
        <f t="shared" si="11"/>
        <v>251.89573011852232</v>
      </c>
      <c r="O36"/>
      <c r="P36"/>
    </row>
    <row r="37" spans="1:16" x14ac:dyDescent="0.25">
      <c r="A37">
        <v>34</v>
      </c>
      <c r="B37" s="6">
        <f t="shared" ref="B37:B53" si="14">B$1*12*A37</f>
        <v>81600</v>
      </c>
      <c r="C37" s="1">
        <f t="shared" ref="C37:C53" si="15">($D$1+C36)*(1+$C$2)</f>
        <v>264951.12372907595</v>
      </c>
      <c r="D37" s="1">
        <f t="shared" si="4"/>
        <v>183351.12372907595</v>
      </c>
      <c r="E37" s="1">
        <f t="shared" si="5"/>
        <v>45837.780932268986</v>
      </c>
      <c r="F37" s="1">
        <f t="shared" si="6"/>
        <v>48358.858883543777</v>
      </c>
      <c r="G37" s="1">
        <f t="shared" si="7"/>
        <v>13.5</v>
      </c>
      <c r="H37" s="1">
        <f t="shared" si="8"/>
        <v>669.87780932268993</v>
      </c>
      <c r="I37" s="10">
        <f t="shared" si="12"/>
        <v>219113.34279680694</v>
      </c>
      <c r="J37" s="12">
        <f t="shared" si="9"/>
        <v>216592.26484553216</v>
      </c>
      <c r="K37" s="12">
        <f t="shared" si="10"/>
        <v>215922.38703620946</v>
      </c>
      <c r="L37" s="3">
        <f t="shared" si="13"/>
        <v>137513.34279680694</v>
      </c>
      <c r="M37" s="1">
        <f t="shared" si="11"/>
        <v>272.62927656087055</v>
      </c>
      <c r="O37"/>
      <c r="P37"/>
    </row>
    <row r="38" spans="1:16" x14ac:dyDescent="0.25">
      <c r="A38">
        <v>35</v>
      </c>
      <c r="B38" s="6">
        <f t="shared" si="14"/>
        <v>84000</v>
      </c>
      <c r="C38" s="1">
        <f t="shared" si="15"/>
        <v>283392.19115282054</v>
      </c>
      <c r="D38" s="1">
        <f t="shared" si="4"/>
        <v>199392.19115282054</v>
      </c>
      <c r="E38" s="1">
        <f t="shared" si="5"/>
        <v>49848.047788205135</v>
      </c>
      <c r="F38" s="1">
        <f t="shared" si="6"/>
        <v>52589.690416556412</v>
      </c>
      <c r="G38" s="1">
        <f t="shared" si="7"/>
        <v>13.5</v>
      </c>
      <c r="H38" s="1">
        <f t="shared" si="8"/>
        <v>715.98047788205133</v>
      </c>
      <c r="I38" s="10">
        <f t="shared" si="12"/>
        <v>233544.14336461539</v>
      </c>
      <c r="J38" s="12">
        <f t="shared" si="9"/>
        <v>230802.50073626413</v>
      </c>
      <c r="K38" s="12">
        <f t="shared" si="10"/>
        <v>230086.52025838208</v>
      </c>
      <c r="L38" s="3">
        <f t="shared" si="13"/>
        <v>149544.14336461539</v>
      </c>
      <c r="M38" s="1">
        <f t="shared" si="11"/>
        <v>294.98271827997701</v>
      </c>
      <c r="O38"/>
      <c r="P38"/>
    </row>
    <row r="39" spans="1:16" x14ac:dyDescent="0.25">
      <c r="A39">
        <v>36</v>
      </c>
      <c r="B39" s="6">
        <f t="shared" si="14"/>
        <v>86400</v>
      </c>
      <c r="C39" s="1">
        <f t="shared" si="15"/>
        <v>302939.72262198979</v>
      </c>
      <c r="D39" s="1">
        <f t="shared" si="4"/>
        <v>216539.72262198979</v>
      </c>
      <c r="E39" s="1">
        <f t="shared" si="5"/>
        <v>54134.930655497446</v>
      </c>
      <c r="F39" s="1">
        <f t="shared" si="6"/>
        <v>57112.351841549804</v>
      </c>
      <c r="G39" s="1">
        <f t="shared" si="7"/>
        <v>13.5</v>
      </c>
      <c r="H39" s="1">
        <f t="shared" si="8"/>
        <v>764.84930655497453</v>
      </c>
      <c r="I39" s="10">
        <f t="shared" si="12"/>
        <v>248804.79196649234</v>
      </c>
      <c r="J39" s="12">
        <f t="shared" si="9"/>
        <v>245827.37078043999</v>
      </c>
      <c r="K39" s="12">
        <f t="shared" si="10"/>
        <v>245062.52147388502</v>
      </c>
      <c r="L39" s="3">
        <f t="shared" si="13"/>
        <v>162404.79196649234</v>
      </c>
      <c r="M39" s="1">
        <f t="shared" si="11"/>
        <v>319.0918248357878</v>
      </c>
      <c r="O39"/>
      <c r="P39"/>
    </row>
    <row r="40" spans="1:16" x14ac:dyDescent="0.25">
      <c r="A40">
        <v>37</v>
      </c>
      <c r="B40" s="6">
        <f t="shared" si="14"/>
        <v>88800</v>
      </c>
      <c r="C40" s="1">
        <f t="shared" si="15"/>
        <v>323660.10597930918</v>
      </c>
      <c r="D40" s="1">
        <f t="shared" si="4"/>
        <v>234860.10597930918</v>
      </c>
      <c r="E40" s="1">
        <f t="shared" si="5"/>
        <v>58715.026494827296</v>
      </c>
      <c r="F40" s="1">
        <f t="shared" si="6"/>
        <v>61944.352952042791</v>
      </c>
      <c r="G40" s="1">
        <f t="shared" si="7"/>
        <v>13.5</v>
      </c>
      <c r="H40" s="1">
        <f t="shared" si="8"/>
        <v>816.65026494827293</v>
      </c>
      <c r="I40" s="10">
        <f t="shared" si="12"/>
        <v>264945.07948448189</v>
      </c>
      <c r="J40" s="12">
        <f t="shared" si="9"/>
        <v>261715.75302726639</v>
      </c>
      <c r="K40" s="12">
        <f t="shared" si="10"/>
        <v>260899.1027623181</v>
      </c>
      <c r="L40" s="3">
        <f t="shared" si="13"/>
        <v>176145.07948448189</v>
      </c>
      <c r="M40" s="1">
        <f t="shared" si="11"/>
        <v>345.10463328348953</v>
      </c>
      <c r="O40"/>
      <c r="P40"/>
    </row>
    <row r="41" spans="1:16" x14ac:dyDescent="0.25">
      <c r="A41">
        <v>38</v>
      </c>
      <c r="B41" s="6">
        <f t="shared" si="14"/>
        <v>91200</v>
      </c>
      <c r="C41" s="1">
        <f t="shared" si="15"/>
        <v>345623.71233806777</v>
      </c>
      <c r="D41" s="1">
        <f t="shared" si="4"/>
        <v>254423.71233806777</v>
      </c>
      <c r="E41" s="1">
        <f t="shared" si="5"/>
        <v>63605.928084516941</v>
      </c>
      <c r="F41" s="1">
        <f t="shared" si="6"/>
        <v>67104.254129165376</v>
      </c>
      <c r="G41" s="1">
        <f t="shared" si="7"/>
        <v>13.5</v>
      </c>
      <c r="H41" s="1">
        <f t="shared" si="8"/>
        <v>871.55928084516938</v>
      </c>
      <c r="I41" s="10">
        <f t="shared" si="12"/>
        <v>282017.78425355081</v>
      </c>
      <c r="J41" s="12">
        <f t="shared" si="9"/>
        <v>278519.45820890239</v>
      </c>
      <c r="K41" s="12">
        <f t="shared" si="10"/>
        <v>277647.89892805723</v>
      </c>
      <c r="L41" s="3">
        <f t="shared" si="13"/>
        <v>190817.78425355081</v>
      </c>
      <c r="M41" s="1">
        <f t="shared" si="11"/>
        <v>373.18265984953928</v>
      </c>
      <c r="O41"/>
      <c r="P41"/>
    </row>
    <row r="42" spans="1:16" x14ac:dyDescent="0.25">
      <c r="A42">
        <v>39</v>
      </c>
      <c r="B42" s="6">
        <f t="shared" si="14"/>
        <v>93600</v>
      </c>
      <c r="C42" s="1">
        <f t="shared" si="15"/>
        <v>368905.13507835183</v>
      </c>
      <c r="D42" s="1">
        <f t="shared" si="4"/>
        <v>275305.13507835183</v>
      </c>
      <c r="E42" s="1">
        <f t="shared" si="5"/>
        <v>68826.283769587957</v>
      </c>
      <c r="F42" s="1">
        <f t="shared" si="6"/>
        <v>72611.729376915289</v>
      </c>
      <c r="G42" s="1">
        <f t="shared" si="7"/>
        <v>13.5</v>
      </c>
      <c r="H42" s="1">
        <f t="shared" si="8"/>
        <v>929.76283769587963</v>
      </c>
      <c r="I42" s="10">
        <f t="shared" si="12"/>
        <v>300078.85130876384</v>
      </c>
      <c r="J42" s="12">
        <f t="shared" si="9"/>
        <v>296293.40570143657</v>
      </c>
      <c r="K42" s="12">
        <f t="shared" si="10"/>
        <v>295363.64286374068</v>
      </c>
      <c r="L42" s="3">
        <f t="shared" si="13"/>
        <v>206478.85130876384</v>
      </c>
      <c r="M42" s="1">
        <f t="shared" si="11"/>
        <v>403.50224434937252</v>
      </c>
      <c r="O42"/>
      <c r="P42"/>
    </row>
    <row r="43" spans="1:16" x14ac:dyDescent="0.25">
      <c r="A43">
        <v>40</v>
      </c>
      <c r="B43" s="6">
        <f t="shared" si="14"/>
        <v>96000</v>
      </c>
      <c r="C43" s="1">
        <f t="shared" si="15"/>
        <v>393583.44318305294</v>
      </c>
      <c r="D43" s="1">
        <f t="shared" si="4"/>
        <v>297583.44318305294</v>
      </c>
      <c r="E43" s="1">
        <f t="shared" si="5"/>
        <v>74395.860795763234</v>
      </c>
      <c r="F43" s="1">
        <f t="shared" si="6"/>
        <v>78487.633139530211</v>
      </c>
      <c r="G43" s="1">
        <f t="shared" si="7"/>
        <v>13.5</v>
      </c>
      <c r="H43" s="1">
        <f t="shared" si="8"/>
        <v>991.45860795763235</v>
      </c>
      <c r="I43" s="10">
        <f t="shared" si="12"/>
        <v>319187.58238728973</v>
      </c>
      <c r="J43" s="12">
        <f t="shared" si="9"/>
        <v>315095.81004352274</v>
      </c>
      <c r="K43" s="12">
        <f t="shared" si="10"/>
        <v>314104.3514355651</v>
      </c>
      <c r="L43" s="3">
        <f t="shared" si="13"/>
        <v>223187.58238728973</v>
      </c>
      <c r="M43" s="1">
        <f t="shared" si="11"/>
        <v>436.25604366050709</v>
      </c>
      <c r="O43"/>
      <c r="P43"/>
    </row>
    <row r="44" spans="1:16" x14ac:dyDescent="0.25">
      <c r="A44">
        <v>41</v>
      </c>
      <c r="B44" s="6">
        <f t="shared" si="14"/>
        <v>98400</v>
      </c>
      <c r="C44" s="1">
        <f t="shared" si="15"/>
        <v>419742.44977403613</v>
      </c>
      <c r="D44" s="1">
        <f t="shared" si="4"/>
        <v>321342.44977403613</v>
      </c>
      <c r="E44" s="1">
        <f t="shared" si="5"/>
        <v>80335.612443509031</v>
      </c>
      <c r="F44" s="1">
        <f t="shared" si="6"/>
        <v>84754.071127902018</v>
      </c>
      <c r="G44" s="1">
        <f t="shared" si="7"/>
        <v>13.5</v>
      </c>
      <c r="H44" s="1">
        <f t="shared" si="8"/>
        <v>1056.8561244350904</v>
      </c>
      <c r="I44" s="10">
        <f t="shared" si="12"/>
        <v>339406.83733052708</v>
      </c>
      <c r="J44" s="12">
        <f t="shared" si="9"/>
        <v>334988.37864613411</v>
      </c>
      <c r="K44" s="12">
        <f t="shared" si="10"/>
        <v>333931.52252169902</v>
      </c>
      <c r="L44" s="3">
        <f t="shared" si="13"/>
        <v>241006.83733052708</v>
      </c>
      <c r="M44" s="1">
        <f t="shared" si="11"/>
        <v>471.65469282725849</v>
      </c>
      <c r="O44"/>
      <c r="P44"/>
    </row>
    <row r="45" spans="1:16" x14ac:dyDescent="0.25">
      <c r="A45">
        <v>42</v>
      </c>
      <c r="B45" s="6">
        <f t="shared" si="14"/>
        <v>100800</v>
      </c>
      <c r="C45" s="1">
        <f t="shared" si="15"/>
        <v>447470.9967604783</v>
      </c>
      <c r="D45" s="1">
        <f t="shared" si="4"/>
        <v>346670.9967604783</v>
      </c>
      <c r="E45" s="1">
        <f t="shared" si="5"/>
        <v>86667.749190119575</v>
      </c>
      <c r="F45" s="1">
        <f t="shared" si="6"/>
        <v>91434.475395576141</v>
      </c>
      <c r="G45" s="1">
        <f t="shared" si="7"/>
        <v>13.5</v>
      </c>
      <c r="H45" s="1">
        <f t="shared" si="8"/>
        <v>1126.1774919011957</v>
      </c>
      <c r="I45" s="10">
        <f t="shared" si="12"/>
        <v>360803.24757035874</v>
      </c>
      <c r="J45" s="12">
        <f t="shared" si="9"/>
        <v>356036.52136490215</v>
      </c>
      <c r="K45" s="12">
        <f t="shared" si="10"/>
        <v>354910.34387300094</v>
      </c>
      <c r="L45" s="3">
        <f t="shared" si="13"/>
        <v>260003.24757035874</v>
      </c>
      <c r="M45" s="1">
        <f t="shared" si="11"/>
        <v>509.92865498994388</v>
      </c>
      <c r="O45"/>
      <c r="P45"/>
    </row>
    <row r="46" spans="1:16" x14ac:dyDescent="0.25">
      <c r="A46">
        <v>43</v>
      </c>
      <c r="B46" s="6">
        <f t="shared" si="14"/>
        <v>103200</v>
      </c>
      <c r="C46" s="1">
        <f t="shared" si="15"/>
        <v>476863.25656610704</v>
      </c>
      <c r="D46" s="1">
        <f t="shared" si="4"/>
        <v>373663.25656610704</v>
      </c>
      <c r="E46" s="1">
        <f t="shared" si="5"/>
        <v>93415.81414152676</v>
      </c>
      <c r="F46" s="1">
        <f t="shared" si="6"/>
        <v>98553.68391931073</v>
      </c>
      <c r="G46" s="1">
        <f t="shared" si="7"/>
        <v>13.5</v>
      </c>
      <c r="H46" s="1">
        <f t="shared" si="8"/>
        <v>1199.6581414152677</v>
      </c>
      <c r="I46" s="10">
        <f t="shared" si="12"/>
        <v>383447.44242458028</v>
      </c>
      <c r="J46" s="12">
        <f t="shared" si="9"/>
        <v>378309.5726467963</v>
      </c>
      <c r="K46" s="12">
        <f t="shared" si="10"/>
        <v>377109.91450538102</v>
      </c>
      <c r="L46" s="3">
        <f t="shared" si="13"/>
        <v>280247.44242458028</v>
      </c>
      <c r="M46" s="1">
        <f t="shared" si="11"/>
        <v>551.3302843645921</v>
      </c>
      <c r="O46"/>
      <c r="P46"/>
    </row>
    <row r="47" spans="1:16" x14ac:dyDescent="0.25">
      <c r="A47">
        <v>44</v>
      </c>
      <c r="B47" s="6">
        <f t="shared" si="14"/>
        <v>105600</v>
      </c>
      <c r="C47" s="1">
        <f t="shared" si="15"/>
        <v>508019.05196007347</v>
      </c>
      <c r="D47" s="1">
        <f t="shared" si="4"/>
        <v>402419.05196007347</v>
      </c>
      <c r="E47" s="1">
        <f t="shared" si="5"/>
        <v>100604.76299001837</v>
      </c>
      <c r="F47" s="1">
        <f t="shared" si="6"/>
        <v>106138.02495446937</v>
      </c>
      <c r="G47" s="1">
        <f t="shared" si="7"/>
        <v>13.5</v>
      </c>
      <c r="H47" s="1">
        <f t="shared" si="8"/>
        <v>1277.5476299001837</v>
      </c>
      <c r="I47" s="10">
        <f t="shared" si="12"/>
        <v>407414.28897005512</v>
      </c>
      <c r="J47" s="12">
        <f t="shared" si="9"/>
        <v>401881.02700560412</v>
      </c>
      <c r="K47" s="12">
        <f t="shared" si="10"/>
        <v>400603.47937570396</v>
      </c>
      <c r="L47" s="3">
        <f t="shared" si="13"/>
        <v>301814.28897005512</v>
      </c>
      <c r="M47" s="1">
        <f t="shared" si="11"/>
        <v>596.13613002336899</v>
      </c>
      <c r="O47"/>
      <c r="P47"/>
    </row>
    <row r="48" spans="1:16" x14ac:dyDescent="0.25">
      <c r="A48">
        <v>45</v>
      </c>
      <c r="B48" s="6">
        <f t="shared" si="14"/>
        <v>108000</v>
      </c>
      <c r="C48" s="1">
        <f t="shared" si="15"/>
        <v>541044.19507767796</v>
      </c>
      <c r="D48" s="1">
        <f t="shared" si="4"/>
        <v>433044.19507767796</v>
      </c>
      <c r="E48" s="1">
        <f t="shared" si="5"/>
        <v>108261.04876941949</v>
      </c>
      <c r="F48" s="1">
        <f t="shared" si="6"/>
        <v>114215.40645173755</v>
      </c>
      <c r="G48" s="1">
        <f t="shared" si="7"/>
        <v>13.5</v>
      </c>
      <c r="H48" s="1">
        <f t="shared" si="8"/>
        <v>1360.1104876941949</v>
      </c>
      <c r="I48" s="10">
        <f t="shared" si="12"/>
        <v>432783.14630825847</v>
      </c>
      <c r="J48" s="12">
        <f t="shared" si="9"/>
        <v>426828.78862594039</v>
      </c>
      <c r="K48" s="12">
        <f t="shared" si="10"/>
        <v>425468.67813824618</v>
      </c>
      <c r="L48" s="3">
        <f t="shared" si="13"/>
        <v>324783.14630825847</v>
      </c>
      <c r="M48" s="1">
        <f t="shared" si="11"/>
        <v>644.64951233067598</v>
      </c>
      <c r="O48"/>
      <c r="P48"/>
    </row>
    <row r="49" spans="1:16" s="18" customFormat="1" x14ac:dyDescent="0.25">
      <c r="A49" s="18">
        <v>46</v>
      </c>
      <c r="B49" s="19">
        <f t="shared" si="14"/>
        <v>110400</v>
      </c>
      <c r="C49" s="20">
        <f t="shared" si="15"/>
        <v>576050.84678233869</v>
      </c>
      <c r="D49" s="20">
        <f t="shared" si="4"/>
        <v>465650.84678233869</v>
      </c>
      <c r="E49" s="20">
        <f t="shared" si="5"/>
        <v>116412.71169558467</v>
      </c>
      <c r="F49" s="20">
        <f t="shared" si="6"/>
        <v>122815.41083884182</v>
      </c>
      <c r="G49" s="20">
        <f t="shared" si="7"/>
        <v>13.5</v>
      </c>
      <c r="H49" s="20">
        <f t="shared" si="8"/>
        <v>1447.6271169558468</v>
      </c>
      <c r="I49" s="21">
        <f t="shared" si="12"/>
        <v>459638.13508675399</v>
      </c>
      <c r="J49" s="22">
        <f t="shared" si="9"/>
        <v>453235.43594349688</v>
      </c>
      <c r="K49" s="22">
        <f t="shared" si="10"/>
        <v>451787.808826541</v>
      </c>
      <c r="L49" s="23">
        <f t="shared" si="13"/>
        <v>349238.13508675399</v>
      </c>
      <c r="M49" s="20">
        <f t="shared" si="11"/>
        <v>697.20340868293363</v>
      </c>
    </row>
    <row r="50" spans="1:16" s="18" customFormat="1" x14ac:dyDescent="0.25">
      <c r="A50" s="18">
        <v>47</v>
      </c>
      <c r="B50" s="19">
        <f t="shared" si="14"/>
        <v>112800</v>
      </c>
      <c r="C50" s="20">
        <f t="shared" si="15"/>
        <v>613157.89758927899</v>
      </c>
      <c r="D50" s="20">
        <f t="shared" si="4"/>
        <v>500357.89758927899</v>
      </c>
      <c r="E50" s="20">
        <f t="shared" si="5"/>
        <v>125089.47439731975</v>
      </c>
      <c r="F50" s="20">
        <f>D50*0.26375</f>
        <v>131969.39548917231</v>
      </c>
      <c r="G50" s="20">
        <f t="shared" si="7"/>
        <v>13.5</v>
      </c>
      <c r="H50" s="20">
        <f t="shared" si="8"/>
        <v>1540.3947439731976</v>
      </c>
      <c r="I50" s="21">
        <f t="shared" si="12"/>
        <v>488068.42319195927</v>
      </c>
      <c r="J50" s="22">
        <f t="shared" si="9"/>
        <v>481188.50210010668</v>
      </c>
      <c r="K50" s="22">
        <f t="shared" si="10"/>
        <v>479648.10735613346</v>
      </c>
      <c r="L50" s="23">
        <f t="shared" si="13"/>
        <v>375268.42319195927</v>
      </c>
      <c r="M50" s="20">
        <f t="shared" si="11"/>
        <v>754.16369081153061</v>
      </c>
    </row>
    <row r="51" spans="1:16" x14ac:dyDescent="0.25">
      <c r="A51">
        <v>48</v>
      </c>
      <c r="B51" s="6">
        <f t="shared" si="14"/>
        <v>115200</v>
      </c>
      <c r="C51" s="1">
        <f t="shared" si="15"/>
        <v>652491.37144463579</v>
      </c>
      <c r="D51" s="1">
        <f t="shared" si="4"/>
        <v>537291.37144463579</v>
      </c>
      <c r="E51" s="1">
        <f t="shared" si="5"/>
        <v>134322.84286115895</v>
      </c>
      <c r="F51" s="1">
        <f t="shared" si="6"/>
        <v>141710.59921852269</v>
      </c>
      <c r="G51" s="1">
        <f t="shared" si="7"/>
        <v>13.5</v>
      </c>
      <c r="H51" s="1">
        <f t="shared" si="8"/>
        <v>1638.7284286115896</v>
      </c>
      <c r="I51" s="10">
        <f t="shared" si="12"/>
        <v>518168.52858347684</v>
      </c>
      <c r="J51" s="12">
        <f t="shared" si="9"/>
        <v>510780.77222611313</v>
      </c>
      <c r="K51" s="12">
        <f t="shared" si="10"/>
        <v>509142.04379750154</v>
      </c>
      <c r="L51" s="3">
        <f t="shared" si="13"/>
        <v>402968.52858347684</v>
      </c>
      <c r="M51" s="1">
        <f t="shared" si="11"/>
        <v>815.93276249599603</v>
      </c>
      <c r="O51"/>
      <c r="P51"/>
    </row>
    <row r="52" spans="1:16" x14ac:dyDescent="0.25">
      <c r="A52">
        <v>49</v>
      </c>
      <c r="B52" s="6">
        <f t="shared" si="14"/>
        <v>117600</v>
      </c>
      <c r="C52" s="1">
        <f t="shared" si="15"/>
        <v>694184.85373131395</v>
      </c>
      <c r="D52" s="1">
        <f t="shared" si="4"/>
        <v>576584.85373131395</v>
      </c>
      <c r="E52" s="1">
        <f t="shared" si="5"/>
        <v>144146.21343282849</v>
      </c>
      <c r="F52" s="1">
        <f t="shared" si="6"/>
        <v>152074.25517163405</v>
      </c>
      <c r="G52" s="1">
        <f t="shared" si="7"/>
        <v>13.5</v>
      </c>
      <c r="H52" s="1">
        <f t="shared" si="8"/>
        <v>1742.9621343282849</v>
      </c>
      <c r="I52" s="10">
        <f t="shared" si="12"/>
        <v>550038.64029848552</v>
      </c>
      <c r="J52" s="12">
        <f t="shared" si="9"/>
        <v>542110.59855967993</v>
      </c>
      <c r="K52" s="12">
        <f t="shared" si="10"/>
        <v>540367.63642535161</v>
      </c>
      <c r="L52" s="3">
        <f t="shared" si="13"/>
        <v>432438.64029848552</v>
      </c>
      <c r="M52" s="1">
        <f t="shared" si="11"/>
        <v>882.95365428979017</v>
      </c>
      <c r="O52"/>
      <c r="P52"/>
    </row>
    <row r="53" spans="1:16" x14ac:dyDescent="0.25">
      <c r="A53">
        <v>50</v>
      </c>
      <c r="B53" s="6">
        <f t="shared" si="14"/>
        <v>120000</v>
      </c>
      <c r="C53" s="1">
        <f t="shared" si="15"/>
        <v>738379.94495519286</v>
      </c>
      <c r="D53" s="1">
        <f t="shared" si="4"/>
        <v>618379.94495519286</v>
      </c>
      <c r="E53" s="1">
        <f t="shared" si="5"/>
        <v>154594.98623879821</v>
      </c>
      <c r="F53" s="1">
        <f t="shared" si="6"/>
        <v>163097.7104819321</v>
      </c>
      <c r="G53" s="1">
        <f t="shared" si="7"/>
        <v>13.5</v>
      </c>
      <c r="H53" s="1">
        <f t="shared" si="8"/>
        <v>1853.4498623879822</v>
      </c>
      <c r="I53" s="10">
        <f t="shared" si="12"/>
        <v>583784.95871639461</v>
      </c>
      <c r="J53" s="12">
        <f t="shared" si="9"/>
        <v>575282.23447326082</v>
      </c>
      <c r="K53" s="12">
        <f t="shared" si="10"/>
        <v>573428.78461087286</v>
      </c>
      <c r="L53" s="3">
        <f t="shared" si="13"/>
        <v>463784.95871639461</v>
      </c>
      <c r="M53" s="1">
        <f t="shared" si="11"/>
        <v>955.71464101812137</v>
      </c>
      <c r="O53"/>
      <c r="P53"/>
    </row>
    <row r="54" spans="1:16" x14ac:dyDescent="0.25">
      <c r="O54"/>
      <c r="P54"/>
    </row>
  </sheetData>
  <pageMargins left="0.7" right="0.7" top="0.78740157499999996" bottom="0.78740157499999996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767B7-8788-4B0A-BFCF-4A944F4FB29F}">
  <dimension ref="A1:C43"/>
  <sheetViews>
    <sheetView workbookViewId="0">
      <selection activeCell="G9" sqref="G9"/>
    </sheetView>
  </sheetViews>
  <sheetFormatPr baseColWidth="10" defaultRowHeight="15" x14ac:dyDescent="0.25"/>
  <sheetData>
    <row r="1" spans="1:3" x14ac:dyDescent="0.25">
      <c r="A1" t="s">
        <v>8</v>
      </c>
    </row>
    <row r="2" spans="1:3" x14ac:dyDescent="0.25">
      <c r="A2" s="7" t="s">
        <v>9</v>
      </c>
      <c r="B2">
        <v>46.92</v>
      </c>
      <c r="C2">
        <f>B2*12*5</f>
        <v>2815.2</v>
      </c>
    </row>
    <row r="3" spans="1:3" x14ac:dyDescent="0.25">
      <c r="A3">
        <v>6</v>
      </c>
      <c r="B3">
        <f>B2-6.71</f>
        <v>40.21</v>
      </c>
    </row>
    <row r="4" spans="1:3" x14ac:dyDescent="0.25">
      <c r="A4">
        <v>7</v>
      </c>
      <c r="B4">
        <f t="shared" ref="B4:B43" si="0">B3-6.71</f>
        <v>33.5</v>
      </c>
    </row>
    <row r="5" spans="1:3" x14ac:dyDescent="0.25">
      <c r="A5">
        <v>8</v>
      </c>
      <c r="B5">
        <f t="shared" si="0"/>
        <v>26.79</v>
      </c>
    </row>
    <row r="6" spans="1:3" x14ac:dyDescent="0.25">
      <c r="A6">
        <v>9</v>
      </c>
      <c r="B6">
        <f t="shared" si="0"/>
        <v>20.079999999999998</v>
      </c>
    </row>
    <row r="7" spans="1:3" x14ac:dyDescent="0.25">
      <c r="A7">
        <v>10</v>
      </c>
      <c r="B7">
        <f t="shared" si="0"/>
        <v>13.369999999999997</v>
      </c>
    </row>
    <row r="8" spans="1:3" x14ac:dyDescent="0.25">
      <c r="A8">
        <v>11</v>
      </c>
      <c r="B8">
        <f t="shared" si="0"/>
        <v>6.6599999999999975</v>
      </c>
    </row>
    <row r="9" spans="1:3" x14ac:dyDescent="0.25">
      <c r="A9">
        <v>12</v>
      </c>
      <c r="B9">
        <f t="shared" si="0"/>
        <v>-5.0000000000002487E-2</v>
      </c>
    </row>
    <row r="10" spans="1:3" x14ac:dyDescent="0.25">
      <c r="A10">
        <v>13</v>
      </c>
      <c r="B10">
        <f t="shared" si="0"/>
        <v>-6.7600000000000025</v>
      </c>
    </row>
    <row r="11" spans="1:3" x14ac:dyDescent="0.25">
      <c r="A11">
        <v>14</v>
      </c>
      <c r="B11">
        <f t="shared" si="0"/>
        <v>-13.470000000000002</v>
      </c>
    </row>
    <row r="12" spans="1:3" x14ac:dyDescent="0.25">
      <c r="A12">
        <v>15</v>
      </c>
      <c r="B12">
        <f t="shared" si="0"/>
        <v>-20.180000000000003</v>
      </c>
    </row>
    <row r="13" spans="1:3" x14ac:dyDescent="0.25">
      <c r="A13">
        <v>16</v>
      </c>
      <c r="B13">
        <f t="shared" si="0"/>
        <v>-26.890000000000004</v>
      </c>
    </row>
    <row r="14" spans="1:3" x14ac:dyDescent="0.25">
      <c r="A14">
        <v>17</v>
      </c>
      <c r="B14">
        <f t="shared" si="0"/>
        <v>-33.6</v>
      </c>
    </row>
    <row r="15" spans="1:3" x14ac:dyDescent="0.25">
      <c r="A15">
        <v>18</v>
      </c>
      <c r="B15">
        <f t="shared" si="0"/>
        <v>-40.31</v>
      </c>
    </row>
    <row r="16" spans="1:3" x14ac:dyDescent="0.25">
      <c r="A16">
        <v>19</v>
      </c>
      <c r="B16">
        <f t="shared" si="0"/>
        <v>-47.02</v>
      </c>
    </row>
    <row r="17" spans="1:2" x14ac:dyDescent="0.25">
      <c r="A17">
        <v>20</v>
      </c>
      <c r="B17">
        <f t="shared" si="0"/>
        <v>-53.730000000000004</v>
      </c>
    </row>
    <row r="18" spans="1:2" x14ac:dyDescent="0.25">
      <c r="A18">
        <v>21</v>
      </c>
      <c r="B18">
        <f t="shared" si="0"/>
        <v>-60.440000000000005</v>
      </c>
    </row>
    <row r="19" spans="1:2" x14ac:dyDescent="0.25">
      <c r="A19">
        <v>22</v>
      </c>
      <c r="B19">
        <f t="shared" si="0"/>
        <v>-67.150000000000006</v>
      </c>
    </row>
    <row r="20" spans="1:2" x14ac:dyDescent="0.25">
      <c r="A20">
        <v>23</v>
      </c>
      <c r="B20">
        <f t="shared" si="0"/>
        <v>-73.86</v>
      </c>
    </row>
    <row r="21" spans="1:2" x14ac:dyDescent="0.25">
      <c r="A21">
        <v>24</v>
      </c>
      <c r="B21">
        <f t="shared" si="0"/>
        <v>-80.569999999999993</v>
      </c>
    </row>
    <row r="22" spans="1:2" x14ac:dyDescent="0.25">
      <c r="A22">
        <v>25</v>
      </c>
      <c r="B22">
        <f t="shared" si="0"/>
        <v>-87.279999999999987</v>
      </c>
    </row>
    <row r="23" spans="1:2" x14ac:dyDescent="0.25">
      <c r="A23">
        <v>26</v>
      </c>
      <c r="B23">
        <f t="shared" si="0"/>
        <v>-93.989999999999981</v>
      </c>
    </row>
    <row r="24" spans="1:2" x14ac:dyDescent="0.25">
      <c r="A24">
        <v>27</v>
      </c>
      <c r="B24">
        <f t="shared" si="0"/>
        <v>-100.69999999999997</v>
      </c>
    </row>
    <row r="25" spans="1:2" x14ac:dyDescent="0.25">
      <c r="A25">
        <v>28</v>
      </c>
      <c r="B25">
        <f t="shared" si="0"/>
        <v>-107.40999999999997</v>
      </c>
    </row>
    <row r="26" spans="1:2" x14ac:dyDescent="0.25">
      <c r="A26">
        <v>29</v>
      </c>
      <c r="B26">
        <f t="shared" si="0"/>
        <v>-114.11999999999996</v>
      </c>
    </row>
    <row r="27" spans="1:2" x14ac:dyDescent="0.25">
      <c r="A27">
        <v>30</v>
      </c>
      <c r="B27">
        <f t="shared" si="0"/>
        <v>-120.82999999999996</v>
      </c>
    </row>
    <row r="28" spans="1:2" x14ac:dyDescent="0.25">
      <c r="A28">
        <v>31</v>
      </c>
      <c r="B28">
        <f t="shared" si="0"/>
        <v>-127.53999999999995</v>
      </c>
    </row>
    <row r="29" spans="1:2" x14ac:dyDescent="0.25">
      <c r="A29">
        <v>32</v>
      </c>
      <c r="B29">
        <f t="shared" si="0"/>
        <v>-134.24999999999994</v>
      </c>
    </row>
    <row r="30" spans="1:2" x14ac:dyDescent="0.25">
      <c r="A30">
        <v>33</v>
      </c>
      <c r="B30">
        <f t="shared" si="0"/>
        <v>-140.95999999999995</v>
      </c>
    </row>
    <row r="31" spans="1:2" x14ac:dyDescent="0.25">
      <c r="A31">
        <v>34</v>
      </c>
      <c r="B31">
        <f t="shared" si="0"/>
        <v>-147.66999999999996</v>
      </c>
    </row>
    <row r="32" spans="1:2" x14ac:dyDescent="0.25">
      <c r="A32">
        <v>35</v>
      </c>
      <c r="B32">
        <f t="shared" si="0"/>
        <v>-154.37999999999997</v>
      </c>
    </row>
    <row r="33" spans="1:2" x14ac:dyDescent="0.25">
      <c r="A33">
        <v>36</v>
      </c>
      <c r="B33">
        <f t="shared" si="0"/>
        <v>-161.08999999999997</v>
      </c>
    </row>
    <row r="34" spans="1:2" x14ac:dyDescent="0.25">
      <c r="A34">
        <v>37</v>
      </c>
      <c r="B34">
        <f t="shared" si="0"/>
        <v>-167.79999999999998</v>
      </c>
    </row>
    <row r="35" spans="1:2" x14ac:dyDescent="0.25">
      <c r="A35">
        <v>38</v>
      </c>
      <c r="B35">
        <f t="shared" si="0"/>
        <v>-174.51</v>
      </c>
    </row>
    <row r="36" spans="1:2" x14ac:dyDescent="0.25">
      <c r="A36">
        <v>39</v>
      </c>
      <c r="B36">
        <f t="shared" si="0"/>
        <v>-181.22</v>
      </c>
    </row>
    <row r="37" spans="1:2" x14ac:dyDescent="0.25">
      <c r="A37">
        <v>40</v>
      </c>
      <c r="B37">
        <f t="shared" si="0"/>
        <v>-187.93</v>
      </c>
    </row>
    <row r="38" spans="1:2" x14ac:dyDescent="0.25">
      <c r="A38">
        <v>41</v>
      </c>
      <c r="B38">
        <f t="shared" si="0"/>
        <v>-194.64000000000001</v>
      </c>
    </row>
    <row r="39" spans="1:2" x14ac:dyDescent="0.25">
      <c r="A39">
        <v>42</v>
      </c>
      <c r="B39">
        <f t="shared" si="0"/>
        <v>-201.35000000000002</v>
      </c>
    </row>
    <row r="40" spans="1:2" x14ac:dyDescent="0.25">
      <c r="A40">
        <v>43</v>
      </c>
      <c r="B40">
        <f t="shared" si="0"/>
        <v>-208.06000000000003</v>
      </c>
    </row>
    <row r="41" spans="1:2" x14ac:dyDescent="0.25">
      <c r="A41">
        <v>44</v>
      </c>
      <c r="B41">
        <f t="shared" si="0"/>
        <v>-214.77000000000004</v>
      </c>
    </row>
    <row r="42" spans="1:2" x14ac:dyDescent="0.25">
      <c r="A42">
        <v>45</v>
      </c>
      <c r="B42">
        <f t="shared" si="0"/>
        <v>-221.48000000000005</v>
      </c>
    </row>
    <row r="43" spans="1:2" x14ac:dyDescent="0.25">
      <c r="A43">
        <v>46</v>
      </c>
      <c r="B43">
        <f t="shared" si="0"/>
        <v>-228.19000000000005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Tabelle3</vt:lpstr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Klaas tom Dieck</dc:creator>
  <cp:lastModifiedBy>Klaas tom Dieck</cp:lastModifiedBy>
  <dcterms:created xsi:type="dcterms:W3CDTF">2021-05-14T15:52:28Z</dcterms:created>
  <dcterms:modified xsi:type="dcterms:W3CDTF">2021-05-14T22:42:00Z</dcterms:modified>
</cp:coreProperties>
</file>