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rzbach.c\Documents\Dokumente\"/>
    </mc:Choice>
  </mc:AlternateContent>
  <xr:revisionPtr revIDLastSave="0" documentId="13_ncr:1_{0D21CF5C-9103-48B7-836C-AC4B4388FC88}" xr6:coauthVersionLast="47" xr6:coauthVersionMax="47" xr10:uidLastSave="{00000000-0000-0000-0000-000000000000}"/>
  <bookViews>
    <workbookView xWindow="-110" yWindow="-110" windowWidth="19420" windowHeight="10420" xr2:uid="{F23FB8EA-5D8C-4CC5-A155-D38E04FCD5EC}"/>
  </bookViews>
  <sheets>
    <sheet name="Debeka" sheetId="2" r:id="rId1"/>
    <sheet name="Rendite RV" sheetId="3" r:id="rId2"/>
    <sheet name="Rendite LV" sheetId="4" r:id="rId3"/>
    <sheet name="Rendite Kinder" sheetId="5" r:id="rId4"/>
  </sheets>
  <externalReferences>
    <externalReference r:id="rId5"/>
    <externalReference r:id="rId6"/>
  </externalReferences>
  <definedNames>
    <definedName name="Beg_Bal">[1]Tilgung!$C$18:$C$377</definedName>
    <definedName name="End_Bal">[2]Tilgungstabelle!$I$18:$I$377</definedName>
    <definedName name="Extra_Pay">[1]Tilgung!$E$18:$E$377</definedName>
    <definedName name="Header_Row">ROW([2]Tilgungstabelle!$17:$17)</definedName>
    <definedName name="Int">[1]Tilgung!$H$18:$H$377</definedName>
    <definedName name="Interest_Rate">[2]Tilgungstabelle!$D$5</definedName>
    <definedName name="Last_Row">IF(Values_Entered,Header_Row+Number_of_Payments,Header_Row)</definedName>
    <definedName name="Loan_Amount">[2]Tilgungstabelle!$D$4</definedName>
    <definedName name="Loan_Start">[2]Tilgungstabelle!$D$7</definedName>
    <definedName name="Loan_Years">[2]Tilgungstabelle!$D$6</definedName>
    <definedName name="Number_of_Payments">MATCH(0.01,End_Bal,-1)+1</definedName>
    <definedName name="Pay_Num">[1]Tilgung!$A$18:$A$377</definedName>
    <definedName name="Princ">[1]Tilgung!$G$18:$G$377</definedName>
    <definedName name="Sched_Pay">[1]Tilgung!$D$18:$D$377</definedName>
    <definedName name="Scheduled_Extra_Payments">[1]Tilgung!$D$8</definedName>
    <definedName name="Scheduled_Monthly_Payment">[1]Tilgung!$D$11</definedName>
    <definedName name="Total_Pay">[1]Tilgung!$F$18:$F$377</definedName>
    <definedName name="Values_Entered">IF(Loan_Amount*Interest_Rate*Loan_Years*Loan_Start&gt;0,1,0)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5" l="1"/>
  <c r="A4" i="5"/>
  <c r="A6" i="5" s="1"/>
  <c r="A8" i="5" s="1"/>
  <c r="B4" i="5"/>
  <c r="A5" i="5"/>
  <c r="B5" i="5"/>
  <c r="B6" i="5"/>
  <c r="C6" i="5"/>
  <c r="A7" i="5"/>
  <c r="A9" i="5" s="1"/>
  <c r="A11" i="5" s="1"/>
  <c r="B7" i="5"/>
  <c r="C7" i="5"/>
  <c r="C8" i="5" s="1"/>
  <c r="A10" i="5"/>
  <c r="A12" i="5" s="1"/>
  <c r="A14" i="5" s="1"/>
  <c r="A16" i="5" s="1"/>
  <c r="A13" i="5"/>
  <c r="A15" i="5" s="1"/>
  <c r="A17" i="5" s="1"/>
  <c r="A19" i="5" s="1"/>
  <c r="A21" i="5" s="1"/>
  <c r="A23" i="5" s="1"/>
  <c r="A25" i="5" s="1"/>
  <c r="A27" i="5" s="1"/>
  <c r="A29" i="5" s="1"/>
  <c r="A31" i="5" s="1"/>
  <c r="A33" i="5" s="1"/>
  <c r="A35" i="5" s="1"/>
  <c r="A37" i="5" s="1"/>
  <c r="A39" i="5" s="1"/>
  <c r="A41" i="5" s="1"/>
  <c r="A43" i="5" s="1"/>
  <c r="A45" i="5" s="1"/>
  <c r="A47" i="5" s="1"/>
  <c r="A49" i="5" s="1"/>
  <c r="A51" i="5" s="1"/>
  <c r="A53" i="5" s="1"/>
  <c r="A55" i="5" s="1"/>
  <c r="A57" i="5" s="1"/>
  <c r="A59" i="5" s="1"/>
  <c r="A61" i="5" s="1"/>
  <c r="A63" i="5" s="1"/>
  <c r="A65" i="5" s="1"/>
  <c r="A67" i="5" s="1"/>
  <c r="A69" i="5" s="1"/>
  <c r="A18" i="5"/>
  <c r="A20" i="5" s="1"/>
  <c r="A22" i="5" s="1"/>
  <c r="A24" i="5" s="1"/>
  <c r="A26" i="5"/>
  <c r="A28" i="5" s="1"/>
  <c r="A30" i="5" s="1"/>
  <c r="A32" i="5" s="1"/>
  <c r="A34" i="5" s="1"/>
  <c r="A36" i="5" s="1"/>
  <c r="A38" i="5" s="1"/>
  <c r="A40" i="5" s="1"/>
  <c r="A42" i="5" s="1"/>
  <c r="A44" i="5" s="1"/>
  <c r="A46" i="5" s="1"/>
  <c r="A48" i="5" s="1"/>
  <c r="A50" i="5" s="1"/>
  <c r="A52" i="5" s="1"/>
  <c r="A54" i="5" s="1"/>
  <c r="A56" i="5" s="1"/>
  <c r="A58" i="5" s="1"/>
  <c r="A60" i="5" s="1"/>
  <c r="A62" i="5" s="1"/>
  <c r="A64" i="5" s="1"/>
  <c r="A66" i="5" s="1"/>
  <c r="A68" i="5" s="1"/>
  <c r="A70" i="5" s="1"/>
  <c r="A4" i="4"/>
  <c r="A5" i="4" s="1"/>
  <c r="A6" i="4" s="1"/>
  <c r="A7" i="4" s="1"/>
  <c r="C4" i="4"/>
  <c r="B4" i="4" s="1"/>
  <c r="D4" i="4"/>
  <c r="D3" i="4" s="1"/>
  <c r="G4" i="4"/>
  <c r="I4" i="4"/>
  <c r="H4" i="4" s="1"/>
  <c r="K4" i="4"/>
  <c r="K5" i="4" s="1"/>
  <c r="K6" i="4" s="1"/>
  <c r="K7" i="4" s="1"/>
  <c r="K8" i="4" s="1"/>
  <c r="K9" i="4" s="1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2" i="4" s="1"/>
  <c r="K23" i="4" s="1"/>
  <c r="K24" i="4" s="1"/>
  <c r="K25" i="4" s="1"/>
  <c r="K26" i="4" s="1"/>
  <c r="K27" i="4" s="1"/>
  <c r="K28" i="4" s="1"/>
  <c r="K29" i="4" s="1"/>
  <c r="K30" i="4" s="1"/>
  <c r="K31" i="4" s="1"/>
  <c r="K32" i="4" s="1"/>
  <c r="K33" i="4" s="1"/>
  <c r="K34" i="4" s="1"/>
  <c r="K35" i="4" s="1"/>
  <c r="K36" i="4" s="1"/>
  <c r="K37" i="4" s="1"/>
  <c r="K38" i="4" s="1"/>
  <c r="K39" i="4" s="1"/>
  <c r="K40" i="4" s="1"/>
  <c r="K41" i="4" s="1"/>
  <c r="K42" i="4" s="1"/>
  <c r="K43" i="4" s="1"/>
  <c r="K44" i="4" s="1"/>
  <c r="K45" i="4" s="1"/>
  <c r="K46" i="4" s="1"/>
  <c r="K47" i="4" s="1"/>
  <c r="K48" i="4" s="1"/>
  <c r="K49" i="4" s="1"/>
  <c r="K50" i="4" s="1"/>
  <c r="K51" i="4" s="1"/>
  <c r="D5" i="4"/>
  <c r="G5" i="4"/>
  <c r="B6" i="4"/>
  <c r="D6" i="4"/>
  <c r="G6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I6" i="4"/>
  <c r="H6" i="4" s="1"/>
  <c r="L6" i="4"/>
  <c r="M6" i="4"/>
  <c r="B7" i="4"/>
  <c r="D7" i="4"/>
  <c r="I7" i="4"/>
  <c r="H7" i="4" s="1"/>
  <c r="M7" i="4"/>
  <c r="L7" i="4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C8" i="4"/>
  <c r="B8" i="4" s="1"/>
  <c r="I8" i="4"/>
  <c r="H8" i="4" s="1"/>
  <c r="B9" i="4"/>
  <c r="H9" i="4"/>
  <c r="I9" i="4"/>
  <c r="L9" i="4"/>
  <c r="M9" i="4"/>
  <c r="B10" i="4"/>
  <c r="D10" i="4"/>
  <c r="D9" i="4" s="1"/>
  <c r="I10" i="4"/>
  <c r="H10" i="4" s="1"/>
  <c r="L10" i="4"/>
  <c r="M10" i="4"/>
  <c r="B11" i="4"/>
  <c r="H11" i="4"/>
  <c r="I11" i="4"/>
  <c r="M11" i="4"/>
  <c r="L11" i="4" s="1"/>
  <c r="B12" i="4"/>
  <c r="D12" i="4"/>
  <c r="H12" i="4"/>
  <c r="I12" i="4"/>
  <c r="M12" i="4"/>
  <c r="L12" i="4" s="1"/>
  <c r="B13" i="4"/>
  <c r="I13" i="4"/>
  <c r="H13" i="4" s="1"/>
  <c r="L13" i="4"/>
  <c r="M13" i="4"/>
  <c r="B14" i="4"/>
  <c r="D14" i="4"/>
  <c r="I14" i="4"/>
  <c r="H14" i="4" s="1"/>
  <c r="L14" i="4"/>
  <c r="M14" i="4"/>
  <c r="B15" i="4"/>
  <c r="H15" i="4"/>
  <c r="I15" i="4"/>
  <c r="M15" i="4"/>
  <c r="L15" i="4" s="1"/>
  <c r="B16" i="4"/>
  <c r="C16" i="4"/>
  <c r="M16" i="4"/>
  <c r="L16" i="4" s="1"/>
  <c r="B17" i="4"/>
  <c r="I17" i="4"/>
  <c r="H17" i="4" s="1"/>
  <c r="L17" i="4"/>
  <c r="M17" i="4"/>
  <c r="D18" i="4"/>
  <c r="D20" i="4"/>
  <c r="D22" i="4"/>
  <c r="C23" i="4"/>
  <c r="B24" i="4"/>
  <c r="L24" i="4"/>
  <c r="M24" i="4"/>
  <c r="B25" i="4"/>
  <c r="C25" i="4"/>
  <c r="C24" i="4" s="1"/>
  <c r="D25" i="4"/>
  <c r="H25" i="4"/>
  <c r="I25" i="4"/>
  <c r="L25" i="4"/>
  <c r="M25" i="4"/>
  <c r="B26" i="4"/>
  <c r="H26" i="4"/>
  <c r="L26" i="4"/>
  <c r="M26" i="4"/>
  <c r="B27" i="4"/>
  <c r="H27" i="4"/>
  <c r="M27" i="4"/>
  <c r="L27" i="4" s="1"/>
  <c r="B28" i="4"/>
  <c r="H28" i="4"/>
  <c r="L28" i="4"/>
  <c r="M28" i="4"/>
  <c r="B29" i="4"/>
  <c r="H29" i="4"/>
  <c r="M29" i="4"/>
  <c r="L29" i="4" s="1"/>
  <c r="B30" i="4"/>
  <c r="H30" i="4"/>
  <c r="M30" i="4"/>
  <c r="L30" i="4" s="1"/>
  <c r="B31" i="4"/>
  <c r="H31" i="4"/>
  <c r="M31" i="4"/>
  <c r="L31" i="4" s="1"/>
  <c r="B32" i="4"/>
  <c r="H32" i="4"/>
  <c r="L32" i="4"/>
  <c r="M32" i="4"/>
  <c r="B33" i="4"/>
  <c r="H33" i="4"/>
  <c r="M33" i="4"/>
  <c r="L33" i="4" s="1"/>
  <c r="B34" i="4"/>
  <c r="H34" i="4"/>
  <c r="L34" i="4"/>
  <c r="M34" i="4"/>
  <c r="B35" i="4"/>
  <c r="H35" i="4"/>
  <c r="M35" i="4"/>
  <c r="L35" i="4" s="1"/>
  <c r="B36" i="4"/>
  <c r="H36" i="4"/>
  <c r="L36" i="4"/>
  <c r="M36" i="4"/>
  <c r="B37" i="4"/>
  <c r="H37" i="4"/>
  <c r="M37" i="4"/>
  <c r="L37" i="4" s="1"/>
  <c r="B38" i="4"/>
  <c r="H38" i="4"/>
  <c r="M38" i="4"/>
  <c r="L38" i="4" s="1"/>
  <c r="B39" i="4"/>
  <c r="H39" i="4"/>
  <c r="M39" i="4"/>
  <c r="L39" i="4" s="1"/>
  <c r="B40" i="4"/>
  <c r="H40" i="4"/>
  <c r="L40" i="4"/>
  <c r="M40" i="4"/>
  <c r="B41" i="4"/>
  <c r="H41" i="4"/>
  <c r="M41" i="4"/>
  <c r="L41" i="4" s="1"/>
  <c r="B42" i="4"/>
  <c r="H42" i="4"/>
  <c r="L42" i="4"/>
  <c r="M42" i="4"/>
  <c r="B43" i="4"/>
  <c r="H43" i="4"/>
  <c r="M43" i="4"/>
  <c r="L43" i="4" s="1"/>
  <c r="B44" i="4"/>
  <c r="H44" i="4"/>
  <c r="L44" i="4"/>
  <c r="M44" i="4"/>
  <c r="B45" i="4"/>
  <c r="H45" i="4"/>
  <c r="L45" i="4"/>
  <c r="M45" i="4"/>
  <c r="B46" i="4"/>
  <c r="H46" i="4"/>
  <c r="L46" i="4"/>
  <c r="M46" i="4"/>
  <c r="B47" i="4"/>
  <c r="H47" i="4"/>
  <c r="M47" i="4"/>
  <c r="L47" i="4" s="1"/>
  <c r="B48" i="4"/>
  <c r="H48" i="4"/>
  <c r="L48" i="4"/>
  <c r="M48" i="4"/>
  <c r="B49" i="4"/>
  <c r="H49" i="4"/>
  <c r="M49" i="4"/>
  <c r="L49" i="4" s="1"/>
  <c r="B50" i="4"/>
  <c r="H50" i="4"/>
  <c r="L50" i="4"/>
  <c r="M50" i="4"/>
  <c r="B51" i="4"/>
  <c r="H51" i="4"/>
  <c r="M51" i="4"/>
  <c r="L51" i="4" s="1"/>
  <c r="C3" i="3"/>
  <c r="G3" i="3"/>
  <c r="K3" i="3"/>
  <c r="O3" i="3"/>
  <c r="C4" i="3"/>
  <c r="G4" i="3"/>
  <c r="K4" i="3"/>
  <c r="O4" i="3"/>
  <c r="B5" i="3"/>
  <c r="D5" i="3"/>
  <c r="F5" i="3"/>
  <c r="H5" i="3"/>
  <c r="G5" i="3" s="1"/>
  <c r="J5" i="3"/>
  <c r="L5" i="3"/>
  <c r="N5" i="3"/>
  <c r="O5" i="3"/>
  <c r="P5" i="3"/>
  <c r="P6" i="3" s="1"/>
  <c r="B7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F7" i="3"/>
  <c r="J7" i="3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N7" i="3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N49" i="3" s="1"/>
  <c r="N50" i="3" s="1"/>
  <c r="F8" i="3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F43" i="3" s="1"/>
  <c r="F44" i="3" s="1"/>
  <c r="F45" i="3" s="1"/>
  <c r="F46" i="3" s="1"/>
  <c r="F47" i="3" s="1"/>
  <c r="F48" i="3" s="1"/>
  <c r="F49" i="3" s="1"/>
  <c r="F50" i="3" s="1"/>
  <c r="G18" i="3"/>
  <c r="K18" i="3"/>
  <c r="O18" i="3"/>
  <c r="G19" i="3"/>
  <c r="K19" i="3"/>
  <c r="O19" i="3"/>
  <c r="G20" i="3"/>
  <c r="K20" i="3"/>
  <c r="O20" i="3"/>
  <c r="G21" i="3"/>
  <c r="K21" i="3"/>
  <c r="O21" i="3"/>
  <c r="G22" i="3"/>
  <c r="K22" i="3"/>
  <c r="O22" i="3"/>
  <c r="G23" i="3"/>
  <c r="K23" i="3"/>
  <c r="O23" i="3"/>
  <c r="G24" i="3"/>
  <c r="K24" i="3"/>
  <c r="O24" i="3"/>
  <c r="G25" i="3"/>
  <c r="K25" i="3"/>
  <c r="O25" i="3"/>
  <c r="G26" i="3"/>
  <c r="K26" i="3"/>
  <c r="O26" i="3"/>
  <c r="G27" i="3"/>
  <c r="K27" i="3"/>
  <c r="O27" i="3"/>
  <c r="G28" i="3"/>
  <c r="K28" i="3"/>
  <c r="O28" i="3"/>
  <c r="G29" i="3"/>
  <c r="K29" i="3"/>
  <c r="O29" i="3"/>
  <c r="G30" i="3"/>
  <c r="K30" i="3"/>
  <c r="O30" i="3"/>
  <c r="G31" i="3"/>
  <c r="K31" i="3"/>
  <c r="O31" i="3"/>
  <c r="G32" i="3"/>
  <c r="K32" i="3"/>
  <c r="O32" i="3"/>
  <c r="G33" i="3"/>
  <c r="K33" i="3"/>
  <c r="O33" i="3"/>
  <c r="G34" i="3"/>
  <c r="K34" i="3"/>
  <c r="O34" i="3"/>
  <c r="G35" i="3"/>
  <c r="K35" i="3"/>
  <c r="O35" i="3"/>
  <c r="G36" i="3"/>
  <c r="K36" i="3"/>
  <c r="O36" i="3"/>
  <c r="G37" i="3"/>
  <c r="K37" i="3"/>
  <c r="O37" i="3"/>
  <c r="G38" i="3"/>
  <c r="K38" i="3"/>
  <c r="O38" i="3"/>
  <c r="G39" i="3"/>
  <c r="K39" i="3"/>
  <c r="O39" i="3"/>
  <c r="G40" i="3"/>
  <c r="K40" i="3"/>
  <c r="O40" i="3"/>
  <c r="G41" i="3"/>
  <c r="K41" i="3"/>
  <c r="O41" i="3"/>
  <c r="G42" i="3"/>
  <c r="K42" i="3"/>
  <c r="O42" i="3"/>
  <c r="G43" i="3"/>
  <c r="K43" i="3"/>
  <c r="O43" i="3"/>
  <c r="G44" i="3"/>
  <c r="K44" i="3"/>
  <c r="O44" i="3"/>
  <c r="G45" i="3"/>
  <c r="K45" i="3"/>
  <c r="O45" i="3"/>
  <c r="G46" i="3"/>
  <c r="K46" i="3"/>
  <c r="O46" i="3"/>
  <c r="G47" i="3"/>
  <c r="K47" i="3"/>
  <c r="O47" i="3"/>
  <c r="G48" i="3"/>
  <c r="K48" i="3"/>
  <c r="O48" i="3"/>
  <c r="G49" i="3"/>
  <c r="K49" i="3"/>
  <c r="O49" i="3"/>
  <c r="G50" i="3"/>
  <c r="K50" i="3"/>
  <c r="O50" i="3"/>
  <c r="O54" i="3"/>
  <c r="H6" i="3" l="1"/>
  <c r="P7" i="3"/>
  <c r="O6" i="3"/>
  <c r="M23" i="4"/>
  <c r="L23" i="4" s="1"/>
  <c r="E17" i="4"/>
  <c r="I16" i="4"/>
  <c r="H16" i="4" s="1"/>
  <c r="D6" i="3"/>
  <c r="C5" i="3"/>
  <c r="I24" i="4"/>
  <c r="H24" i="4" s="1"/>
  <c r="I23" i="4"/>
  <c r="H23" i="4" s="1"/>
  <c r="C22" i="4"/>
  <c r="B23" i="4"/>
  <c r="C9" i="5"/>
  <c r="B8" i="5"/>
  <c r="K5" i="3"/>
  <c r="L6" i="3"/>
  <c r="E25" i="4"/>
  <c r="E9" i="4"/>
  <c r="C5" i="4"/>
  <c r="E8" i="4"/>
  <c r="C3" i="4"/>
  <c r="M8" i="4"/>
  <c r="L8" i="4" s="1"/>
  <c r="M4" i="4"/>
  <c r="L4" i="4" s="1"/>
  <c r="G6" i="3" l="1"/>
  <c r="H7" i="3"/>
  <c r="B3" i="4"/>
  <c r="I3" i="4"/>
  <c r="H3" i="4" s="1"/>
  <c r="M3" i="4"/>
  <c r="L3" i="4" s="1"/>
  <c r="C10" i="5"/>
  <c r="B9" i="5"/>
  <c r="D7" i="3"/>
  <c r="C6" i="3"/>
  <c r="E7" i="4"/>
  <c r="E12" i="4"/>
  <c r="B5" i="4"/>
  <c r="M5" i="4"/>
  <c r="L5" i="4" s="1"/>
  <c r="E13" i="4"/>
  <c r="E14" i="4"/>
  <c r="E6" i="4"/>
  <c r="E26" i="4"/>
  <c r="E10" i="4"/>
  <c r="I5" i="4"/>
  <c r="H5" i="4" s="1"/>
  <c r="E11" i="4"/>
  <c r="E16" i="4"/>
  <c r="E15" i="4"/>
  <c r="I22" i="4"/>
  <c r="H22" i="4" s="1"/>
  <c r="C21" i="4"/>
  <c r="B22" i="4"/>
  <c r="M22" i="4"/>
  <c r="L22" i="4" s="1"/>
  <c r="E22" i="4"/>
  <c r="O7" i="3"/>
  <c r="P8" i="3"/>
  <c r="L7" i="3"/>
  <c r="K6" i="3"/>
  <c r="E23" i="4"/>
  <c r="E24" i="4"/>
  <c r="H8" i="3" l="1"/>
  <c r="G7" i="3"/>
  <c r="P9" i="3"/>
  <c r="O8" i="3"/>
  <c r="C11" i="5"/>
  <c r="B10" i="5"/>
  <c r="B21" i="4"/>
  <c r="M21" i="4"/>
  <c r="L21" i="4" s="1"/>
  <c r="I21" i="4"/>
  <c r="H21" i="4" s="1"/>
  <c r="C20" i="4"/>
  <c r="K7" i="3"/>
  <c r="L8" i="3"/>
  <c r="C7" i="3"/>
  <c r="D8" i="3"/>
  <c r="H9" i="3" l="1"/>
  <c r="G8" i="3"/>
  <c r="I20" i="4"/>
  <c r="H20" i="4" s="1"/>
  <c r="C19" i="4"/>
  <c r="M20" i="4"/>
  <c r="L20" i="4" s="1"/>
  <c r="B20" i="4"/>
  <c r="B11" i="5"/>
  <c r="C12" i="5"/>
  <c r="E21" i="4"/>
  <c r="C8" i="3"/>
  <c r="D9" i="3"/>
  <c r="K8" i="3"/>
  <c r="L9" i="3"/>
  <c r="O9" i="3"/>
  <c r="P10" i="3"/>
  <c r="H10" i="3" l="1"/>
  <c r="G9" i="3"/>
  <c r="P11" i="3"/>
  <c r="O10" i="3"/>
  <c r="I19" i="4"/>
  <c r="H19" i="4" s="1"/>
  <c r="C18" i="4"/>
  <c r="B19" i="4"/>
  <c r="M19" i="4"/>
  <c r="L19" i="4" s="1"/>
  <c r="E19" i="4"/>
  <c r="B12" i="5"/>
  <c r="C13" i="5"/>
  <c r="K9" i="3"/>
  <c r="L10" i="3"/>
  <c r="C9" i="3"/>
  <c r="D10" i="3"/>
  <c r="E20" i="4"/>
  <c r="H11" i="3" l="1"/>
  <c r="G10" i="3"/>
  <c r="B13" i="5"/>
  <c r="C14" i="5"/>
  <c r="O11" i="3"/>
  <c r="P12" i="3"/>
  <c r="C10" i="3"/>
  <c r="D11" i="3"/>
  <c r="B18" i="4"/>
  <c r="B53" i="4" s="1"/>
  <c r="A56" i="4" s="1"/>
  <c r="C56" i="4" s="1"/>
  <c r="M18" i="4"/>
  <c r="L18" i="4" s="1"/>
  <c r="L53" i="4" s="1"/>
  <c r="K56" i="4" s="1"/>
  <c r="M56" i="4" s="1"/>
  <c r="E18" i="4"/>
  <c r="I18" i="4"/>
  <c r="H18" i="4" s="1"/>
  <c r="H53" i="4" s="1"/>
  <c r="G56" i="4" s="1"/>
  <c r="I56" i="4" s="1"/>
  <c r="K10" i="3"/>
  <c r="L11" i="3"/>
  <c r="H12" i="3" l="1"/>
  <c r="G11" i="3"/>
  <c r="B14" i="5"/>
  <c r="C15" i="5"/>
  <c r="C11" i="3"/>
  <c r="D12" i="3"/>
  <c r="K11" i="3"/>
  <c r="L12" i="3"/>
  <c r="P13" i="3"/>
  <c r="O12" i="3"/>
  <c r="H13" i="3" l="1"/>
  <c r="G12" i="3"/>
  <c r="C16" i="5"/>
  <c r="B15" i="5"/>
  <c r="O13" i="3"/>
  <c r="P14" i="3"/>
  <c r="K12" i="3"/>
  <c r="L13" i="3"/>
  <c r="C12" i="3"/>
  <c r="D13" i="3"/>
  <c r="H14" i="3" l="1"/>
  <c r="G13" i="3"/>
  <c r="C13" i="3"/>
  <c r="D14" i="3"/>
  <c r="O14" i="3"/>
  <c r="P15" i="3"/>
  <c r="C17" i="5"/>
  <c r="B16" i="5"/>
  <c r="K13" i="3"/>
  <c r="L14" i="3"/>
  <c r="G14" i="3" l="1"/>
  <c r="H15" i="3"/>
  <c r="C14" i="3"/>
  <c r="D15" i="3"/>
  <c r="C18" i="5"/>
  <c r="B17" i="5"/>
  <c r="O15" i="3"/>
  <c r="P16" i="3"/>
  <c r="K14" i="3"/>
  <c r="L15" i="3"/>
  <c r="H16" i="3" l="1"/>
  <c r="G15" i="3"/>
  <c r="O16" i="3"/>
  <c r="P17" i="3"/>
  <c r="O17" i="3" s="1"/>
  <c r="C19" i="5"/>
  <c r="B18" i="5"/>
  <c r="K15" i="3"/>
  <c r="L16" i="3"/>
  <c r="C15" i="3"/>
  <c r="D16" i="3"/>
  <c r="G16" i="3" l="1"/>
  <c r="H17" i="3"/>
  <c r="G17" i="3" s="1"/>
  <c r="G51" i="3" s="1"/>
  <c r="F54" i="3" s="1"/>
  <c r="H54" i="3" s="1"/>
  <c r="D17" i="3"/>
  <c r="C16" i="3"/>
  <c r="K16" i="3"/>
  <c r="L17" i="3"/>
  <c r="K17" i="3" s="1"/>
  <c r="K51" i="3" s="1"/>
  <c r="J54" i="3" s="1"/>
  <c r="L54" i="3" s="1"/>
  <c r="B19" i="5"/>
  <c r="C20" i="5"/>
  <c r="O51" i="3"/>
  <c r="N54" i="3" s="1"/>
  <c r="P54" i="3" s="1"/>
  <c r="C17" i="3" l="1"/>
  <c r="D18" i="3"/>
  <c r="B20" i="5"/>
  <c r="C21" i="5"/>
  <c r="B21" i="5" l="1"/>
  <c r="C22" i="5"/>
  <c r="C18" i="3"/>
  <c r="D19" i="3"/>
  <c r="D20" i="3" l="1"/>
  <c r="C19" i="3"/>
  <c r="B22" i="5"/>
  <c r="C23" i="5"/>
  <c r="D21" i="3" l="1"/>
  <c r="C20" i="3"/>
  <c r="C24" i="5"/>
  <c r="B23" i="5"/>
  <c r="D22" i="3" l="1"/>
  <c r="C21" i="3"/>
  <c r="C25" i="5"/>
  <c r="B24" i="5"/>
  <c r="D23" i="3" l="1"/>
  <c r="C22" i="3"/>
  <c r="C26" i="5"/>
  <c r="B25" i="5"/>
  <c r="C23" i="3" l="1"/>
  <c r="D24" i="3"/>
  <c r="C27" i="5"/>
  <c r="B26" i="5"/>
  <c r="B27" i="5" l="1"/>
  <c r="C28" i="5"/>
  <c r="C24" i="3"/>
  <c r="D25" i="3"/>
  <c r="D26" i="3" l="1"/>
  <c r="C25" i="3"/>
  <c r="B28" i="5"/>
  <c r="C29" i="5"/>
  <c r="C26" i="3" l="1"/>
  <c r="D27" i="3"/>
  <c r="B29" i="5"/>
  <c r="C30" i="5"/>
  <c r="B30" i="5" l="1"/>
  <c r="C31" i="5"/>
  <c r="C27" i="3"/>
  <c r="D28" i="3"/>
  <c r="C28" i="3" l="1"/>
  <c r="D29" i="3"/>
  <c r="C32" i="5"/>
  <c r="B31" i="5"/>
  <c r="C33" i="5" l="1"/>
  <c r="B32" i="5"/>
  <c r="D30" i="3"/>
  <c r="C29" i="3"/>
  <c r="C30" i="3" l="1"/>
  <c r="D31" i="3"/>
  <c r="C34" i="5"/>
  <c r="B33" i="5"/>
  <c r="C35" i="5" l="1"/>
  <c r="B34" i="5"/>
  <c r="C31" i="3"/>
  <c r="D32" i="3"/>
  <c r="C32" i="3" l="1"/>
  <c r="D33" i="3"/>
  <c r="B35" i="5"/>
  <c r="C36" i="5"/>
  <c r="B36" i="5" l="1"/>
  <c r="C37" i="5"/>
  <c r="D34" i="3"/>
  <c r="C33" i="3"/>
  <c r="C34" i="3" l="1"/>
  <c r="D35" i="3"/>
  <c r="B37" i="5"/>
  <c r="C38" i="5"/>
  <c r="B38" i="5" l="1"/>
  <c r="C39" i="5"/>
  <c r="C35" i="3"/>
  <c r="D36" i="3"/>
  <c r="C36" i="3" l="1"/>
  <c r="D37" i="3"/>
  <c r="C40" i="5"/>
  <c r="B39" i="5"/>
  <c r="C41" i="5" l="1"/>
  <c r="B40" i="5"/>
  <c r="D38" i="3"/>
  <c r="C37" i="3"/>
  <c r="D39" i="3" l="1"/>
  <c r="C38" i="3"/>
  <c r="C42" i="5"/>
  <c r="B41" i="5"/>
  <c r="C43" i="5" l="1"/>
  <c r="B42" i="5"/>
  <c r="C39" i="3"/>
  <c r="D40" i="3"/>
  <c r="D41" i="3" l="1"/>
  <c r="C40" i="3"/>
  <c r="B43" i="5"/>
  <c r="C44" i="5"/>
  <c r="B44" i="5" l="1"/>
  <c r="C45" i="5"/>
  <c r="D42" i="3"/>
  <c r="C41" i="3"/>
  <c r="D43" i="3" l="1"/>
  <c r="C42" i="3"/>
  <c r="B45" i="5"/>
  <c r="C46" i="5"/>
  <c r="B46" i="5" l="1"/>
  <c r="C47" i="5"/>
  <c r="C43" i="3"/>
  <c r="D44" i="3"/>
  <c r="C44" i="3" l="1"/>
  <c r="D45" i="3"/>
  <c r="C48" i="5"/>
  <c r="B47" i="5"/>
  <c r="C49" i="5" l="1"/>
  <c r="B48" i="5"/>
  <c r="D46" i="3"/>
  <c r="C45" i="3"/>
  <c r="C46" i="3" l="1"/>
  <c r="D47" i="3"/>
  <c r="C50" i="5"/>
  <c r="B49" i="5"/>
  <c r="C51" i="5" l="1"/>
  <c r="B50" i="5"/>
  <c r="B73" i="5" s="1"/>
  <c r="C47" i="3"/>
  <c r="D48" i="3"/>
  <c r="C48" i="3" l="1"/>
  <c r="D49" i="3"/>
  <c r="A76" i="5"/>
  <c r="C76" i="5"/>
  <c r="B51" i="5"/>
  <c r="C52" i="5"/>
  <c r="B52" i="5" l="1"/>
  <c r="C53" i="5"/>
  <c r="D50" i="3"/>
  <c r="C50" i="3" s="1"/>
  <c r="C51" i="3" s="1"/>
  <c r="C49" i="3"/>
  <c r="B55" i="3" l="1"/>
  <c r="B54" i="3"/>
  <c r="D54" i="3"/>
  <c r="D55" i="3"/>
  <c r="B53" i="5"/>
  <c r="C54" i="5"/>
  <c r="B54" i="5" l="1"/>
  <c r="C55" i="5"/>
  <c r="C56" i="5" l="1"/>
  <c r="B55" i="5"/>
  <c r="C57" i="5" l="1"/>
  <c r="B56" i="5"/>
  <c r="C58" i="5" l="1"/>
  <c r="B57" i="5"/>
  <c r="C59" i="5" l="1"/>
  <c r="B58" i="5"/>
  <c r="B59" i="5" l="1"/>
  <c r="C60" i="5"/>
  <c r="B60" i="5" l="1"/>
  <c r="C61" i="5"/>
  <c r="B61" i="5" l="1"/>
  <c r="C62" i="5"/>
  <c r="B62" i="5" l="1"/>
  <c r="C63" i="5"/>
  <c r="C64" i="5" l="1"/>
  <c r="B63" i="5"/>
  <c r="C65" i="5" l="1"/>
  <c r="B64" i="5"/>
  <c r="C66" i="5" l="1"/>
  <c r="B65" i="5"/>
  <c r="C67" i="5" l="1"/>
  <c r="B66" i="5"/>
  <c r="B67" i="5" l="1"/>
  <c r="C68" i="5"/>
  <c r="B68" i="5" l="1"/>
  <c r="C69" i="5"/>
  <c r="B69" i="5" l="1"/>
  <c r="C70" i="5"/>
  <c r="B70" i="5" s="1"/>
</calcChain>
</file>

<file path=xl/sharedStrings.xml><?xml version="1.0" encoding="utf-8"?>
<sst xmlns="http://schemas.openxmlformats.org/spreadsheetml/2006/main" count="179" uniqueCount="69">
  <si>
    <t>Bisher geleistete Beiträge</t>
  </si>
  <si>
    <t>Garantierte und prognostizierte Ablaufleistung zum dokumentierten Ablauf bei weiterer Beitragszahlung und aktueller Betragshöhe (also bei Stopp der Dynamik)</t>
  </si>
  <si>
    <t>Garantierte und prognostizierte Ablaufleistung zum Ablauf bei sofortiger Beitragsfreistellung</t>
  </si>
  <si>
    <t>Rückkaufswerte bzw. Auszahlung bei Kündigung zum nächstmöglichen Termin.</t>
  </si>
  <si>
    <t>Rendite Dynamik 9</t>
  </si>
  <si>
    <t>Rendite Dynamik 11</t>
  </si>
  <si>
    <t>Rendite Dynamik 13</t>
  </si>
  <si>
    <t>Rendite Dynamik 15</t>
  </si>
  <si>
    <t>Rendite Dynamik 17</t>
  </si>
  <si>
    <t>Rendite Dynamik 19</t>
  </si>
  <si>
    <t>Rendite Dynamik 21</t>
  </si>
  <si>
    <t>Gesamtrendite</t>
  </si>
  <si>
    <t>Überschussbeteiligung</t>
  </si>
  <si>
    <t>DWS Vermögensbildung</t>
  </si>
  <si>
    <t>Welcher Fond? Wahlmöglichkeiten?</t>
  </si>
  <si>
    <t>-</t>
  </si>
  <si>
    <t>?</t>
  </si>
  <si>
    <t>Laufende Kosten</t>
  </si>
  <si>
    <t>Rentenfaktor</t>
  </si>
  <si>
    <t>monatlich</t>
  </si>
  <si>
    <t>Rate</t>
  </si>
  <si>
    <t>umstellen auf jährlich</t>
  </si>
  <si>
    <t>Zahlung</t>
  </si>
  <si>
    <t>kündigen oder Dynamik rausnehmen</t>
  </si>
  <si>
    <t>UVZ integriert</t>
  </si>
  <si>
    <t>Zusatz</t>
  </si>
  <si>
    <t>ja</t>
  </si>
  <si>
    <t>auch für Dynamik?</t>
  </si>
  <si>
    <t>2019 0,9% 2021 0,25%</t>
  </si>
  <si>
    <t>nein</t>
  </si>
  <si>
    <t>Garantiezins</t>
  </si>
  <si>
    <t>75% fest / 25% in Fonds</t>
  </si>
  <si>
    <t>Ablauf</t>
  </si>
  <si>
    <t>Abschluss</t>
  </si>
  <si>
    <t>RV Leonie</t>
  </si>
  <si>
    <t>Bemerkung</t>
  </si>
  <si>
    <t>Rendite</t>
  </si>
  <si>
    <t>Auszahlung 2022</t>
  </si>
  <si>
    <t>Gewinn</t>
  </si>
  <si>
    <t>Auszahlung 2054</t>
  </si>
  <si>
    <t>Gesamteinzahlung</t>
  </si>
  <si>
    <t>Beitrag M</t>
  </si>
  <si>
    <t>Beitrag J</t>
  </si>
  <si>
    <t>Jahr</t>
  </si>
  <si>
    <t>RV Verkauf</t>
  </si>
  <si>
    <t>RV Kündigung</t>
  </si>
  <si>
    <t>RV Beitragsfrei</t>
  </si>
  <si>
    <t>RV dynamik Stopp</t>
  </si>
  <si>
    <t>Auszahlung 2047</t>
  </si>
  <si>
    <t>LV ohne Unfallschutz</t>
  </si>
  <si>
    <t>LV Beitragsfrei</t>
  </si>
  <si>
    <t>relative Erhöhung Beitrag</t>
  </si>
  <si>
    <t>Auszahlung</t>
  </si>
  <si>
    <t>LV dynamik Stopp</t>
  </si>
  <si>
    <t>Garantieanteil 75% Dynamik Stopp</t>
  </si>
  <si>
    <t>RV Kinder</t>
  </si>
  <si>
    <t>2019 /2018</t>
  </si>
  <si>
    <t>2086 /2085</t>
  </si>
  <si>
    <t>je 33€</t>
  </si>
  <si>
    <t>Rendite Garantieteil</t>
  </si>
  <si>
    <t>75% Garantie</t>
  </si>
  <si>
    <t>+ Fondanteil 25%</t>
  </si>
  <si>
    <t>Mit Excel berechnet</t>
  </si>
  <si>
    <t>Mit Online Rechner berechnet</t>
  </si>
  <si>
    <t>Garantiert</t>
  </si>
  <si>
    <t>Möglich</t>
  </si>
  <si>
    <t>Annahme +10%</t>
  </si>
  <si>
    <t>RV</t>
  </si>
  <si>
    <t>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</si>
</sst>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4" formatCode="_-* #,##0.00\ &quot;€&quot;_-;\-* #,##0.00\ &quot;€&quot;_-;_-* &quot;-&quot;??\ &quot;€&quot;_-;_-@_-"/>
  </numFmts>
  <fonts count="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10" fontId="1" fillId="0" borderId="0" xfId="1" applyNumberFormat="1"/>
    <xf numFmtId="0" fontId="1" fillId="2" borderId="0" xfId="1" applyFill="1"/>
    <xf numFmtId="6" fontId="1" fillId="0" borderId="0" xfId="1" applyNumberFormat="1"/>
    <xf numFmtId="0" fontId="1" fillId="0" borderId="0" xfId="1" applyAlignment="1">
      <alignment horizontal="right"/>
    </xf>
    <xf numFmtId="9" fontId="1" fillId="0" borderId="0" xfId="1" applyNumberFormat="1"/>
    <xf numFmtId="14" fontId="1" fillId="0" borderId="0" xfId="1" applyNumberFormat="1"/>
    <xf numFmtId="10" fontId="0" fillId="0" borderId="0" xfId="2" applyNumberFormat="1" applyFont="1"/>
    <xf numFmtId="44" fontId="0" fillId="0" borderId="0" xfId="3" applyFont="1"/>
    <xf numFmtId="44" fontId="1" fillId="0" borderId="0" xfId="1" applyNumberFormat="1"/>
    <xf numFmtId="0" fontId="1" fillId="0" borderId="0" xfId="1" applyAlignment="1">
      <alignment horizontal="center"/>
    </xf>
    <xf numFmtId="0" fontId="1" fillId="0" borderId="0" xfId="1" applyFill="1"/>
    <xf numFmtId="0" fontId="1" fillId="0" borderId="0" xfId="1" quotePrefix="1"/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 wrapText="1"/>
    </xf>
  </cellXfs>
  <cellStyles count="4">
    <cellStyle name="Prozent 2" xfId="2" xr:uid="{F0E66898-C60D-48D7-ACF6-907A1B06F447}"/>
    <cellStyle name="Standard" xfId="0" builtinId="0"/>
    <cellStyle name="Standard 2" xfId="1" xr:uid="{B005850A-58CD-4036-97F9-833951A9462A}"/>
    <cellStyle name="Währung 2" xfId="3" xr:uid="{18A03CAB-ACBE-41CB-9340-EB42635F8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twickl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Kreditberechnung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kommen"/>
      <sheetName val="Analyse Januar-März"/>
      <sheetName val="Kosten"/>
      <sheetName val="Analyse 01-02 2020"/>
      <sheetName val="Investitionen"/>
      <sheetName val="Heimkino"/>
      <sheetName val="Stromverbrauch"/>
      <sheetName val="Heizung"/>
      <sheetName val="ETF"/>
      <sheetName val="Tilgung"/>
      <sheetName val="Tilgung Restschuld"/>
      <sheetName val="Tilgung Restschuld (2)"/>
      <sheetName val="Altervorsor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D11">
            <v>1080</v>
          </cell>
        </row>
        <row r="18">
          <cell r="A18">
            <v>1</v>
          </cell>
          <cell r="C18">
            <v>360000</v>
          </cell>
          <cell r="D18">
            <v>1080</v>
          </cell>
          <cell r="E18">
            <v>0</v>
          </cell>
          <cell r="F18">
            <v>1080</v>
          </cell>
          <cell r="G18">
            <v>449.99999999999989</v>
          </cell>
          <cell r="H18">
            <v>630.00000000000011</v>
          </cell>
        </row>
        <row r="19">
          <cell r="A19">
            <v>2</v>
          </cell>
          <cell r="C19">
            <v>359550</v>
          </cell>
          <cell r="D19">
            <v>1080</v>
          </cell>
          <cell r="E19">
            <v>0</v>
          </cell>
          <cell r="F19">
            <v>1080</v>
          </cell>
          <cell r="G19">
            <v>450.78750000000002</v>
          </cell>
          <cell r="H19">
            <v>629.21249999999998</v>
          </cell>
        </row>
        <row r="20">
          <cell r="A20">
            <v>3</v>
          </cell>
          <cell r="C20">
            <v>359099.21250000002</v>
          </cell>
          <cell r="D20">
            <v>1080</v>
          </cell>
          <cell r="E20">
            <v>0</v>
          </cell>
          <cell r="F20">
            <v>1080</v>
          </cell>
          <cell r="G20">
            <v>451.57637812499991</v>
          </cell>
          <cell r="H20">
            <v>628.42362187500009</v>
          </cell>
        </row>
        <row r="21">
          <cell r="A21">
            <v>4</v>
          </cell>
          <cell r="C21">
            <v>358647.63612187502</v>
          </cell>
          <cell r="D21">
            <v>1080</v>
          </cell>
          <cell r="E21">
            <v>0</v>
          </cell>
          <cell r="F21">
            <v>1080</v>
          </cell>
          <cell r="G21">
            <v>452.36663678671869</v>
          </cell>
          <cell r="H21">
            <v>627.63336321328131</v>
          </cell>
        </row>
        <row r="22">
          <cell r="A22">
            <v>5</v>
          </cell>
          <cell r="C22">
            <v>358195.2694850883</v>
          </cell>
          <cell r="D22">
            <v>1080</v>
          </cell>
          <cell r="E22">
            <v>0</v>
          </cell>
          <cell r="F22">
            <v>1080</v>
          </cell>
          <cell r="G22">
            <v>453.15827840109546</v>
          </cell>
          <cell r="H22">
            <v>626.84172159890454</v>
          </cell>
        </row>
        <row r="23">
          <cell r="A23">
            <v>6</v>
          </cell>
          <cell r="C23">
            <v>357742.11120668723</v>
          </cell>
          <cell r="D23">
            <v>1080</v>
          </cell>
          <cell r="E23">
            <v>0</v>
          </cell>
          <cell r="F23">
            <v>1080</v>
          </cell>
          <cell r="G23">
            <v>453.95130538829733</v>
          </cell>
          <cell r="H23">
            <v>626.04869461170267</v>
          </cell>
        </row>
        <row r="24">
          <cell r="A24">
            <v>7</v>
          </cell>
          <cell r="C24">
            <v>357288.15990129893</v>
          </cell>
          <cell r="D24">
            <v>1080</v>
          </cell>
          <cell r="E24">
            <v>0</v>
          </cell>
          <cell r="F24">
            <v>1080</v>
          </cell>
          <cell r="G24">
            <v>454.74572017272681</v>
          </cell>
          <cell r="H24">
            <v>625.25427982727319</v>
          </cell>
        </row>
        <row r="25">
          <cell r="A25">
            <v>8</v>
          </cell>
          <cell r="C25">
            <v>356833.41418112622</v>
          </cell>
          <cell r="D25">
            <v>1080</v>
          </cell>
          <cell r="E25">
            <v>0</v>
          </cell>
          <cell r="F25">
            <v>1080</v>
          </cell>
          <cell r="G25">
            <v>455.54152518302908</v>
          </cell>
          <cell r="H25">
            <v>624.45847481697092</v>
          </cell>
        </row>
        <row r="26">
          <cell r="A26">
            <v>9</v>
          </cell>
          <cell r="C26">
            <v>356377.87265594321</v>
          </cell>
          <cell r="D26">
            <v>1080</v>
          </cell>
          <cell r="E26">
            <v>0</v>
          </cell>
          <cell r="F26">
            <v>1080</v>
          </cell>
          <cell r="G26">
            <v>456.33872285209929</v>
          </cell>
          <cell r="H26">
            <v>623.66127714790071</v>
          </cell>
        </row>
        <row r="27">
          <cell r="A27">
            <v>10</v>
          </cell>
          <cell r="C27">
            <v>355921.53393309109</v>
          </cell>
          <cell r="D27">
            <v>1080</v>
          </cell>
          <cell r="E27">
            <v>0</v>
          </cell>
          <cell r="F27">
            <v>1080</v>
          </cell>
          <cell r="G27">
            <v>457.13731561709062</v>
          </cell>
          <cell r="H27">
            <v>622.86268438290938</v>
          </cell>
        </row>
        <row r="28">
          <cell r="A28">
            <v>11</v>
          </cell>
          <cell r="C28">
            <v>355464.39661747398</v>
          </cell>
          <cell r="D28">
            <v>1080</v>
          </cell>
          <cell r="E28">
            <v>0</v>
          </cell>
          <cell r="F28">
            <v>1080</v>
          </cell>
          <cell r="G28">
            <v>457.93730591942051</v>
          </cell>
          <cell r="H28">
            <v>622.06269408057949</v>
          </cell>
        </row>
        <row r="29">
          <cell r="A29">
            <v>12</v>
          </cell>
          <cell r="C29">
            <v>355006.45931155456</v>
          </cell>
          <cell r="D29">
            <v>1080</v>
          </cell>
          <cell r="E29">
            <v>0</v>
          </cell>
          <cell r="F29">
            <v>1080</v>
          </cell>
          <cell r="G29">
            <v>458.73869620477956</v>
          </cell>
          <cell r="H29">
            <v>621.26130379522044</v>
          </cell>
        </row>
        <row r="30">
          <cell r="A30">
            <v>13</v>
          </cell>
          <cell r="C30">
            <v>354547.72061534977</v>
          </cell>
          <cell r="D30">
            <v>1080</v>
          </cell>
          <cell r="E30">
            <v>0</v>
          </cell>
          <cell r="F30">
            <v>1080</v>
          </cell>
          <cell r="G30">
            <v>459.54148892313788</v>
          </cell>
          <cell r="H30">
            <v>620.45851107686212</v>
          </cell>
        </row>
        <row r="31">
          <cell r="A31">
            <v>14</v>
          </cell>
          <cell r="C31">
            <v>354088.17912642664</v>
          </cell>
          <cell r="D31">
            <v>1080</v>
          </cell>
          <cell r="E31">
            <v>0</v>
          </cell>
          <cell r="F31">
            <v>1080</v>
          </cell>
          <cell r="G31">
            <v>460.34568652875339</v>
          </cell>
          <cell r="H31">
            <v>619.65431347124661</v>
          </cell>
        </row>
        <row r="32">
          <cell r="A32">
            <v>15</v>
          </cell>
          <cell r="C32">
            <v>353627.83343989786</v>
          </cell>
          <cell r="D32">
            <v>1080</v>
          </cell>
          <cell r="E32">
            <v>0</v>
          </cell>
          <cell r="F32">
            <v>1080</v>
          </cell>
          <cell r="G32">
            <v>461.15129148017866</v>
          </cell>
          <cell r="H32">
            <v>618.84870851982134</v>
          </cell>
        </row>
        <row r="33">
          <cell r="A33">
            <v>16</v>
          </cell>
          <cell r="C33">
            <v>353166.68214841769</v>
          </cell>
          <cell r="D33">
            <v>1080</v>
          </cell>
          <cell r="E33">
            <v>0</v>
          </cell>
          <cell r="F33">
            <v>1080</v>
          </cell>
          <cell r="G33">
            <v>461.95830624026905</v>
          </cell>
          <cell r="H33">
            <v>618.04169375973095</v>
          </cell>
        </row>
        <row r="34">
          <cell r="A34">
            <v>17</v>
          </cell>
          <cell r="C34">
            <v>352704.72384217742</v>
          </cell>
          <cell r="D34">
            <v>1080</v>
          </cell>
          <cell r="E34">
            <v>0</v>
          </cell>
          <cell r="F34">
            <v>1080</v>
          </cell>
          <cell r="G34">
            <v>462.76673327618948</v>
          </cell>
          <cell r="H34">
            <v>617.23326672381052</v>
          </cell>
        </row>
        <row r="35">
          <cell r="A35">
            <v>18</v>
          </cell>
          <cell r="C35">
            <v>352241.95710890123</v>
          </cell>
          <cell r="D35">
            <v>1080</v>
          </cell>
          <cell r="E35">
            <v>0</v>
          </cell>
          <cell r="F35">
            <v>1080</v>
          </cell>
          <cell r="G35">
            <v>463.57657505942279</v>
          </cell>
          <cell r="H35">
            <v>616.42342494057721</v>
          </cell>
        </row>
        <row r="36">
          <cell r="A36">
            <v>19</v>
          </cell>
          <cell r="C36">
            <v>351778.38053384179</v>
          </cell>
          <cell r="D36">
            <v>1080</v>
          </cell>
          <cell r="E36">
            <v>0</v>
          </cell>
          <cell r="F36">
            <v>1080</v>
          </cell>
          <cell r="G36">
            <v>464.38783406577681</v>
          </cell>
          <cell r="H36">
            <v>615.61216593422319</v>
          </cell>
        </row>
        <row r="37">
          <cell r="A37">
            <v>20</v>
          </cell>
          <cell r="C37">
            <v>351313.99269977602</v>
          </cell>
          <cell r="D37">
            <v>1080</v>
          </cell>
          <cell r="E37">
            <v>0</v>
          </cell>
          <cell r="F37">
            <v>1080</v>
          </cell>
          <cell r="G37">
            <v>465.20051277539199</v>
          </cell>
          <cell r="H37">
            <v>614.79948722460801</v>
          </cell>
        </row>
        <row r="38">
          <cell r="A38">
            <v>21</v>
          </cell>
          <cell r="C38">
            <v>350848.79218700062</v>
          </cell>
          <cell r="D38">
            <v>1080</v>
          </cell>
          <cell r="E38">
            <v>0</v>
          </cell>
          <cell r="F38">
            <v>1080</v>
          </cell>
          <cell r="G38">
            <v>466.01461367274885</v>
          </cell>
          <cell r="H38">
            <v>613.98538632725115</v>
          </cell>
        </row>
        <row r="39">
          <cell r="A39">
            <v>22</v>
          </cell>
          <cell r="C39">
            <v>350382.77757332788</v>
          </cell>
          <cell r="D39">
            <v>1080</v>
          </cell>
          <cell r="E39">
            <v>0</v>
          </cell>
          <cell r="F39">
            <v>1080</v>
          </cell>
          <cell r="G39">
            <v>466.83013924667614</v>
          </cell>
          <cell r="H39">
            <v>613.16986075332386</v>
          </cell>
        </row>
        <row r="40">
          <cell r="A40">
            <v>23</v>
          </cell>
          <cell r="C40">
            <v>349915.94743408123</v>
          </cell>
          <cell r="D40">
            <v>1080</v>
          </cell>
          <cell r="E40">
            <v>0</v>
          </cell>
          <cell r="F40">
            <v>1080</v>
          </cell>
          <cell r="G40">
            <v>467.64709199035781</v>
          </cell>
          <cell r="H40">
            <v>612.35290800964219</v>
          </cell>
        </row>
        <row r="41">
          <cell r="A41">
            <v>24</v>
          </cell>
          <cell r="C41">
            <v>349448.30034209089</v>
          </cell>
          <cell r="D41">
            <v>1080</v>
          </cell>
          <cell r="E41">
            <v>0</v>
          </cell>
          <cell r="F41">
            <v>1080</v>
          </cell>
          <cell r="G41">
            <v>468.46547440134088</v>
          </cell>
          <cell r="H41">
            <v>611.53452559865912</v>
          </cell>
        </row>
        <row r="42">
          <cell r="A42">
            <v>25</v>
          </cell>
          <cell r="C42">
            <v>348979.83486768953</v>
          </cell>
          <cell r="D42">
            <v>1080</v>
          </cell>
          <cell r="E42">
            <v>0</v>
          </cell>
          <cell r="F42">
            <v>1080</v>
          </cell>
          <cell r="G42">
            <v>469.28528898154332</v>
          </cell>
          <cell r="H42">
            <v>610.71471101845668</v>
          </cell>
        </row>
        <row r="43">
          <cell r="A43">
            <v>26</v>
          </cell>
          <cell r="C43">
            <v>348510.54957870796</v>
          </cell>
          <cell r="D43">
            <v>1080</v>
          </cell>
          <cell r="E43">
            <v>0</v>
          </cell>
          <cell r="F43">
            <v>1080</v>
          </cell>
          <cell r="G43">
            <v>470.10653823726102</v>
          </cell>
          <cell r="H43">
            <v>609.89346176273898</v>
          </cell>
        </row>
        <row r="44">
          <cell r="A44">
            <v>27</v>
          </cell>
          <cell r="C44">
            <v>348040.44304047071</v>
          </cell>
          <cell r="D44">
            <v>1080</v>
          </cell>
          <cell r="E44">
            <v>0</v>
          </cell>
          <cell r="F44">
            <v>1080</v>
          </cell>
          <cell r="G44">
            <v>470.92922467917617</v>
          </cell>
          <cell r="H44">
            <v>609.07077532082383</v>
          </cell>
        </row>
        <row r="45">
          <cell r="A45">
            <v>28</v>
          </cell>
          <cell r="C45">
            <v>347569.51381579152</v>
          </cell>
          <cell r="D45">
            <v>1080</v>
          </cell>
          <cell r="E45">
            <v>0</v>
          </cell>
          <cell r="F45">
            <v>1080</v>
          </cell>
          <cell r="G45">
            <v>471.75335082236484</v>
          </cell>
          <cell r="H45">
            <v>608.24664917763516</v>
          </cell>
        </row>
        <row r="46">
          <cell r="A46">
            <v>29</v>
          </cell>
          <cell r="C46">
            <v>347097.76046496915</v>
          </cell>
          <cell r="D46">
            <v>1080</v>
          </cell>
          <cell r="E46">
            <v>0</v>
          </cell>
          <cell r="F46">
            <v>1080</v>
          </cell>
          <cell r="G46">
            <v>472.57891918630401</v>
          </cell>
          <cell r="H46">
            <v>607.42108081369599</v>
          </cell>
        </row>
        <row r="47">
          <cell r="A47">
            <v>30</v>
          </cell>
          <cell r="C47">
            <v>346625.18154578283</v>
          </cell>
          <cell r="D47">
            <v>1080</v>
          </cell>
          <cell r="E47">
            <v>0</v>
          </cell>
          <cell r="F47">
            <v>1080</v>
          </cell>
          <cell r="G47">
            <v>473.40593229488002</v>
          </cell>
          <cell r="H47">
            <v>606.59406770511998</v>
          </cell>
        </row>
        <row r="48">
          <cell r="A48">
            <v>31</v>
          </cell>
          <cell r="C48">
            <v>346151.77561348793</v>
          </cell>
          <cell r="D48">
            <v>1080</v>
          </cell>
          <cell r="E48">
            <v>0</v>
          </cell>
          <cell r="F48">
            <v>1080</v>
          </cell>
          <cell r="G48">
            <v>474.23439267639606</v>
          </cell>
          <cell r="H48">
            <v>605.76560732360394</v>
          </cell>
        </row>
        <row r="49">
          <cell r="A49">
            <v>32</v>
          </cell>
          <cell r="C49">
            <v>345677.54122081154</v>
          </cell>
          <cell r="D49">
            <v>1080</v>
          </cell>
          <cell r="E49">
            <v>0</v>
          </cell>
          <cell r="F49">
            <v>1080</v>
          </cell>
          <cell r="G49">
            <v>475.06430286357977</v>
          </cell>
          <cell r="H49">
            <v>604.93569713642023</v>
          </cell>
        </row>
        <row r="50">
          <cell r="A50">
            <v>33</v>
          </cell>
          <cell r="C50">
            <v>345202.47691794799</v>
          </cell>
          <cell r="D50">
            <v>1080</v>
          </cell>
          <cell r="E50">
            <v>0</v>
          </cell>
          <cell r="F50">
            <v>1080</v>
          </cell>
          <cell r="G50">
            <v>475.895665393591</v>
          </cell>
          <cell r="H50">
            <v>604.104334606409</v>
          </cell>
        </row>
        <row r="51">
          <cell r="A51">
            <v>34</v>
          </cell>
          <cell r="C51">
            <v>344726.58125255437</v>
          </cell>
          <cell r="D51">
            <v>1080</v>
          </cell>
          <cell r="E51">
            <v>0</v>
          </cell>
          <cell r="F51">
            <v>1080</v>
          </cell>
          <cell r="G51">
            <v>476.72848280802975</v>
          </cell>
          <cell r="H51">
            <v>603.27151719197025</v>
          </cell>
        </row>
        <row r="52">
          <cell r="A52">
            <v>35</v>
          </cell>
          <cell r="C52">
            <v>344249.85276974633</v>
          </cell>
          <cell r="D52">
            <v>1080</v>
          </cell>
          <cell r="E52">
            <v>0</v>
          </cell>
          <cell r="F52">
            <v>1080</v>
          </cell>
          <cell r="G52">
            <v>477.5627576529439</v>
          </cell>
          <cell r="H52">
            <v>602.4372423470561</v>
          </cell>
        </row>
        <row r="53">
          <cell r="A53">
            <v>36</v>
          </cell>
          <cell r="C53">
            <v>343772.29001209338</v>
          </cell>
          <cell r="D53">
            <v>1080</v>
          </cell>
          <cell r="E53">
            <v>0</v>
          </cell>
          <cell r="F53">
            <v>1080</v>
          </cell>
          <cell r="G53">
            <v>478.3984924788366</v>
          </cell>
          <cell r="H53">
            <v>601.6015075211634</v>
          </cell>
        </row>
        <row r="54">
          <cell r="A54">
            <v>37</v>
          </cell>
          <cell r="C54">
            <v>343293.89151961455</v>
          </cell>
          <cell r="D54">
            <v>1080</v>
          </cell>
          <cell r="E54">
            <v>0</v>
          </cell>
          <cell r="F54">
            <v>1080</v>
          </cell>
          <cell r="G54">
            <v>479.23568984067447</v>
          </cell>
          <cell r="H54">
            <v>600.76431015932553</v>
          </cell>
        </row>
        <row r="55">
          <cell r="A55">
            <v>38</v>
          </cell>
          <cell r="C55">
            <v>342814.65582977387</v>
          </cell>
          <cell r="D55">
            <v>1080</v>
          </cell>
          <cell r="E55">
            <v>0</v>
          </cell>
          <cell r="F55">
            <v>1080</v>
          </cell>
          <cell r="G55">
            <v>480.07435229789564</v>
          </cell>
          <cell r="H55">
            <v>599.92564770210436</v>
          </cell>
        </row>
        <row r="56">
          <cell r="A56">
            <v>39</v>
          </cell>
          <cell r="C56">
            <v>342334.58147747599</v>
          </cell>
          <cell r="D56">
            <v>1080</v>
          </cell>
          <cell r="E56">
            <v>0</v>
          </cell>
          <cell r="F56">
            <v>1080</v>
          </cell>
          <cell r="G56">
            <v>480.91448241441697</v>
          </cell>
          <cell r="H56">
            <v>599.08551758558303</v>
          </cell>
        </row>
        <row r="57">
          <cell r="A57">
            <v>40</v>
          </cell>
          <cell r="C57">
            <v>341853.66699506156</v>
          </cell>
          <cell r="D57">
            <v>1080</v>
          </cell>
          <cell r="E57">
            <v>0</v>
          </cell>
          <cell r="F57">
            <v>1080</v>
          </cell>
          <cell r="G57">
            <v>481.75608275864226</v>
          </cell>
          <cell r="H57">
            <v>598.24391724135774</v>
          </cell>
        </row>
        <row r="58">
          <cell r="A58">
            <v>41</v>
          </cell>
          <cell r="C58">
            <v>341371.9109123029</v>
          </cell>
          <cell r="D58">
            <v>1080</v>
          </cell>
          <cell r="E58">
            <v>0</v>
          </cell>
          <cell r="F58">
            <v>1080</v>
          </cell>
          <cell r="G58">
            <v>482.59915590346986</v>
          </cell>
          <cell r="H58">
            <v>597.40084409653014</v>
          </cell>
        </row>
        <row r="59">
          <cell r="A59">
            <v>42</v>
          </cell>
          <cell r="C59">
            <v>340889.31175639946</v>
          </cell>
          <cell r="D59">
            <v>1080</v>
          </cell>
          <cell r="E59">
            <v>0</v>
          </cell>
          <cell r="F59">
            <v>1080</v>
          </cell>
          <cell r="G59">
            <v>483.44370442630088</v>
          </cell>
          <cell r="H59">
            <v>596.55629557369912</v>
          </cell>
        </row>
        <row r="60">
          <cell r="A60">
            <v>43</v>
          </cell>
          <cell r="C60">
            <v>340405.86805197317</v>
          </cell>
          <cell r="D60">
            <v>1080</v>
          </cell>
          <cell r="E60">
            <v>0</v>
          </cell>
          <cell r="F60">
            <v>1080</v>
          </cell>
          <cell r="G60">
            <v>484.28973090904685</v>
          </cell>
          <cell r="H60">
            <v>595.71026909095315</v>
          </cell>
        </row>
        <row r="61">
          <cell r="A61">
            <v>44</v>
          </cell>
          <cell r="C61">
            <v>339921.57832106412</v>
          </cell>
          <cell r="D61">
            <v>1080</v>
          </cell>
          <cell r="E61">
            <v>0</v>
          </cell>
          <cell r="F61">
            <v>1080</v>
          </cell>
          <cell r="G61">
            <v>485.13723793813767</v>
          </cell>
          <cell r="H61">
            <v>594.86276206186233</v>
          </cell>
        </row>
        <row r="62">
          <cell r="A62">
            <v>45</v>
          </cell>
          <cell r="C62">
            <v>339436.441083126</v>
          </cell>
          <cell r="D62">
            <v>1080</v>
          </cell>
          <cell r="E62">
            <v>0</v>
          </cell>
          <cell r="F62">
            <v>1080</v>
          </cell>
          <cell r="G62">
            <v>485.98622810452946</v>
          </cell>
          <cell r="H62">
            <v>594.01377189547054</v>
          </cell>
        </row>
        <row r="63">
          <cell r="A63">
            <v>46</v>
          </cell>
          <cell r="C63">
            <v>338950.4548550215</v>
          </cell>
          <cell r="D63">
            <v>1080</v>
          </cell>
          <cell r="E63">
            <v>0</v>
          </cell>
          <cell r="F63">
            <v>1080</v>
          </cell>
          <cell r="G63">
            <v>486.83670400371227</v>
          </cell>
          <cell r="H63">
            <v>593.16329599628773</v>
          </cell>
        </row>
        <row r="64">
          <cell r="A64">
            <v>47</v>
          </cell>
          <cell r="C64">
            <v>338463.61815101776</v>
          </cell>
          <cell r="D64">
            <v>1080</v>
          </cell>
          <cell r="E64">
            <v>0</v>
          </cell>
          <cell r="F64">
            <v>1080</v>
          </cell>
          <cell r="G64">
            <v>487.68866823571886</v>
          </cell>
          <cell r="H64">
            <v>592.31133176428114</v>
          </cell>
        </row>
        <row r="65">
          <cell r="A65">
            <v>48</v>
          </cell>
          <cell r="C65">
            <v>337975.92948278203</v>
          </cell>
          <cell r="D65">
            <v>1080</v>
          </cell>
          <cell r="E65">
            <v>0</v>
          </cell>
          <cell r="F65">
            <v>1080</v>
          </cell>
          <cell r="G65">
            <v>488.54212340513141</v>
          </cell>
          <cell r="H65">
            <v>591.45787659486859</v>
          </cell>
        </row>
        <row r="66">
          <cell r="A66">
            <v>49</v>
          </cell>
          <cell r="C66">
            <v>337487.38735937688</v>
          </cell>
          <cell r="D66">
            <v>1080</v>
          </cell>
          <cell r="E66">
            <v>7000</v>
          </cell>
          <cell r="F66">
            <v>8080</v>
          </cell>
          <cell r="G66">
            <v>7489.3970721210908</v>
          </cell>
          <cell r="H66">
            <v>590.60292787890955</v>
          </cell>
        </row>
        <row r="67">
          <cell r="A67">
            <v>50</v>
          </cell>
          <cell r="C67">
            <v>329997.99028725579</v>
          </cell>
          <cell r="D67">
            <v>1080</v>
          </cell>
          <cell r="E67">
            <v>0</v>
          </cell>
          <cell r="F67">
            <v>1080</v>
          </cell>
          <cell r="G67">
            <v>502.50351699730231</v>
          </cell>
          <cell r="H67">
            <v>577.49648300269769</v>
          </cell>
        </row>
        <row r="68">
          <cell r="A68">
            <v>51</v>
          </cell>
          <cell r="C68">
            <v>329495.48677025846</v>
          </cell>
          <cell r="D68">
            <v>1080</v>
          </cell>
          <cell r="E68">
            <v>0</v>
          </cell>
          <cell r="F68">
            <v>1080</v>
          </cell>
          <cell r="G68">
            <v>503.38289815204769</v>
          </cell>
          <cell r="H68">
            <v>576.61710184795231</v>
          </cell>
        </row>
        <row r="69">
          <cell r="A69">
            <v>52</v>
          </cell>
          <cell r="C69">
            <v>328992.10387210641</v>
          </cell>
          <cell r="D69">
            <v>1080</v>
          </cell>
          <cell r="E69">
            <v>0</v>
          </cell>
          <cell r="F69">
            <v>1080</v>
          </cell>
          <cell r="G69">
            <v>504.2638182238137</v>
          </cell>
          <cell r="H69">
            <v>575.7361817761863</v>
          </cell>
        </row>
        <row r="70">
          <cell r="A70">
            <v>53</v>
          </cell>
          <cell r="C70">
            <v>328487.84005388262</v>
          </cell>
          <cell r="D70">
            <v>1080</v>
          </cell>
          <cell r="E70">
            <v>0</v>
          </cell>
          <cell r="F70">
            <v>1080</v>
          </cell>
          <cell r="G70">
            <v>505.14627990570534</v>
          </cell>
          <cell r="H70">
            <v>574.85372009429466</v>
          </cell>
        </row>
        <row r="71">
          <cell r="A71">
            <v>54</v>
          </cell>
          <cell r="C71">
            <v>327982.69377397693</v>
          </cell>
          <cell r="D71">
            <v>1080</v>
          </cell>
          <cell r="E71">
            <v>0</v>
          </cell>
          <cell r="F71">
            <v>1080</v>
          </cell>
          <cell r="G71">
            <v>506.03028589554026</v>
          </cell>
          <cell r="H71">
            <v>573.96971410445974</v>
          </cell>
        </row>
        <row r="72">
          <cell r="A72">
            <v>55</v>
          </cell>
          <cell r="C72">
            <v>327476.66348808137</v>
          </cell>
          <cell r="D72">
            <v>1080</v>
          </cell>
          <cell r="E72">
            <v>0</v>
          </cell>
          <cell r="F72">
            <v>1080</v>
          </cell>
          <cell r="G72">
            <v>506.91583889585752</v>
          </cell>
          <cell r="H72">
            <v>573.08416110414248</v>
          </cell>
        </row>
        <row r="73">
          <cell r="A73">
            <v>56</v>
          </cell>
          <cell r="C73">
            <v>326969.74764918553</v>
          </cell>
          <cell r="D73">
            <v>1080</v>
          </cell>
          <cell r="E73">
            <v>0</v>
          </cell>
          <cell r="F73">
            <v>1080</v>
          </cell>
          <cell r="G73">
            <v>507.80294161392533</v>
          </cell>
          <cell r="H73">
            <v>572.19705838607467</v>
          </cell>
        </row>
        <row r="74">
          <cell r="A74">
            <v>57</v>
          </cell>
          <cell r="C74">
            <v>326461.94470757159</v>
          </cell>
          <cell r="D74">
            <v>1080</v>
          </cell>
          <cell r="E74">
            <v>0</v>
          </cell>
          <cell r="F74">
            <v>1080</v>
          </cell>
          <cell r="G74">
            <v>508.69159676174968</v>
          </cell>
          <cell r="H74">
            <v>571.30840323825032</v>
          </cell>
        </row>
        <row r="75">
          <cell r="A75">
            <v>58</v>
          </cell>
          <cell r="C75">
            <v>325953.25311080983</v>
          </cell>
          <cell r="D75">
            <v>1080</v>
          </cell>
          <cell r="E75">
            <v>0</v>
          </cell>
          <cell r="F75">
            <v>1080</v>
          </cell>
          <cell r="G75">
            <v>509.58180705608277</v>
          </cell>
          <cell r="H75">
            <v>570.41819294391723</v>
          </cell>
        </row>
        <row r="76">
          <cell r="A76">
            <v>59</v>
          </cell>
          <cell r="C76">
            <v>325443.67130375374</v>
          </cell>
          <cell r="D76">
            <v>1080</v>
          </cell>
          <cell r="E76">
            <v>0</v>
          </cell>
          <cell r="F76">
            <v>1080</v>
          </cell>
          <cell r="G76">
            <v>510.47357521843094</v>
          </cell>
          <cell r="H76">
            <v>569.52642478156906</v>
          </cell>
        </row>
        <row r="77">
          <cell r="A77">
            <v>60</v>
          </cell>
          <cell r="C77">
            <v>324933.19772853534</v>
          </cell>
          <cell r="D77">
            <v>1080</v>
          </cell>
          <cell r="E77">
            <v>0</v>
          </cell>
          <cell r="F77">
            <v>1080</v>
          </cell>
          <cell r="G77">
            <v>511.36690397506311</v>
          </cell>
          <cell r="H77">
            <v>568.63309602493689</v>
          </cell>
        </row>
        <row r="78">
          <cell r="A78">
            <v>61</v>
          </cell>
          <cell r="C78">
            <v>324421.83082456025</v>
          </cell>
          <cell r="D78">
            <v>1080</v>
          </cell>
          <cell r="E78">
            <v>10000</v>
          </cell>
          <cell r="F78">
            <v>11080</v>
          </cell>
          <cell r="G78">
            <v>10512.261796057019</v>
          </cell>
          <cell r="H78">
            <v>567.73820394298048</v>
          </cell>
        </row>
        <row r="79">
          <cell r="A79">
            <v>62</v>
          </cell>
          <cell r="C79">
            <v>313909.56902850326</v>
          </cell>
          <cell r="D79">
            <v>1080</v>
          </cell>
          <cell r="E79">
            <v>0</v>
          </cell>
          <cell r="F79">
            <v>1080</v>
          </cell>
          <cell r="G79">
            <v>530.65825420011925</v>
          </cell>
          <cell r="H79">
            <v>549.34174579988075</v>
          </cell>
        </row>
        <row r="80">
          <cell r="A80">
            <v>63</v>
          </cell>
          <cell r="C80">
            <v>313378.91077430313</v>
          </cell>
          <cell r="D80">
            <v>1080</v>
          </cell>
          <cell r="E80">
            <v>0</v>
          </cell>
          <cell r="F80">
            <v>1080</v>
          </cell>
          <cell r="G80">
            <v>531.58690614496948</v>
          </cell>
          <cell r="H80">
            <v>548.41309385503052</v>
          </cell>
        </row>
        <row r="81">
          <cell r="A81">
            <v>64</v>
          </cell>
          <cell r="C81">
            <v>312847.32386815816</v>
          </cell>
          <cell r="D81">
            <v>1080</v>
          </cell>
          <cell r="E81">
            <v>0</v>
          </cell>
          <cell r="F81">
            <v>1080</v>
          </cell>
          <cell r="G81">
            <v>532.51718323072316</v>
          </cell>
          <cell r="H81">
            <v>547.48281676927684</v>
          </cell>
        </row>
        <row r="82">
          <cell r="A82">
            <v>65</v>
          </cell>
          <cell r="C82">
            <v>312314.80668492743</v>
          </cell>
          <cell r="D82">
            <v>1080</v>
          </cell>
          <cell r="E82">
            <v>0</v>
          </cell>
          <cell r="F82">
            <v>1080</v>
          </cell>
          <cell r="G82">
            <v>533.44908830137695</v>
          </cell>
          <cell r="H82">
            <v>546.55091169862305</v>
          </cell>
        </row>
        <row r="83">
          <cell r="A83">
            <v>66</v>
          </cell>
          <cell r="C83">
            <v>311781.35759662604</v>
          </cell>
          <cell r="D83">
            <v>1080</v>
          </cell>
          <cell r="E83">
            <v>0</v>
          </cell>
          <cell r="F83">
            <v>1080</v>
          </cell>
          <cell r="G83">
            <v>534.38262420590434</v>
          </cell>
          <cell r="H83">
            <v>545.61737579409566</v>
          </cell>
        </row>
        <row r="84">
          <cell r="A84">
            <v>67</v>
          </cell>
          <cell r="C84">
            <v>311246.97497242014</v>
          </cell>
          <cell r="D84">
            <v>1080</v>
          </cell>
          <cell r="E84">
            <v>0</v>
          </cell>
          <cell r="F84">
            <v>1080</v>
          </cell>
          <cell r="G84">
            <v>535.31779379826469</v>
          </cell>
          <cell r="H84">
            <v>544.68220620173531</v>
          </cell>
        </row>
        <row r="85">
          <cell r="A85">
            <v>68</v>
          </cell>
          <cell r="C85">
            <v>310711.65717862186</v>
          </cell>
          <cell r="D85">
            <v>1080</v>
          </cell>
          <cell r="E85">
            <v>0</v>
          </cell>
          <cell r="F85">
            <v>1080</v>
          </cell>
          <cell r="G85">
            <v>536.25459993741174</v>
          </cell>
          <cell r="H85">
            <v>543.74540006258826</v>
          </cell>
        </row>
        <row r="86">
          <cell r="A86">
            <v>69</v>
          </cell>
          <cell r="C86">
            <v>310175.40257868444</v>
          </cell>
          <cell r="D86">
            <v>1080</v>
          </cell>
          <cell r="E86">
            <v>0</v>
          </cell>
          <cell r="F86">
            <v>1080</v>
          </cell>
          <cell r="G86">
            <v>537.19304548730213</v>
          </cell>
          <cell r="H86">
            <v>542.80695451269787</v>
          </cell>
        </row>
        <row r="87">
          <cell r="A87">
            <v>70</v>
          </cell>
          <cell r="C87">
            <v>309638.20953319717</v>
          </cell>
          <cell r="D87">
            <v>1080</v>
          </cell>
          <cell r="E87">
            <v>0</v>
          </cell>
          <cell r="F87">
            <v>1080</v>
          </cell>
          <cell r="G87">
            <v>538.13313331690495</v>
          </cell>
          <cell r="H87">
            <v>541.86686668309505</v>
          </cell>
        </row>
        <row r="88">
          <cell r="A88">
            <v>71</v>
          </cell>
          <cell r="C88">
            <v>309100.07639988029</v>
          </cell>
          <cell r="D88">
            <v>1080</v>
          </cell>
          <cell r="E88">
            <v>0</v>
          </cell>
          <cell r="F88">
            <v>1080</v>
          </cell>
          <cell r="G88">
            <v>539.07486630020946</v>
          </cell>
          <cell r="H88">
            <v>540.92513369979054</v>
          </cell>
        </row>
        <row r="89">
          <cell r="A89">
            <v>72</v>
          </cell>
          <cell r="C89">
            <v>308561.00153358007</v>
          </cell>
          <cell r="D89">
            <v>1080</v>
          </cell>
          <cell r="E89">
            <v>0</v>
          </cell>
          <cell r="F89">
            <v>1080</v>
          </cell>
          <cell r="G89">
            <v>540.01824731623481</v>
          </cell>
          <cell r="H89">
            <v>539.98175268376519</v>
          </cell>
        </row>
        <row r="90">
          <cell r="A90">
            <v>73</v>
          </cell>
          <cell r="C90">
            <v>308020.98328626383</v>
          </cell>
          <cell r="D90">
            <v>1080</v>
          </cell>
          <cell r="E90">
            <v>0</v>
          </cell>
          <cell r="F90">
            <v>1080</v>
          </cell>
          <cell r="G90">
            <v>540.96327924903824</v>
          </cell>
          <cell r="H90">
            <v>539.03672075096176</v>
          </cell>
        </row>
        <row r="91">
          <cell r="A91">
            <v>74</v>
          </cell>
          <cell r="C91">
            <v>307480.0200070148</v>
          </cell>
          <cell r="D91">
            <v>1080</v>
          </cell>
          <cell r="E91">
            <v>0</v>
          </cell>
          <cell r="F91">
            <v>1080</v>
          </cell>
          <cell r="G91">
            <v>541.90996498772404</v>
          </cell>
          <cell r="H91">
            <v>538.09003501227596</v>
          </cell>
        </row>
        <row r="92">
          <cell r="A92">
            <v>75</v>
          </cell>
          <cell r="C92">
            <v>306938.11004202708</v>
          </cell>
          <cell r="D92">
            <v>1080</v>
          </cell>
          <cell r="E92">
            <v>0</v>
          </cell>
          <cell r="F92">
            <v>1080</v>
          </cell>
          <cell r="G92">
            <v>542.8583074264526</v>
          </cell>
          <cell r="H92">
            <v>537.1416925735474</v>
          </cell>
        </row>
        <row r="93">
          <cell r="A93">
            <v>76</v>
          </cell>
          <cell r="C93">
            <v>306395.25173460064</v>
          </cell>
          <cell r="D93">
            <v>1080</v>
          </cell>
          <cell r="E93">
            <v>0</v>
          </cell>
          <cell r="F93">
            <v>1080</v>
          </cell>
          <cell r="G93">
            <v>543.80830946444883</v>
          </cell>
          <cell r="H93">
            <v>536.19169053555117</v>
          </cell>
        </row>
        <row r="94">
          <cell r="A94">
            <v>77</v>
          </cell>
          <cell r="C94">
            <v>305851.44342513621</v>
          </cell>
          <cell r="D94">
            <v>1080</v>
          </cell>
          <cell r="E94">
            <v>0</v>
          </cell>
          <cell r="F94">
            <v>1080</v>
          </cell>
          <cell r="G94">
            <v>544.75997400601159</v>
          </cell>
          <cell r="H94">
            <v>535.24002599398841</v>
          </cell>
        </row>
        <row r="95">
          <cell r="A95">
            <v>78</v>
          </cell>
          <cell r="C95">
            <v>305306.68345113017</v>
          </cell>
          <cell r="D95">
            <v>1080</v>
          </cell>
          <cell r="E95">
            <v>0</v>
          </cell>
          <cell r="F95">
            <v>1080</v>
          </cell>
          <cell r="G95">
            <v>545.71330396052224</v>
          </cell>
          <cell r="H95">
            <v>534.28669603947776</v>
          </cell>
        </row>
        <row r="96">
          <cell r="A96">
            <v>79</v>
          </cell>
          <cell r="C96">
            <v>304760.97014716966</v>
          </cell>
          <cell r="D96">
            <v>1080</v>
          </cell>
          <cell r="E96">
            <v>0</v>
          </cell>
          <cell r="F96">
            <v>1080</v>
          </cell>
          <cell r="G96">
            <v>546.66830224245302</v>
          </cell>
          <cell r="H96">
            <v>533.33169775754698</v>
          </cell>
        </row>
        <row r="97">
          <cell r="A97">
            <v>80</v>
          </cell>
          <cell r="C97">
            <v>304214.30184492719</v>
          </cell>
          <cell r="D97">
            <v>1080</v>
          </cell>
          <cell r="E97">
            <v>0</v>
          </cell>
          <cell r="F97">
            <v>1080</v>
          </cell>
          <cell r="G97">
            <v>547.62497177137732</v>
          </cell>
          <cell r="H97">
            <v>532.37502822862268</v>
          </cell>
        </row>
        <row r="98">
          <cell r="A98">
            <v>81</v>
          </cell>
          <cell r="C98">
            <v>303666.67687315581</v>
          </cell>
          <cell r="D98">
            <v>1080</v>
          </cell>
          <cell r="E98">
            <v>0</v>
          </cell>
          <cell r="F98">
            <v>1080</v>
          </cell>
          <cell r="G98">
            <v>548.58331547197724</v>
          </cell>
          <cell r="H98">
            <v>531.41668452802276</v>
          </cell>
        </row>
        <row r="99">
          <cell r="A99">
            <v>82</v>
          </cell>
          <cell r="C99">
            <v>303118.09355768381</v>
          </cell>
          <cell r="D99">
            <v>1080</v>
          </cell>
          <cell r="E99">
            <v>0</v>
          </cell>
          <cell r="F99">
            <v>1080</v>
          </cell>
          <cell r="G99">
            <v>549.54333627405333</v>
          </cell>
          <cell r="H99">
            <v>530.45666372594667</v>
          </cell>
        </row>
        <row r="100">
          <cell r="A100">
            <v>83</v>
          </cell>
          <cell r="C100">
            <v>302568.55022140977</v>
          </cell>
          <cell r="D100">
            <v>1080</v>
          </cell>
          <cell r="E100">
            <v>0</v>
          </cell>
          <cell r="F100">
            <v>1080</v>
          </cell>
          <cell r="G100">
            <v>550.50503711253293</v>
          </cell>
          <cell r="H100">
            <v>529.49496288746707</v>
          </cell>
        </row>
        <row r="101">
          <cell r="A101">
            <v>84</v>
          </cell>
          <cell r="C101">
            <v>302018.04518429725</v>
          </cell>
          <cell r="D101">
            <v>1080</v>
          </cell>
          <cell r="E101">
            <v>0</v>
          </cell>
          <cell r="F101">
            <v>1080</v>
          </cell>
          <cell r="G101">
            <v>551.46842092747977</v>
          </cell>
          <cell r="H101">
            <v>528.53157907252023</v>
          </cell>
        </row>
        <row r="102">
          <cell r="A102">
            <v>85</v>
          </cell>
          <cell r="C102">
            <v>301466.57676336978</v>
          </cell>
          <cell r="D102">
            <v>1080</v>
          </cell>
          <cell r="E102">
            <v>7000</v>
          </cell>
          <cell r="F102">
            <v>8080</v>
          </cell>
          <cell r="G102">
            <v>7552.4334906641025</v>
          </cell>
          <cell r="H102">
            <v>527.56650933589719</v>
          </cell>
        </row>
        <row r="103">
          <cell r="A103">
            <v>86</v>
          </cell>
          <cell r="C103">
            <v>293914.14327270567</v>
          </cell>
          <cell r="D103">
            <v>1080</v>
          </cell>
          <cell r="E103">
            <v>0</v>
          </cell>
          <cell r="F103">
            <v>1080</v>
          </cell>
          <cell r="G103">
            <v>565.65024927276511</v>
          </cell>
          <cell r="H103">
            <v>514.34975072723489</v>
          </cell>
        </row>
        <row r="104">
          <cell r="A104">
            <v>87</v>
          </cell>
          <cell r="C104">
            <v>293348.49302343291</v>
          </cell>
          <cell r="D104">
            <v>1080</v>
          </cell>
          <cell r="E104">
            <v>0</v>
          </cell>
          <cell r="F104">
            <v>1080</v>
          </cell>
          <cell r="G104">
            <v>566.64013720899231</v>
          </cell>
          <cell r="H104">
            <v>513.35986279100769</v>
          </cell>
        </row>
        <row r="105">
          <cell r="A105">
            <v>88</v>
          </cell>
          <cell r="C105">
            <v>292781.85288622393</v>
          </cell>
          <cell r="D105">
            <v>1080</v>
          </cell>
          <cell r="E105">
            <v>0</v>
          </cell>
          <cell r="F105">
            <v>1080</v>
          </cell>
          <cell r="G105">
            <v>567.63175744910802</v>
          </cell>
          <cell r="H105">
            <v>512.36824255089198</v>
          </cell>
        </row>
        <row r="106">
          <cell r="A106">
            <v>89</v>
          </cell>
          <cell r="C106">
            <v>292214.22112877481</v>
          </cell>
          <cell r="D106">
            <v>1080</v>
          </cell>
          <cell r="E106">
            <v>0</v>
          </cell>
          <cell r="F106">
            <v>1080</v>
          </cell>
          <cell r="G106">
            <v>568.62511302464395</v>
          </cell>
          <cell r="H106">
            <v>511.37488697535599</v>
          </cell>
        </row>
        <row r="107">
          <cell r="A107">
            <v>90</v>
          </cell>
          <cell r="C107">
            <v>291645.59601575014</v>
          </cell>
          <cell r="D107">
            <v>1080</v>
          </cell>
          <cell r="E107">
            <v>0</v>
          </cell>
          <cell r="F107">
            <v>1080</v>
          </cell>
          <cell r="G107">
            <v>569.62020697243724</v>
          </cell>
          <cell r="H107">
            <v>510.37979302756276</v>
          </cell>
        </row>
        <row r="108">
          <cell r="A108">
            <v>91</v>
          </cell>
          <cell r="C108">
            <v>291075.97580877773</v>
          </cell>
          <cell r="D108">
            <v>1080</v>
          </cell>
          <cell r="E108">
            <v>0</v>
          </cell>
          <cell r="F108">
            <v>1080</v>
          </cell>
          <cell r="G108">
            <v>570.61704233463888</v>
          </cell>
          <cell r="H108">
            <v>509.38295766536106</v>
          </cell>
        </row>
        <row r="109">
          <cell r="A109">
            <v>92</v>
          </cell>
          <cell r="C109">
            <v>290505.3587664431</v>
          </cell>
          <cell r="D109">
            <v>1080</v>
          </cell>
          <cell r="E109">
            <v>0</v>
          </cell>
          <cell r="F109">
            <v>1080</v>
          </cell>
          <cell r="G109">
            <v>571.61562215872459</v>
          </cell>
          <cell r="H109">
            <v>508.38437784127547</v>
          </cell>
        </row>
        <row r="110">
          <cell r="A110">
            <v>93</v>
          </cell>
          <cell r="C110">
            <v>289933.74314428435</v>
          </cell>
          <cell r="D110">
            <v>1080</v>
          </cell>
          <cell r="E110">
            <v>0</v>
          </cell>
          <cell r="F110">
            <v>1080</v>
          </cell>
          <cell r="G110">
            <v>572.61594949750224</v>
          </cell>
          <cell r="H110">
            <v>507.3840505024977</v>
          </cell>
        </row>
        <row r="111">
          <cell r="A111">
            <v>94</v>
          </cell>
          <cell r="C111">
            <v>289361.12719478685</v>
          </cell>
          <cell r="D111">
            <v>1080</v>
          </cell>
          <cell r="E111">
            <v>0</v>
          </cell>
          <cell r="F111">
            <v>1080</v>
          </cell>
          <cell r="G111">
            <v>573.61802740912299</v>
          </cell>
          <cell r="H111">
            <v>506.38197259087701</v>
          </cell>
        </row>
        <row r="112">
          <cell r="A112">
            <v>95</v>
          </cell>
          <cell r="C112">
            <v>288787.50916737772</v>
          </cell>
          <cell r="D112">
            <v>1080</v>
          </cell>
          <cell r="E112">
            <v>0</v>
          </cell>
          <cell r="F112">
            <v>1080</v>
          </cell>
          <cell r="G112">
            <v>574.62185895708899</v>
          </cell>
          <cell r="H112">
            <v>505.37814104291101</v>
          </cell>
        </row>
        <row r="113">
          <cell r="A113">
            <v>96</v>
          </cell>
          <cell r="C113">
            <v>288212.88730842061</v>
          </cell>
          <cell r="D113">
            <v>1080</v>
          </cell>
          <cell r="E113">
            <v>0</v>
          </cell>
          <cell r="F113">
            <v>1080</v>
          </cell>
          <cell r="G113">
            <v>575.62744721026388</v>
          </cell>
          <cell r="H113">
            <v>504.37255278973612</v>
          </cell>
        </row>
        <row r="114">
          <cell r="A114">
            <v>97</v>
          </cell>
          <cell r="C114">
            <v>287637.25986121036</v>
          </cell>
          <cell r="D114">
            <v>1080</v>
          </cell>
          <cell r="E114">
            <v>7000</v>
          </cell>
          <cell r="F114">
            <v>8080</v>
          </cell>
          <cell r="G114">
            <v>7576.6347952428823</v>
          </cell>
          <cell r="H114">
            <v>503.36520475711814</v>
          </cell>
        </row>
        <row r="115">
          <cell r="A115">
            <v>98</v>
          </cell>
          <cell r="C115">
            <v>280060.6250659675</v>
          </cell>
          <cell r="D115">
            <v>1080</v>
          </cell>
          <cell r="E115">
            <v>0</v>
          </cell>
          <cell r="F115">
            <v>1080</v>
          </cell>
          <cell r="G115">
            <v>589.8939061345568</v>
          </cell>
          <cell r="H115">
            <v>490.10609386544314</v>
          </cell>
        </row>
        <row r="116">
          <cell r="A116">
            <v>99</v>
          </cell>
          <cell r="C116">
            <v>279470.73115983297</v>
          </cell>
          <cell r="D116">
            <v>1080</v>
          </cell>
          <cell r="E116">
            <v>0</v>
          </cell>
          <cell r="F116">
            <v>1080</v>
          </cell>
          <cell r="G116">
            <v>590.92622047029226</v>
          </cell>
          <cell r="H116">
            <v>489.07377952970774</v>
          </cell>
        </row>
        <row r="117">
          <cell r="A117">
            <v>100</v>
          </cell>
          <cell r="C117">
            <v>278879.80493936269</v>
          </cell>
          <cell r="D117">
            <v>1080</v>
          </cell>
          <cell r="E117">
            <v>0</v>
          </cell>
          <cell r="F117">
            <v>1080</v>
          </cell>
          <cell r="G117">
            <v>591.96034135611535</v>
          </cell>
          <cell r="H117">
            <v>488.03965864388471</v>
          </cell>
        </row>
        <row r="118">
          <cell r="A118">
            <v>101</v>
          </cell>
          <cell r="C118">
            <v>278287.84459800657</v>
          </cell>
          <cell r="D118">
            <v>1080</v>
          </cell>
          <cell r="E118">
            <v>0</v>
          </cell>
          <cell r="F118">
            <v>1080</v>
          </cell>
          <cell r="G118">
            <v>592.99627195348853</v>
          </cell>
          <cell r="H118">
            <v>487.00372804651153</v>
          </cell>
        </row>
        <row r="119">
          <cell r="A119">
            <v>102</v>
          </cell>
          <cell r="C119">
            <v>277694.84832605306</v>
          </cell>
          <cell r="D119">
            <v>1080</v>
          </cell>
          <cell r="E119">
            <v>0</v>
          </cell>
          <cell r="F119">
            <v>1080</v>
          </cell>
          <cell r="G119">
            <v>594.03401542940719</v>
          </cell>
          <cell r="H119">
            <v>485.96598457059287</v>
          </cell>
        </row>
        <row r="120">
          <cell r="A120">
            <v>103</v>
          </cell>
          <cell r="C120">
            <v>277100.81431062368</v>
          </cell>
          <cell r="D120">
            <v>1080</v>
          </cell>
          <cell r="E120">
            <v>0</v>
          </cell>
          <cell r="F120">
            <v>1080</v>
          </cell>
          <cell r="G120">
            <v>595.07357495640849</v>
          </cell>
          <cell r="H120">
            <v>484.92642504359151</v>
          </cell>
        </row>
        <row r="121">
          <cell r="A121">
            <v>104</v>
          </cell>
          <cell r="C121">
            <v>276505.74073566729</v>
          </cell>
          <cell r="D121">
            <v>1080</v>
          </cell>
          <cell r="E121">
            <v>0</v>
          </cell>
          <cell r="F121">
            <v>1080</v>
          </cell>
          <cell r="G121">
            <v>596.11495371258229</v>
          </cell>
          <cell r="H121">
            <v>483.88504628741777</v>
          </cell>
        </row>
        <row r="122">
          <cell r="A122">
            <v>105</v>
          </cell>
          <cell r="C122">
            <v>275909.62578195473</v>
          </cell>
          <cell r="D122">
            <v>1080</v>
          </cell>
          <cell r="E122">
            <v>0</v>
          </cell>
          <cell r="F122">
            <v>1080</v>
          </cell>
          <cell r="G122">
            <v>597.15815488157909</v>
          </cell>
          <cell r="H122">
            <v>482.84184511842085</v>
          </cell>
        </row>
        <row r="123">
          <cell r="A123">
            <v>106</v>
          </cell>
          <cell r="C123">
            <v>275312.46762707317</v>
          </cell>
          <cell r="D123">
            <v>1080</v>
          </cell>
          <cell r="E123">
            <v>0</v>
          </cell>
          <cell r="F123">
            <v>1080</v>
          </cell>
          <cell r="G123">
            <v>598.20318165262188</v>
          </cell>
          <cell r="H123">
            <v>481.79681834737806</v>
          </cell>
        </row>
        <row r="124">
          <cell r="A124">
            <v>107</v>
          </cell>
          <cell r="C124">
            <v>274714.26444542053</v>
          </cell>
          <cell r="D124">
            <v>1080</v>
          </cell>
          <cell r="E124">
            <v>0</v>
          </cell>
          <cell r="F124">
            <v>1080</v>
          </cell>
          <cell r="G124">
            <v>599.25003722051406</v>
          </cell>
          <cell r="H124">
            <v>480.74996277948594</v>
          </cell>
        </row>
        <row r="125">
          <cell r="A125">
            <v>108</v>
          </cell>
          <cell r="C125">
            <v>274115.01440819999</v>
          </cell>
          <cell r="D125">
            <v>1080</v>
          </cell>
          <cell r="E125">
            <v>0</v>
          </cell>
          <cell r="F125">
            <v>1080</v>
          </cell>
          <cell r="G125">
            <v>600.29872478564994</v>
          </cell>
          <cell r="H125">
            <v>479.70127521435001</v>
          </cell>
        </row>
        <row r="126">
          <cell r="A126">
            <v>109</v>
          </cell>
          <cell r="C126">
            <v>273514.71568341437</v>
          </cell>
          <cell r="D126">
            <v>1080</v>
          </cell>
          <cell r="E126">
            <v>7000</v>
          </cell>
          <cell r="F126">
            <v>8080</v>
          </cell>
          <cell r="G126">
            <v>7601.3492475540252</v>
          </cell>
          <cell r="H126">
            <v>478.65075244597523</v>
          </cell>
        </row>
        <row r="127">
          <cell r="A127">
            <v>110</v>
          </cell>
          <cell r="C127">
            <v>265913.36643586034</v>
          </cell>
          <cell r="D127">
            <v>1080</v>
          </cell>
          <cell r="E127">
            <v>0</v>
          </cell>
          <cell r="F127">
            <v>1080</v>
          </cell>
          <cell r="G127">
            <v>614.65160873724426</v>
          </cell>
          <cell r="H127">
            <v>465.34839126275568</v>
          </cell>
        </row>
        <row r="128">
          <cell r="A128">
            <v>111</v>
          </cell>
          <cell r="C128">
            <v>265298.7148271231</v>
          </cell>
          <cell r="D128">
            <v>1080</v>
          </cell>
          <cell r="E128">
            <v>0</v>
          </cell>
          <cell r="F128">
            <v>1080</v>
          </cell>
          <cell r="G128">
            <v>615.72724905253449</v>
          </cell>
          <cell r="H128">
            <v>464.27275094746545</v>
          </cell>
        </row>
        <row r="129">
          <cell r="A129">
            <v>112</v>
          </cell>
          <cell r="C129">
            <v>264682.98757807055</v>
          </cell>
          <cell r="D129">
            <v>1080</v>
          </cell>
          <cell r="E129">
            <v>0</v>
          </cell>
          <cell r="F129">
            <v>1080</v>
          </cell>
          <cell r="G129">
            <v>616.80477173837653</v>
          </cell>
          <cell r="H129">
            <v>463.19522826162347</v>
          </cell>
        </row>
        <row r="130">
          <cell r="A130">
            <v>113</v>
          </cell>
          <cell r="C130">
            <v>264066.18280633219</v>
          </cell>
          <cell r="D130">
            <v>1080</v>
          </cell>
          <cell r="E130">
            <v>0</v>
          </cell>
          <cell r="F130">
            <v>1080</v>
          </cell>
          <cell r="G130">
            <v>617.88418008891858</v>
          </cell>
          <cell r="H130">
            <v>462.11581991108136</v>
          </cell>
        </row>
        <row r="131">
          <cell r="A131">
            <v>114</v>
          </cell>
          <cell r="C131">
            <v>263448.29862624325</v>
          </cell>
          <cell r="D131">
            <v>1080</v>
          </cell>
          <cell r="E131">
            <v>0</v>
          </cell>
          <cell r="F131">
            <v>1080</v>
          </cell>
          <cell r="G131">
            <v>618.96547740407436</v>
          </cell>
          <cell r="H131">
            <v>461.03452259592569</v>
          </cell>
        </row>
        <row r="132">
          <cell r="A132">
            <v>115</v>
          </cell>
          <cell r="C132">
            <v>262829.33314883919</v>
          </cell>
          <cell r="D132">
            <v>1080</v>
          </cell>
          <cell r="E132">
            <v>0</v>
          </cell>
          <cell r="F132">
            <v>1080</v>
          </cell>
          <cell r="G132">
            <v>620.04866698953128</v>
          </cell>
          <cell r="H132">
            <v>459.95133301046866</v>
          </cell>
        </row>
        <row r="133">
          <cell r="A133">
            <v>116</v>
          </cell>
          <cell r="C133">
            <v>262209.28448184964</v>
          </cell>
          <cell r="D133">
            <v>1080</v>
          </cell>
          <cell r="E133">
            <v>0</v>
          </cell>
          <cell r="F133">
            <v>1080</v>
          </cell>
          <cell r="G133">
            <v>621.13375215676319</v>
          </cell>
          <cell r="H133">
            <v>458.86624784323686</v>
          </cell>
        </row>
        <row r="134">
          <cell r="A134">
            <v>117</v>
          </cell>
          <cell r="C134">
            <v>261588.15072969286</v>
          </cell>
          <cell r="D134">
            <v>1080</v>
          </cell>
          <cell r="E134">
            <v>0</v>
          </cell>
          <cell r="F134">
            <v>1080</v>
          </cell>
          <cell r="G134">
            <v>622.22073622303742</v>
          </cell>
          <cell r="H134">
            <v>457.77926377696252</v>
          </cell>
        </row>
        <row r="135">
          <cell r="A135">
            <v>118</v>
          </cell>
          <cell r="C135">
            <v>260965.92999346982</v>
          </cell>
          <cell r="D135">
            <v>1080</v>
          </cell>
          <cell r="E135">
            <v>0</v>
          </cell>
          <cell r="F135">
            <v>1080</v>
          </cell>
          <cell r="G135">
            <v>623.30962251142773</v>
          </cell>
          <cell r="H135">
            <v>456.69037748857221</v>
          </cell>
        </row>
        <row r="136">
          <cell r="A136">
            <v>119</v>
          </cell>
          <cell r="C136">
            <v>260342.62037095841</v>
          </cell>
          <cell r="D136">
            <v>1080</v>
          </cell>
          <cell r="E136">
            <v>0</v>
          </cell>
          <cell r="F136">
            <v>1080</v>
          </cell>
          <cell r="G136">
            <v>624.40041435082276</v>
          </cell>
          <cell r="H136">
            <v>455.59958564917724</v>
          </cell>
        </row>
        <row r="137">
          <cell r="A137">
            <v>120</v>
          </cell>
          <cell r="C137">
            <v>259718.21995660759</v>
          </cell>
          <cell r="D137">
            <v>1080</v>
          </cell>
          <cell r="E137">
            <v>0</v>
          </cell>
          <cell r="F137">
            <v>1080</v>
          </cell>
          <cell r="G137">
            <v>625.49311507593666</v>
          </cell>
          <cell r="H137">
            <v>454.50688492406334</v>
          </cell>
        </row>
        <row r="138">
          <cell r="A138">
            <v>121</v>
          </cell>
          <cell r="C138">
            <v>259092.72684153164</v>
          </cell>
          <cell r="D138">
            <v>1080</v>
          </cell>
          <cell r="E138">
            <v>7000</v>
          </cell>
          <cell r="F138">
            <v>8080</v>
          </cell>
          <cell r="G138">
            <v>7626.5877280273198</v>
          </cell>
          <cell r="H138">
            <v>453.4122719726804</v>
          </cell>
        </row>
        <row r="139">
          <cell r="A139">
            <v>122</v>
          </cell>
          <cell r="C139">
            <v>251466.13911350432</v>
          </cell>
          <cell r="D139">
            <v>1080</v>
          </cell>
          <cell r="E139">
            <v>0</v>
          </cell>
          <cell r="F139">
            <v>1080</v>
          </cell>
          <cell r="G139">
            <v>639.9342565513673</v>
          </cell>
          <cell r="H139">
            <v>440.06574344863265</v>
          </cell>
        </row>
        <row r="140">
          <cell r="A140">
            <v>123</v>
          </cell>
          <cell r="C140">
            <v>250826.20485695294</v>
          </cell>
          <cell r="D140">
            <v>1080</v>
          </cell>
          <cell r="E140">
            <v>0</v>
          </cell>
          <cell r="F140">
            <v>1080</v>
          </cell>
          <cell r="G140">
            <v>641.05414150033243</v>
          </cell>
          <cell r="H140">
            <v>438.94585849966762</v>
          </cell>
        </row>
        <row r="141">
          <cell r="A141">
            <v>124</v>
          </cell>
          <cell r="C141">
            <v>250185.15071545262</v>
          </cell>
          <cell r="D141">
            <v>1080</v>
          </cell>
          <cell r="E141">
            <v>0</v>
          </cell>
          <cell r="F141">
            <v>1080</v>
          </cell>
          <cell r="G141">
            <v>642.17598624795778</v>
          </cell>
          <cell r="H141">
            <v>437.82401375204216</v>
          </cell>
        </row>
        <row r="142">
          <cell r="A142">
            <v>125</v>
          </cell>
          <cell r="C142">
            <v>249542.97472920467</v>
          </cell>
          <cell r="D142">
            <v>1080</v>
          </cell>
          <cell r="E142">
            <v>0</v>
          </cell>
          <cell r="F142">
            <v>1080</v>
          </cell>
          <cell r="G142">
            <v>643.29979422389169</v>
          </cell>
          <cell r="H142">
            <v>436.70020577610825</v>
          </cell>
        </row>
        <row r="143">
          <cell r="A143">
            <v>126</v>
          </cell>
          <cell r="C143">
            <v>248899.67493498078</v>
          </cell>
          <cell r="D143">
            <v>1080</v>
          </cell>
          <cell r="E143">
            <v>0</v>
          </cell>
          <cell r="F143">
            <v>1080</v>
          </cell>
          <cell r="G143">
            <v>644.42556886378361</v>
          </cell>
          <cell r="H143">
            <v>435.57443113621639</v>
          </cell>
        </row>
        <row r="144">
          <cell r="A144">
            <v>127</v>
          </cell>
          <cell r="C144">
            <v>248255.249366117</v>
          </cell>
          <cell r="D144">
            <v>1080</v>
          </cell>
          <cell r="E144">
            <v>0</v>
          </cell>
          <cell r="F144">
            <v>1080</v>
          </cell>
          <cell r="G144">
            <v>645.55331360929517</v>
          </cell>
          <cell r="H144">
            <v>434.44668639070477</v>
          </cell>
        </row>
        <row r="145">
          <cell r="A145">
            <v>128</v>
          </cell>
          <cell r="C145">
            <v>247609.6960525077</v>
          </cell>
          <cell r="D145">
            <v>1080</v>
          </cell>
          <cell r="E145">
            <v>0</v>
          </cell>
          <cell r="F145">
            <v>1080</v>
          </cell>
          <cell r="G145">
            <v>646.68303190811139</v>
          </cell>
          <cell r="H145">
            <v>433.31696809188855</v>
          </cell>
        </row>
        <row r="146">
          <cell r="A146">
            <v>129</v>
          </cell>
          <cell r="C146">
            <v>246963.01302059958</v>
          </cell>
          <cell r="D146">
            <v>1080</v>
          </cell>
          <cell r="E146">
            <v>0</v>
          </cell>
          <cell r="F146">
            <v>1080</v>
          </cell>
          <cell r="G146">
            <v>647.81472721395062</v>
          </cell>
          <cell r="H146">
            <v>432.18527278604932</v>
          </cell>
        </row>
        <row r="147">
          <cell r="A147">
            <v>130</v>
          </cell>
          <cell r="C147">
            <v>246315.19829338562</v>
          </cell>
          <cell r="D147">
            <v>1080</v>
          </cell>
          <cell r="E147">
            <v>0</v>
          </cell>
          <cell r="F147">
            <v>1080</v>
          </cell>
          <cell r="G147">
            <v>648.94840298657505</v>
          </cell>
          <cell r="H147">
            <v>431.0515970134249</v>
          </cell>
        </row>
        <row r="148">
          <cell r="A148">
            <v>131</v>
          </cell>
          <cell r="C148">
            <v>245666.24989039905</v>
          </cell>
          <cell r="D148">
            <v>1080</v>
          </cell>
          <cell r="E148">
            <v>0</v>
          </cell>
          <cell r="F148">
            <v>1080</v>
          </cell>
          <cell r="G148">
            <v>650.08406269180159</v>
          </cell>
          <cell r="H148">
            <v>429.91593730819835</v>
          </cell>
        </row>
        <row r="149">
          <cell r="A149">
            <v>132</v>
          </cell>
          <cell r="C149">
            <v>245016.16582770724</v>
          </cell>
          <cell r="D149">
            <v>1080</v>
          </cell>
          <cell r="E149">
            <v>0</v>
          </cell>
          <cell r="F149">
            <v>1080</v>
          </cell>
          <cell r="G149">
            <v>651.22170980151236</v>
          </cell>
          <cell r="H149">
            <v>428.7782901984877</v>
          </cell>
        </row>
        <row r="150">
          <cell r="A150">
            <v>133</v>
          </cell>
          <cell r="C150">
            <v>244364.94411790572</v>
          </cell>
          <cell r="D150">
            <v>1080</v>
          </cell>
          <cell r="E150">
            <v>7000</v>
          </cell>
          <cell r="F150">
            <v>8080</v>
          </cell>
          <cell r="G150">
            <v>7652.3613477936651</v>
          </cell>
          <cell r="H150">
            <v>427.63865220633505</v>
          </cell>
        </row>
        <row r="151">
          <cell r="A151">
            <v>134</v>
          </cell>
          <cell r="C151">
            <v>236712.58277011206</v>
          </cell>
          <cell r="D151">
            <v>1080</v>
          </cell>
          <cell r="E151">
            <v>0</v>
          </cell>
          <cell r="F151">
            <v>1080</v>
          </cell>
          <cell r="G151">
            <v>665.75298015230396</v>
          </cell>
          <cell r="H151">
            <v>414.24701984769609</v>
          </cell>
        </row>
        <row r="152">
          <cell r="A152">
            <v>135</v>
          </cell>
          <cell r="C152">
            <v>236046.82978995977</v>
          </cell>
          <cell r="D152">
            <v>1080</v>
          </cell>
          <cell r="E152">
            <v>0</v>
          </cell>
          <cell r="F152">
            <v>1080</v>
          </cell>
          <cell r="G152">
            <v>666.91804786757029</v>
          </cell>
          <cell r="H152">
            <v>413.08195213242965</v>
          </cell>
        </row>
        <row r="153">
          <cell r="A153">
            <v>136</v>
          </cell>
          <cell r="C153">
            <v>235379.9117420922</v>
          </cell>
          <cell r="D153">
            <v>1080</v>
          </cell>
          <cell r="E153">
            <v>0</v>
          </cell>
          <cell r="F153">
            <v>1080</v>
          </cell>
          <cell r="G153">
            <v>668.08515445133867</v>
          </cell>
          <cell r="H153">
            <v>411.91484554866139</v>
          </cell>
        </row>
        <row r="154">
          <cell r="A154">
            <v>137</v>
          </cell>
          <cell r="C154">
            <v>234711.82658764085</v>
          </cell>
          <cell r="D154">
            <v>1080</v>
          </cell>
          <cell r="E154">
            <v>0</v>
          </cell>
          <cell r="F154">
            <v>1080</v>
          </cell>
          <cell r="G154">
            <v>669.25430347162842</v>
          </cell>
          <cell r="H154">
            <v>410.74569652837152</v>
          </cell>
        </row>
        <row r="155">
          <cell r="A155">
            <v>138</v>
          </cell>
          <cell r="C155">
            <v>234042.57228416923</v>
          </cell>
          <cell r="D155">
            <v>1080</v>
          </cell>
          <cell r="E155">
            <v>0</v>
          </cell>
          <cell r="F155">
            <v>1080</v>
          </cell>
          <cell r="G155">
            <v>670.4254985027037</v>
          </cell>
          <cell r="H155">
            <v>409.57450149729624</v>
          </cell>
        </row>
        <row r="156">
          <cell r="A156">
            <v>139</v>
          </cell>
          <cell r="C156">
            <v>233372.14678566653</v>
          </cell>
          <cell r="D156">
            <v>1080</v>
          </cell>
          <cell r="E156">
            <v>0</v>
          </cell>
          <cell r="F156">
            <v>1080</v>
          </cell>
          <cell r="G156">
            <v>671.5987431250835</v>
          </cell>
          <cell r="H156">
            <v>408.40125687491644</v>
          </cell>
        </row>
        <row r="157">
          <cell r="A157">
            <v>140</v>
          </cell>
          <cell r="C157">
            <v>232700.54804254143</v>
          </cell>
          <cell r="D157">
            <v>1080</v>
          </cell>
          <cell r="E157">
            <v>0</v>
          </cell>
          <cell r="F157">
            <v>1080</v>
          </cell>
          <cell r="G157">
            <v>672.77404092555253</v>
          </cell>
          <cell r="H157">
            <v>407.22595907444753</v>
          </cell>
        </row>
        <row r="158">
          <cell r="A158">
            <v>141</v>
          </cell>
          <cell r="C158">
            <v>232027.77400161588</v>
          </cell>
          <cell r="D158">
            <v>1080</v>
          </cell>
          <cell r="E158">
            <v>0</v>
          </cell>
          <cell r="F158">
            <v>1080</v>
          </cell>
          <cell r="G158">
            <v>673.95139549717214</v>
          </cell>
          <cell r="H158">
            <v>406.0486045028278</v>
          </cell>
        </row>
        <row r="159">
          <cell r="A159">
            <v>142</v>
          </cell>
          <cell r="C159">
            <v>231353.82260611872</v>
          </cell>
          <cell r="D159">
            <v>1080</v>
          </cell>
          <cell r="E159">
            <v>0</v>
          </cell>
          <cell r="F159">
            <v>1080</v>
          </cell>
          <cell r="G159">
            <v>675.13081043929219</v>
          </cell>
          <cell r="H159">
            <v>404.86918956070781</v>
          </cell>
        </row>
        <row r="160">
          <cell r="A160">
            <v>143</v>
          </cell>
          <cell r="C160">
            <v>230678.69179567942</v>
          </cell>
          <cell r="D160">
            <v>1080</v>
          </cell>
          <cell r="E160">
            <v>0</v>
          </cell>
          <cell r="F160">
            <v>1080</v>
          </cell>
          <cell r="G160">
            <v>676.31228935756099</v>
          </cell>
          <cell r="H160">
            <v>403.68771064243901</v>
          </cell>
        </row>
        <row r="161">
          <cell r="A161">
            <v>144</v>
          </cell>
          <cell r="C161">
            <v>230002.37950632186</v>
          </cell>
          <cell r="D161">
            <v>1080</v>
          </cell>
          <cell r="E161">
            <v>0</v>
          </cell>
          <cell r="F161">
            <v>1080</v>
          </cell>
          <cell r="G161">
            <v>677.49583586393669</v>
          </cell>
          <cell r="H161">
            <v>402.50416413606331</v>
          </cell>
        </row>
        <row r="162">
          <cell r="A162">
            <v>145</v>
          </cell>
          <cell r="C162">
            <v>229324.88367045793</v>
          </cell>
          <cell r="D162">
            <v>1080</v>
          </cell>
          <cell r="E162">
            <v>7000</v>
          </cell>
          <cell r="F162">
            <v>8080</v>
          </cell>
          <cell r="G162">
            <v>7678.6814535766989</v>
          </cell>
          <cell r="H162">
            <v>401.31854642330137</v>
          </cell>
        </row>
        <row r="163">
          <cell r="A163">
            <v>146</v>
          </cell>
          <cell r="C163">
            <v>221646.20221688124</v>
          </cell>
          <cell r="D163">
            <v>1080</v>
          </cell>
          <cell r="E163">
            <v>0</v>
          </cell>
          <cell r="F163">
            <v>1080</v>
          </cell>
          <cell r="G163">
            <v>692.1191461204578</v>
          </cell>
          <cell r="H163">
            <v>387.8808538795422</v>
          </cell>
        </row>
        <row r="164">
          <cell r="A164">
            <v>147</v>
          </cell>
          <cell r="C164">
            <v>220954.0830707608</v>
          </cell>
          <cell r="D164">
            <v>1080</v>
          </cell>
          <cell r="E164">
            <v>0</v>
          </cell>
          <cell r="F164">
            <v>1080</v>
          </cell>
          <cell r="G164">
            <v>693.33035462616863</v>
          </cell>
          <cell r="H164">
            <v>386.66964537383143</v>
          </cell>
        </row>
        <row r="165">
          <cell r="A165">
            <v>148</v>
          </cell>
          <cell r="C165">
            <v>220260.75271613462</v>
          </cell>
          <cell r="D165">
            <v>1080</v>
          </cell>
          <cell r="E165">
            <v>0</v>
          </cell>
          <cell r="F165">
            <v>1080</v>
          </cell>
          <cell r="G165">
            <v>694.54368274676449</v>
          </cell>
          <cell r="H165">
            <v>385.45631725323557</v>
          </cell>
        </row>
        <row r="166">
          <cell r="A166">
            <v>149</v>
          </cell>
          <cell r="C166">
            <v>219566.20903338786</v>
          </cell>
          <cell r="D166">
            <v>1080</v>
          </cell>
          <cell r="E166">
            <v>0</v>
          </cell>
          <cell r="F166">
            <v>1080</v>
          </cell>
          <cell r="G166">
            <v>695.75913419157132</v>
          </cell>
          <cell r="H166">
            <v>384.24086580842874</v>
          </cell>
        </row>
        <row r="167">
          <cell r="A167">
            <v>150</v>
          </cell>
          <cell r="C167">
            <v>218870.44989919628</v>
          </cell>
          <cell r="D167">
            <v>1080</v>
          </cell>
          <cell r="E167">
            <v>0</v>
          </cell>
          <cell r="F167">
            <v>1080</v>
          </cell>
          <cell r="G167">
            <v>696.97671267640658</v>
          </cell>
          <cell r="H167">
            <v>383.02328732359348</v>
          </cell>
        </row>
        <row r="168">
          <cell r="A168">
            <v>151</v>
          </cell>
          <cell r="C168">
            <v>218173.47318651987</v>
          </cell>
          <cell r="D168">
            <v>1080</v>
          </cell>
          <cell r="E168">
            <v>0</v>
          </cell>
          <cell r="F168">
            <v>1080</v>
          </cell>
          <cell r="G168">
            <v>698.19642192359015</v>
          </cell>
          <cell r="H168">
            <v>381.80357807640979</v>
          </cell>
        </row>
        <row r="169">
          <cell r="A169">
            <v>152</v>
          </cell>
          <cell r="C169">
            <v>217475.27676459629</v>
          </cell>
          <cell r="D169">
            <v>1080</v>
          </cell>
          <cell r="E169">
            <v>0</v>
          </cell>
          <cell r="F169">
            <v>1080</v>
          </cell>
          <cell r="G169">
            <v>699.41826566195641</v>
          </cell>
          <cell r="H169">
            <v>380.58173433804353</v>
          </cell>
        </row>
        <row r="170">
          <cell r="A170">
            <v>153</v>
          </cell>
          <cell r="C170">
            <v>216775.85849893434</v>
          </cell>
          <cell r="D170">
            <v>1080</v>
          </cell>
          <cell r="E170">
            <v>0</v>
          </cell>
          <cell r="F170">
            <v>1080</v>
          </cell>
          <cell r="G170">
            <v>700.6422476268649</v>
          </cell>
          <cell r="H170">
            <v>379.3577523731351</v>
          </cell>
        </row>
        <row r="171">
          <cell r="A171">
            <v>154</v>
          </cell>
          <cell r="C171">
            <v>216075.21625130746</v>
          </cell>
          <cell r="D171">
            <v>1080</v>
          </cell>
          <cell r="E171">
            <v>0</v>
          </cell>
          <cell r="F171">
            <v>1080</v>
          </cell>
          <cell r="G171">
            <v>701.86837156021193</v>
          </cell>
          <cell r="H171">
            <v>378.13162843978807</v>
          </cell>
        </row>
        <row r="172">
          <cell r="A172">
            <v>155</v>
          </cell>
          <cell r="C172">
            <v>215373.34787974725</v>
          </cell>
          <cell r="D172">
            <v>1080</v>
          </cell>
          <cell r="E172">
            <v>0</v>
          </cell>
          <cell r="F172">
            <v>1080</v>
          </cell>
          <cell r="G172">
            <v>703.09664121044239</v>
          </cell>
          <cell r="H172">
            <v>376.90335878955767</v>
          </cell>
        </row>
        <row r="173">
          <cell r="A173">
            <v>156</v>
          </cell>
          <cell r="C173">
            <v>214670.25123853682</v>
          </cell>
          <cell r="D173">
            <v>1080</v>
          </cell>
          <cell r="E173">
            <v>0</v>
          </cell>
          <cell r="F173">
            <v>1080</v>
          </cell>
          <cell r="G173">
            <v>704.32706033256045</v>
          </cell>
          <cell r="H173">
            <v>375.67293966743949</v>
          </cell>
        </row>
        <row r="174">
          <cell r="A174">
            <v>157</v>
          </cell>
          <cell r="C174">
            <v>213965.92417820427</v>
          </cell>
          <cell r="D174">
            <v>1080</v>
          </cell>
          <cell r="E174">
            <v>7000</v>
          </cell>
          <cell r="F174">
            <v>8080</v>
          </cell>
          <cell r="G174">
            <v>7705.5596326881423</v>
          </cell>
          <cell r="H174">
            <v>374.44036731185747</v>
          </cell>
        </row>
        <row r="175">
          <cell r="A175">
            <v>158</v>
          </cell>
          <cell r="C175">
            <v>206260.36454551612</v>
          </cell>
          <cell r="D175">
            <v>1080</v>
          </cell>
          <cell r="E175">
            <v>0</v>
          </cell>
          <cell r="F175">
            <v>1080</v>
          </cell>
          <cell r="G175">
            <v>719.04436204534682</v>
          </cell>
          <cell r="H175">
            <v>360.95563795465324</v>
          </cell>
        </row>
        <row r="176">
          <cell r="A176">
            <v>159</v>
          </cell>
          <cell r="C176">
            <v>205541.32018347076</v>
          </cell>
          <cell r="D176">
            <v>1080</v>
          </cell>
          <cell r="E176">
            <v>0</v>
          </cell>
          <cell r="F176">
            <v>1080</v>
          </cell>
          <cell r="G176">
            <v>720.30268967892607</v>
          </cell>
          <cell r="H176">
            <v>359.69731032107387</v>
          </cell>
        </row>
        <row r="177">
          <cell r="A177">
            <v>160</v>
          </cell>
          <cell r="C177">
            <v>204821.01749379182</v>
          </cell>
          <cell r="D177">
            <v>1080</v>
          </cell>
          <cell r="E177">
            <v>0</v>
          </cell>
          <cell r="F177">
            <v>1080</v>
          </cell>
          <cell r="G177">
            <v>721.56321938586439</v>
          </cell>
          <cell r="H177">
            <v>358.43678061413567</v>
          </cell>
        </row>
        <row r="178">
          <cell r="A178">
            <v>161</v>
          </cell>
          <cell r="C178">
            <v>204099.45427440596</v>
          </cell>
          <cell r="D178">
            <v>1080</v>
          </cell>
          <cell r="E178">
            <v>0</v>
          </cell>
          <cell r="F178">
            <v>1080</v>
          </cell>
          <cell r="G178">
            <v>722.82595501978949</v>
          </cell>
          <cell r="H178">
            <v>357.17404498021045</v>
          </cell>
        </row>
        <row r="179">
          <cell r="A179">
            <v>162</v>
          </cell>
          <cell r="C179">
            <v>203376.62831938616</v>
          </cell>
          <cell r="D179">
            <v>1080</v>
          </cell>
          <cell r="E179">
            <v>0</v>
          </cell>
          <cell r="F179">
            <v>1080</v>
          </cell>
          <cell r="G179">
            <v>724.09090044107415</v>
          </cell>
          <cell r="H179">
            <v>355.90909955892579</v>
          </cell>
        </row>
        <row r="180">
          <cell r="A180">
            <v>163</v>
          </cell>
          <cell r="C180">
            <v>202652.53741894508</v>
          </cell>
          <cell r="D180">
            <v>1080</v>
          </cell>
          <cell r="E180">
            <v>0</v>
          </cell>
          <cell r="F180">
            <v>1080</v>
          </cell>
          <cell r="G180">
            <v>725.3580595168462</v>
          </cell>
          <cell r="H180">
            <v>354.64194048315386</v>
          </cell>
        </row>
        <row r="181">
          <cell r="A181">
            <v>164</v>
          </cell>
          <cell r="C181">
            <v>201927.17935942824</v>
          </cell>
          <cell r="D181">
            <v>1080</v>
          </cell>
          <cell r="E181">
            <v>0</v>
          </cell>
          <cell r="F181">
            <v>1080</v>
          </cell>
          <cell r="G181">
            <v>726.62743612100053</v>
          </cell>
          <cell r="H181">
            <v>353.37256387899942</v>
          </cell>
        </row>
        <row r="182">
          <cell r="A182">
            <v>165</v>
          </cell>
          <cell r="C182">
            <v>201200.55192330724</v>
          </cell>
          <cell r="D182">
            <v>1080</v>
          </cell>
          <cell r="E182">
            <v>0</v>
          </cell>
          <cell r="F182">
            <v>1080</v>
          </cell>
          <cell r="G182">
            <v>727.89903413421234</v>
          </cell>
          <cell r="H182">
            <v>352.10096586578766</v>
          </cell>
        </row>
        <row r="183">
          <cell r="A183">
            <v>166</v>
          </cell>
          <cell r="C183">
            <v>200472.65288917304</v>
          </cell>
          <cell r="D183">
            <v>1080</v>
          </cell>
          <cell r="E183">
            <v>0</v>
          </cell>
          <cell r="F183">
            <v>1080</v>
          </cell>
          <cell r="G183">
            <v>729.17285744394712</v>
          </cell>
          <cell r="H183">
            <v>350.82714255605288</v>
          </cell>
        </row>
        <row r="184">
          <cell r="A184">
            <v>167</v>
          </cell>
          <cell r="C184">
            <v>199743.48003172909</v>
          </cell>
          <cell r="D184">
            <v>1080</v>
          </cell>
          <cell r="E184">
            <v>0</v>
          </cell>
          <cell r="F184">
            <v>1080</v>
          </cell>
          <cell r="G184">
            <v>730.44890994447405</v>
          </cell>
          <cell r="H184">
            <v>349.55109005552595</v>
          </cell>
        </row>
        <row r="185">
          <cell r="A185">
            <v>168</v>
          </cell>
          <cell r="C185">
            <v>199013.03112178462</v>
          </cell>
          <cell r="D185">
            <v>1080</v>
          </cell>
          <cell r="E185">
            <v>0</v>
          </cell>
          <cell r="F185">
            <v>1080</v>
          </cell>
          <cell r="G185">
            <v>731.72719553687693</v>
          </cell>
          <cell r="H185">
            <v>348.27280446312307</v>
          </cell>
        </row>
        <row r="186">
          <cell r="A186">
            <v>169</v>
          </cell>
          <cell r="C186">
            <v>198281.30392624775</v>
          </cell>
          <cell r="D186">
            <v>1080</v>
          </cell>
          <cell r="E186">
            <v>7000</v>
          </cell>
          <cell r="F186">
            <v>8080</v>
          </cell>
          <cell r="G186">
            <v>7733.0077181290662</v>
          </cell>
          <cell r="H186">
            <v>346.9922818709336</v>
          </cell>
        </row>
        <row r="187">
          <cell r="A187">
            <v>170</v>
          </cell>
          <cell r="C187">
            <v>190548.2962081187</v>
          </cell>
          <cell r="D187">
            <v>1080</v>
          </cell>
          <cell r="E187">
            <v>0</v>
          </cell>
          <cell r="F187">
            <v>1080</v>
          </cell>
          <cell r="G187">
            <v>746.54048163579228</v>
          </cell>
          <cell r="H187">
            <v>333.45951836420778</v>
          </cell>
        </row>
        <row r="188">
          <cell r="A188">
            <v>171</v>
          </cell>
          <cell r="C188">
            <v>189801.75572648289</v>
          </cell>
          <cell r="D188">
            <v>1080</v>
          </cell>
          <cell r="E188">
            <v>0</v>
          </cell>
          <cell r="F188">
            <v>1080</v>
          </cell>
          <cell r="G188">
            <v>747.84692747865483</v>
          </cell>
          <cell r="H188">
            <v>332.15307252134511</v>
          </cell>
        </row>
        <row r="189">
          <cell r="A189">
            <v>172</v>
          </cell>
          <cell r="C189">
            <v>189053.90879900425</v>
          </cell>
          <cell r="D189">
            <v>1080</v>
          </cell>
          <cell r="E189">
            <v>0</v>
          </cell>
          <cell r="F189">
            <v>1080</v>
          </cell>
          <cell r="G189">
            <v>749.15565960174263</v>
          </cell>
          <cell r="H189">
            <v>330.84434039825743</v>
          </cell>
        </row>
        <row r="190">
          <cell r="A190">
            <v>173</v>
          </cell>
          <cell r="C190">
            <v>188304.75313940251</v>
          </cell>
          <cell r="D190">
            <v>1080</v>
          </cell>
          <cell r="E190">
            <v>0</v>
          </cell>
          <cell r="F190">
            <v>1080</v>
          </cell>
          <cell r="G190">
            <v>750.46668200604563</v>
          </cell>
          <cell r="H190">
            <v>329.53331799395443</v>
          </cell>
        </row>
        <row r="191">
          <cell r="A191">
            <v>174</v>
          </cell>
          <cell r="C191">
            <v>187554.28645739646</v>
          </cell>
          <cell r="D191">
            <v>1080</v>
          </cell>
          <cell r="E191">
            <v>0</v>
          </cell>
          <cell r="F191">
            <v>1080</v>
          </cell>
          <cell r="G191">
            <v>751.77999869955624</v>
          </cell>
          <cell r="H191">
            <v>328.22000130044381</v>
          </cell>
        </row>
        <row r="192">
          <cell r="A192">
            <v>175</v>
          </cell>
          <cell r="C192">
            <v>186802.50645869691</v>
          </cell>
          <cell r="D192">
            <v>1080</v>
          </cell>
          <cell r="E192">
            <v>0</v>
          </cell>
          <cell r="F192">
            <v>1080</v>
          </cell>
          <cell r="G192">
            <v>753.09561369728044</v>
          </cell>
          <cell r="H192">
            <v>326.90438630271962</v>
          </cell>
        </row>
        <row r="193">
          <cell r="A193">
            <v>176</v>
          </cell>
          <cell r="C193">
            <v>186049.41084499963</v>
          </cell>
          <cell r="D193">
            <v>1080</v>
          </cell>
          <cell r="E193">
            <v>0</v>
          </cell>
          <cell r="F193">
            <v>1080</v>
          </cell>
          <cell r="G193">
            <v>754.41353102125072</v>
          </cell>
          <cell r="H193">
            <v>325.58646897874934</v>
          </cell>
        </row>
        <row r="194">
          <cell r="A194">
            <v>177</v>
          </cell>
          <cell r="C194">
            <v>185294.99731397838</v>
          </cell>
          <cell r="D194">
            <v>1080</v>
          </cell>
          <cell r="E194">
            <v>0</v>
          </cell>
          <cell r="F194">
            <v>1080</v>
          </cell>
          <cell r="G194">
            <v>755.73375470053782</v>
          </cell>
          <cell r="H194">
            <v>324.26624529946218</v>
          </cell>
        </row>
        <row r="195">
          <cell r="A195">
            <v>178</v>
          </cell>
          <cell r="C195">
            <v>184539.26355927784</v>
          </cell>
          <cell r="D195">
            <v>1080</v>
          </cell>
          <cell r="E195">
            <v>0</v>
          </cell>
          <cell r="F195">
            <v>1080</v>
          </cell>
          <cell r="G195">
            <v>757.05628877126378</v>
          </cell>
          <cell r="H195">
            <v>322.94371122873622</v>
          </cell>
        </row>
        <row r="196">
          <cell r="A196">
            <v>179</v>
          </cell>
          <cell r="C196">
            <v>183782.20727050657</v>
          </cell>
          <cell r="D196">
            <v>1080</v>
          </cell>
          <cell r="E196">
            <v>0</v>
          </cell>
          <cell r="F196">
            <v>1080</v>
          </cell>
          <cell r="G196">
            <v>758.38113727661357</v>
          </cell>
          <cell r="H196">
            <v>321.61886272338648</v>
          </cell>
        </row>
        <row r="197">
          <cell r="A197">
            <v>180</v>
          </cell>
          <cell r="C197">
            <v>183023.82613322994</v>
          </cell>
          <cell r="D197">
            <v>1080</v>
          </cell>
          <cell r="E197">
            <v>0</v>
          </cell>
          <cell r="F197">
            <v>1080</v>
          </cell>
          <cell r="G197">
            <v>759.70830426684756</v>
          </cell>
          <cell r="H197">
            <v>320.29169573315244</v>
          </cell>
        </row>
        <row r="198">
          <cell r="A198">
            <v>181</v>
          </cell>
          <cell r="C198">
            <v>182264.11782896309</v>
          </cell>
          <cell r="D198">
            <v>1080</v>
          </cell>
          <cell r="E198">
            <v>7000</v>
          </cell>
          <cell r="F198">
            <v>8080</v>
          </cell>
          <cell r="G198">
            <v>7761.0377937993144</v>
          </cell>
          <cell r="H198">
            <v>318.96220620068544</v>
          </cell>
        </row>
        <row r="199">
          <cell r="A199">
            <v>182</v>
          </cell>
          <cell r="C199">
            <v>174503.08003516379</v>
          </cell>
          <cell r="D199">
            <v>1080</v>
          </cell>
          <cell r="E199">
            <v>0</v>
          </cell>
          <cell r="F199">
            <v>1080</v>
          </cell>
          <cell r="G199">
            <v>774.61960993846333</v>
          </cell>
          <cell r="H199">
            <v>305.38039006153662</v>
          </cell>
        </row>
        <row r="200">
          <cell r="A200">
            <v>183</v>
          </cell>
          <cell r="C200">
            <v>173728.46042522532</v>
          </cell>
          <cell r="D200">
            <v>1080</v>
          </cell>
          <cell r="E200">
            <v>0</v>
          </cell>
          <cell r="F200">
            <v>1080</v>
          </cell>
          <cell r="G200">
            <v>775.97519425585574</v>
          </cell>
          <cell r="H200">
            <v>304.02480574414432</v>
          </cell>
        </row>
        <row r="201">
          <cell r="A201">
            <v>184</v>
          </cell>
          <cell r="C201">
            <v>172952.48523096947</v>
          </cell>
          <cell r="D201">
            <v>1080</v>
          </cell>
          <cell r="E201">
            <v>0</v>
          </cell>
          <cell r="F201">
            <v>1080</v>
          </cell>
          <cell r="G201">
            <v>777.3331508458034</v>
          </cell>
          <cell r="H201">
            <v>302.6668491541966</v>
          </cell>
        </row>
        <row r="202">
          <cell r="A202">
            <v>185</v>
          </cell>
          <cell r="C202">
            <v>172175.15208012366</v>
          </cell>
          <cell r="D202">
            <v>1080</v>
          </cell>
          <cell r="E202">
            <v>0</v>
          </cell>
          <cell r="F202">
            <v>1080</v>
          </cell>
          <cell r="G202">
            <v>778.69348385978356</v>
          </cell>
          <cell r="H202">
            <v>301.30651614021644</v>
          </cell>
        </row>
        <row r="203">
          <cell r="A203">
            <v>186</v>
          </cell>
          <cell r="C203">
            <v>171396.45859626387</v>
          </cell>
          <cell r="D203">
            <v>1080</v>
          </cell>
          <cell r="E203">
            <v>0</v>
          </cell>
          <cell r="F203">
            <v>1080</v>
          </cell>
          <cell r="G203">
            <v>780.05619745653826</v>
          </cell>
          <cell r="H203">
            <v>299.9438025434618</v>
          </cell>
        </row>
        <row r="204">
          <cell r="A204">
            <v>187</v>
          </cell>
          <cell r="C204">
            <v>170616.40239880732</v>
          </cell>
          <cell r="D204">
            <v>1080</v>
          </cell>
          <cell r="E204">
            <v>0</v>
          </cell>
          <cell r="F204">
            <v>1080</v>
          </cell>
          <cell r="G204">
            <v>781.42129580208712</v>
          </cell>
          <cell r="H204">
            <v>298.57870419791283</v>
          </cell>
        </row>
        <row r="205">
          <cell r="A205">
            <v>188</v>
          </cell>
          <cell r="C205">
            <v>169834.98110300524</v>
          </cell>
          <cell r="D205">
            <v>1080</v>
          </cell>
          <cell r="E205">
            <v>0</v>
          </cell>
          <cell r="F205">
            <v>1080</v>
          </cell>
          <cell r="G205">
            <v>782.78878306974082</v>
          </cell>
          <cell r="H205">
            <v>297.21121693025918</v>
          </cell>
        </row>
        <row r="206">
          <cell r="A206">
            <v>189</v>
          </cell>
          <cell r="C206">
            <v>169052.19231993551</v>
          </cell>
          <cell r="D206">
            <v>1080</v>
          </cell>
          <cell r="E206">
            <v>0</v>
          </cell>
          <cell r="F206">
            <v>1080</v>
          </cell>
          <cell r="G206">
            <v>784.15866344011283</v>
          </cell>
          <cell r="H206">
            <v>295.84133655988717</v>
          </cell>
        </row>
        <row r="207">
          <cell r="A207">
            <v>190</v>
          </cell>
          <cell r="C207">
            <v>168268.03365649539</v>
          </cell>
          <cell r="D207">
            <v>1080</v>
          </cell>
          <cell r="E207">
            <v>0</v>
          </cell>
          <cell r="F207">
            <v>1080</v>
          </cell>
          <cell r="G207">
            <v>785.53094110113307</v>
          </cell>
          <cell r="H207">
            <v>294.46905889886693</v>
          </cell>
        </row>
        <row r="208">
          <cell r="A208">
            <v>191</v>
          </cell>
          <cell r="C208">
            <v>167482.50271539425</v>
          </cell>
          <cell r="D208">
            <v>1080</v>
          </cell>
          <cell r="E208">
            <v>0</v>
          </cell>
          <cell r="F208">
            <v>1080</v>
          </cell>
          <cell r="G208">
            <v>786.90562024806013</v>
          </cell>
          <cell r="H208">
            <v>293.09437975193993</v>
          </cell>
        </row>
        <row r="209">
          <cell r="A209">
            <v>192</v>
          </cell>
          <cell r="C209">
            <v>166695.59709514619</v>
          </cell>
          <cell r="D209">
            <v>1080</v>
          </cell>
          <cell r="E209">
            <v>0</v>
          </cell>
          <cell r="F209">
            <v>1080</v>
          </cell>
          <cell r="G209">
            <v>788.28270508349419</v>
          </cell>
          <cell r="H209">
            <v>291.71729491650586</v>
          </cell>
        </row>
        <row r="210">
          <cell r="A210">
            <v>193</v>
          </cell>
          <cell r="C210">
            <v>165907.3143900627</v>
          </cell>
          <cell r="D210">
            <v>1080</v>
          </cell>
          <cell r="E210">
            <v>7000</v>
          </cell>
          <cell r="F210">
            <v>8080</v>
          </cell>
          <cell r="G210">
            <v>7789.6621998173905</v>
          </cell>
          <cell r="H210">
            <v>290.33780018260978</v>
          </cell>
        </row>
        <row r="211">
          <cell r="A211">
            <v>194</v>
          </cell>
          <cell r="C211">
            <v>158117.65219024531</v>
          </cell>
          <cell r="D211">
            <v>1080</v>
          </cell>
          <cell r="E211">
            <v>0</v>
          </cell>
          <cell r="F211">
            <v>1080</v>
          </cell>
          <cell r="G211">
            <v>803.29410866707076</v>
          </cell>
          <cell r="H211">
            <v>276.7058913329293</v>
          </cell>
        </row>
        <row r="212">
          <cell r="A212">
            <v>195</v>
          </cell>
          <cell r="C212">
            <v>157314.35808157825</v>
          </cell>
          <cell r="D212">
            <v>1080</v>
          </cell>
          <cell r="E212">
            <v>0</v>
          </cell>
          <cell r="F212">
            <v>1080</v>
          </cell>
          <cell r="G212">
            <v>804.69987335723806</v>
          </cell>
          <cell r="H212">
            <v>275.30012664276194</v>
          </cell>
        </row>
        <row r="213">
          <cell r="A213">
            <v>196</v>
          </cell>
          <cell r="C213">
            <v>156509.65820822102</v>
          </cell>
          <cell r="D213">
            <v>1080</v>
          </cell>
          <cell r="E213">
            <v>0</v>
          </cell>
          <cell r="F213">
            <v>1080</v>
          </cell>
          <cell r="G213">
            <v>806.1080981356132</v>
          </cell>
          <cell r="H213">
            <v>273.8919018643868</v>
          </cell>
        </row>
        <row r="214">
          <cell r="A214">
            <v>197</v>
          </cell>
          <cell r="C214">
            <v>155703.5501100854</v>
          </cell>
          <cell r="D214">
            <v>1080</v>
          </cell>
          <cell r="E214">
            <v>0</v>
          </cell>
          <cell r="F214">
            <v>1080</v>
          </cell>
          <cell r="G214">
            <v>807.51878730735052</v>
          </cell>
          <cell r="H214">
            <v>272.48121269264948</v>
          </cell>
        </row>
        <row r="215">
          <cell r="A215">
            <v>198</v>
          </cell>
          <cell r="C215">
            <v>154896.03132277806</v>
          </cell>
          <cell r="D215">
            <v>1080</v>
          </cell>
          <cell r="E215">
            <v>0</v>
          </cell>
          <cell r="F215">
            <v>1080</v>
          </cell>
          <cell r="G215">
            <v>808.93194518513837</v>
          </cell>
          <cell r="H215">
            <v>271.06805481486163</v>
          </cell>
        </row>
        <row r="216">
          <cell r="A216">
            <v>199</v>
          </cell>
          <cell r="C216">
            <v>154087.09937759291</v>
          </cell>
          <cell r="D216">
            <v>1080</v>
          </cell>
          <cell r="E216">
            <v>0</v>
          </cell>
          <cell r="F216">
            <v>1080</v>
          </cell>
          <cell r="G216">
            <v>810.34757608921245</v>
          </cell>
          <cell r="H216">
            <v>269.6524239107876</v>
          </cell>
        </row>
        <row r="217">
          <cell r="A217">
            <v>200</v>
          </cell>
          <cell r="C217">
            <v>153276.75180150371</v>
          </cell>
          <cell r="D217">
            <v>1080</v>
          </cell>
          <cell r="E217">
            <v>0</v>
          </cell>
          <cell r="F217">
            <v>1080</v>
          </cell>
          <cell r="G217">
            <v>811.76568434736851</v>
          </cell>
          <cell r="H217">
            <v>268.23431565263149</v>
          </cell>
        </row>
        <row r="218">
          <cell r="A218">
            <v>201</v>
          </cell>
          <cell r="C218">
            <v>152464.98611715634</v>
          </cell>
          <cell r="D218">
            <v>1080</v>
          </cell>
          <cell r="E218">
            <v>0</v>
          </cell>
          <cell r="F218">
            <v>1080</v>
          </cell>
          <cell r="G218">
            <v>813.18627429497633</v>
          </cell>
          <cell r="H218">
            <v>266.81372570502361</v>
          </cell>
        </row>
        <row r="219">
          <cell r="A219">
            <v>202</v>
          </cell>
          <cell r="C219">
            <v>151651.79984286136</v>
          </cell>
          <cell r="D219">
            <v>1080</v>
          </cell>
          <cell r="E219">
            <v>0</v>
          </cell>
          <cell r="F219">
            <v>1080</v>
          </cell>
          <cell r="G219">
            <v>814.60935027499261</v>
          </cell>
          <cell r="H219">
            <v>265.39064972500739</v>
          </cell>
        </row>
        <row r="220">
          <cell r="A220">
            <v>203</v>
          </cell>
          <cell r="C220">
            <v>150837.19049258638</v>
          </cell>
          <cell r="D220">
            <v>1080</v>
          </cell>
          <cell r="E220">
            <v>0</v>
          </cell>
          <cell r="F220">
            <v>1080</v>
          </cell>
          <cell r="G220">
            <v>816.03491663797377</v>
          </cell>
          <cell r="H220">
            <v>263.96508336202618</v>
          </cell>
        </row>
        <row r="221">
          <cell r="A221">
            <v>204</v>
          </cell>
          <cell r="C221">
            <v>150021.15557594842</v>
          </cell>
          <cell r="D221">
            <v>1080</v>
          </cell>
          <cell r="E221">
            <v>0</v>
          </cell>
          <cell r="F221">
            <v>1080</v>
          </cell>
          <cell r="G221">
            <v>817.46297774209029</v>
          </cell>
          <cell r="H221">
            <v>262.53702225790977</v>
          </cell>
        </row>
        <row r="222">
          <cell r="A222">
            <v>205</v>
          </cell>
          <cell r="C222">
            <v>149203.69259820634</v>
          </cell>
          <cell r="D222">
            <v>1080</v>
          </cell>
          <cell r="E222">
            <v>7000</v>
          </cell>
          <cell r="F222">
            <v>8080</v>
          </cell>
          <cell r="G222">
            <v>7818.8935379531385</v>
          </cell>
          <cell r="H222">
            <v>261.10646204686111</v>
          </cell>
        </row>
        <row r="223">
          <cell r="A223">
            <v>206</v>
          </cell>
          <cell r="C223">
            <v>141384.79906025319</v>
          </cell>
          <cell r="D223">
            <v>1080</v>
          </cell>
          <cell r="E223">
            <v>0</v>
          </cell>
          <cell r="F223">
            <v>1080</v>
          </cell>
          <cell r="G223">
            <v>832.57660164455694</v>
          </cell>
          <cell r="H223">
            <v>247.42339835544308</v>
          </cell>
        </row>
        <row r="224">
          <cell r="A224">
            <v>207</v>
          </cell>
          <cell r="C224">
            <v>140552.22245860862</v>
          </cell>
          <cell r="D224">
            <v>1080</v>
          </cell>
          <cell r="E224">
            <v>0</v>
          </cell>
          <cell r="F224">
            <v>1080</v>
          </cell>
          <cell r="G224">
            <v>834.03361069743494</v>
          </cell>
          <cell r="H224">
            <v>245.96638930256509</v>
          </cell>
        </row>
        <row r="225">
          <cell r="A225">
            <v>208</v>
          </cell>
          <cell r="C225">
            <v>139718.18884791119</v>
          </cell>
          <cell r="D225">
            <v>1080</v>
          </cell>
          <cell r="E225">
            <v>0</v>
          </cell>
          <cell r="F225">
            <v>1080</v>
          </cell>
          <cell r="G225">
            <v>835.49316951615538</v>
          </cell>
          <cell r="H225">
            <v>244.50683048384462</v>
          </cell>
        </row>
        <row r="226">
          <cell r="A226">
            <v>209</v>
          </cell>
          <cell r="C226">
            <v>138882.69567839504</v>
          </cell>
          <cell r="D226">
            <v>1080</v>
          </cell>
          <cell r="E226">
            <v>0</v>
          </cell>
          <cell r="F226">
            <v>1080</v>
          </cell>
          <cell r="G226">
            <v>836.95528256280863</v>
          </cell>
          <cell r="H226">
            <v>243.04471743719134</v>
          </cell>
        </row>
        <row r="227">
          <cell r="A227">
            <v>210</v>
          </cell>
          <cell r="C227">
            <v>138045.74039583222</v>
          </cell>
          <cell r="D227">
            <v>1080</v>
          </cell>
          <cell r="E227">
            <v>0</v>
          </cell>
          <cell r="F227">
            <v>1080</v>
          </cell>
          <cell r="G227">
            <v>838.41995430729355</v>
          </cell>
          <cell r="H227">
            <v>241.58004569270642</v>
          </cell>
        </row>
        <row r="228">
          <cell r="A228">
            <v>211</v>
          </cell>
          <cell r="C228">
            <v>137207.32044152493</v>
          </cell>
          <cell r="D228">
            <v>1080</v>
          </cell>
          <cell r="E228">
            <v>0</v>
          </cell>
          <cell r="F228">
            <v>1080</v>
          </cell>
          <cell r="G228">
            <v>839.88718922733131</v>
          </cell>
          <cell r="H228">
            <v>240.11281077266867</v>
          </cell>
        </row>
        <row r="229">
          <cell r="A229">
            <v>212</v>
          </cell>
          <cell r="C229">
            <v>136367.4332522976</v>
          </cell>
          <cell r="D229">
            <v>1080</v>
          </cell>
          <cell r="E229">
            <v>0</v>
          </cell>
          <cell r="F229">
            <v>1080</v>
          </cell>
          <cell r="G229">
            <v>841.35699180847917</v>
          </cell>
          <cell r="H229">
            <v>238.64300819152083</v>
          </cell>
        </row>
        <row r="230">
          <cell r="A230">
            <v>213</v>
          </cell>
          <cell r="C230">
            <v>135526.07626048912</v>
          </cell>
          <cell r="D230">
            <v>1080</v>
          </cell>
          <cell r="E230">
            <v>0</v>
          </cell>
          <cell r="F230">
            <v>1080</v>
          </cell>
          <cell r="G230">
            <v>842.82936654414402</v>
          </cell>
          <cell r="H230">
            <v>237.17063345585598</v>
          </cell>
        </row>
        <row r="231">
          <cell r="A231">
            <v>214</v>
          </cell>
          <cell r="C231">
            <v>134683.24689394498</v>
          </cell>
          <cell r="D231">
            <v>1080</v>
          </cell>
          <cell r="E231">
            <v>0</v>
          </cell>
          <cell r="F231">
            <v>1080</v>
          </cell>
          <cell r="G231">
            <v>844.30431793559626</v>
          </cell>
          <cell r="H231">
            <v>235.69568206440371</v>
          </cell>
        </row>
        <row r="232">
          <cell r="A232">
            <v>215</v>
          </cell>
          <cell r="C232">
            <v>133838.94257600937</v>
          </cell>
          <cell r="D232">
            <v>1080</v>
          </cell>
          <cell r="E232">
            <v>0</v>
          </cell>
          <cell r="F232">
            <v>1080</v>
          </cell>
          <cell r="G232">
            <v>845.78185049198362</v>
          </cell>
          <cell r="H232">
            <v>234.21814950801641</v>
          </cell>
        </row>
        <row r="233">
          <cell r="A233">
            <v>216</v>
          </cell>
          <cell r="C233">
            <v>132993.1607255174</v>
          </cell>
          <cell r="D233">
            <v>1080</v>
          </cell>
          <cell r="E233">
            <v>0</v>
          </cell>
          <cell r="F233">
            <v>1080</v>
          </cell>
          <cell r="G233">
            <v>847.26196873034451</v>
          </cell>
          <cell r="H233">
            <v>232.73803126965547</v>
          </cell>
        </row>
        <row r="234">
          <cell r="A234">
            <v>217</v>
          </cell>
          <cell r="C234">
            <v>132145.89875678706</v>
          </cell>
          <cell r="D234">
            <v>1080</v>
          </cell>
          <cell r="E234">
            <v>7000</v>
          </cell>
          <cell r="F234">
            <v>8080</v>
          </cell>
          <cell r="G234">
            <v>7848.7446771756222</v>
          </cell>
          <cell r="H234">
            <v>231.25532282437737</v>
          </cell>
        </row>
        <row r="235">
          <cell r="A235">
            <v>218</v>
          </cell>
          <cell r="C235">
            <v>124297.15407961144</v>
          </cell>
          <cell r="D235">
            <v>1080</v>
          </cell>
          <cell r="E235">
            <v>0</v>
          </cell>
          <cell r="F235">
            <v>1080</v>
          </cell>
          <cell r="G235">
            <v>862.47998036067997</v>
          </cell>
          <cell r="H235">
            <v>217.52001963932003</v>
          </cell>
        </row>
        <row r="236">
          <cell r="A236">
            <v>219</v>
          </cell>
          <cell r="C236">
            <v>123434.67409925077</v>
          </cell>
          <cell r="D236">
            <v>1080</v>
          </cell>
          <cell r="E236">
            <v>0</v>
          </cell>
          <cell r="F236">
            <v>1080</v>
          </cell>
          <cell r="G236">
            <v>863.98932032631114</v>
          </cell>
          <cell r="H236">
            <v>216.01067967368886</v>
          </cell>
        </row>
        <row r="237">
          <cell r="A237">
            <v>220</v>
          </cell>
          <cell r="C237">
            <v>122570.68477892446</v>
          </cell>
          <cell r="D237">
            <v>1080</v>
          </cell>
          <cell r="E237">
            <v>0</v>
          </cell>
          <cell r="F237">
            <v>1080</v>
          </cell>
          <cell r="G237">
            <v>865.5013016368822</v>
          </cell>
          <cell r="H237">
            <v>214.49869836311782</v>
          </cell>
        </row>
        <row r="238">
          <cell r="A238">
            <v>221</v>
          </cell>
          <cell r="C238">
            <v>121705.18347728759</v>
          </cell>
          <cell r="D238">
            <v>1080</v>
          </cell>
          <cell r="E238">
            <v>0</v>
          </cell>
          <cell r="F238">
            <v>1080</v>
          </cell>
          <cell r="G238">
            <v>867.01592891474672</v>
          </cell>
          <cell r="H238">
            <v>212.98407108525328</v>
          </cell>
        </row>
        <row r="239">
          <cell r="A239">
            <v>222</v>
          </cell>
          <cell r="C239">
            <v>120838.16754837285</v>
          </cell>
          <cell r="D239">
            <v>1080</v>
          </cell>
          <cell r="E239">
            <v>0</v>
          </cell>
          <cell r="F239">
            <v>1080</v>
          </cell>
          <cell r="G239">
            <v>868.53320679034755</v>
          </cell>
          <cell r="H239">
            <v>211.46679320965248</v>
          </cell>
        </row>
        <row r="240">
          <cell r="A240">
            <v>223</v>
          </cell>
          <cell r="C240">
            <v>119969.6343415825</v>
          </cell>
          <cell r="D240">
            <v>1080</v>
          </cell>
          <cell r="E240">
            <v>0</v>
          </cell>
          <cell r="F240">
            <v>1080</v>
          </cell>
          <cell r="G240">
            <v>870.05313990223067</v>
          </cell>
          <cell r="H240">
            <v>209.94686009776936</v>
          </cell>
        </row>
        <row r="241">
          <cell r="A241">
            <v>224</v>
          </cell>
          <cell r="C241">
            <v>119099.58120168027</v>
          </cell>
          <cell r="D241">
            <v>1080</v>
          </cell>
          <cell r="E241">
            <v>0</v>
          </cell>
          <cell r="F241">
            <v>1080</v>
          </cell>
          <cell r="G241">
            <v>871.57573289705954</v>
          </cell>
          <cell r="H241">
            <v>208.42426710294046</v>
          </cell>
        </row>
        <row r="242">
          <cell r="A242">
            <v>225</v>
          </cell>
          <cell r="C242">
            <v>118228.0054687832</v>
          </cell>
          <cell r="D242">
            <v>1080</v>
          </cell>
          <cell r="E242">
            <v>0</v>
          </cell>
          <cell r="F242">
            <v>1080</v>
          </cell>
          <cell r="G242">
            <v>873.10099042962941</v>
          </cell>
          <cell r="H242">
            <v>206.89900957037062</v>
          </cell>
        </row>
        <row r="243">
          <cell r="A243">
            <v>226</v>
          </cell>
          <cell r="C243">
            <v>117354.90447835358</v>
          </cell>
          <cell r="D243">
            <v>1080</v>
          </cell>
          <cell r="E243">
            <v>0</v>
          </cell>
          <cell r="F243">
            <v>1080</v>
          </cell>
          <cell r="G243">
            <v>874.62891716288118</v>
          </cell>
          <cell r="H243">
            <v>205.37108283711879</v>
          </cell>
        </row>
        <row r="244">
          <cell r="A244">
            <v>227</v>
          </cell>
          <cell r="C244">
            <v>116480.27556119071</v>
          </cell>
          <cell r="D244">
            <v>1080</v>
          </cell>
          <cell r="E244">
            <v>0</v>
          </cell>
          <cell r="F244">
            <v>1080</v>
          </cell>
          <cell r="G244">
            <v>876.15951776791621</v>
          </cell>
          <cell r="H244">
            <v>203.84048223208376</v>
          </cell>
        </row>
        <row r="245">
          <cell r="A245">
            <v>228</v>
          </cell>
          <cell r="C245">
            <v>115604.11604342279</v>
          </cell>
          <cell r="D245">
            <v>1080</v>
          </cell>
          <cell r="E245">
            <v>0</v>
          </cell>
          <cell r="F245">
            <v>1080</v>
          </cell>
          <cell r="G245">
            <v>877.69279692401005</v>
          </cell>
          <cell r="H245">
            <v>202.30720307598992</v>
          </cell>
        </row>
        <row r="246">
          <cell r="A246">
            <v>229</v>
          </cell>
          <cell r="C246">
            <v>114726.42324649879</v>
          </cell>
          <cell r="D246">
            <v>1080</v>
          </cell>
          <cell r="E246">
            <v>7000</v>
          </cell>
          <cell r="F246">
            <v>8080</v>
          </cell>
          <cell r="G246">
            <v>7879.2287593186275</v>
          </cell>
          <cell r="H246">
            <v>200.77124068137289</v>
          </cell>
        </row>
        <row r="247">
          <cell r="A247">
            <v>230</v>
          </cell>
          <cell r="C247">
            <v>106847.19448718015</v>
          </cell>
          <cell r="D247">
            <v>1080</v>
          </cell>
          <cell r="E247">
            <v>0</v>
          </cell>
          <cell r="F247">
            <v>1080</v>
          </cell>
          <cell r="G247">
            <v>893.01740964743476</v>
          </cell>
          <cell r="H247">
            <v>186.98259035256527</v>
          </cell>
        </row>
        <row r="248">
          <cell r="A248">
            <v>231</v>
          </cell>
          <cell r="C248">
            <v>105954.17707753272</v>
          </cell>
          <cell r="D248">
            <v>1080</v>
          </cell>
          <cell r="E248">
            <v>0</v>
          </cell>
          <cell r="F248">
            <v>1080</v>
          </cell>
          <cell r="G248">
            <v>894.5801901143177</v>
          </cell>
          <cell r="H248">
            <v>185.41980988568227</v>
          </cell>
        </row>
        <row r="249">
          <cell r="A249">
            <v>232</v>
          </cell>
          <cell r="C249">
            <v>105059.5968874184</v>
          </cell>
          <cell r="D249">
            <v>1080</v>
          </cell>
          <cell r="E249">
            <v>0</v>
          </cell>
          <cell r="F249">
            <v>1080</v>
          </cell>
          <cell r="G249">
            <v>896.1457054470178</v>
          </cell>
          <cell r="H249">
            <v>183.85429455298222</v>
          </cell>
        </row>
        <row r="250">
          <cell r="A250">
            <v>233</v>
          </cell>
          <cell r="C250">
            <v>104163.45118197138</v>
          </cell>
          <cell r="D250">
            <v>1080</v>
          </cell>
          <cell r="E250">
            <v>0</v>
          </cell>
          <cell r="F250">
            <v>1080</v>
          </cell>
          <cell r="G250">
            <v>897.71396043155005</v>
          </cell>
          <cell r="H250">
            <v>182.28603956844992</v>
          </cell>
        </row>
        <row r="251">
          <cell r="A251">
            <v>234</v>
          </cell>
          <cell r="C251">
            <v>103265.73722153984</v>
          </cell>
          <cell r="D251">
            <v>1080</v>
          </cell>
          <cell r="E251">
            <v>0</v>
          </cell>
          <cell r="F251">
            <v>1080</v>
          </cell>
          <cell r="G251">
            <v>899.2849598623053</v>
          </cell>
          <cell r="H251">
            <v>180.71504013769473</v>
          </cell>
        </row>
        <row r="252">
          <cell r="A252">
            <v>235</v>
          </cell>
          <cell r="C252">
            <v>102366.45226167754</v>
          </cell>
          <cell r="D252">
            <v>1080</v>
          </cell>
          <cell r="E252">
            <v>0</v>
          </cell>
          <cell r="F252">
            <v>1080</v>
          </cell>
          <cell r="G252">
            <v>900.85870854206428</v>
          </cell>
          <cell r="H252">
            <v>179.14129145793569</v>
          </cell>
        </row>
        <row r="253">
          <cell r="A253">
            <v>236</v>
          </cell>
          <cell r="C253">
            <v>101465.59355313548</v>
          </cell>
          <cell r="D253">
            <v>1080</v>
          </cell>
          <cell r="E253">
            <v>0</v>
          </cell>
          <cell r="F253">
            <v>1080</v>
          </cell>
          <cell r="G253">
            <v>902.43521128201292</v>
          </cell>
          <cell r="H253">
            <v>177.56478871798708</v>
          </cell>
        </row>
        <row r="254">
          <cell r="A254">
            <v>237</v>
          </cell>
          <cell r="C254">
            <v>100563.15834185346</v>
          </cell>
          <cell r="D254">
            <v>1080</v>
          </cell>
          <cell r="E254">
            <v>0</v>
          </cell>
          <cell r="F254">
            <v>1080</v>
          </cell>
          <cell r="G254">
            <v>904.01447290175645</v>
          </cell>
          <cell r="H254">
            <v>175.98552709824355</v>
          </cell>
        </row>
        <row r="255">
          <cell r="A255">
            <v>238</v>
          </cell>
          <cell r="C255">
            <v>99659.143868951694</v>
          </cell>
          <cell r="D255">
            <v>1080</v>
          </cell>
          <cell r="E255">
            <v>0</v>
          </cell>
          <cell r="F255">
            <v>1080</v>
          </cell>
          <cell r="G255">
            <v>905.59649822933454</v>
          </cell>
          <cell r="H255">
            <v>174.40350177066549</v>
          </cell>
        </row>
        <row r="256">
          <cell r="A256">
            <v>239</v>
          </cell>
          <cell r="C256">
            <v>98753.547370722357</v>
          </cell>
          <cell r="D256">
            <v>1080</v>
          </cell>
          <cell r="E256">
            <v>0</v>
          </cell>
          <cell r="F256">
            <v>1080</v>
          </cell>
          <cell r="G256">
            <v>907.18129210123584</v>
          </cell>
          <cell r="H256">
            <v>172.81870789876413</v>
          </cell>
        </row>
        <row r="257">
          <cell r="A257">
            <v>240</v>
          </cell>
          <cell r="C257">
            <v>97846.366078621126</v>
          </cell>
          <cell r="D257">
            <v>1080</v>
          </cell>
          <cell r="E257">
            <v>0</v>
          </cell>
          <cell r="F257">
            <v>1080</v>
          </cell>
          <cell r="G257">
            <v>908.76885936241297</v>
          </cell>
          <cell r="H257">
            <v>171.231140637587</v>
          </cell>
        </row>
        <row r="258">
          <cell r="A258">
            <v>241</v>
          </cell>
          <cell r="C258">
            <v>96937.597219258707</v>
          </cell>
          <cell r="D258">
            <v>1080</v>
          </cell>
          <cell r="E258">
            <v>0</v>
          </cell>
          <cell r="F258">
            <v>1080</v>
          </cell>
          <cell r="G258">
            <v>910.3592048662972</v>
          </cell>
          <cell r="H258">
            <v>169.64079513370274</v>
          </cell>
        </row>
        <row r="259">
          <cell r="A259">
            <v>242</v>
          </cell>
          <cell r="C259">
            <v>96027.238014392409</v>
          </cell>
          <cell r="D259">
            <v>1080</v>
          </cell>
          <cell r="E259">
            <v>0</v>
          </cell>
          <cell r="F259">
            <v>1080</v>
          </cell>
          <cell r="G259">
            <v>911.95233347481326</v>
          </cell>
          <cell r="H259">
            <v>168.04766652518671</v>
          </cell>
        </row>
        <row r="260">
          <cell r="A260">
            <v>243</v>
          </cell>
          <cell r="C260">
            <v>95115.285680917601</v>
          </cell>
          <cell r="D260">
            <v>1080</v>
          </cell>
          <cell r="E260">
            <v>0</v>
          </cell>
          <cell r="F260">
            <v>1080</v>
          </cell>
          <cell r="G260">
            <v>913.54825005839416</v>
          </cell>
          <cell r="H260">
            <v>166.45174994160581</v>
          </cell>
        </row>
        <row r="261">
          <cell r="A261">
            <v>244</v>
          </cell>
          <cell r="C261">
            <v>94201.737430859212</v>
          </cell>
          <cell r="D261">
            <v>1080</v>
          </cell>
          <cell r="E261">
            <v>0</v>
          </cell>
          <cell r="F261">
            <v>1080</v>
          </cell>
          <cell r="G261">
            <v>915.14695949599638</v>
          </cell>
          <cell r="H261">
            <v>164.85304050400364</v>
          </cell>
        </row>
        <row r="262">
          <cell r="A262">
            <v>245</v>
          </cell>
          <cell r="C262">
            <v>93286.590471363219</v>
          </cell>
          <cell r="D262">
            <v>1080</v>
          </cell>
          <cell r="E262">
            <v>0</v>
          </cell>
          <cell r="F262">
            <v>1080</v>
          </cell>
          <cell r="G262">
            <v>916.7484666751144</v>
          </cell>
          <cell r="H262">
            <v>163.25153332488563</v>
          </cell>
        </row>
        <row r="263">
          <cell r="A263">
            <v>246</v>
          </cell>
          <cell r="C263">
            <v>92369.842004688107</v>
          </cell>
          <cell r="D263">
            <v>1080</v>
          </cell>
          <cell r="E263">
            <v>0</v>
          </cell>
          <cell r="F263">
            <v>1080</v>
          </cell>
          <cell r="G263">
            <v>918.35277649179579</v>
          </cell>
          <cell r="H263">
            <v>161.64722350820421</v>
          </cell>
        </row>
        <row r="264">
          <cell r="A264">
            <v>247</v>
          </cell>
          <cell r="C264">
            <v>91451.489228196311</v>
          </cell>
          <cell r="D264">
            <v>1080</v>
          </cell>
          <cell r="E264">
            <v>0</v>
          </cell>
          <cell r="F264">
            <v>1080</v>
          </cell>
          <cell r="G264">
            <v>919.9598938506565</v>
          </cell>
          <cell r="H264">
            <v>160.04010614934356</v>
          </cell>
        </row>
        <row r="265">
          <cell r="A265">
            <v>248</v>
          </cell>
          <cell r="C265">
            <v>90531.529334345658</v>
          </cell>
          <cell r="D265">
            <v>1080</v>
          </cell>
          <cell r="E265">
            <v>0</v>
          </cell>
          <cell r="F265">
            <v>1080</v>
          </cell>
          <cell r="G265">
            <v>921.56982366489513</v>
          </cell>
          <cell r="H265">
            <v>158.4301763351049</v>
          </cell>
        </row>
        <row r="266">
          <cell r="A266">
            <v>249</v>
          </cell>
          <cell r="C266">
            <v>89609.959510680768</v>
          </cell>
          <cell r="D266">
            <v>1080</v>
          </cell>
          <cell r="E266">
            <v>0</v>
          </cell>
          <cell r="F266">
            <v>1080</v>
          </cell>
          <cell r="G266">
            <v>923.18257085630864</v>
          </cell>
          <cell r="H266">
            <v>156.81742914369136</v>
          </cell>
        </row>
        <row r="267">
          <cell r="A267">
            <v>250</v>
          </cell>
          <cell r="C267">
            <v>88686.776939824456</v>
          </cell>
          <cell r="D267">
            <v>1080</v>
          </cell>
          <cell r="E267">
            <v>0</v>
          </cell>
          <cell r="F267">
            <v>1080</v>
          </cell>
          <cell r="G267">
            <v>924.79814035530717</v>
          </cell>
          <cell r="H267">
            <v>155.2018596446928</v>
          </cell>
        </row>
        <row r="268">
          <cell r="A268">
            <v>251</v>
          </cell>
          <cell r="C268">
            <v>87761.978799469143</v>
          </cell>
          <cell r="D268">
            <v>1080</v>
          </cell>
          <cell r="E268">
            <v>0</v>
          </cell>
          <cell r="F268">
            <v>1080</v>
          </cell>
          <cell r="G268">
            <v>926.41653710092896</v>
          </cell>
          <cell r="H268">
            <v>153.58346289907101</v>
          </cell>
        </row>
        <row r="269">
          <cell r="A269">
            <v>252</v>
          </cell>
          <cell r="C269">
            <v>86835.562262368214</v>
          </cell>
          <cell r="D269">
            <v>1080</v>
          </cell>
          <cell r="E269">
            <v>0</v>
          </cell>
          <cell r="F269">
            <v>1080</v>
          </cell>
          <cell r="G269">
            <v>928.03776604085556</v>
          </cell>
          <cell r="H269">
            <v>151.96223395914438</v>
          </cell>
        </row>
        <row r="270">
          <cell r="A270">
            <v>253</v>
          </cell>
          <cell r="C270">
            <v>85907.524496327358</v>
          </cell>
          <cell r="D270">
            <v>1080</v>
          </cell>
          <cell r="E270">
            <v>0</v>
          </cell>
          <cell r="F270">
            <v>1080</v>
          </cell>
          <cell r="G270">
            <v>929.6618321314271</v>
          </cell>
          <cell r="H270">
            <v>150.33816786857287</v>
          </cell>
        </row>
        <row r="271">
          <cell r="A271">
            <v>254</v>
          </cell>
          <cell r="C271">
            <v>84977.862664195927</v>
          </cell>
          <cell r="D271">
            <v>1080</v>
          </cell>
          <cell r="E271">
            <v>0</v>
          </cell>
          <cell r="F271">
            <v>1080</v>
          </cell>
          <cell r="G271">
            <v>931.28874033765715</v>
          </cell>
          <cell r="H271">
            <v>148.71125966234288</v>
          </cell>
        </row>
        <row r="272">
          <cell r="A272">
            <v>255</v>
          </cell>
          <cell r="C272">
            <v>84046.573923858276</v>
          </cell>
          <cell r="D272">
            <v>1080</v>
          </cell>
          <cell r="E272">
            <v>0</v>
          </cell>
          <cell r="F272">
            <v>1080</v>
          </cell>
          <cell r="G272">
            <v>932.91849563324797</v>
          </cell>
          <cell r="H272">
            <v>147.081504366752</v>
          </cell>
        </row>
        <row r="273">
          <cell r="A273">
            <v>256</v>
          </cell>
          <cell r="C273">
            <v>83113.655428225029</v>
          </cell>
          <cell r="D273">
            <v>1080</v>
          </cell>
          <cell r="E273">
            <v>0</v>
          </cell>
          <cell r="F273">
            <v>1080</v>
          </cell>
          <cell r="G273">
            <v>934.55110300060619</v>
          </cell>
          <cell r="H273">
            <v>145.44889699939381</v>
          </cell>
        </row>
        <row r="274">
          <cell r="A274">
            <v>257</v>
          </cell>
          <cell r="C274">
            <v>82179.104325224427</v>
          </cell>
          <cell r="D274">
            <v>1080</v>
          </cell>
          <cell r="E274">
            <v>0</v>
          </cell>
          <cell r="F274">
            <v>1080</v>
          </cell>
          <cell r="G274">
            <v>936.18656743085728</v>
          </cell>
          <cell r="H274">
            <v>143.81343256914275</v>
          </cell>
        </row>
        <row r="275">
          <cell r="A275">
            <v>258</v>
          </cell>
          <cell r="C275">
            <v>81242.917757793577</v>
          </cell>
          <cell r="D275">
            <v>1080</v>
          </cell>
          <cell r="E275">
            <v>0</v>
          </cell>
          <cell r="F275">
            <v>1080</v>
          </cell>
          <cell r="G275">
            <v>937.82489392386128</v>
          </cell>
          <cell r="H275">
            <v>142.17510607613877</v>
          </cell>
        </row>
        <row r="276">
          <cell r="A276">
            <v>259</v>
          </cell>
          <cell r="C276">
            <v>80305.092863869722</v>
          </cell>
          <cell r="D276">
            <v>1080</v>
          </cell>
          <cell r="E276">
            <v>0</v>
          </cell>
          <cell r="F276">
            <v>1080</v>
          </cell>
          <cell r="G276">
            <v>939.46608748822791</v>
          </cell>
          <cell r="H276">
            <v>140.53391251177203</v>
          </cell>
        </row>
        <row r="277">
          <cell r="A277">
            <v>260</v>
          </cell>
          <cell r="C277">
            <v>79365.626776381498</v>
          </cell>
          <cell r="D277">
            <v>1080</v>
          </cell>
          <cell r="E277">
            <v>0</v>
          </cell>
          <cell r="F277">
            <v>1080</v>
          </cell>
          <cell r="G277">
            <v>941.11015314133238</v>
          </cell>
          <cell r="H277">
            <v>138.88984685866762</v>
          </cell>
        </row>
        <row r="278">
          <cell r="A278">
            <v>261</v>
          </cell>
          <cell r="C278">
            <v>78424.516623240168</v>
          </cell>
          <cell r="D278">
            <v>1080</v>
          </cell>
          <cell r="E278">
            <v>0</v>
          </cell>
          <cell r="F278">
            <v>1080</v>
          </cell>
          <cell r="G278">
            <v>942.75709590932968</v>
          </cell>
          <cell r="H278">
            <v>137.24290409067029</v>
          </cell>
        </row>
        <row r="279">
          <cell r="A279">
            <v>262</v>
          </cell>
          <cell r="C279">
            <v>77481.75952733084</v>
          </cell>
          <cell r="D279">
            <v>1080</v>
          </cell>
          <cell r="E279">
            <v>0</v>
          </cell>
          <cell r="F279">
            <v>1080</v>
          </cell>
          <cell r="G279">
            <v>944.40692082717101</v>
          </cell>
          <cell r="H279">
            <v>135.59307917282896</v>
          </cell>
        </row>
        <row r="280">
          <cell r="A280">
            <v>263</v>
          </cell>
          <cell r="C280">
            <v>76537.352606503671</v>
          </cell>
          <cell r="D280">
            <v>1080</v>
          </cell>
          <cell r="E280">
            <v>0</v>
          </cell>
          <cell r="F280">
            <v>1080</v>
          </cell>
          <cell r="G280">
            <v>946.05963293861851</v>
          </cell>
          <cell r="H280">
            <v>133.94036706138144</v>
          </cell>
        </row>
        <row r="281">
          <cell r="A281">
            <v>264</v>
          </cell>
          <cell r="C281">
            <v>75591.292973565054</v>
          </cell>
          <cell r="D281">
            <v>1080</v>
          </cell>
          <cell r="E281">
            <v>0</v>
          </cell>
          <cell r="F281">
            <v>1080</v>
          </cell>
          <cell r="G281">
            <v>947.71523729626119</v>
          </cell>
          <cell r="H281">
            <v>132.28476270373883</v>
          </cell>
        </row>
        <row r="282">
          <cell r="A282">
            <v>265</v>
          </cell>
          <cell r="C282">
            <v>74643.577736268795</v>
          </cell>
          <cell r="D282">
            <v>1080</v>
          </cell>
          <cell r="E282">
            <v>0</v>
          </cell>
          <cell r="F282">
            <v>1080</v>
          </cell>
          <cell r="G282">
            <v>949.37373896152963</v>
          </cell>
          <cell r="H282">
            <v>130.6262610384704</v>
          </cell>
        </row>
        <row r="283">
          <cell r="A283">
            <v>266</v>
          </cell>
          <cell r="C283">
            <v>73694.203997307268</v>
          </cell>
          <cell r="D283">
            <v>1080</v>
          </cell>
          <cell r="E283">
            <v>0</v>
          </cell>
          <cell r="F283">
            <v>1080</v>
          </cell>
          <cell r="G283">
            <v>951.03514300471227</v>
          </cell>
          <cell r="H283">
            <v>128.96485699528773</v>
          </cell>
        </row>
        <row r="284">
          <cell r="A284">
            <v>267</v>
          </cell>
          <cell r="C284">
            <v>72743.168854302552</v>
          </cell>
          <cell r="D284">
            <v>1080</v>
          </cell>
          <cell r="E284">
            <v>0</v>
          </cell>
          <cell r="F284">
            <v>1080</v>
          </cell>
          <cell r="G284">
            <v>952.6994545049705</v>
          </cell>
          <cell r="H284">
            <v>127.30054549502948</v>
          </cell>
        </row>
        <row r="285">
          <cell r="A285">
            <v>268</v>
          </cell>
          <cell r="C285">
            <v>71790.469399797585</v>
          </cell>
          <cell r="D285">
            <v>1080</v>
          </cell>
          <cell r="E285">
            <v>0</v>
          </cell>
          <cell r="F285">
            <v>1080</v>
          </cell>
          <cell r="G285">
            <v>954.36667855035421</v>
          </cell>
          <cell r="H285">
            <v>125.63332144964578</v>
          </cell>
        </row>
        <row r="286">
          <cell r="A286">
            <v>269</v>
          </cell>
          <cell r="C286">
            <v>70836.102721247225</v>
          </cell>
          <cell r="D286">
            <v>1080</v>
          </cell>
          <cell r="E286">
            <v>0</v>
          </cell>
          <cell r="F286">
            <v>1080</v>
          </cell>
          <cell r="G286">
            <v>956.03682023781732</v>
          </cell>
          <cell r="H286">
            <v>123.96317976218266</v>
          </cell>
        </row>
        <row r="287">
          <cell r="A287">
            <v>270</v>
          </cell>
          <cell r="C287">
            <v>69880.06590100941</v>
          </cell>
          <cell r="D287">
            <v>1080</v>
          </cell>
          <cell r="E287">
            <v>0</v>
          </cell>
          <cell r="F287">
            <v>1080</v>
          </cell>
          <cell r="G287">
            <v>957.70988467323355</v>
          </cell>
          <cell r="H287">
            <v>122.29011532676647</v>
          </cell>
        </row>
        <row r="288">
          <cell r="A288">
            <v>271</v>
          </cell>
          <cell r="C288">
            <v>68922.356016336169</v>
          </cell>
          <cell r="D288">
            <v>1080</v>
          </cell>
          <cell r="E288">
            <v>0</v>
          </cell>
          <cell r="F288">
            <v>1080</v>
          </cell>
          <cell r="G288">
            <v>959.38587697141168</v>
          </cell>
          <cell r="H288">
            <v>120.61412302858831</v>
          </cell>
        </row>
        <row r="289">
          <cell r="A289">
            <v>272</v>
          </cell>
          <cell r="C289">
            <v>67962.970139364756</v>
          </cell>
          <cell r="D289">
            <v>1080</v>
          </cell>
          <cell r="E289">
            <v>0</v>
          </cell>
          <cell r="F289">
            <v>1080</v>
          </cell>
          <cell r="G289">
            <v>961.06480225611165</v>
          </cell>
          <cell r="H289">
            <v>118.93519774388834</v>
          </cell>
        </row>
        <row r="290">
          <cell r="A290">
            <v>273</v>
          </cell>
          <cell r="C290">
            <v>67001.905337108648</v>
          </cell>
          <cell r="D290">
            <v>1080</v>
          </cell>
          <cell r="E290">
            <v>0</v>
          </cell>
          <cell r="F290">
            <v>1080</v>
          </cell>
          <cell r="G290">
            <v>962.74666566005988</v>
          </cell>
          <cell r="H290">
            <v>117.25333433994014</v>
          </cell>
        </row>
        <row r="291">
          <cell r="A291">
            <v>274</v>
          </cell>
          <cell r="C291">
            <v>66039.158671448589</v>
          </cell>
          <cell r="D291">
            <v>1080</v>
          </cell>
          <cell r="E291">
            <v>0</v>
          </cell>
          <cell r="F291">
            <v>1080</v>
          </cell>
          <cell r="G291">
            <v>964.43147232496494</v>
          </cell>
          <cell r="H291">
            <v>115.56852767503504</v>
          </cell>
        </row>
        <row r="292">
          <cell r="A292">
            <v>275</v>
          </cell>
          <cell r="C292">
            <v>65074.727199123627</v>
          </cell>
          <cell r="D292">
            <v>1080</v>
          </cell>
          <cell r="E292">
            <v>0</v>
          </cell>
          <cell r="F292">
            <v>1080</v>
          </cell>
          <cell r="G292">
            <v>966.11922740153364</v>
          </cell>
          <cell r="H292">
            <v>113.88077259846635</v>
          </cell>
        </row>
        <row r="293">
          <cell r="A293">
            <v>276</v>
          </cell>
          <cell r="C293">
            <v>64108.607971722093</v>
          </cell>
          <cell r="D293">
            <v>1080</v>
          </cell>
          <cell r="E293">
            <v>0</v>
          </cell>
          <cell r="F293">
            <v>1080</v>
          </cell>
          <cell r="G293">
            <v>967.8099360494864</v>
          </cell>
          <cell r="H293">
            <v>112.19006395051366</v>
          </cell>
        </row>
        <row r="294">
          <cell r="A294">
            <v>277</v>
          </cell>
          <cell r="C294">
            <v>63140.798035672604</v>
          </cell>
          <cell r="D294">
            <v>1080</v>
          </cell>
          <cell r="E294">
            <v>0</v>
          </cell>
          <cell r="F294">
            <v>1080</v>
          </cell>
          <cell r="G294">
            <v>969.50360343757291</v>
          </cell>
          <cell r="H294">
            <v>110.49639656242705</v>
          </cell>
        </row>
        <row r="295">
          <cell r="A295">
            <v>278</v>
          </cell>
          <cell r="C295">
            <v>62171.29443223503</v>
          </cell>
          <cell r="D295">
            <v>1080</v>
          </cell>
          <cell r="E295">
            <v>0</v>
          </cell>
          <cell r="F295">
            <v>1080</v>
          </cell>
          <cell r="G295">
            <v>971.20023474358868</v>
          </cell>
          <cell r="H295">
            <v>108.79976525641131</v>
          </cell>
        </row>
        <row r="296">
          <cell r="A296">
            <v>279</v>
          </cell>
          <cell r="C296">
            <v>61200.094197491439</v>
          </cell>
          <cell r="D296">
            <v>1080</v>
          </cell>
          <cell r="E296">
            <v>0</v>
          </cell>
          <cell r="F296">
            <v>1080</v>
          </cell>
          <cell r="G296">
            <v>972.89983515438996</v>
          </cell>
          <cell r="H296">
            <v>107.10016484561002</v>
          </cell>
        </row>
        <row r="297">
          <cell r="A297">
            <v>280</v>
          </cell>
          <cell r="C297">
            <v>60227.194362337046</v>
          </cell>
          <cell r="D297">
            <v>1080</v>
          </cell>
          <cell r="E297">
            <v>0</v>
          </cell>
          <cell r="F297">
            <v>1080</v>
          </cell>
          <cell r="G297">
            <v>974.6024098659102</v>
          </cell>
          <cell r="H297">
            <v>105.39759013408984</v>
          </cell>
        </row>
        <row r="298">
          <cell r="A298">
            <v>281</v>
          </cell>
          <cell r="C298">
            <v>59252.591952471135</v>
          </cell>
          <cell r="D298">
            <v>1080</v>
          </cell>
          <cell r="E298">
            <v>0</v>
          </cell>
          <cell r="F298">
            <v>1080</v>
          </cell>
          <cell r="G298">
            <v>976.30796408317553</v>
          </cell>
          <cell r="H298">
            <v>103.69203591682448</v>
          </cell>
        </row>
        <row r="299">
          <cell r="A299">
            <v>282</v>
          </cell>
          <cell r="C299">
            <v>58276.283988387957</v>
          </cell>
          <cell r="D299">
            <v>1080</v>
          </cell>
          <cell r="E299">
            <v>0</v>
          </cell>
          <cell r="F299">
            <v>1080</v>
          </cell>
          <cell r="G299">
            <v>978.01650302032112</v>
          </cell>
          <cell r="H299">
            <v>101.98349697967893</v>
          </cell>
        </row>
        <row r="300">
          <cell r="A300">
            <v>283</v>
          </cell>
          <cell r="C300">
            <v>57298.267485367636</v>
          </cell>
          <cell r="D300">
            <v>1080</v>
          </cell>
          <cell r="E300">
            <v>0</v>
          </cell>
          <cell r="F300">
            <v>1080</v>
          </cell>
          <cell r="G300">
            <v>979.72803190060665</v>
          </cell>
          <cell r="H300">
            <v>100.27196809939336</v>
          </cell>
        </row>
        <row r="301">
          <cell r="A301">
            <v>284</v>
          </cell>
          <cell r="C301">
            <v>56318.539453467027</v>
          </cell>
          <cell r="D301">
            <v>1080</v>
          </cell>
          <cell r="E301">
            <v>0</v>
          </cell>
          <cell r="F301">
            <v>1080</v>
          </cell>
          <cell r="G301">
            <v>981.44255595643267</v>
          </cell>
          <cell r="H301">
            <v>98.557444043567315</v>
          </cell>
        </row>
        <row r="302">
          <cell r="A302">
            <v>285</v>
          </cell>
          <cell r="C302">
            <v>55337.096897510593</v>
          </cell>
          <cell r="D302">
            <v>1080</v>
          </cell>
          <cell r="E302">
            <v>0</v>
          </cell>
          <cell r="F302">
            <v>1080</v>
          </cell>
          <cell r="G302">
            <v>983.16008042935641</v>
          </cell>
          <cell r="H302">
            <v>96.839919570643545</v>
          </cell>
        </row>
        <row r="303">
          <cell r="A303">
            <v>286</v>
          </cell>
          <cell r="C303">
            <v>54353.936817081238</v>
          </cell>
          <cell r="D303">
            <v>1080</v>
          </cell>
          <cell r="E303">
            <v>0</v>
          </cell>
          <cell r="F303">
            <v>1080</v>
          </cell>
          <cell r="G303">
            <v>984.88061057010782</v>
          </cell>
          <cell r="H303">
            <v>95.11938942989218</v>
          </cell>
        </row>
        <row r="304">
          <cell r="A304">
            <v>287</v>
          </cell>
          <cell r="C304">
            <v>53369.05620651113</v>
          </cell>
          <cell r="D304">
            <v>1080</v>
          </cell>
          <cell r="E304">
            <v>0</v>
          </cell>
          <cell r="F304">
            <v>1080</v>
          </cell>
          <cell r="G304">
            <v>986.60415163860557</v>
          </cell>
          <cell r="H304">
            <v>93.395848361394485</v>
          </cell>
        </row>
        <row r="305">
          <cell r="A305">
            <v>288</v>
          </cell>
          <cell r="C305">
            <v>52382.452054872527</v>
          </cell>
          <cell r="D305">
            <v>1080</v>
          </cell>
          <cell r="E305">
            <v>0</v>
          </cell>
          <cell r="F305">
            <v>1080</v>
          </cell>
          <cell r="G305">
            <v>988.33070890397312</v>
          </cell>
          <cell r="H305">
            <v>91.669291096026924</v>
          </cell>
        </row>
        <row r="306">
          <cell r="A306">
            <v>289</v>
          </cell>
          <cell r="C306">
            <v>51394.121345968553</v>
          </cell>
          <cell r="D306">
            <v>1080</v>
          </cell>
          <cell r="E306">
            <v>0</v>
          </cell>
          <cell r="F306">
            <v>1080</v>
          </cell>
          <cell r="G306">
            <v>990.06028764455505</v>
          </cell>
          <cell r="H306">
            <v>89.939712355444968</v>
          </cell>
        </row>
        <row r="307">
          <cell r="A307">
            <v>290</v>
          </cell>
          <cell r="C307">
            <v>50404.061058323998</v>
          </cell>
          <cell r="D307">
            <v>1080</v>
          </cell>
          <cell r="E307">
            <v>0</v>
          </cell>
          <cell r="F307">
            <v>1080</v>
          </cell>
          <cell r="G307">
            <v>991.792893147933</v>
          </cell>
          <cell r="H307">
            <v>88.207106852067</v>
          </cell>
        </row>
        <row r="308">
          <cell r="A308">
            <v>291</v>
          </cell>
          <cell r="C308">
            <v>49412.268165176065</v>
          </cell>
          <cell r="D308">
            <v>1080</v>
          </cell>
          <cell r="E308">
            <v>0</v>
          </cell>
          <cell r="F308">
            <v>1080</v>
          </cell>
          <cell r="G308">
            <v>993.52853071094182</v>
          </cell>
          <cell r="H308">
            <v>86.47146928905812</v>
          </cell>
        </row>
        <row r="309">
          <cell r="A309">
            <v>292</v>
          </cell>
          <cell r="C309">
            <v>48418.739634465121</v>
          </cell>
          <cell r="D309">
            <v>1080</v>
          </cell>
          <cell r="E309">
            <v>0</v>
          </cell>
          <cell r="F309">
            <v>1080</v>
          </cell>
          <cell r="G309">
            <v>995.26720563968604</v>
          </cell>
          <cell r="H309">
            <v>84.732794360313974</v>
          </cell>
        </row>
        <row r="310">
          <cell r="A310">
            <v>293</v>
          </cell>
          <cell r="C310">
            <v>47423.472428825437</v>
          </cell>
          <cell r="D310">
            <v>1080</v>
          </cell>
          <cell r="E310">
            <v>0</v>
          </cell>
          <cell r="F310">
            <v>1080</v>
          </cell>
          <cell r="G310">
            <v>997.00892324955544</v>
          </cell>
          <cell r="H310">
            <v>82.99107675044452</v>
          </cell>
        </row>
        <row r="311">
          <cell r="A311">
            <v>294</v>
          </cell>
          <cell r="C311">
            <v>46426.463505575884</v>
          </cell>
          <cell r="D311">
            <v>1080</v>
          </cell>
          <cell r="E311">
            <v>0</v>
          </cell>
          <cell r="F311">
            <v>1080</v>
          </cell>
          <cell r="G311">
            <v>998.75368886524222</v>
          </cell>
          <cell r="H311">
            <v>81.246311134757804</v>
          </cell>
        </row>
        <row r="312">
          <cell r="A312">
            <v>295</v>
          </cell>
          <cell r="C312">
            <v>45427.709816710645</v>
          </cell>
          <cell r="D312">
            <v>1080</v>
          </cell>
          <cell r="E312">
            <v>0</v>
          </cell>
          <cell r="F312">
            <v>1080</v>
          </cell>
          <cell r="G312">
            <v>1000.5015078207564</v>
          </cell>
          <cell r="H312">
            <v>79.498492179243627</v>
          </cell>
        </row>
        <row r="313">
          <cell r="A313">
            <v>296</v>
          </cell>
          <cell r="C313">
            <v>44427.208308889887</v>
          </cell>
          <cell r="D313">
            <v>1080</v>
          </cell>
          <cell r="E313">
            <v>0</v>
          </cell>
          <cell r="F313">
            <v>1080</v>
          </cell>
          <cell r="G313">
            <v>1002.2523854594427</v>
          </cell>
          <cell r="H313">
            <v>77.747614540557308</v>
          </cell>
        </row>
        <row r="314">
          <cell r="A314">
            <v>297</v>
          </cell>
          <cell r="C314">
            <v>43424.955923430447</v>
          </cell>
          <cell r="D314">
            <v>1080</v>
          </cell>
          <cell r="E314">
            <v>0</v>
          </cell>
          <cell r="F314">
            <v>1080</v>
          </cell>
          <cell r="G314">
            <v>1004.0063271339967</v>
          </cell>
          <cell r="H314">
            <v>75.99367286600328</v>
          </cell>
        </row>
        <row r="315">
          <cell r="A315">
            <v>298</v>
          </cell>
          <cell r="C315">
            <v>42420.94959629645</v>
          </cell>
          <cell r="D315">
            <v>1080</v>
          </cell>
          <cell r="E315">
            <v>0</v>
          </cell>
          <cell r="F315">
            <v>1080</v>
          </cell>
          <cell r="G315">
            <v>1005.7633382064812</v>
          </cell>
          <cell r="H315">
            <v>74.236661793518792</v>
          </cell>
        </row>
        <row r="316">
          <cell r="A316">
            <v>299</v>
          </cell>
          <cell r="C316">
            <v>41415.186258089969</v>
          </cell>
          <cell r="D316">
            <v>1080</v>
          </cell>
          <cell r="E316">
            <v>0</v>
          </cell>
          <cell r="F316">
            <v>1080</v>
          </cell>
          <cell r="G316">
            <v>1007.5234240483426</v>
          </cell>
          <cell r="H316">
            <v>72.476575951657452</v>
          </cell>
        </row>
        <row r="317">
          <cell r="A317">
            <v>300</v>
          </cell>
          <cell r="C317">
            <v>40407.662834041628</v>
          </cell>
          <cell r="D317">
            <v>1080</v>
          </cell>
          <cell r="E317">
            <v>0</v>
          </cell>
          <cell r="F317">
            <v>1080</v>
          </cell>
          <cell r="G317">
            <v>1009.2865900404272</v>
          </cell>
          <cell r="H317">
            <v>70.713409959572857</v>
          </cell>
        </row>
        <row r="318">
          <cell r="A318">
            <v>301</v>
          </cell>
          <cell r="C318">
            <v>39398.3762440012</v>
          </cell>
          <cell r="D318">
            <v>1080</v>
          </cell>
          <cell r="E318">
            <v>0</v>
          </cell>
          <cell r="F318">
            <v>1080</v>
          </cell>
          <cell r="G318">
            <v>1011.0528415729979</v>
          </cell>
          <cell r="H318">
            <v>68.947158427002108</v>
          </cell>
        </row>
        <row r="319">
          <cell r="A319">
            <v>302</v>
          </cell>
          <cell r="C319">
            <v>38387.323402428199</v>
          </cell>
          <cell r="D319">
            <v>1080</v>
          </cell>
          <cell r="E319">
            <v>0</v>
          </cell>
          <cell r="F319">
            <v>1080</v>
          </cell>
          <cell r="G319">
            <v>1012.8221840457506</v>
          </cell>
          <cell r="H319">
            <v>67.177815954249354</v>
          </cell>
        </row>
        <row r="320">
          <cell r="A320">
            <v>303</v>
          </cell>
          <cell r="C320">
            <v>37374.501218382451</v>
          </cell>
          <cell r="D320">
            <v>1080</v>
          </cell>
          <cell r="E320">
            <v>0</v>
          </cell>
          <cell r="F320">
            <v>1080</v>
          </cell>
          <cell r="G320">
            <v>1014.5946228678307</v>
          </cell>
          <cell r="H320">
            <v>65.405377132169292</v>
          </cell>
        </row>
        <row r="321">
          <cell r="A321">
            <v>304</v>
          </cell>
          <cell r="C321">
            <v>36359.906595514622</v>
          </cell>
          <cell r="D321">
            <v>1080</v>
          </cell>
          <cell r="E321">
            <v>0</v>
          </cell>
          <cell r="F321">
            <v>1080</v>
          </cell>
          <cell r="G321">
            <v>1016.3701634578495</v>
          </cell>
          <cell r="H321">
            <v>63.629836542150592</v>
          </cell>
        </row>
        <row r="322">
          <cell r="A322">
            <v>305</v>
          </cell>
          <cell r="C322">
            <v>35343.536432056775</v>
          </cell>
          <cell r="D322">
            <v>1080</v>
          </cell>
          <cell r="E322">
            <v>0</v>
          </cell>
          <cell r="F322">
            <v>1080</v>
          </cell>
          <cell r="G322">
            <v>1018.1488112439006</v>
          </cell>
          <cell r="H322">
            <v>61.851188756099361</v>
          </cell>
        </row>
        <row r="323">
          <cell r="A323">
            <v>306</v>
          </cell>
          <cell r="C323">
            <v>34325.387620812871</v>
          </cell>
          <cell r="D323">
            <v>1080</v>
          </cell>
          <cell r="E323">
            <v>0</v>
          </cell>
          <cell r="F323">
            <v>1080</v>
          </cell>
          <cell r="G323">
            <v>1019.9305716635774</v>
          </cell>
          <cell r="H323">
            <v>60.069428336422533</v>
          </cell>
        </row>
        <row r="324">
          <cell r="A324">
            <v>307</v>
          </cell>
          <cell r="C324">
            <v>33305.457049149292</v>
          </cell>
          <cell r="D324">
            <v>1080</v>
          </cell>
          <cell r="E324">
            <v>0</v>
          </cell>
          <cell r="F324">
            <v>1080</v>
          </cell>
          <cell r="G324">
            <v>1021.7154501639887</v>
          </cell>
          <cell r="H324">
            <v>58.284549836011259</v>
          </cell>
        </row>
        <row r="325">
          <cell r="A325">
            <v>308</v>
          </cell>
          <cell r="C325">
            <v>32283.741598985303</v>
          </cell>
          <cell r="D325">
            <v>1080</v>
          </cell>
          <cell r="E325">
            <v>0</v>
          </cell>
          <cell r="F325">
            <v>1080</v>
          </cell>
          <cell r="G325">
            <v>1023.5034522017758</v>
          </cell>
          <cell r="H325">
            <v>56.496547798224277</v>
          </cell>
        </row>
        <row r="326">
          <cell r="A326">
            <v>309</v>
          </cell>
          <cell r="C326">
            <v>31260.238146783529</v>
          </cell>
          <cell r="D326">
            <v>1080</v>
          </cell>
          <cell r="E326">
            <v>0</v>
          </cell>
          <cell r="F326">
            <v>1080</v>
          </cell>
          <cell r="G326">
            <v>1025.2945832431287</v>
          </cell>
          <cell r="H326">
            <v>54.70541675687118</v>
          </cell>
        </row>
        <row r="327">
          <cell r="A327">
            <v>310</v>
          </cell>
          <cell r="C327">
            <v>30234.943563540401</v>
          </cell>
          <cell r="D327">
            <v>1080</v>
          </cell>
          <cell r="E327">
            <v>0</v>
          </cell>
          <cell r="F327">
            <v>1080</v>
          </cell>
          <cell r="G327">
            <v>1027.0888487638042</v>
          </cell>
          <cell r="H327">
            <v>52.911151236195707</v>
          </cell>
        </row>
        <row r="328">
          <cell r="A328">
            <v>311</v>
          </cell>
          <cell r="C328">
            <v>29207.854714776597</v>
          </cell>
          <cell r="D328">
            <v>1080</v>
          </cell>
          <cell r="E328">
            <v>0</v>
          </cell>
          <cell r="F328">
            <v>1080</v>
          </cell>
          <cell r="G328">
            <v>1028.8862542491408</v>
          </cell>
          <cell r="H328">
            <v>51.113745750859046</v>
          </cell>
        </row>
        <row r="329">
          <cell r="A329">
            <v>312</v>
          </cell>
          <cell r="C329">
            <v>28178.968460527456</v>
          </cell>
          <cell r="D329">
            <v>1080</v>
          </cell>
          <cell r="E329">
            <v>0</v>
          </cell>
          <cell r="F329">
            <v>1080</v>
          </cell>
          <cell r="G329">
            <v>1030.6868051940769</v>
          </cell>
          <cell r="H329">
            <v>49.313194805923047</v>
          </cell>
        </row>
        <row r="330">
          <cell r="A330">
            <v>313</v>
          </cell>
          <cell r="C330">
            <v>27148.28165533338</v>
          </cell>
          <cell r="D330">
            <v>1080</v>
          </cell>
          <cell r="E330">
            <v>0</v>
          </cell>
          <cell r="F330">
            <v>1080</v>
          </cell>
          <cell r="G330">
            <v>1032.4905071031667</v>
          </cell>
          <cell r="H330">
            <v>47.509492896833422</v>
          </cell>
        </row>
        <row r="331">
          <cell r="A331">
            <v>314</v>
          </cell>
          <cell r="C331">
            <v>26115.791148230212</v>
          </cell>
          <cell r="D331">
            <v>1080</v>
          </cell>
          <cell r="E331">
            <v>0</v>
          </cell>
          <cell r="F331">
            <v>1080</v>
          </cell>
          <cell r="G331">
            <v>1034.297365490597</v>
          </cell>
          <cell r="H331">
            <v>45.702634509402877</v>
          </cell>
        </row>
        <row r="332">
          <cell r="A332">
            <v>315</v>
          </cell>
          <cell r="C332">
            <v>25081.493782739613</v>
          </cell>
          <cell r="D332">
            <v>1080</v>
          </cell>
          <cell r="E332">
            <v>0</v>
          </cell>
          <cell r="F332">
            <v>1080</v>
          </cell>
          <cell r="G332">
            <v>1036.1073858802056</v>
          </cell>
          <cell r="H332">
            <v>43.892614119794324</v>
          </cell>
        </row>
        <row r="333">
          <cell r="A333">
            <v>316</v>
          </cell>
          <cell r="C333">
            <v>24045.386396859409</v>
          </cell>
          <cell r="D333">
            <v>1080</v>
          </cell>
          <cell r="E333">
            <v>0</v>
          </cell>
          <cell r="F333">
            <v>1080</v>
          </cell>
          <cell r="G333">
            <v>1037.9205738054961</v>
          </cell>
          <cell r="H333">
            <v>42.079426194503966</v>
          </cell>
        </row>
        <row r="334">
          <cell r="A334">
            <v>317</v>
          </cell>
          <cell r="C334">
            <v>23007.465823053913</v>
          </cell>
          <cell r="D334">
            <v>1080</v>
          </cell>
          <cell r="E334">
            <v>0</v>
          </cell>
          <cell r="F334">
            <v>1080</v>
          </cell>
          <cell r="G334">
            <v>1039.7369348096556</v>
          </cell>
          <cell r="H334">
            <v>40.263065190344349</v>
          </cell>
        </row>
        <row r="335">
          <cell r="A335">
            <v>318</v>
          </cell>
          <cell r="C335">
            <v>21967.728888244259</v>
          </cell>
          <cell r="D335">
            <v>1080</v>
          </cell>
          <cell r="E335">
            <v>0</v>
          </cell>
          <cell r="F335">
            <v>1080</v>
          </cell>
          <cell r="G335">
            <v>1041.5564744455726</v>
          </cell>
          <cell r="H335">
            <v>38.44352555442746</v>
          </cell>
        </row>
        <row r="336">
          <cell r="A336">
            <v>319</v>
          </cell>
          <cell r="C336">
            <v>20926.172413798686</v>
          </cell>
          <cell r="D336">
            <v>1080</v>
          </cell>
          <cell r="E336">
            <v>0</v>
          </cell>
          <cell r="F336">
            <v>1080</v>
          </cell>
          <cell r="G336">
            <v>1043.3791982758523</v>
          </cell>
          <cell r="H336">
            <v>36.620801724147704</v>
          </cell>
        </row>
        <row r="337">
          <cell r="A337">
            <v>320</v>
          </cell>
          <cell r="C337">
            <v>19882.793215522834</v>
          </cell>
          <cell r="D337">
            <v>1080</v>
          </cell>
          <cell r="E337">
            <v>0</v>
          </cell>
          <cell r="F337">
            <v>1080</v>
          </cell>
          <cell r="G337">
            <v>1045.205111872835</v>
          </cell>
          <cell r="H337">
            <v>34.79488812716496</v>
          </cell>
        </row>
        <row r="338">
          <cell r="A338">
            <v>321</v>
          </cell>
          <cell r="C338">
            <v>18837.58810365</v>
          </cell>
          <cell r="D338">
            <v>1080</v>
          </cell>
          <cell r="E338">
            <v>0</v>
          </cell>
          <cell r="F338">
            <v>1080</v>
          </cell>
          <cell r="G338">
            <v>1047.0342208186125</v>
          </cell>
          <cell r="H338">
            <v>32.965779181387497</v>
          </cell>
        </row>
        <row r="339">
          <cell r="A339">
            <v>322</v>
          </cell>
          <cell r="C339">
            <v>17790.553882831387</v>
          </cell>
          <cell r="D339">
            <v>1080</v>
          </cell>
          <cell r="E339">
            <v>0</v>
          </cell>
          <cell r="F339">
            <v>1080</v>
          </cell>
          <cell r="G339">
            <v>1048.8665307050451</v>
          </cell>
          <cell r="H339">
            <v>31.133469294954931</v>
          </cell>
        </row>
        <row r="340">
          <cell r="A340">
            <v>323</v>
          </cell>
          <cell r="C340">
            <v>16741.687352126341</v>
          </cell>
          <cell r="D340">
            <v>1080</v>
          </cell>
          <cell r="E340">
            <v>0</v>
          </cell>
          <cell r="F340">
            <v>1080</v>
          </cell>
          <cell r="G340">
            <v>1050.7020471337789</v>
          </cell>
          <cell r="H340">
            <v>29.297952866221099</v>
          </cell>
        </row>
        <row r="341">
          <cell r="A341">
            <v>324</v>
          </cell>
          <cell r="C341">
            <v>15690.985304992562</v>
          </cell>
          <cell r="D341">
            <v>1080</v>
          </cell>
          <cell r="E341">
            <v>0</v>
          </cell>
          <cell r="F341">
            <v>1080</v>
          </cell>
          <cell r="G341">
            <v>1052.5407757162629</v>
          </cell>
          <cell r="H341">
            <v>27.459224283736987</v>
          </cell>
        </row>
        <row r="342">
          <cell r="A342">
            <v>325</v>
          </cell>
          <cell r="C342">
            <v>14638.444529276299</v>
          </cell>
          <cell r="D342">
            <v>1080</v>
          </cell>
          <cell r="E342">
            <v>0</v>
          </cell>
          <cell r="F342">
            <v>1080</v>
          </cell>
          <cell r="G342">
            <v>1054.3827220737664</v>
          </cell>
          <cell r="H342">
            <v>25.617277926233527</v>
          </cell>
        </row>
        <row r="343">
          <cell r="A343">
            <v>326</v>
          </cell>
          <cell r="C343">
            <v>13584.061807202534</v>
          </cell>
          <cell r="D343">
            <v>1080</v>
          </cell>
          <cell r="E343">
            <v>0</v>
          </cell>
          <cell r="F343">
            <v>1080</v>
          </cell>
          <cell r="G343">
            <v>1056.2278918373956</v>
          </cell>
          <cell r="H343">
            <v>23.772108162604436</v>
          </cell>
        </row>
        <row r="344">
          <cell r="A344">
            <v>327</v>
          </cell>
          <cell r="C344">
            <v>12527.833915365138</v>
          </cell>
          <cell r="D344">
            <v>1080</v>
          </cell>
          <cell r="E344">
            <v>0</v>
          </cell>
          <cell r="F344">
            <v>1080</v>
          </cell>
          <cell r="G344">
            <v>1058.0762906481109</v>
          </cell>
          <cell r="H344">
            <v>21.923709351888991</v>
          </cell>
        </row>
        <row r="345">
          <cell r="A345">
            <v>328</v>
          </cell>
          <cell r="C345">
            <v>11469.757624717027</v>
          </cell>
          <cell r="D345">
            <v>1080</v>
          </cell>
          <cell r="E345">
            <v>0</v>
          </cell>
          <cell r="F345">
            <v>1080</v>
          </cell>
          <cell r="G345">
            <v>1059.9279241567451</v>
          </cell>
          <cell r="H345">
            <v>20.072075843254797</v>
          </cell>
        </row>
        <row r="346">
          <cell r="A346">
            <v>329</v>
          </cell>
          <cell r="C346">
            <v>10409.829700560282</v>
          </cell>
          <cell r="D346">
            <v>1080</v>
          </cell>
          <cell r="E346">
            <v>0</v>
          </cell>
          <cell r="F346">
            <v>1080</v>
          </cell>
          <cell r="G346">
            <v>1061.7827980240195</v>
          </cell>
          <cell r="H346">
            <v>18.217201975980494</v>
          </cell>
        </row>
        <row r="347">
          <cell r="A347">
            <v>330</v>
          </cell>
          <cell r="C347">
            <v>9348.0469025362618</v>
          </cell>
          <cell r="D347">
            <v>1080</v>
          </cell>
          <cell r="E347">
            <v>0</v>
          </cell>
          <cell r="F347">
            <v>1080</v>
          </cell>
          <cell r="G347">
            <v>1063.6409179205616</v>
          </cell>
          <cell r="H347">
            <v>16.359082079438458</v>
          </cell>
        </row>
        <row r="348">
          <cell r="A348">
            <v>331</v>
          </cell>
          <cell r="C348">
            <v>8284.4059846156997</v>
          </cell>
          <cell r="D348">
            <v>1080</v>
          </cell>
          <cell r="E348">
            <v>0</v>
          </cell>
          <cell r="F348">
            <v>1080</v>
          </cell>
          <cell r="G348">
            <v>1065.5022895269226</v>
          </cell>
          <cell r="H348">
            <v>14.497710473077476</v>
          </cell>
        </row>
        <row r="349">
          <cell r="A349">
            <v>332</v>
          </cell>
          <cell r="C349">
            <v>7218.9036950887767</v>
          </cell>
          <cell r="D349">
            <v>1080</v>
          </cell>
          <cell r="E349">
            <v>0</v>
          </cell>
          <cell r="F349">
            <v>1080</v>
          </cell>
          <cell r="G349">
            <v>1067.3669185335946</v>
          </cell>
          <cell r="H349">
            <v>12.633081466405359</v>
          </cell>
        </row>
        <row r="350">
          <cell r="A350">
            <v>333</v>
          </cell>
          <cell r="C350">
            <v>6151.5367765551819</v>
          </cell>
          <cell r="D350">
            <v>1080</v>
          </cell>
          <cell r="E350">
            <v>0</v>
          </cell>
          <cell r="F350">
            <v>1080</v>
          </cell>
          <cell r="G350">
            <v>1069.2348106410284</v>
          </cell>
          <cell r="H350">
            <v>10.765189358971568</v>
          </cell>
        </row>
        <row r="351">
          <cell r="A351">
            <v>334</v>
          </cell>
          <cell r="C351">
            <v>5082.3019659141537</v>
          </cell>
          <cell r="D351">
            <v>1080</v>
          </cell>
          <cell r="E351">
            <v>0</v>
          </cell>
          <cell r="F351">
            <v>1080</v>
          </cell>
          <cell r="G351">
            <v>1071.1059715596502</v>
          </cell>
          <cell r="H351">
            <v>8.8940284403497696</v>
          </cell>
        </row>
        <row r="352">
          <cell r="A352">
            <v>335</v>
          </cell>
          <cell r="C352">
            <v>4011.1959943545035</v>
          </cell>
          <cell r="D352">
            <v>1080</v>
          </cell>
          <cell r="E352">
            <v>0</v>
          </cell>
          <cell r="F352">
            <v>1080</v>
          </cell>
          <cell r="G352">
            <v>1072.9804070098796</v>
          </cell>
          <cell r="H352">
            <v>7.0195929901203806</v>
          </cell>
        </row>
        <row r="353">
          <cell r="A353">
            <v>336</v>
          </cell>
          <cell r="C353">
            <v>2938.2155873446236</v>
          </cell>
          <cell r="D353">
            <v>1080</v>
          </cell>
          <cell r="E353">
            <v>0</v>
          </cell>
          <cell r="F353">
            <v>1080</v>
          </cell>
          <cell r="G353">
            <v>1074.8581227221468</v>
          </cell>
          <cell r="H353">
            <v>5.1418772778530917</v>
          </cell>
        </row>
        <row r="354">
          <cell r="A354">
            <v>337</v>
          </cell>
          <cell r="C354">
            <v>1863.3574646224768</v>
          </cell>
          <cell r="D354">
            <v>1080</v>
          </cell>
          <cell r="E354">
            <v>0</v>
          </cell>
          <cell r="F354">
            <v>1080</v>
          </cell>
          <cell r="G354">
            <v>1076.7391244369107</v>
          </cell>
          <cell r="H354">
            <v>3.2608755630893342</v>
          </cell>
        </row>
        <row r="355">
          <cell r="A355">
            <v>338</v>
          </cell>
          <cell r="C355">
            <v>786.61834018556601</v>
          </cell>
          <cell r="D355">
            <v>1080</v>
          </cell>
          <cell r="E355">
            <v>0</v>
          </cell>
          <cell r="F355">
            <v>1080</v>
          </cell>
          <cell r="G355">
            <v>1078.6234179046753</v>
          </cell>
          <cell r="H355">
            <v>1.3765820953247407</v>
          </cell>
        </row>
        <row r="356">
          <cell r="A356">
            <v>339</v>
          </cell>
          <cell r="C356">
            <v>-292.00507771910929</v>
          </cell>
          <cell r="D356">
            <v>1080</v>
          </cell>
          <cell r="E356">
            <v>0</v>
          </cell>
          <cell r="F356">
            <v>1080</v>
          </cell>
          <cell r="G356">
            <v>1080.5110088860085</v>
          </cell>
          <cell r="H356">
            <v>-0.5110088860084413</v>
          </cell>
        </row>
        <row r="357">
          <cell r="A357">
            <v>340</v>
          </cell>
          <cell r="C357">
            <v>-1372.5160866051178</v>
          </cell>
          <cell r="D357">
            <v>1080</v>
          </cell>
          <cell r="E357">
            <v>0</v>
          </cell>
          <cell r="F357">
            <v>1080</v>
          </cell>
          <cell r="G357">
            <v>1082.4019031515591</v>
          </cell>
          <cell r="H357">
            <v>-2.4019031515589564</v>
          </cell>
        </row>
        <row r="358">
          <cell r="A358">
            <v>341</v>
          </cell>
          <cell r="C358">
            <v>-2454.9179897566769</v>
          </cell>
          <cell r="D358">
            <v>1080</v>
          </cell>
          <cell r="E358">
            <v>0</v>
          </cell>
          <cell r="F358">
            <v>1080</v>
          </cell>
          <cell r="G358">
            <v>1084.2961064820743</v>
          </cell>
          <cell r="H358">
            <v>-4.296106482074185</v>
          </cell>
        </row>
        <row r="359">
          <cell r="A359">
            <v>342</v>
          </cell>
          <cell r="C359">
            <v>-3539.2140962387512</v>
          </cell>
          <cell r="D359">
            <v>1080</v>
          </cell>
          <cell r="E359">
            <v>0</v>
          </cell>
          <cell r="F359">
            <v>1080</v>
          </cell>
          <cell r="G359">
            <v>1086.1936246684179</v>
          </cell>
          <cell r="H359">
            <v>-6.1936246684178151</v>
          </cell>
        </row>
        <row r="360">
          <cell r="A360">
            <v>343</v>
          </cell>
          <cell r="C360">
            <v>-4625.4077209071693</v>
          </cell>
          <cell r="D360">
            <v>1080</v>
          </cell>
          <cell r="E360">
            <v>0</v>
          </cell>
          <cell r="F360">
            <v>1080</v>
          </cell>
          <cell r="G360">
            <v>1088.0944635115875</v>
          </cell>
          <cell r="H360">
            <v>-8.0944635115875467</v>
          </cell>
        </row>
        <row r="361">
          <cell r="A361">
            <v>344</v>
          </cell>
          <cell r="C361">
            <v>-5713.5021844187568</v>
          </cell>
          <cell r="D361">
            <v>1080</v>
          </cell>
          <cell r="E361">
            <v>0</v>
          </cell>
          <cell r="F361">
            <v>1080</v>
          </cell>
          <cell r="G361">
            <v>1089.9986288227328</v>
          </cell>
          <cell r="H361">
            <v>-9.9986288227328242</v>
          </cell>
        </row>
        <row r="362">
          <cell r="A362">
            <v>345</v>
          </cell>
          <cell r="C362">
            <v>-6803.5008132414896</v>
          </cell>
          <cell r="D362">
            <v>1080</v>
          </cell>
          <cell r="E362">
            <v>0</v>
          </cell>
          <cell r="F362">
            <v>1080</v>
          </cell>
          <cell r="G362">
            <v>1091.9061264231725</v>
          </cell>
          <cell r="H362">
            <v>-11.906126423172608</v>
          </cell>
        </row>
        <row r="363">
          <cell r="A363">
            <v>346</v>
          </cell>
          <cell r="C363">
            <v>-7895.4069396646619</v>
          </cell>
          <cell r="D363">
            <v>1080</v>
          </cell>
          <cell r="E363">
            <v>0</v>
          </cell>
          <cell r="F363">
            <v>1080</v>
          </cell>
          <cell r="G363">
            <v>1093.8169621444131</v>
          </cell>
          <cell r="H363">
            <v>-13.816962144413159</v>
          </cell>
        </row>
        <row r="364">
          <cell r="A364">
            <v>347</v>
          </cell>
          <cell r="C364">
            <v>-8989.223901809075</v>
          </cell>
          <cell r="D364">
            <v>1080</v>
          </cell>
          <cell r="E364">
            <v>0</v>
          </cell>
          <cell r="F364">
            <v>1080</v>
          </cell>
          <cell r="G364">
            <v>1095.7311418281658</v>
          </cell>
          <cell r="H364">
            <v>-15.731141828165882</v>
          </cell>
        </row>
        <row r="365">
          <cell r="A365">
            <v>348</v>
          </cell>
          <cell r="C365">
            <v>-10084.955043637241</v>
          </cell>
          <cell r="D365">
            <v>1080</v>
          </cell>
          <cell r="E365">
            <v>0</v>
          </cell>
          <cell r="F365">
            <v>1080</v>
          </cell>
          <cell r="G365">
            <v>1097.6486713263653</v>
          </cell>
          <cell r="H365">
            <v>-17.648671326365172</v>
          </cell>
        </row>
        <row r="366">
          <cell r="A366">
            <v>349</v>
          </cell>
          <cell r="C366">
            <v>-11182.603714963607</v>
          </cell>
          <cell r="D366">
            <v>1080</v>
          </cell>
          <cell r="E366">
            <v>0</v>
          </cell>
          <cell r="F366">
            <v>1080</v>
          </cell>
          <cell r="G366">
            <v>1099.5695565011863</v>
          </cell>
          <cell r="H366">
            <v>-19.569556501186312</v>
          </cell>
        </row>
        <row r="367">
          <cell r="A367">
            <v>350</v>
          </cell>
          <cell r="C367">
            <v>-12282.173271464793</v>
          </cell>
          <cell r="D367">
            <v>1080</v>
          </cell>
          <cell r="E367">
            <v>0</v>
          </cell>
          <cell r="F367">
            <v>1080</v>
          </cell>
          <cell r="G367">
            <v>1101.4938032250634</v>
          </cell>
          <cell r="H367">
            <v>-21.493803225063388</v>
          </cell>
        </row>
        <row r="368">
          <cell r="A368">
            <v>351</v>
          </cell>
          <cell r="C368">
            <v>-13383.667074689856</v>
          </cell>
          <cell r="D368">
            <v>1080</v>
          </cell>
          <cell r="E368">
            <v>0</v>
          </cell>
          <cell r="F368">
            <v>1080</v>
          </cell>
          <cell r="G368">
            <v>1103.4214173807072</v>
          </cell>
          <cell r="H368">
            <v>-23.421417380707251</v>
          </cell>
        </row>
        <row r="369">
          <cell r="A369">
            <v>352</v>
          </cell>
          <cell r="C369">
            <v>-14487.088492070563</v>
          </cell>
          <cell r="D369">
            <v>1080</v>
          </cell>
          <cell r="E369">
            <v>0</v>
          </cell>
          <cell r="F369">
            <v>1080</v>
          </cell>
          <cell r="G369">
            <v>1105.3524048611234</v>
          </cell>
          <cell r="H369">
            <v>-25.352404861123489</v>
          </cell>
        </row>
        <row r="370">
          <cell r="A370">
            <v>353</v>
          </cell>
          <cell r="C370">
            <v>-15592.440896931686</v>
          </cell>
          <cell r="D370">
            <v>1080</v>
          </cell>
          <cell r="E370">
            <v>0</v>
          </cell>
          <cell r="F370">
            <v>1080</v>
          </cell>
          <cell r="G370">
            <v>1107.2867715696304</v>
          </cell>
          <cell r="H370">
            <v>-27.286771569630456</v>
          </cell>
        </row>
        <row r="371">
          <cell r="A371">
            <v>354</v>
          </cell>
          <cell r="C371">
            <v>-16699.727668501317</v>
          </cell>
          <cell r="D371">
            <v>1080</v>
          </cell>
          <cell r="E371">
            <v>0</v>
          </cell>
          <cell r="F371">
            <v>1080</v>
          </cell>
          <cell r="G371">
            <v>1109.2245234198774</v>
          </cell>
          <cell r="H371">
            <v>-29.224523419877304</v>
          </cell>
        </row>
        <row r="372">
          <cell r="A372">
            <v>355</v>
          </cell>
          <cell r="C372">
            <v>-17808.952191921195</v>
          </cell>
          <cell r="D372">
            <v>1080</v>
          </cell>
          <cell r="E372">
            <v>0</v>
          </cell>
          <cell r="F372">
            <v>1080</v>
          </cell>
          <cell r="G372">
            <v>1111.1656663358622</v>
          </cell>
          <cell r="H372">
            <v>-31.165666335862095</v>
          </cell>
        </row>
        <row r="373">
          <cell r="A373">
            <v>356</v>
          </cell>
          <cell r="C373">
            <v>-18920.117858257057</v>
          </cell>
          <cell r="D373">
            <v>1080</v>
          </cell>
          <cell r="E373">
            <v>0</v>
          </cell>
          <cell r="F373">
            <v>1080</v>
          </cell>
          <cell r="G373">
            <v>1113.1102062519499</v>
          </cell>
          <cell r="H373">
            <v>-33.110206251949855</v>
          </cell>
        </row>
        <row r="374">
          <cell r="A374">
            <v>357</v>
          </cell>
          <cell r="C374">
            <v>-20033.228064509007</v>
          </cell>
          <cell r="D374">
            <v>1080</v>
          </cell>
          <cell r="E374">
            <v>0</v>
          </cell>
          <cell r="F374">
            <v>1080</v>
          </cell>
          <cell r="G374">
            <v>1115.0581491128908</v>
          </cell>
          <cell r="H374">
            <v>-35.058149112890767</v>
          </cell>
        </row>
        <row r="375">
          <cell r="A375">
            <v>358</v>
          </cell>
          <cell r="C375">
            <v>-21148.286213621897</v>
          </cell>
          <cell r="D375">
            <v>1080</v>
          </cell>
          <cell r="E375">
            <v>0</v>
          </cell>
          <cell r="F375">
            <v>1080</v>
          </cell>
          <cell r="G375">
            <v>1117.0095008738383</v>
          </cell>
          <cell r="H375">
            <v>-37.009500873838327</v>
          </cell>
        </row>
        <row r="376">
          <cell r="A376">
            <v>359</v>
          </cell>
          <cell r="C376">
            <v>-22265.295714495736</v>
          </cell>
          <cell r="D376">
            <v>1080</v>
          </cell>
          <cell r="E376">
            <v>0</v>
          </cell>
          <cell r="F376">
            <v>1080</v>
          </cell>
          <cell r="G376">
            <v>1118.9642675003674</v>
          </cell>
          <cell r="H376">
            <v>-38.964267500367541</v>
          </cell>
        </row>
        <row r="377">
          <cell r="A377">
            <v>360</v>
          </cell>
          <cell r="C377">
            <v>-23384.259981996103</v>
          </cell>
          <cell r="D377">
            <v>1080</v>
          </cell>
          <cell r="E377">
            <v>0</v>
          </cell>
          <cell r="F377">
            <v>1080</v>
          </cell>
          <cell r="G377">
            <v>1120.9224549684932</v>
          </cell>
          <cell r="H377">
            <v>-40.922454968493184</v>
          </cell>
        </row>
      </sheetData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lgungstabelle"/>
    </sheetNames>
    <sheetDataSet>
      <sheetData sheetId="0">
        <row r="4">
          <cell r="D4">
            <v>360000</v>
          </cell>
        </row>
        <row r="5">
          <cell r="D5">
            <v>2.1000000000000001E-2</v>
          </cell>
        </row>
        <row r="6">
          <cell r="D6">
            <v>20</v>
          </cell>
        </row>
        <row r="7">
          <cell r="D7">
            <v>42522</v>
          </cell>
        </row>
        <row r="17">
          <cell r="A17" t="str">
            <v>Nr.</v>
          </cell>
          <cell r="B17" t="str">
            <v>Zahlungs-datum</v>
          </cell>
          <cell r="C17" t="str">
            <v>Restschuld zu Monatsbeginn</v>
          </cell>
          <cell r="D17" t="str">
            <v>Annuität</v>
          </cell>
          <cell r="E17" t="str">
            <v>Sondertilgung</v>
          </cell>
          <cell r="F17" t="str">
            <v>Zahlung Gesamt-betrag</v>
          </cell>
          <cell r="G17" t="str">
            <v>Tilgung</v>
          </cell>
          <cell r="H17" t="str">
            <v>Zinsen</v>
          </cell>
          <cell r="I17" t="str">
            <v>Restschuld zu Monatsende</v>
          </cell>
          <cell r="J17"/>
        </row>
        <row r="18">
          <cell r="I18">
            <v>359550</v>
          </cell>
        </row>
        <row r="19">
          <cell r="I19">
            <v>359099.21250000002</v>
          </cell>
        </row>
        <row r="20">
          <cell r="I20">
            <v>358647.63612187502</v>
          </cell>
        </row>
        <row r="21">
          <cell r="I21">
            <v>358195.2694850883</v>
          </cell>
        </row>
        <row r="22">
          <cell r="I22">
            <v>357742.11120668723</v>
          </cell>
        </row>
        <row r="23">
          <cell r="I23">
            <v>357288.15990129893</v>
          </cell>
        </row>
        <row r="24">
          <cell r="I24">
            <v>356833.41418112622</v>
          </cell>
        </row>
        <row r="25">
          <cell r="I25">
            <v>356377.87265594321</v>
          </cell>
        </row>
        <row r="26">
          <cell r="I26">
            <v>355921.53393309109</v>
          </cell>
        </row>
        <row r="27">
          <cell r="I27">
            <v>355464.39661747398</v>
          </cell>
        </row>
        <row r="28">
          <cell r="I28">
            <v>355006.45931155456</v>
          </cell>
        </row>
        <row r="29">
          <cell r="I29">
            <v>354547.72061534977</v>
          </cell>
        </row>
        <row r="30">
          <cell r="I30">
            <v>354088.17912642664</v>
          </cell>
        </row>
        <row r="31">
          <cell r="I31">
            <v>353627.83343989786</v>
          </cell>
        </row>
        <row r="32">
          <cell r="I32">
            <v>353166.68214841769</v>
          </cell>
        </row>
        <row r="33">
          <cell r="I33">
            <v>352704.72384217742</v>
          </cell>
        </row>
        <row r="34">
          <cell r="I34">
            <v>352241.95710890123</v>
          </cell>
        </row>
        <row r="35">
          <cell r="I35">
            <v>351778.38053384179</v>
          </cell>
        </row>
        <row r="36">
          <cell r="I36">
            <v>351313.99269977602</v>
          </cell>
        </row>
        <row r="37">
          <cell r="I37">
            <v>350848.79218700062</v>
          </cell>
        </row>
        <row r="38">
          <cell r="I38">
            <v>350382.77757332788</v>
          </cell>
        </row>
        <row r="39">
          <cell r="I39">
            <v>349915.94743408123</v>
          </cell>
        </row>
        <row r="40">
          <cell r="I40">
            <v>349448.30034209089</v>
          </cell>
        </row>
        <row r="41">
          <cell r="I41">
            <v>348979.83486768953</v>
          </cell>
        </row>
        <row r="42">
          <cell r="I42">
            <v>348510.54957870796</v>
          </cell>
        </row>
        <row r="43">
          <cell r="I43">
            <v>348040.44304047071</v>
          </cell>
        </row>
        <row r="44">
          <cell r="I44">
            <v>347569.51381579152</v>
          </cell>
        </row>
        <row r="45">
          <cell r="I45">
            <v>347097.76046496915</v>
          </cell>
        </row>
        <row r="46">
          <cell r="I46">
            <v>346625.18154578283</v>
          </cell>
        </row>
        <row r="47">
          <cell r="I47">
            <v>346151.77561348793</v>
          </cell>
        </row>
        <row r="48">
          <cell r="I48">
            <v>345677.54122081154</v>
          </cell>
        </row>
        <row r="49">
          <cell r="I49">
            <v>345202.47691794799</v>
          </cell>
        </row>
        <row r="50">
          <cell r="I50">
            <v>344726.58125255437</v>
          </cell>
        </row>
        <row r="51">
          <cell r="I51">
            <v>344249.85276974633</v>
          </cell>
        </row>
        <row r="52">
          <cell r="I52">
            <v>343772.29001209338</v>
          </cell>
        </row>
        <row r="53">
          <cell r="I53">
            <v>343293.89151961455</v>
          </cell>
        </row>
        <row r="54">
          <cell r="I54">
            <v>332814.65582977387</v>
          </cell>
        </row>
        <row r="55">
          <cell r="I55">
            <v>332317.08147747599</v>
          </cell>
        </row>
        <row r="56">
          <cell r="I56">
            <v>331818.63637006155</v>
          </cell>
        </row>
        <row r="57">
          <cell r="I57">
            <v>331319.31898370915</v>
          </cell>
        </row>
        <row r="58">
          <cell r="I58">
            <v>330819.12779193063</v>
          </cell>
        </row>
        <row r="59">
          <cell r="I59">
            <v>330318.0612655665</v>
          </cell>
        </row>
        <row r="60">
          <cell r="I60">
            <v>329816.11787278124</v>
          </cell>
        </row>
        <row r="61">
          <cell r="I61">
            <v>329313.29607905861</v>
          </cell>
        </row>
        <row r="62">
          <cell r="I62">
            <v>328809.59434719698</v>
          </cell>
        </row>
        <row r="63">
          <cell r="I63">
            <v>328305.01113730459</v>
          </cell>
        </row>
        <row r="64">
          <cell r="I64">
            <v>327799.54490679485</v>
          </cell>
        </row>
        <row r="65">
          <cell r="I65">
            <v>327293.19411038177</v>
          </cell>
        </row>
        <row r="66">
          <cell r="I66">
            <v>321785.95720007492</v>
          </cell>
        </row>
        <row r="67">
          <cell r="I67">
            <v>321269.08262517507</v>
          </cell>
        </row>
        <row r="68">
          <cell r="I68">
            <v>320751.30351976911</v>
          </cell>
        </row>
        <row r="69">
          <cell r="I69">
            <v>320232.61830092868</v>
          </cell>
        </row>
        <row r="70">
          <cell r="I70">
            <v>319713.02538295533</v>
          </cell>
        </row>
        <row r="71">
          <cell r="I71">
            <v>319192.52317737549</v>
          </cell>
        </row>
        <row r="72">
          <cell r="I72">
            <v>318671.11009293591</v>
          </cell>
        </row>
        <row r="73">
          <cell r="I73">
            <v>318148.78453559853</v>
          </cell>
        </row>
        <row r="74">
          <cell r="I74">
            <v>317625.54490853584</v>
          </cell>
        </row>
        <row r="75">
          <cell r="I75">
            <v>317101.38961212576</v>
          </cell>
        </row>
        <row r="76">
          <cell r="I76">
            <v>316576.317043947</v>
          </cell>
        </row>
        <row r="77">
          <cell r="I77">
            <v>316050.3255987739</v>
          </cell>
        </row>
        <row r="78">
          <cell r="I78">
            <v>310523.41366857174</v>
          </cell>
        </row>
        <row r="79">
          <cell r="I79">
            <v>309986.82964249176</v>
          </cell>
        </row>
        <row r="80">
          <cell r="I80">
            <v>309449.30659436615</v>
          </cell>
        </row>
        <row r="81">
          <cell r="I81">
            <v>308910.8428809063</v>
          </cell>
        </row>
        <row r="82">
          <cell r="I82">
            <v>308371.43685594789</v>
          </cell>
        </row>
        <row r="83">
          <cell r="I83">
            <v>307831.08687044581</v>
          </cell>
        </row>
        <row r="84">
          <cell r="I84">
            <v>307289.7912724691</v>
          </cell>
        </row>
        <row r="85">
          <cell r="I85">
            <v>306747.54840719589</v>
          </cell>
        </row>
        <row r="86">
          <cell r="I86">
            <v>306204.35661690851</v>
          </cell>
        </row>
        <row r="87">
          <cell r="I87">
            <v>305660.21424098808</v>
          </cell>
        </row>
        <row r="88">
          <cell r="I88">
            <v>305115.11961590982</v>
          </cell>
        </row>
        <row r="89">
          <cell r="I89">
            <v>304569.07107523765</v>
          </cell>
        </row>
        <row r="90">
          <cell r="I90">
            <v>299022.06694961933</v>
          </cell>
        </row>
        <row r="91">
          <cell r="I91">
            <v>298465.35556678119</v>
          </cell>
        </row>
        <row r="92">
          <cell r="I92">
            <v>297907.66993902304</v>
          </cell>
        </row>
        <row r="93">
          <cell r="I93">
            <v>297349.00836141634</v>
          </cell>
        </row>
        <row r="94">
          <cell r="I94">
            <v>296789.36912604881</v>
          </cell>
        </row>
        <row r="95">
          <cell r="I95">
            <v>296228.7505220194</v>
          </cell>
        </row>
        <row r="96">
          <cell r="I96">
            <v>295667.15083543293</v>
          </cell>
        </row>
        <row r="97">
          <cell r="I97">
            <v>295104.56834939495</v>
          </cell>
        </row>
        <row r="98">
          <cell r="I98">
            <v>294541.00134400639</v>
          </cell>
        </row>
        <row r="99">
          <cell r="I99">
            <v>293976.44809635839</v>
          </cell>
        </row>
        <row r="100">
          <cell r="I100">
            <v>293410.90688052704</v>
          </cell>
        </row>
        <row r="101">
          <cell r="I101">
            <v>292844.37596756796</v>
          </cell>
        </row>
        <row r="102">
          <cell r="I102">
            <v>287276.85362551123</v>
          </cell>
        </row>
        <row r="103">
          <cell r="I103">
            <v>286699.58811935585</v>
          </cell>
        </row>
        <row r="104">
          <cell r="I104">
            <v>286121.31239856471</v>
          </cell>
        </row>
        <row r="105">
          <cell r="I105">
            <v>285542.0246952622</v>
          </cell>
        </row>
        <row r="106">
          <cell r="I106">
            <v>284961.72323847888</v>
          </cell>
        </row>
        <row r="107">
          <cell r="I107">
            <v>284380.40625414619</v>
          </cell>
        </row>
        <row r="108">
          <cell r="I108">
            <v>283798.07196509093</v>
          </cell>
        </row>
        <row r="109">
          <cell r="I109">
            <v>283214.71859102981</v>
          </cell>
        </row>
        <row r="110">
          <cell r="I110">
            <v>282630.3443485641</v>
          </cell>
        </row>
        <row r="111">
          <cell r="I111">
            <v>282044.94745117408</v>
          </cell>
        </row>
        <row r="112">
          <cell r="I112">
            <v>281458.52610921365</v>
          </cell>
        </row>
        <row r="113">
          <cell r="I113">
            <v>280871.07852990477</v>
          </cell>
        </row>
        <row r="114">
          <cell r="I114">
            <v>275282.60291733209</v>
          </cell>
        </row>
        <row r="115">
          <cell r="I115">
            <v>274684.34747243742</v>
          </cell>
        </row>
        <row r="116">
          <cell r="I116">
            <v>274085.04508051422</v>
          </cell>
        </row>
        <row r="117">
          <cell r="I117">
            <v>273484.69390940509</v>
          </cell>
        </row>
        <row r="118">
          <cell r="I118">
            <v>272883.29212374653</v>
          </cell>
        </row>
        <row r="119">
          <cell r="I119">
            <v>272280.83788496308</v>
          </cell>
        </row>
        <row r="120">
          <cell r="I120">
            <v>271677.32935126178</v>
          </cell>
        </row>
        <row r="121">
          <cell r="I121">
            <v>271072.76467762649</v>
          </cell>
        </row>
        <row r="122">
          <cell r="I122">
            <v>270467.14201581234</v>
          </cell>
        </row>
        <row r="123">
          <cell r="I123">
            <v>269860.45951434004</v>
          </cell>
        </row>
        <row r="124">
          <cell r="I124">
            <v>269252.71531849011</v>
          </cell>
        </row>
        <row r="125">
          <cell r="I125">
            <v>268643.90757029748</v>
          </cell>
        </row>
        <row r="126">
          <cell r="I126">
            <v>263034.03440854553</v>
          </cell>
        </row>
        <row r="127">
          <cell r="I127">
            <v>262414.34396876046</v>
          </cell>
        </row>
        <row r="128">
          <cell r="I128">
            <v>261793.56907070579</v>
          </cell>
        </row>
        <row r="129">
          <cell r="I129">
            <v>261171.70781657952</v>
          </cell>
        </row>
        <row r="130">
          <cell r="I130">
            <v>260548.75830525853</v>
          </cell>
        </row>
        <row r="131">
          <cell r="I131">
            <v>259924.71863229273</v>
          </cell>
        </row>
        <row r="132">
          <cell r="I132">
            <v>259299.58688989925</v>
          </cell>
        </row>
        <row r="133">
          <cell r="I133">
            <v>258673.36116695657</v>
          </cell>
        </row>
        <row r="134">
          <cell r="I134">
            <v>258046.03954899876</v>
          </cell>
        </row>
        <row r="135">
          <cell r="I135">
            <v>257417.62011820951</v>
          </cell>
        </row>
        <row r="136">
          <cell r="I136">
            <v>256788.10095341637</v>
          </cell>
        </row>
        <row r="137">
          <cell r="I137">
            <v>256157.48013008485</v>
          </cell>
        </row>
        <row r="138">
          <cell r="I138">
            <v>250525.7557203125</v>
          </cell>
        </row>
        <row r="139">
          <cell r="I139">
            <v>249884.17579282305</v>
          </cell>
        </row>
        <row r="140">
          <cell r="I140">
            <v>249241.47310046048</v>
          </cell>
        </row>
        <row r="141">
          <cell r="I141">
            <v>248597.6456783863</v>
          </cell>
        </row>
        <row r="142">
          <cell r="I142">
            <v>247952.69155832348</v>
          </cell>
        </row>
        <row r="143">
          <cell r="I143">
            <v>247306.60876855053</v>
          </cell>
        </row>
        <row r="144">
          <cell r="I144">
            <v>246659.39533389549</v>
          </cell>
        </row>
        <row r="145">
          <cell r="I145">
            <v>246011.04927572981</v>
          </cell>
        </row>
        <row r="146">
          <cell r="I146">
            <v>245361.56861196234</v>
          </cell>
        </row>
        <row r="147">
          <cell r="I147">
            <v>244710.95135703328</v>
          </cell>
        </row>
        <row r="148">
          <cell r="I148">
            <v>244059.19552190808</v>
          </cell>
        </row>
        <row r="149">
          <cell r="I149">
            <v>243406.29911407141</v>
          </cell>
        </row>
        <row r="150">
          <cell r="I150">
            <v>237752.26013752105</v>
          </cell>
        </row>
        <row r="151">
          <cell r="I151">
            <v>237088.3265927617</v>
          </cell>
        </row>
        <row r="152">
          <cell r="I152">
            <v>236423.23116429904</v>
          </cell>
        </row>
        <row r="153">
          <cell r="I153">
            <v>235756.97181883655</v>
          </cell>
        </row>
        <row r="154">
          <cell r="I154">
            <v>235089.54651951953</v>
          </cell>
        </row>
        <row r="155">
          <cell r="I155">
            <v>234420.95322592868</v>
          </cell>
        </row>
        <row r="156">
          <cell r="I156">
            <v>233751.18989407405</v>
          </cell>
        </row>
        <row r="157">
          <cell r="I157">
            <v>233080.25447638868</v>
          </cell>
        </row>
        <row r="158">
          <cell r="I158">
            <v>232408.14492172236</v>
          </cell>
        </row>
        <row r="159">
          <cell r="I159">
            <v>231734.85917533538</v>
          </cell>
        </row>
        <row r="160">
          <cell r="I160">
            <v>231060.39517889221</v>
          </cell>
        </row>
        <row r="161">
          <cell r="I161">
            <v>230384.75087045526</v>
          </cell>
        </row>
        <row r="162">
          <cell r="I162">
            <v>224707.92418447856</v>
          </cell>
        </row>
        <row r="163">
          <cell r="I163">
            <v>224021.16305180138</v>
          </cell>
        </row>
        <row r="164">
          <cell r="I164">
            <v>223333.20008714203</v>
          </cell>
        </row>
        <row r="165">
          <cell r="I165">
            <v>222644.03318729452</v>
          </cell>
        </row>
        <row r="166">
          <cell r="I166">
            <v>221953.6602453723</v>
          </cell>
        </row>
        <row r="167">
          <cell r="I167">
            <v>221262.0791508017</v>
          </cell>
        </row>
        <row r="168">
          <cell r="I168">
            <v>220569.2877893156</v>
          </cell>
        </row>
        <row r="169">
          <cell r="I169">
            <v>219875.28404294691</v>
          </cell>
        </row>
        <row r="170">
          <cell r="I170">
            <v>219180.06579002205</v>
          </cell>
        </row>
        <row r="171">
          <cell r="I171">
            <v>218483.6309051546</v>
          </cell>
        </row>
        <row r="172">
          <cell r="I172">
            <v>217785.97725923863</v>
          </cell>
        </row>
        <row r="173">
          <cell r="I173">
            <v>217087.10271944231</v>
          </cell>
        </row>
        <row r="174">
          <cell r="I174">
            <v>211387.00514920134</v>
          </cell>
        </row>
        <row r="175">
          <cell r="I175">
            <v>210676.93240821245</v>
          </cell>
        </row>
        <row r="176">
          <cell r="I176">
            <v>209965.61703992682</v>
          </cell>
        </row>
        <row r="177">
          <cell r="I177">
            <v>209253.05686974668</v>
          </cell>
        </row>
        <row r="178">
          <cell r="I178">
            <v>208539.24971926873</v>
          </cell>
        </row>
        <row r="179">
          <cell r="I179">
            <v>207824.19340627745</v>
          </cell>
        </row>
        <row r="180">
          <cell r="I180">
            <v>207107.88574473845</v>
          </cell>
        </row>
        <row r="181">
          <cell r="I181">
            <v>206390.32454479174</v>
          </cell>
        </row>
        <row r="182">
          <cell r="I182">
            <v>205671.50761274513</v>
          </cell>
        </row>
        <row r="183">
          <cell r="I183">
            <v>204951.43275106745</v>
          </cell>
        </row>
        <row r="184">
          <cell r="I184">
            <v>204230.0977583818</v>
          </cell>
        </row>
        <row r="185">
          <cell r="I185">
            <v>203507.50042945897</v>
          </cell>
        </row>
        <row r="186">
          <cell r="I186">
            <v>197783.63855521052</v>
          </cell>
        </row>
        <row r="187">
          <cell r="I187">
            <v>197049.75992268213</v>
          </cell>
        </row>
        <row r="188">
          <cell r="I188">
            <v>196314.59700254683</v>
          </cell>
        </row>
        <row r="189">
          <cell r="I189">
            <v>195578.14754730128</v>
          </cell>
        </row>
        <row r="190">
          <cell r="I190">
            <v>194840.40930550906</v>
          </cell>
        </row>
        <row r="191">
          <cell r="I191">
            <v>194101.38002179371</v>
          </cell>
        </row>
        <row r="192">
          <cell r="I192">
            <v>193361.05743683185</v>
          </cell>
        </row>
        <row r="193">
          <cell r="I193">
            <v>192619.43928734629</v>
          </cell>
        </row>
        <row r="194">
          <cell r="I194">
            <v>191876.52330609914</v>
          </cell>
        </row>
        <row r="195">
          <cell r="I195">
            <v>191132.30722188481</v>
          </cell>
        </row>
        <row r="196">
          <cell r="I196">
            <v>190386.7887595231</v>
          </cell>
        </row>
        <row r="197">
          <cell r="I197">
            <v>189639.96563985228</v>
          </cell>
        </row>
        <row r="198">
          <cell r="I198">
            <v>183891.83557972201</v>
          </cell>
        </row>
        <row r="199">
          <cell r="I199">
            <v>183133.64629198652</v>
          </cell>
        </row>
        <row r="200">
          <cell r="I200">
            <v>182374.13017299748</v>
          </cell>
        </row>
        <row r="201">
          <cell r="I201">
            <v>181613.28490080024</v>
          </cell>
        </row>
        <row r="202">
          <cell r="I202">
            <v>180851.10814937664</v>
          </cell>
        </row>
        <row r="203">
          <cell r="I203">
            <v>180087.59758863805</v>
          </cell>
        </row>
        <row r="204">
          <cell r="I204">
            <v>179322.75088441817</v>
          </cell>
        </row>
        <row r="205">
          <cell r="I205">
            <v>178556.56569846591</v>
          </cell>
        </row>
        <row r="206">
          <cell r="I206">
            <v>177789.03968843824</v>
          </cell>
        </row>
        <row r="207">
          <cell r="I207">
            <v>177020.170507893</v>
          </cell>
        </row>
        <row r="208">
          <cell r="I208">
            <v>176249.9558062818</v>
          </cell>
        </row>
        <row r="209">
          <cell r="I209">
            <v>175478.39322894279</v>
          </cell>
        </row>
        <row r="210">
          <cell r="I210">
            <v>169705.48041709344</v>
          </cell>
        </row>
        <row r="211">
          <cell r="I211">
            <v>168922.46500782334</v>
          </cell>
        </row>
        <row r="212">
          <cell r="I212">
            <v>168138.07932158702</v>
          </cell>
        </row>
        <row r="213">
          <cell r="I213">
            <v>167352.32096039981</v>
          </cell>
        </row>
        <row r="214">
          <cell r="I214">
            <v>166565.18752208052</v>
          </cell>
        </row>
        <row r="215">
          <cell r="I215">
            <v>165776.67660024416</v>
          </cell>
        </row>
        <row r="216">
          <cell r="I216">
            <v>164986.7857842946</v>
          </cell>
        </row>
        <row r="217">
          <cell r="I217">
            <v>164195.51265941712</v>
          </cell>
        </row>
        <row r="218">
          <cell r="I218">
            <v>163402.85480657109</v>
          </cell>
        </row>
        <row r="219">
          <cell r="I219">
            <v>162608.8098024826</v>
          </cell>
        </row>
        <row r="220">
          <cell r="I220">
            <v>161813.37521963695</v>
          </cell>
        </row>
        <row r="221">
          <cell r="I221">
            <v>161016.54862627131</v>
          </cell>
        </row>
        <row r="222">
          <cell r="I222">
            <v>155218.32758636729</v>
          </cell>
        </row>
        <row r="223">
          <cell r="I223">
            <v>154409.95965964344</v>
          </cell>
        </row>
        <row r="224">
          <cell r="I224">
            <v>153600.17708904782</v>
          </cell>
        </row>
        <row r="225">
          <cell r="I225">
            <v>152788.97739895366</v>
          </cell>
        </row>
        <row r="226">
          <cell r="I226">
            <v>151976.35810940183</v>
          </cell>
        </row>
        <row r="227">
          <cell r="I227">
            <v>151162.31673609329</v>
          </cell>
        </row>
        <row r="228">
          <cell r="I228">
            <v>150346.85079038146</v>
          </cell>
        </row>
        <row r="229">
          <cell r="I229">
            <v>149529.95777926463</v>
          </cell>
        </row>
        <row r="230">
          <cell r="I230">
            <v>148711.63520537835</v>
          </cell>
        </row>
        <row r="231">
          <cell r="I231">
            <v>147891.88056698776</v>
          </cell>
        </row>
        <row r="232">
          <cell r="I232">
            <v>147070.69135797999</v>
          </cell>
        </row>
        <row r="233">
          <cell r="I233">
            <v>146248.06506785646</v>
          </cell>
        </row>
        <row r="234">
          <cell r="I234">
            <v>140423.9991817252</v>
          </cell>
        </row>
        <row r="235">
          <cell r="I235">
            <v>139589.74118029323</v>
          </cell>
        </row>
        <row r="236">
          <cell r="I236">
            <v>138754.02322735873</v>
          </cell>
        </row>
        <row r="237">
          <cell r="I237">
            <v>137916.84276800661</v>
          </cell>
        </row>
        <row r="238">
          <cell r="I238">
            <v>137078.19724285061</v>
          </cell>
        </row>
        <row r="239">
          <cell r="I239">
            <v>136238.08408802561</v>
          </cell>
        </row>
        <row r="240">
          <cell r="I240">
            <v>135396.50073517967</v>
          </cell>
        </row>
        <row r="241">
          <cell r="I241">
            <v>134553.44461146623</v>
          </cell>
        </row>
        <row r="242">
          <cell r="I242">
            <v>133708.91313953631</v>
          </cell>
        </row>
        <row r="243">
          <cell r="I243">
            <v>132862.90373753049</v>
          </cell>
        </row>
        <row r="244">
          <cell r="I244">
            <v>132015.41381907117</v>
          </cell>
        </row>
        <row r="245">
          <cell r="I245">
            <v>131166.44079325453</v>
          </cell>
        </row>
        <row r="246">
          <cell r="I246">
            <v>125315.98206464273</v>
          </cell>
        </row>
        <row r="247">
          <cell r="I247">
            <v>124455.28503325584</v>
          </cell>
        </row>
        <row r="248">
          <cell r="I248">
            <v>123593.08178206404</v>
          </cell>
        </row>
        <row r="249">
          <cell r="I249">
            <v>122729.36967518265</v>
          </cell>
        </row>
        <row r="250">
          <cell r="I250">
            <v>121864.14607211422</v>
          </cell>
        </row>
        <row r="251">
          <cell r="I251">
            <v>120997.40832774043</v>
          </cell>
        </row>
        <row r="252">
          <cell r="I252">
            <v>120129.15379231397</v>
          </cell>
        </row>
        <row r="253">
          <cell r="I253">
            <v>119259.37981145052</v>
          </cell>
        </row>
        <row r="254">
          <cell r="I254">
            <v>118388.08372612056</v>
          </cell>
        </row>
        <row r="255">
          <cell r="I255">
            <v>117515.26287264127</v>
          </cell>
        </row>
        <row r="256">
          <cell r="I256">
            <v>116640.91458266838</v>
          </cell>
        </row>
        <row r="257">
          <cell r="I257">
            <v>115765.03618318806</v>
          </cell>
        </row>
        <row r="258">
          <cell r="I258">
            <v>114887.62499650863</v>
          </cell>
        </row>
        <row r="259">
          <cell r="I259">
            <v>114008.67834025252</v>
          </cell>
        </row>
        <row r="260">
          <cell r="I260">
            <v>113128.19352734796</v>
          </cell>
        </row>
        <row r="261">
          <cell r="I261">
            <v>112246.16786602083</v>
          </cell>
        </row>
        <row r="262">
          <cell r="I262">
            <v>111362.59865978637</v>
          </cell>
        </row>
        <row r="263">
          <cell r="I263">
            <v>110477.48320744099</v>
          </cell>
        </row>
        <row r="264">
          <cell r="I264">
            <v>109590.81880305402</v>
          </cell>
        </row>
        <row r="265">
          <cell r="I265">
            <v>108702.60273595936</v>
          </cell>
        </row>
        <row r="266">
          <cell r="I266">
            <v>107812.83229074729</v>
          </cell>
        </row>
        <row r="267">
          <cell r="I267">
            <v>106921.5047472561</v>
          </cell>
        </row>
        <row r="268">
          <cell r="I268">
            <v>106028.6173805638</v>
          </cell>
        </row>
        <row r="269">
          <cell r="I269">
            <v>105134.16746097978</v>
          </cell>
        </row>
        <row r="270">
          <cell r="I270">
            <v>104238.1522540365</v>
          </cell>
        </row>
        <row r="271">
          <cell r="I271">
            <v>103340.56902048107</v>
          </cell>
        </row>
        <row r="272">
          <cell r="I272">
            <v>102441.41501626691</v>
          </cell>
        </row>
        <row r="273">
          <cell r="I273">
            <v>101540.68749254537</v>
          </cell>
        </row>
        <row r="274">
          <cell r="I274">
            <v>100638.38369565732</v>
          </cell>
        </row>
        <row r="275">
          <cell r="I275">
            <v>99734.50086712472</v>
          </cell>
        </row>
        <row r="276">
          <cell r="I276">
            <v>98829.036243642186</v>
          </cell>
        </row>
        <row r="277">
          <cell r="I277">
            <v>97921.98705706856</v>
          </cell>
        </row>
        <row r="278">
          <cell r="I278">
            <v>97013.350534418423</v>
          </cell>
        </row>
        <row r="279">
          <cell r="I279">
            <v>96103.123897853657</v>
          </cell>
        </row>
        <row r="280">
          <cell r="I280">
            <v>95191.304364674899</v>
          </cell>
        </row>
        <row r="281">
          <cell r="I281">
            <v>94277.889147313079</v>
          </cell>
        </row>
        <row r="282">
          <cell r="I282">
            <v>93362.87545332087</v>
          </cell>
        </row>
        <row r="283">
          <cell r="I283">
            <v>92446.260485364182</v>
          </cell>
        </row>
        <row r="284">
          <cell r="I284">
            <v>91528.041441213572</v>
          </cell>
        </row>
        <row r="285">
          <cell r="I285">
            <v>90608.215513735689</v>
          </cell>
        </row>
        <row r="286">
          <cell r="I286">
            <v>89686.779890884733</v>
          </cell>
        </row>
        <row r="287">
          <cell r="I287">
            <v>88763.731755693778</v>
          </cell>
        </row>
        <row r="288">
          <cell r="I288">
            <v>87839.068286266236</v>
          </cell>
        </row>
        <row r="289">
          <cell r="I289">
            <v>86912.786655767195</v>
          </cell>
        </row>
        <row r="290">
          <cell r="I290">
            <v>85984.88403241479</v>
          </cell>
        </row>
        <row r="291">
          <cell r="I291">
            <v>85055.357579471514</v>
          </cell>
        </row>
        <row r="292">
          <cell r="I292">
            <v>84124.204455235595</v>
          </cell>
        </row>
        <row r="293">
          <cell r="I293">
            <v>83191.421813032255</v>
          </cell>
        </row>
        <row r="294">
          <cell r="I294">
            <v>82257.006801205061</v>
          </cell>
        </row>
        <row r="295">
          <cell r="I295">
            <v>81320.956563107175</v>
          </cell>
        </row>
        <row r="296">
          <cell r="I296">
            <v>80383.268237092605</v>
          </cell>
        </row>
        <row r="297">
          <cell r="I297">
            <v>79443.938956507511</v>
          </cell>
        </row>
        <row r="298">
          <cell r="I298">
            <v>78502.965849681394</v>
          </cell>
        </row>
        <row r="299">
          <cell r="I299">
            <v>77560.346039918339</v>
          </cell>
        </row>
        <row r="300">
          <cell r="I300">
            <v>76616.076645488196</v>
          </cell>
        </row>
        <row r="301">
          <cell r="I301">
            <v>75670.154779617806</v>
          </cell>
        </row>
        <row r="302">
          <cell r="I302">
            <v>74722.577550482136</v>
          </cell>
        </row>
        <row r="303">
          <cell r="I303">
            <v>73773.342061195479</v>
          </cell>
        </row>
        <row r="304">
          <cell r="I304">
            <v>72822.445409802574</v>
          </cell>
        </row>
        <row r="305">
          <cell r="I305">
            <v>71869.884689269733</v>
          </cell>
        </row>
        <row r="306">
          <cell r="I306">
            <v>70915.656987475959</v>
          </cell>
        </row>
        <row r="307">
          <cell r="I307">
            <v>69959.759387204045</v>
          </cell>
        </row>
        <row r="308">
          <cell r="I308">
            <v>69002.188966131653</v>
          </cell>
        </row>
        <row r="309">
          <cell r="I309">
            <v>68042.94279682239</v>
          </cell>
        </row>
        <row r="310">
          <cell r="I310">
            <v>67082.017946716835</v>
          </cell>
        </row>
        <row r="311">
          <cell r="I311">
            <v>66119.411478123584</v>
          </cell>
        </row>
        <row r="312">
          <cell r="I312">
            <v>65155.120448210298</v>
          </cell>
        </row>
        <row r="313">
          <cell r="I313">
            <v>64189.141908994665</v>
          </cell>
        </row>
        <row r="314">
          <cell r="I314">
            <v>63221.472907335403</v>
          </cell>
        </row>
        <row r="315">
          <cell r="I315">
            <v>62252.110484923243</v>
          </cell>
        </row>
        <row r="316">
          <cell r="I316">
            <v>61281.051678271862</v>
          </cell>
        </row>
        <row r="317">
          <cell r="I317">
            <v>60308.293518708837</v>
          </cell>
        </row>
        <row r="318">
          <cell r="I318">
            <v>59333.83303236658</v>
          </cell>
        </row>
        <row r="319">
          <cell r="I319">
            <v>58357.667240173221</v>
          </cell>
        </row>
        <row r="320">
          <cell r="I320">
            <v>57379.793157843524</v>
          </cell>
        </row>
        <row r="321">
          <cell r="I321">
            <v>56400.207795869748</v>
          </cell>
        </row>
        <row r="322">
          <cell r="I322">
            <v>55418.908159512517</v>
          </cell>
        </row>
        <row r="323">
          <cell r="I323">
            <v>54435.891248791668</v>
          </cell>
        </row>
        <row r="324">
          <cell r="I324">
            <v>53451.154058477056</v>
          </cell>
        </row>
        <row r="325">
          <cell r="I325">
            <v>52464.693578079394</v>
          </cell>
        </row>
        <row r="326">
          <cell r="I326">
            <v>51476.506791841035</v>
          </cell>
        </row>
        <row r="327">
          <cell r="I327">
            <v>50486.59067872676</v>
          </cell>
        </row>
        <row r="328">
          <cell r="I328">
            <v>49494.942212414535</v>
          </cell>
        </row>
        <row r="329">
          <cell r="I329">
            <v>48501.558361286261</v>
          </cell>
        </row>
        <row r="330">
          <cell r="I330">
            <v>47506.436088418515</v>
          </cell>
        </row>
        <row r="331">
          <cell r="I331">
            <v>46509.572351573246</v>
          </cell>
        </row>
        <row r="332">
          <cell r="I332">
            <v>45510.964103188497</v>
          </cell>
        </row>
        <row r="333">
          <cell r="I333">
            <v>44510.608290369077</v>
          </cell>
        </row>
        <row r="334">
          <cell r="I334">
            <v>43508.50185487722</v>
          </cell>
        </row>
        <row r="335">
          <cell r="I335">
            <v>42504.641733123259</v>
          </cell>
        </row>
        <row r="336">
          <cell r="I336">
            <v>41499.024856156226</v>
          </cell>
        </row>
        <row r="337">
          <cell r="I337">
            <v>40491.648149654502</v>
          </cell>
        </row>
        <row r="338">
          <cell r="I338">
            <v>39482.5085339164</v>
          </cell>
        </row>
        <row r="339">
          <cell r="I339">
            <v>38471.602923850754</v>
          </cell>
        </row>
        <row r="340">
          <cell r="I340">
            <v>37458.928228967496</v>
          </cell>
        </row>
        <row r="341">
          <cell r="I341">
            <v>36444.481353368188</v>
          </cell>
        </row>
        <row r="342">
          <cell r="I342">
            <v>35428.25919573658</v>
          </cell>
        </row>
        <row r="343">
          <cell r="I343">
            <v>34410.258649329116</v>
          </cell>
        </row>
        <row r="344">
          <cell r="I344">
            <v>33390.476601965442</v>
          </cell>
        </row>
        <row r="345">
          <cell r="I345">
            <v>32368.909936018881</v>
          </cell>
        </row>
        <row r="346">
          <cell r="I346">
            <v>31345.555528406912</v>
          </cell>
        </row>
        <row r="347">
          <cell r="I347">
            <v>30320.410250581626</v>
          </cell>
        </row>
        <row r="348">
          <cell r="I348">
            <v>29293.470968520145</v>
          </cell>
        </row>
        <row r="349">
          <cell r="I349">
            <v>28264.734542715054</v>
          </cell>
        </row>
        <row r="350">
          <cell r="I350">
            <v>27234.197828164804</v>
          </cell>
        </row>
        <row r="351">
          <cell r="I351">
            <v>26201.857674364092</v>
          </cell>
        </row>
        <row r="352">
          <cell r="I352">
            <v>25167.710925294228</v>
          </cell>
        </row>
        <row r="353">
          <cell r="I353">
            <v>24131.754419413493</v>
          </cell>
        </row>
        <row r="354">
          <cell r="I354">
            <v>23093.984989647466</v>
          </cell>
        </row>
        <row r="355">
          <cell r="I355">
            <v>22054.399463379348</v>
          </cell>
        </row>
        <row r="356">
          <cell r="I356">
            <v>21012.994662440262</v>
          </cell>
        </row>
        <row r="357">
          <cell r="I357">
            <v>19969.767403099533</v>
          </cell>
        </row>
        <row r="358">
          <cell r="I358">
            <v>18924.714496054956</v>
          </cell>
        </row>
        <row r="359">
          <cell r="I359">
            <v>17877.832746423053</v>
          </cell>
        </row>
        <row r="360">
          <cell r="I360">
            <v>16829.118953729292</v>
          </cell>
        </row>
        <row r="361">
          <cell r="I361">
            <v>15778.569911898318</v>
          </cell>
        </row>
        <row r="362">
          <cell r="I362">
            <v>14726.18240924414</v>
          </cell>
        </row>
        <row r="363">
          <cell r="I363">
            <v>13671.953228460317</v>
          </cell>
        </row>
        <row r="364">
          <cell r="I364">
            <v>12615.879146610123</v>
          </cell>
        </row>
        <row r="365">
          <cell r="I365">
            <v>11557.95693511669</v>
          </cell>
        </row>
        <row r="366">
          <cell r="I366">
            <v>10498.183359753144</v>
          </cell>
        </row>
        <row r="367">
          <cell r="I367">
            <v>9436.555180632713</v>
          </cell>
        </row>
        <row r="368">
          <cell r="I368">
            <v>8373.069152198821</v>
          </cell>
        </row>
        <row r="369">
          <cell r="I369">
            <v>7307.7220232151685</v>
          </cell>
        </row>
        <row r="370">
          <cell r="I370">
            <v>6240.5105367557953</v>
          </cell>
        </row>
        <row r="371">
          <cell r="I371">
            <v>5171.4314301951181</v>
          </cell>
        </row>
        <row r="372">
          <cell r="I372">
            <v>4100.4814351979594</v>
          </cell>
        </row>
        <row r="373">
          <cell r="I373">
            <v>3027.6572777095557</v>
          </cell>
        </row>
        <row r="374">
          <cell r="I374">
            <v>1952.9556779455474</v>
          </cell>
        </row>
        <row r="375">
          <cell r="I375">
            <v>876.37335038195215</v>
          </cell>
        </row>
        <row r="376">
          <cell r="I376">
            <v>-202.09299625487938</v>
          </cell>
        </row>
        <row r="377">
          <cell r="I377">
            <v>-1282.4466589983253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3EE31-DF8C-4D69-A68F-BA2E0E0EA342}">
  <dimension ref="A2:O27"/>
  <sheetViews>
    <sheetView tabSelected="1" workbookViewId="0">
      <selection activeCell="B4" sqref="B4"/>
    </sheetView>
  </sheetViews>
  <sheetFormatPr baseColWidth="10" defaultRowHeight="14.5" x14ac:dyDescent="0.35"/>
  <cols>
    <col min="1" max="1" width="30.81640625" style="1" bestFit="1" customWidth="1"/>
    <col min="2" max="2" width="12.36328125" style="1" bestFit="1" customWidth="1"/>
    <col min="3" max="3" width="31.90625" style="1" bestFit="1" customWidth="1"/>
    <col min="4" max="4" width="10.90625" style="1"/>
    <col min="5" max="5" width="30.81640625" style="1" bestFit="1" customWidth="1"/>
    <col min="6" max="6" width="21" style="1" bestFit="1" customWidth="1"/>
    <col min="7" max="7" width="31.90625" style="1" bestFit="1" customWidth="1"/>
    <col min="8" max="8" width="10.90625" style="1"/>
    <col min="9" max="9" width="17.453125" style="1" bestFit="1" customWidth="1"/>
    <col min="10" max="10" width="12.6328125" style="1" bestFit="1" customWidth="1"/>
    <col min="11" max="11" width="31.90625" style="1" bestFit="1" customWidth="1"/>
    <col min="12" max="12" width="10.90625" style="1"/>
    <col min="13" max="13" width="17.453125" style="1" bestFit="1" customWidth="1"/>
    <col min="14" max="14" width="12.6328125" style="1" bestFit="1" customWidth="1"/>
    <col min="15" max="15" width="31.90625" style="1" bestFit="1" customWidth="1"/>
    <col min="16" max="16384" width="10.90625" style="1"/>
  </cols>
  <sheetData>
    <row r="2" spans="1:15" x14ac:dyDescent="0.35">
      <c r="C2" s="1" t="s">
        <v>35</v>
      </c>
      <c r="G2" s="1" t="s">
        <v>35</v>
      </c>
      <c r="K2" s="1" t="s">
        <v>35</v>
      </c>
      <c r="O2" s="1" t="s">
        <v>35</v>
      </c>
    </row>
    <row r="3" spans="1:15" x14ac:dyDescent="0.35">
      <c r="B3" s="1" t="s">
        <v>68</v>
      </c>
      <c r="F3" s="1" t="s">
        <v>67</v>
      </c>
      <c r="J3" s="1" t="s">
        <v>55</v>
      </c>
      <c r="N3" s="1" t="s">
        <v>34</v>
      </c>
    </row>
    <row r="4" spans="1:15" x14ac:dyDescent="0.35">
      <c r="A4" s="1" t="s">
        <v>33</v>
      </c>
      <c r="B4" s="7">
        <v>36495</v>
      </c>
      <c r="E4" s="1" t="s">
        <v>33</v>
      </c>
      <c r="F4" s="7">
        <v>39203</v>
      </c>
      <c r="I4" s="1" t="s">
        <v>33</v>
      </c>
      <c r="J4" s="7" t="s">
        <v>56</v>
      </c>
      <c r="M4" s="1" t="s">
        <v>33</v>
      </c>
      <c r="N4" s="7">
        <v>36495</v>
      </c>
    </row>
    <row r="5" spans="1:15" x14ac:dyDescent="0.35">
      <c r="A5" s="1" t="s">
        <v>32</v>
      </c>
      <c r="B5" s="7">
        <v>54027</v>
      </c>
      <c r="E5" s="1" t="s">
        <v>32</v>
      </c>
      <c r="F5" s="7">
        <v>56370</v>
      </c>
      <c r="I5" s="1" t="s">
        <v>32</v>
      </c>
      <c r="J5" s="7" t="s">
        <v>57</v>
      </c>
      <c r="M5" s="1" t="s">
        <v>32</v>
      </c>
      <c r="N5" s="7">
        <v>54027</v>
      </c>
    </row>
    <row r="6" spans="1:15" x14ac:dyDescent="0.35">
      <c r="A6" s="1" t="s">
        <v>30</v>
      </c>
      <c r="B6" s="6">
        <v>0.04</v>
      </c>
      <c r="E6" s="1" t="s">
        <v>30</v>
      </c>
      <c r="F6" s="2">
        <v>2.2499999999999999E-2</v>
      </c>
      <c r="I6" s="1" t="s">
        <v>30</v>
      </c>
      <c r="J6" s="2">
        <v>5.0000000000000001E-3</v>
      </c>
      <c r="K6" s="1" t="s">
        <v>31</v>
      </c>
      <c r="M6" s="1" t="s">
        <v>30</v>
      </c>
      <c r="N6" s="6">
        <v>0.04</v>
      </c>
    </row>
    <row r="7" spans="1:15" x14ac:dyDescent="0.35">
      <c r="A7" s="1" t="s">
        <v>27</v>
      </c>
      <c r="B7" s="5" t="s">
        <v>26</v>
      </c>
      <c r="E7" s="1" t="s">
        <v>27</v>
      </c>
      <c r="F7" s="5" t="s">
        <v>29</v>
      </c>
      <c r="G7" s="1" t="s">
        <v>28</v>
      </c>
      <c r="I7" s="1" t="s">
        <v>27</v>
      </c>
      <c r="J7" s="5" t="s">
        <v>26</v>
      </c>
      <c r="M7" s="1" t="s">
        <v>27</v>
      </c>
      <c r="N7" s="5" t="s">
        <v>26</v>
      </c>
    </row>
    <row r="8" spans="1:15" x14ac:dyDescent="0.35">
      <c r="A8" s="1" t="s">
        <v>25</v>
      </c>
      <c r="B8" s="3" t="s">
        <v>24</v>
      </c>
      <c r="C8" s="1" t="s">
        <v>23</v>
      </c>
      <c r="E8" s="1" t="s">
        <v>25</v>
      </c>
      <c r="F8" s="1" t="s">
        <v>15</v>
      </c>
      <c r="I8" s="1" t="s">
        <v>25</v>
      </c>
      <c r="J8" s="12"/>
      <c r="M8" s="1" t="s">
        <v>25</v>
      </c>
      <c r="N8" s="3" t="s">
        <v>24</v>
      </c>
      <c r="O8" s="1" t="s">
        <v>23</v>
      </c>
    </row>
    <row r="9" spans="1:15" x14ac:dyDescent="0.35">
      <c r="A9" s="1" t="s">
        <v>22</v>
      </c>
      <c r="B9" s="3" t="s">
        <v>19</v>
      </c>
      <c r="C9" s="1" t="s">
        <v>21</v>
      </c>
      <c r="E9" s="1" t="s">
        <v>22</v>
      </c>
      <c r="F9" s="3" t="s">
        <v>19</v>
      </c>
      <c r="G9" s="1" t="s">
        <v>21</v>
      </c>
      <c r="I9" s="1" t="s">
        <v>22</v>
      </c>
      <c r="J9" s="12" t="s">
        <v>19</v>
      </c>
      <c r="M9" s="1" t="s">
        <v>22</v>
      </c>
      <c r="N9" s="3" t="s">
        <v>19</v>
      </c>
      <c r="O9" s="1" t="s">
        <v>21</v>
      </c>
    </row>
    <row r="10" spans="1:15" x14ac:dyDescent="0.35">
      <c r="A10" s="1" t="s">
        <v>20</v>
      </c>
      <c r="B10" s="4">
        <v>52</v>
      </c>
      <c r="C10" s="1" t="s">
        <v>19</v>
      </c>
      <c r="E10" s="1" t="s">
        <v>20</v>
      </c>
      <c r="F10" s="4">
        <v>129.91</v>
      </c>
      <c r="G10" s="1" t="s">
        <v>19</v>
      </c>
      <c r="I10" s="1" t="s">
        <v>20</v>
      </c>
      <c r="J10" s="4" t="s">
        <v>58</v>
      </c>
      <c r="K10" s="1" t="s">
        <v>19</v>
      </c>
      <c r="M10" s="1" t="s">
        <v>20</v>
      </c>
      <c r="N10" s="4">
        <v>52</v>
      </c>
      <c r="O10" s="1" t="s">
        <v>19</v>
      </c>
    </row>
    <row r="11" spans="1:15" x14ac:dyDescent="0.35">
      <c r="E11" s="1" t="s">
        <v>18</v>
      </c>
      <c r="F11" s="3" t="s">
        <v>16</v>
      </c>
      <c r="I11" s="1" t="s">
        <v>18</v>
      </c>
      <c r="J11" s="1" t="s">
        <v>16</v>
      </c>
      <c r="M11" s="1" t="s">
        <v>18</v>
      </c>
      <c r="N11" s="1" t="s">
        <v>16</v>
      </c>
    </row>
    <row r="12" spans="1:15" x14ac:dyDescent="0.35">
      <c r="A12" s="1" t="s">
        <v>17</v>
      </c>
      <c r="B12" s="3" t="s">
        <v>16</v>
      </c>
      <c r="E12" s="1" t="s">
        <v>17</v>
      </c>
      <c r="F12" s="3" t="s">
        <v>16</v>
      </c>
    </row>
    <row r="13" spans="1:15" x14ac:dyDescent="0.35">
      <c r="E13" s="1" t="s">
        <v>14</v>
      </c>
      <c r="F13" s="3" t="s">
        <v>13</v>
      </c>
      <c r="G13" s="1" t="s">
        <v>12</v>
      </c>
    </row>
    <row r="14" spans="1:15" x14ac:dyDescent="0.35">
      <c r="A14" s="1" t="s">
        <v>11</v>
      </c>
      <c r="B14" s="2">
        <v>1.7999999999999999E-2</v>
      </c>
      <c r="C14" s="1" t="s">
        <v>62</v>
      </c>
      <c r="E14" s="1" t="s">
        <v>11</v>
      </c>
      <c r="F14" s="2">
        <v>1.11E-2</v>
      </c>
      <c r="I14" s="1" t="s">
        <v>59</v>
      </c>
      <c r="J14" s="2">
        <v>1.6999999999999999E-3</v>
      </c>
      <c r="K14" s="13" t="s">
        <v>61</v>
      </c>
      <c r="M14" s="1" t="s">
        <v>11</v>
      </c>
      <c r="N14" s="2">
        <v>3.2779999999999997E-2</v>
      </c>
    </row>
    <row r="15" spans="1:15" x14ac:dyDescent="0.35">
      <c r="A15" s="1" t="s">
        <v>10</v>
      </c>
      <c r="B15" s="2">
        <v>2.4750000000000001E-2</v>
      </c>
      <c r="C15" s="1" t="s">
        <v>63</v>
      </c>
      <c r="E15" s="1" t="s">
        <v>10</v>
      </c>
      <c r="F15" s="2">
        <v>-1.15E-2</v>
      </c>
      <c r="G15" s="1" t="s">
        <v>63</v>
      </c>
      <c r="I15" s="1" t="s">
        <v>60</v>
      </c>
      <c r="J15" s="2"/>
      <c r="M15" s="1" t="s">
        <v>10</v>
      </c>
      <c r="N15" s="2">
        <v>2.4750000000000001E-2</v>
      </c>
    </row>
    <row r="16" spans="1:15" x14ac:dyDescent="0.35">
      <c r="A16" s="1" t="s">
        <v>9</v>
      </c>
      <c r="B16" s="2">
        <v>2.5360000000000001E-2</v>
      </c>
      <c r="C16" s="1" t="s">
        <v>63</v>
      </c>
      <c r="E16" s="1" t="s">
        <v>9</v>
      </c>
      <c r="F16" s="2">
        <v>-3.3999999999999998E-3</v>
      </c>
      <c r="G16" s="1" t="s">
        <v>63</v>
      </c>
      <c r="J16" s="2"/>
      <c r="M16" s="1" t="s">
        <v>9</v>
      </c>
      <c r="N16" s="2">
        <v>2.5360000000000001E-2</v>
      </c>
    </row>
    <row r="17" spans="1:14" x14ac:dyDescent="0.35">
      <c r="A17" s="1" t="s">
        <v>8</v>
      </c>
      <c r="B17" s="2">
        <v>2.5579999999999999E-2</v>
      </c>
      <c r="C17" s="1" t="s">
        <v>63</v>
      </c>
      <c r="E17" s="1" t="s">
        <v>8</v>
      </c>
      <c r="F17" s="2">
        <v>1.2E-2</v>
      </c>
      <c r="G17" s="1" t="s">
        <v>63</v>
      </c>
      <c r="J17" s="2"/>
      <c r="M17" s="1" t="s">
        <v>8</v>
      </c>
      <c r="N17" s="2">
        <v>2.5579999999999999E-2</v>
      </c>
    </row>
    <row r="18" spans="1:14" x14ac:dyDescent="0.35">
      <c r="A18" s="1" t="s">
        <v>7</v>
      </c>
      <c r="B18" s="2">
        <v>2.6009999999999998E-2</v>
      </c>
      <c r="C18" s="1" t="s">
        <v>63</v>
      </c>
      <c r="E18" s="1" t="s">
        <v>7</v>
      </c>
      <c r="F18" s="2">
        <v>1.23E-2</v>
      </c>
      <c r="G18" s="1" t="s">
        <v>63</v>
      </c>
      <c r="J18" s="2"/>
      <c r="M18" s="1" t="s">
        <v>7</v>
      </c>
      <c r="N18" s="2">
        <v>2.6009999999999998E-2</v>
      </c>
    </row>
    <row r="19" spans="1:14" x14ac:dyDescent="0.35">
      <c r="E19" s="1" t="s">
        <v>6</v>
      </c>
      <c r="F19" s="2">
        <v>1.26E-2</v>
      </c>
      <c r="G19" s="1" t="s">
        <v>63</v>
      </c>
    </row>
    <row r="20" spans="1:14" x14ac:dyDescent="0.35">
      <c r="E20" s="1" t="s">
        <v>5</v>
      </c>
      <c r="F20" s="2">
        <v>1.29E-2</v>
      </c>
      <c r="G20" s="1" t="s">
        <v>63</v>
      </c>
    </row>
    <row r="21" spans="1:14" x14ac:dyDescent="0.35">
      <c r="E21" s="1" t="s">
        <v>4</v>
      </c>
    </row>
    <row r="24" spans="1:14" x14ac:dyDescent="0.35">
      <c r="E24" s="14" t="s">
        <v>3</v>
      </c>
      <c r="F24" s="14"/>
      <c r="G24" s="14"/>
    </row>
    <row r="25" spans="1:14" x14ac:dyDescent="0.35">
      <c r="E25" s="14" t="s">
        <v>2</v>
      </c>
      <c r="F25" s="14"/>
      <c r="G25" s="14"/>
    </row>
    <row r="26" spans="1:14" ht="30.5" customHeight="1" x14ac:dyDescent="0.35">
      <c r="E26" s="15" t="s">
        <v>1</v>
      </c>
      <c r="F26" s="15"/>
      <c r="G26" s="15"/>
    </row>
    <row r="27" spans="1:14" x14ac:dyDescent="0.35">
      <c r="E27" s="14" t="s">
        <v>0</v>
      </c>
      <c r="F27" s="14"/>
      <c r="G27" s="14"/>
    </row>
  </sheetData>
  <mergeCells count="4">
    <mergeCell ref="E24:G24"/>
    <mergeCell ref="E25:G25"/>
    <mergeCell ref="E26:G26"/>
    <mergeCell ref="E27:G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CD39E-2638-4B19-87C4-55CFBFA3FFAD}">
  <dimension ref="A1:P55"/>
  <sheetViews>
    <sheetView topLeftCell="A37" workbookViewId="0">
      <selection activeCell="O56" sqref="O56"/>
    </sheetView>
  </sheetViews>
  <sheetFormatPr baseColWidth="10" defaultRowHeight="14.5" x14ac:dyDescent="0.35"/>
  <cols>
    <col min="1" max="1" width="10.90625" style="1"/>
    <col min="2" max="2" width="16.26953125" style="1" bestFit="1" customWidth="1"/>
    <col min="3" max="3" width="14.81640625" style="1" bestFit="1" customWidth="1"/>
    <col min="4" max="5" width="10.90625" style="1"/>
    <col min="6" max="6" width="11.54296875" style="1" bestFit="1" customWidth="1"/>
    <col min="7" max="7" width="14.81640625" style="1" bestFit="1" customWidth="1"/>
    <col min="8" max="9" width="10.90625" style="1"/>
    <col min="10" max="10" width="11.54296875" style="1" bestFit="1" customWidth="1"/>
    <col min="11" max="11" width="14.81640625" style="1" bestFit="1" customWidth="1"/>
    <col min="12" max="13" width="10.90625" style="1"/>
    <col min="14" max="14" width="11.54296875" style="1" bestFit="1" customWidth="1"/>
    <col min="15" max="15" width="14.81640625" style="1" bestFit="1" customWidth="1"/>
    <col min="16" max="16384" width="10.90625" style="1"/>
  </cols>
  <sheetData>
    <row r="1" spans="2:16" x14ac:dyDescent="0.35">
      <c r="B1" s="14" t="s">
        <v>47</v>
      </c>
      <c r="C1" s="14"/>
      <c r="D1" s="14"/>
      <c r="F1" s="14" t="s">
        <v>46</v>
      </c>
      <c r="G1" s="14"/>
      <c r="H1" s="14"/>
      <c r="J1" s="14" t="s">
        <v>45</v>
      </c>
      <c r="K1" s="14"/>
      <c r="L1" s="14"/>
      <c r="N1" s="14" t="s">
        <v>44</v>
      </c>
      <c r="O1" s="14"/>
      <c r="P1" s="14"/>
    </row>
    <row r="2" spans="2:16" x14ac:dyDescent="0.35">
      <c r="B2" s="1" t="s">
        <v>43</v>
      </c>
      <c r="C2" s="1" t="s">
        <v>42</v>
      </c>
      <c r="D2" s="1" t="s">
        <v>41</v>
      </c>
      <c r="F2" s="1" t="s">
        <v>43</v>
      </c>
      <c r="G2" s="1" t="s">
        <v>42</v>
      </c>
      <c r="H2" s="1" t="s">
        <v>41</v>
      </c>
      <c r="J2" s="1" t="s">
        <v>43</v>
      </c>
      <c r="K2" s="1" t="s">
        <v>42</v>
      </c>
      <c r="L2" s="1" t="s">
        <v>41</v>
      </c>
      <c r="N2" s="1" t="s">
        <v>43</v>
      </c>
      <c r="O2" s="1" t="s">
        <v>42</v>
      </c>
      <c r="P2" s="1" t="s">
        <v>41</v>
      </c>
    </row>
    <row r="3" spans="2:16" x14ac:dyDescent="0.35">
      <c r="B3" s="1">
        <v>2007</v>
      </c>
      <c r="C3" s="9">
        <f t="shared" ref="C3:C50" si="0">D3*12</f>
        <v>720</v>
      </c>
      <c r="D3" s="9">
        <v>60</v>
      </c>
      <c r="F3" s="1">
        <v>2007</v>
      </c>
      <c r="G3" s="9">
        <f t="shared" ref="G3:G50" si="1">H3*12</f>
        <v>720</v>
      </c>
      <c r="H3" s="9">
        <v>60</v>
      </c>
      <c r="J3" s="1">
        <v>2007</v>
      </c>
      <c r="K3" s="9">
        <f t="shared" ref="K3:K50" si="2">L3*12</f>
        <v>720</v>
      </c>
      <c r="L3" s="9">
        <v>60</v>
      </c>
      <c r="N3" s="1">
        <v>2007</v>
      </c>
      <c r="O3" s="9">
        <f t="shared" ref="O3:O50" si="3">P3*12</f>
        <v>720</v>
      </c>
      <c r="P3" s="9">
        <v>60</v>
      </c>
    </row>
    <row r="4" spans="2:16" x14ac:dyDescent="0.35">
      <c r="B4" s="1">
        <v>2008</v>
      </c>
      <c r="C4" s="9">
        <f t="shared" si="0"/>
        <v>720</v>
      </c>
      <c r="D4" s="9">
        <v>60</v>
      </c>
      <c r="F4" s="1">
        <v>2008</v>
      </c>
      <c r="G4" s="9">
        <f t="shared" si="1"/>
        <v>720</v>
      </c>
      <c r="H4" s="9">
        <v>60</v>
      </c>
      <c r="J4" s="1">
        <v>2008</v>
      </c>
      <c r="K4" s="9">
        <f t="shared" si="2"/>
        <v>720</v>
      </c>
      <c r="L4" s="9">
        <v>60</v>
      </c>
      <c r="N4" s="1">
        <v>2008</v>
      </c>
      <c r="O4" s="9">
        <f t="shared" si="3"/>
        <v>720</v>
      </c>
      <c r="P4" s="9">
        <v>60</v>
      </c>
    </row>
    <row r="5" spans="2:16" x14ac:dyDescent="0.35">
      <c r="B5" s="1">
        <f>B3+2</f>
        <v>2009</v>
      </c>
      <c r="C5" s="9">
        <f t="shared" si="0"/>
        <v>795.72</v>
      </c>
      <c r="D5" s="9">
        <f>D4+6.31</f>
        <v>66.31</v>
      </c>
      <c r="F5" s="1">
        <f>F3+2</f>
        <v>2009</v>
      </c>
      <c r="G5" s="9">
        <f t="shared" si="1"/>
        <v>795.72</v>
      </c>
      <c r="H5" s="9">
        <f>H4+6.31</f>
        <v>66.31</v>
      </c>
      <c r="J5" s="1">
        <f>J3+2</f>
        <v>2009</v>
      </c>
      <c r="K5" s="9">
        <f t="shared" si="2"/>
        <v>795.72</v>
      </c>
      <c r="L5" s="9">
        <f>L4+6.31</f>
        <v>66.31</v>
      </c>
      <c r="N5" s="1">
        <f>N3+2</f>
        <v>2009</v>
      </c>
      <c r="O5" s="9">
        <f t="shared" si="3"/>
        <v>795.72</v>
      </c>
      <c r="P5" s="9">
        <f>P4+6.31</f>
        <v>66.31</v>
      </c>
    </row>
    <row r="6" spans="2:16" x14ac:dyDescent="0.35">
      <c r="B6" s="1">
        <v>2010</v>
      </c>
      <c r="C6" s="9">
        <f t="shared" si="0"/>
        <v>795.72</v>
      </c>
      <c r="D6" s="9">
        <f>D5</f>
        <v>66.31</v>
      </c>
      <c r="F6" s="1">
        <v>2010</v>
      </c>
      <c r="G6" s="9">
        <f t="shared" si="1"/>
        <v>795.72</v>
      </c>
      <c r="H6" s="9">
        <f>H5</f>
        <v>66.31</v>
      </c>
      <c r="J6" s="1">
        <v>2010</v>
      </c>
      <c r="K6" s="9">
        <f t="shared" si="2"/>
        <v>795.72</v>
      </c>
      <c r="L6" s="9">
        <f>L5</f>
        <v>66.31</v>
      </c>
      <c r="N6" s="1">
        <v>2010</v>
      </c>
      <c r="O6" s="9">
        <f t="shared" si="3"/>
        <v>795.72</v>
      </c>
      <c r="P6" s="9">
        <f>P5</f>
        <v>66.31</v>
      </c>
    </row>
    <row r="7" spans="2:16" x14ac:dyDescent="0.35">
      <c r="B7" s="1">
        <f t="shared" ref="B7:B50" si="4">B6+1</f>
        <v>2011</v>
      </c>
      <c r="C7" s="9">
        <f t="shared" si="0"/>
        <v>876.96</v>
      </c>
      <c r="D7" s="9">
        <f>D6+6.77</f>
        <v>73.08</v>
      </c>
      <c r="F7" s="1">
        <f t="shared" ref="F7:F50" si="5">F6+1</f>
        <v>2011</v>
      </c>
      <c r="G7" s="9">
        <f t="shared" si="1"/>
        <v>876.96</v>
      </c>
      <c r="H7" s="9">
        <f>H6+6.77</f>
        <v>73.08</v>
      </c>
      <c r="J7" s="1">
        <f t="shared" ref="J7:J50" si="6">J6+1</f>
        <v>2011</v>
      </c>
      <c r="K7" s="9">
        <f t="shared" si="2"/>
        <v>876.96</v>
      </c>
      <c r="L7" s="9">
        <f>L6+6.77</f>
        <v>73.08</v>
      </c>
      <c r="N7" s="1">
        <f t="shared" ref="N7:N50" si="7">N6+1</f>
        <v>2011</v>
      </c>
      <c r="O7" s="9">
        <f t="shared" si="3"/>
        <v>876.96</v>
      </c>
      <c r="P7" s="9">
        <f>P6+6.77</f>
        <v>73.08</v>
      </c>
    </row>
    <row r="8" spans="2:16" x14ac:dyDescent="0.35">
      <c r="B8" s="1">
        <f t="shared" si="4"/>
        <v>2012</v>
      </c>
      <c r="C8" s="9">
        <f t="shared" si="0"/>
        <v>876.96</v>
      </c>
      <c r="D8" s="9">
        <f>D7</f>
        <v>73.08</v>
      </c>
      <c r="F8" s="1">
        <f t="shared" si="5"/>
        <v>2012</v>
      </c>
      <c r="G8" s="9">
        <f t="shared" si="1"/>
        <v>876.96</v>
      </c>
      <c r="H8" s="9">
        <f>H7</f>
        <v>73.08</v>
      </c>
      <c r="J8" s="1">
        <f t="shared" si="6"/>
        <v>2012</v>
      </c>
      <c r="K8" s="9">
        <f t="shared" si="2"/>
        <v>876.96</v>
      </c>
      <c r="L8" s="9">
        <f>L7</f>
        <v>73.08</v>
      </c>
      <c r="N8" s="1">
        <f t="shared" si="7"/>
        <v>2012</v>
      </c>
      <c r="O8" s="9">
        <f t="shared" si="3"/>
        <v>876.96</v>
      </c>
      <c r="P8" s="9">
        <f>P7</f>
        <v>73.08</v>
      </c>
    </row>
    <row r="9" spans="2:16" x14ac:dyDescent="0.35">
      <c r="B9" s="1">
        <f t="shared" si="4"/>
        <v>2013</v>
      </c>
      <c r="C9" s="9">
        <f t="shared" si="0"/>
        <v>964.19999999999993</v>
      </c>
      <c r="D9" s="9">
        <f>D8+7.27</f>
        <v>80.349999999999994</v>
      </c>
      <c r="F9" s="1">
        <f t="shared" si="5"/>
        <v>2013</v>
      </c>
      <c r="G9" s="9">
        <f t="shared" si="1"/>
        <v>964.19999999999993</v>
      </c>
      <c r="H9" s="9">
        <f>H8+7.27</f>
        <v>80.349999999999994</v>
      </c>
      <c r="J9" s="1">
        <f t="shared" si="6"/>
        <v>2013</v>
      </c>
      <c r="K9" s="9">
        <f t="shared" si="2"/>
        <v>964.19999999999993</v>
      </c>
      <c r="L9" s="9">
        <f>L8+7.27</f>
        <v>80.349999999999994</v>
      </c>
      <c r="N9" s="1">
        <f t="shared" si="7"/>
        <v>2013</v>
      </c>
      <c r="O9" s="9">
        <f t="shared" si="3"/>
        <v>964.19999999999993</v>
      </c>
      <c r="P9" s="9">
        <f>P8+7.27</f>
        <v>80.349999999999994</v>
      </c>
    </row>
    <row r="10" spans="2:16" x14ac:dyDescent="0.35">
      <c r="B10" s="1">
        <f t="shared" si="4"/>
        <v>2014</v>
      </c>
      <c r="C10" s="9">
        <f t="shared" si="0"/>
        <v>964.19999999999993</v>
      </c>
      <c r="D10" s="9">
        <f>D9</f>
        <v>80.349999999999994</v>
      </c>
      <c r="F10" s="1">
        <f t="shared" si="5"/>
        <v>2014</v>
      </c>
      <c r="G10" s="9">
        <f t="shared" si="1"/>
        <v>964.19999999999993</v>
      </c>
      <c r="H10" s="9">
        <f>H9</f>
        <v>80.349999999999994</v>
      </c>
      <c r="J10" s="1">
        <f t="shared" si="6"/>
        <v>2014</v>
      </c>
      <c r="K10" s="9">
        <f t="shared" si="2"/>
        <v>964.19999999999993</v>
      </c>
      <c r="L10" s="9">
        <f>L9</f>
        <v>80.349999999999994</v>
      </c>
      <c r="N10" s="1">
        <f t="shared" si="7"/>
        <v>2014</v>
      </c>
      <c r="O10" s="9">
        <f t="shared" si="3"/>
        <v>964.19999999999993</v>
      </c>
      <c r="P10" s="9">
        <f>P9</f>
        <v>80.349999999999994</v>
      </c>
    </row>
    <row r="11" spans="2:16" x14ac:dyDescent="0.35">
      <c r="B11" s="1">
        <f t="shared" si="4"/>
        <v>2015</v>
      </c>
      <c r="C11" s="9">
        <f t="shared" si="0"/>
        <v>1058.1599999999999</v>
      </c>
      <c r="D11" s="9">
        <f>D10+7.83</f>
        <v>88.179999999999993</v>
      </c>
      <c r="F11" s="1">
        <f t="shared" si="5"/>
        <v>2015</v>
      </c>
      <c r="G11" s="9">
        <f t="shared" si="1"/>
        <v>1058.1599999999999</v>
      </c>
      <c r="H11" s="9">
        <f>H10+7.83</f>
        <v>88.179999999999993</v>
      </c>
      <c r="J11" s="1">
        <f t="shared" si="6"/>
        <v>2015</v>
      </c>
      <c r="K11" s="9">
        <f t="shared" si="2"/>
        <v>1058.1599999999999</v>
      </c>
      <c r="L11" s="9">
        <f>L10+7.83</f>
        <v>88.179999999999993</v>
      </c>
      <c r="N11" s="1">
        <f t="shared" si="7"/>
        <v>2015</v>
      </c>
      <c r="O11" s="9">
        <f t="shared" si="3"/>
        <v>1058.1599999999999</v>
      </c>
      <c r="P11" s="9">
        <f>P10+7.83</f>
        <v>88.179999999999993</v>
      </c>
    </row>
    <row r="12" spans="2:16" x14ac:dyDescent="0.35">
      <c r="B12" s="1">
        <f t="shared" si="4"/>
        <v>2016</v>
      </c>
      <c r="C12" s="9">
        <f t="shared" si="0"/>
        <v>1058.1599999999999</v>
      </c>
      <c r="D12" s="9">
        <f>D11</f>
        <v>88.179999999999993</v>
      </c>
      <c r="F12" s="1">
        <f t="shared" si="5"/>
        <v>2016</v>
      </c>
      <c r="G12" s="9">
        <f t="shared" si="1"/>
        <v>1058.1599999999999</v>
      </c>
      <c r="H12" s="9">
        <f>H11</f>
        <v>88.179999999999993</v>
      </c>
      <c r="J12" s="1">
        <f t="shared" si="6"/>
        <v>2016</v>
      </c>
      <c r="K12" s="9">
        <f t="shared" si="2"/>
        <v>1058.1599999999999</v>
      </c>
      <c r="L12" s="9">
        <f>L11</f>
        <v>88.179999999999993</v>
      </c>
      <c r="N12" s="1">
        <f t="shared" si="7"/>
        <v>2016</v>
      </c>
      <c r="O12" s="9">
        <f t="shared" si="3"/>
        <v>1058.1599999999999</v>
      </c>
      <c r="P12" s="9">
        <f>P11</f>
        <v>88.179999999999993</v>
      </c>
    </row>
    <row r="13" spans="2:16" x14ac:dyDescent="0.35">
      <c r="B13" s="1">
        <f t="shared" si="4"/>
        <v>2017</v>
      </c>
      <c r="C13" s="9">
        <f t="shared" si="0"/>
        <v>1159.56</v>
      </c>
      <c r="D13" s="9">
        <f>D12+8.45</f>
        <v>96.63</v>
      </c>
      <c r="F13" s="1">
        <f t="shared" si="5"/>
        <v>2017</v>
      </c>
      <c r="G13" s="9">
        <f t="shared" si="1"/>
        <v>1159.56</v>
      </c>
      <c r="H13" s="9">
        <f>H12+8.45</f>
        <v>96.63</v>
      </c>
      <c r="J13" s="1">
        <f t="shared" si="6"/>
        <v>2017</v>
      </c>
      <c r="K13" s="9">
        <f t="shared" si="2"/>
        <v>1159.56</v>
      </c>
      <c r="L13" s="9">
        <f>L12+8.45</f>
        <v>96.63</v>
      </c>
      <c r="N13" s="1">
        <f t="shared" si="7"/>
        <v>2017</v>
      </c>
      <c r="O13" s="9">
        <f t="shared" si="3"/>
        <v>1159.56</v>
      </c>
      <c r="P13" s="9">
        <f>P12+8.45</f>
        <v>96.63</v>
      </c>
    </row>
    <row r="14" spans="2:16" x14ac:dyDescent="0.35">
      <c r="B14" s="1">
        <f t="shared" si="4"/>
        <v>2018</v>
      </c>
      <c r="C14" s="9">
        <f t="shared" si="0"/>
        <v>1159.56</v>
      </c>
      <c r="D14" s="9">
        <f>D13</f>
        <v>96.63</v>
      </c>
      <c r="F14" s="1">
        <f t="shared" si="5"/>
        <v>2018</v>
      </c>
      <c r="G14" s="9">
        <f t="shared" si="1"/>
        <v>1159.56</v>
      </c>
      <c r="H14" s="9">
        <f>H13</f>
        <v>96.63</v>
      </c>
      <c r="J14" s="1">
        <f t="shared" si="6"/>
        <v>2018</v>
      </c>
      <c r="K14" s="9">
        <f t="shared" si="2"/>
        <v>1159.56</v>
      </c>
      <c r="L14" s="9">
        <f>L13</f>
        <v>96.63</v>
      </c>
      <c r="N14" s="1">
        <f t="shared" si="7"/>
        <v>2018</v>
      </c>
      <c r="O14" s="9">
        <f t="shared" si="3"/>
        <v>1159.56</v>
      </c>
      <c r="P14" s="9">
        <f>P13</f>
        <v>96.63</v>
      </c>
    </row>
    <row r="15" spans="2:16" x14ac:dyDescent="0.35">
      <c r="B15" s="1">
        <f t="shared" si="4"/>
        <v>2019</v>
      </c>
      <c r="C15" s="9">
        <f t="shared" si="0"/>
        <v>1330.8</v>
      </c>
      <c r="D15" s="9">
        <f>D14+14.27</f>
        <v>110.89999999999999</v>
      </c>
      <c r="F15" s="1">
        <f t="shared" si="5"/>
        <v>2019</v>
      </c>
      <c r="G15" s="9">
        <f t="shared" si="1"/>
        <v>1330.8</v>
      </c>
      <c r="H15" s="9">
        <f>H14+14.27</f>
        <v>110.89999999999999</v>
      </c>
      <c r="J15" s="1">
        <f t="shared" si="6"/>
        <v>2019</v>
      </c>
      <c r="K15" s="9">
        <f t="shared" si="2"/>
        <v>1330.8</v>
      </c>
      <c r="L15" s="9">
        <f>L14+14.27</f>
        <v>110.89999999999999</v>
      </c>
      <c r="N15" s="1">
        <f t="shared" si="7"/>
        <v>2019</v>
      </c>
      <c r="O15" s="9">
        <f t="shared" si="3"/>
        <v>1330.8</v>
      </c>
      <c r="P15" s="9">
        <f>P14+14.27</f>
        <v>110.89999999999999</v>
      </c>
    </row>
    <row r="16" spans="2:16" x14ac:dyDescent="0.35">
      <c r="B16" s="1">
        <f t="shared" si="4"/>
        <v>2020</v>
      </c>
      <c r="C16" s="9">
        <f t="shared" si="0"/>
        <v>1330.8</v>
      </c>
      <c r="D16" s="9">
        <f>D15</f>
        <v>110.89999999999999</v>
      </c>
      <c r="F16" s="1">
        <f t="shared" si="5"/>
        <v>2020</v>
      </c>
      <c r="G16" s="9">
        <f t="shared" si="1"/>
        <v>1330.8</v>
      </c>
      <c r="H16" s="9">
        <f>H15</f>
        <v>110.89999999999999</v>
      </c>
      <c r="J16" s="1">
        <f t="shared" si="6"/>
        <v>2020</v>
      </c>
      <c r="K16" s="9">
        <f t="shared" si="2"/>
        <v>1330.8</v>
      </c>
      <c r="L16" s="9">
        <f>L15</f>
        <v>110.89999999999999</v>
      </c>
      <c r="N16" s="1">
        <f t="shared" si="7"/>
        <v>2020</v>
      </c>
      <c r="O16" s="9">
        <f t="shared" si="3"/>
        <v>1330.8</v>
      </c>
      <c r="P16" s="9">
        <f>P15</f>
        <v>110.89999999999999</v>
      </c>
    </row>
    <row r="17" spans="2:16" x14ac:dyDescent="0.35">
      <c r="B17" s="1">
        <f t="shared" si="4"/>
        <v>2021</v>
      </c>
      <c r="C17" s="9">
        <f t="shared" si="0"/>
        <v>1558.92</v>
      </c>
      <c r="D17" s="9">
        <f>D16+19.01</f>
        <v>129.91</v>
      </c>
      <c r="F17" s="1">
        <f t="shared" si="5"/>
        <v>2021</v>
      </c>
      <c r="G17" s="9">
        <f t="shared" si="1"/>
        <v>1558.92</v>
      </c>
      <c r="H17" s="9">
        <f>H16+19.01</f>
        <v>129.91</v>
      </c>
      <c r="J17" s="1">
        <f t="shared" si="6"/>
        <v>2021</v>
      </c>
      <c r="K17" s="9">
        <f t="shared" si="2"/>
        <v>1558.92</v>
      </c>
      <c r="L17" s="9">
        <f>L16+19.01</f>
        <v>129.91</v>
      </c>
      <c r="N17" s="1">
        <f t="shared" si="7"/>
        <v>2021</v>
      </c>
      <c r="O17" s="9">
        <f t="shared" si="3"/>
        <v>1558.92</v>
      </c>
      <c r="P17" s="9">
        <f>P16+19.01</f>
        <v>129.91</v>
      </c>
    </row>
    <row r="18" spans="2:16" x14ac:dyDescent="0.35">
      <c r="B18" s="1">
        <f t="shared" si="4"/>
        <v>2022</v>
      </c>
      <c r="C18" s="9">
        <f t="shared" si="0"/>
        <v>1558.92</v>
      </c>
      <c r="D18" s="9">
        <f t="shared" ref="D18:D50" si="8">D17</f>
        <v>129.91</v>
      </c>
      <c r="F18" s="1">
        <f t="shared" si="5"/>
        <v>2022</v>
      </c>
      <c r="G18" s="9">
        <f t="shared" si="1"/>
        <v>0</v>
      </c>
      <c r="H18" s="9">
        <v>0</v>
      </c>
      <c r="J18" s="1">
        <f t="shared" si="6"/>
        <v>2022</v>
      </c>
      <c r="K18" s="9">
        <f t="shared" si="2"/>
        <v>0</v>
      </c>
      <c r="L18" s="9">
        <v>0</v>
      </c>
      <c r="N18" s="1">
        <f t="shared" si="7"/>
        <v>2022</v>
      </c>
      <c r="O18" s="9">
        <f t="shared" si="3"/>
        <v>0</v>
      </c>
      <c r="P18" s="9">
        <v>0</v>
      </c>
    </row>
    <row r="19" spans="2:16" x14ac:dyDescent="0.35">
      <c r="B19" s="1">
        <f t="shared" si="4"/>
        <v>2023</v>
      </c>
      <c r="C19" s="9">
        <f t="shared" si="0"/>
        <v>1558.92</v>
      </c>
      <c r="D19" s="9">
        <f t="shared" si="8"/>
        <v>129.91</v>
      </c>
      <c r="F19" s="1">
        <f t="shared" si="5"/>
        <v>2023</v>
      </c>
      <c r="G19" s="9">
        <f t="shared" si="1"/>
        <v>0</v>
      </c>
      <c r="H19" s="9"/>
      <c r="J19" s="1">
        <f t="shared" si="6"/>
        <v>2023</v>
      </c>
      <c r="K19" s="9">
        <f t="shared" si="2"/>
        <v>0</v>
      </c>
      <c r="L19" s="9"/>
      <c r="N19" s="1">
        <f t="shared" si="7"/>
        <v>2023</v>
      </c>
      <c r="O19" s="9">
        <f t="shared" si="3"/>
        <v>0</v>
      </c>
      <c r="P19" s="9"/>
    </row>
    <row r="20" spans="2:16" x14ac:dyDescent="0.35">
      <c r="B20" s="1">
        <f t="shared" si="4"/>
        <v>2024</v>
      </c>
      <c r="C20" s="9">
        <f t="shared" si="0"/>
        <v>1558.92</v>
      </c>
      <c r="D20" s="9">
        <f t="shared" si="8"/>
        <v>129.91</v>
      </c>
      <c r="F20" s="1">
        <f t="shared" si="5"/>
        <v>2024</v>
      </c>
      <c r="G20" s="9">
        <f t="shared" si="1"/>
        <v>0</v>
      </c>
      <c r="H20" s="9"/>
      <c r="J20" s="1">
        <f t="shared" si="6"/>
        <v>2024</v>
      </c>
      <c r="K20" s="9">
        <f t="shared" si="2"/>
        <v>0</v>
      </c>
      <c r="L20" s="9"/>
      <c r="N20" s="1">
        <f t="shared" si="7"/>
        <v>2024</v>
      </c>
      <c r="O20" s="9">
        <f t="shared" si="3"/>
        <v>0</v>
      </c>
      <c r="P20" s="9"/>
    </row>
    <row r="21" spans="2:16" x14ac:dyDescent="0.35">
      <c r="B21" s="1">
        <f t="shared" si="4"/>
        <v>2025</v>
      </c>
      <c r="C21" s="9">
        <f t="shared" si="0"/>
        <v>1558.92</v>
      </c>
      <c r="D21" s="9">
        <f t="shared" si="8"/>
        <v>129.91</v>
      </c>
      <c r="F21" s="1">
        <f t="shared" si="5"/>
        <v>2025</v>
      </c>
      <c r="G21" s="9">
        <f t="shared" si="1"/>
        <v>0</v>
      </c>
      <c r="H21" s="9"/>
      <c r="J21" s="1">
        <f t="shared" si="6"/>
        <v>2025</v>
      </c>
      <c r="K21" s="9">
        <f t="shared" si="2"/>
        <v>0</v>
      </c>
      <c r="L21" s="9"/>
      <c r="N21" s="1">
        <f t="shared" si="7"/>
        <v>2025</v>
      </c>
      <c r="O21" s="9">
        <f t="shared" si="3"/>
        <v>0</v>
      </c>
      <c r="P21" s="9"/>
    </row>
    <row r="22" spans="2:16" x14ac:dyDescent="0.35">
      <c r="B22" s="1">
        <f t="shared" si="4"/>
        <v>2026</v>
      </c>
      <c r="C22" s="9">
        <f t="shared" si="0"/>
        <v>1558.92</v>
      </c>
      <c r="D22" s="9">
        <f t="shared" si="8"/>
        <v>129.91</v>
      </c>
      <c r="F22" s="1">
        <f t="shared" si="5"/>
        <v>2026</v>
      </c>
      <c r="G22" s="9">
        <f t="shared" si="1"/>
        <v>0</v>
      </c>
      <c r="H22" s="9"/>
      <c r="J22" s="1">
        <f t="shared" si="6"/>
        <v>2026</v>
      </c>
      <c r="K22" s="9">
        <f t="shared" si="2"/>
        <v>0</v>
      </c>
      <c r="L22" s="9"/>
      <c r="N22" s="1">
        <f t="shared" si="7"/>
        <v>2026</v>
      </c>
      <c r="O22" s="9">
        <f t="shared" si="3"/>
        <v>0</v>
      </c>
      <c r="P22" s="9"/>
    </row>
    <row r="23" spans="2:16" x14ac:dyDescent="0.35">
      <c r="B23" s="1">
        <f t="shared" si="4"/>
        <v>2027</v>
      </c>
      <c r="C23" s="9">
        <f t="shared" si="0"/>
        <v>1558.92</v>
      </c>
      <c r="D23" s="9">
        <f t="shared" si="8"/>
        <v>129.91</v>
      </c>
      <c r="F23" s="1">
        <f t="shared" si="5"/>
        <v>2027</v>
      </c>
      <c r="G23" s="9">
        <f t="shared" si="1"/>
        <v>0</v>
      </c>
      <c r="H23" s="9"/>
      <c r="J23" s="1">
        <f t="shared" si="6"/>
        <v>2027</v>
      </c>
      <c r="K23" s="9">
        <f t="shared" si="2"/>
        <v>0</v>
      </c>
      <c r="L23" s="9"/>
      <c r="N23" s="1">
        <f t="shared" si="7"/>
        <v>2027</v>
      </c>
      <c r="O23" s="9">
        <f t="shared" si="3"/>
        <v>0</v>
      </c>
      <c r="P23" s="9"/>
    </row>
    <row r="24" spans="2:16" x14ac:dyDescent="0.35">
      <c r="B24" s="1">
        <f t="shared" si="4"/>
        <v>2028</v>
      </c>
      <c r="C24" s="9">
        <f t="shared" si="0"/>
        <v>1558.92</v>
      </c>
      <c r="D24" s="9">
        <f t="shared" si="8"/>
        <v>129.91</v>
      </c>
      <c r="F24" s="1">
        <f t="shared" si="5"/>
        <v>2028</v>
      </c>
      <c r="G24" s="9">
        <f t="shared" si="1"/>
        <v>0</v>
      </c>
      <c r="H24" s="9"/>
      <c r="J24" s="1">
        <f t="shared" si="6"/>
        <v>2028</v>
      </c>
      <c r="K24" s="9">
        <f t="shared" si="2"/>
        <v>0</v>
      </c>
      <c r="L24" s="9"/>
      <c r="N24" s="1">
        <f t="shared" si="7"/>
        <v>2028</v>
      </c>
      <c r="O24" s="9">
        <f t="shared" si="3"/>
        <v>0</v>
      </c>
      <c r="P24" s="9"/>
    </row>
    <row r="25" spans="2:16" x14ac:dyDescent="0.35">
      <c r="B25" s="1">
        <f t="shared" si="4"/>
        <v>2029</v>
      </c>
      <c r="C25" s="9">
        <f t="shared" si="0"/>
        <v>1558.92</v>
      </c>
      <c r="D25" s="9">
        <f t="shared" si="8"/>
        <v>129.91</v>
      </c>
      <c r="F25" s="1">
        <f t="shared" si="5"/>
        <v>2029</v>
      </c>
      <c r="G25" s="9">
        <f t="shared" si="1"/>
        <v>0</v>
      </c>
      <c r="H25" s="9"/>
      <c r="J25" s="1">
        <f t="shared" si="6"/>
        <v>2029</v>
      </c>
      <c r="K25" s="9">
        <f t="shared" si="2"/>
        <v>0</v>
      </c>
      <c r="L25" s="9"/>
      <c r="N25" s="1">
        <f t="shared" si="7"/>
        <v>2029</v>
      </c>
      <c r="O25" s="9">
        <f t="shared" si="3"/>
        <v>0</v>
      </c>
      <c r="P25" s="9"/>
    </row>
    <row r="26" spans="2:16" x14ac:dyDescent="0.35">
      <c r="B26" s="1">
        <f t="shared" si="4"/>
        <v>2030</v>
      </c>
      <c r="C26" s="9">
        <f t="shared" si="0"/>
        <v>1558.92</v>
      </c>
      <c r="D26" s="9">
        <f t="shared" si="8"/>
        <v>129.91</v>
      </c>
      <c r="F26" s="1">
        <f t="shared" si="5"/>
        <v>2030</v>
      </c>
      <c r="G26" s="9">
        <f t="shared" si="1"/>
        <v>0</v>
      </c>
      <c r="H26" s="9"/>
      <c r="J26" s="1">
        <f t="shared" si="6"/>
        <v>2030</v>
      </c>
      <c r="K26" s="9">
        <f t="shared" si="2"/>
        <v>0</v>
      </c>
      <c r="L26" s="9"/>
      <c r="N26" s="1">
        <f t="shared" si="7"/>
        <v>2030</v>
      </c>
      <c r="O26" s="9">
        <f t="shared" si="3"/>
        <v>0</v>
      </c>
      <c r="P26" s="9"/>
    </row>
    <row r="27" spans="2:16" x14ac:dyDescent="0.35">
      <c r="B27" s="1">
        <f t="shared" si="4"/>
        <v>2031</v>
      </c>
      <c r="C27" s="9">
        <f t="shared" si="0"/>
        <v>1558.92</v>
      </c>
      <c r="D27" s="9">
        <f t="shared" si="8"/>
        <v>129.91</v>
      </c>
      <c r="F27" s="1">
        <f t="shared" si="5"/>
        <v>2031</v>
      </c>
      <c r="G27" s="9">
        <f t="shared" si="1"/>
        <v>0</v>
      </c>
      <c r="H27" s="9"/>
      <c r="J27" s="1">
        <f t="shared" si="6"/>
        <v>2031</v>
      </c>
      <c r="K27" s="9">
        <f t="shared" si="2"/>
        <v>0</v>
      </c>
      <c r="L27" s="9"/>
      <c r="N27" s="1">
        <f t="shared" si="7"/>
        <v>2031</v>
      </c>
      <c r="O27" s="9">
        <f t="shared" si="3"/>
        <v>0</v>
      </c>
      <c r="P27" s="9"/>
    </row>
    <row r="28" spans="2:16" x14ac:dyDescent="0.35">
      <c r="B28" s="1">
        <f t="shared" si="4"/>
        <v>2032</v>
      </c>
      <c r="C28" s="9">
        <f t="shared" si="0"/>
        <v>1558.92</v>
      </c>
      <c r="D28" s="9">
        <f t="shared" si="8"/>
        <v>129.91</v>
      </c>
      <c r="F28" s="1">
        <f t="shared" si="5"/>
        <v>2032</v>
      </c>
      <c r="G28" s="9">
        <f t="shared" si="1"/>
        <v>0</v>
      </c>
      <c r="H28" s="9"/>
      <c r="J28" s="1">
        <f t="shared" si="6"/>
        <v>2032</v>
      </c>
      <c r="K28" s="9">
        <f t="shared" si="2"/>
        <v>0</v>
      </c>
      <c r="L28" s="9"/>
      <c r="N28" s="1">
        <f t="shared" si="7"/>
        <v>2032</v>
      </c>
      <c r="O28" s="9">
        <f t="shared" si="3"/>
        <v>0</v>
      </c>
      <c r="P28" s="9"/>
    </row>
    <row r="29" spans="2:16" x14ac:dyDescent="0.35">
      <c r="B29" s="1">
        <f t="shared" si="4"/>
        <v>2033</v>
      </c>
      <c r="C29" s="9">
        <f t="shared" si="0"/>
        <v>1558.92</v>
      </c>
      <c r="D29" s="9">
        <f t="shared" si="8"/>
        <v>129.91</v>
      </c>
      <c r="F29" s="1">
        <f t="shared" si="5"/>
        <v>2033</v>
      </c>
      <c r="G29" s="9">
        <f t="shared" si="1"/>
        <v>0</v>
      </c>
      <c r="H29" s="9"/>
      <c r="J29" s="1">
        <f t="shared" si="6"/>
        <v>2033</v>
      </c>
      <c r="K29" s="9">
        <f t="shared" si="2"/>
        <v>0</v>
      </c>
      <c r="L29" s="9"/>
      <c r="N29" s="1">
        <f t="shared" si="7"/>
        <v>2033</v>
      </c>
      <c r="O29" s="9">
        <f t="shared" si="3"/>
        <v>0</v>
      </c>
      <c r="P29" s="9"/>
    </row>
    <row r="30" spans="2:16" x14ac:dyDescent="0.35">
      <c r="B30" s="1">
        <f t="shared" si="4"/>
        <v>2034</v>
      </c>
      <c r="C30" s="9">
        <f t="shared" si="0"/>
        <v>1558.92</v>
      </c>
      <c r="D30" s="9">
        <f t="shared" si="8"/>
        <v>129.91</v>
      </c>
      <c r="F30" s="1">
        <f t="shared" si="5"/>
        <v>2034</v>
      </c>
      <c r="G30" s="9">
        <f t="shared" si="1"/>
        <v>0</v>
      </c>
      <c r="H30" s="9"/>
      <c r="J30" s="1">
        <f t="shared" si="6"/>
        <v>2034</v>
      </c>
      <c r="K30" s="9">
        <f t="shared" si="2"/>
        <v>0</v>
      </c>
      <c r="L30" s="9"/>
      <c r="N30" s="1">
        <f t="shared" si="7"/>
        <v>2034</v>
      </c>
      <c r="O30" s="9">
        <f t="shared" si="3"/>
        <v>0</v>
      </c>
      <c r="P30" s="9"/>
    </row>
    <row r="31" spans="2:16" x14ac:dyDescent="0.35">
      <c r="B31" s="1">
        <f t="shared" si="4"/>
        <v>2035</v>
      </c>
      <c r="C31" s="9">
        <f t="shared" si="0"/>
        <v>1558.92</v>
      </c>
      <c r="D31" s="9">
        <f t="shared" si="8"/>
        <v>129.91</v>
      </c>
      <c r="F31" s="1">
        <f t="shared" si="5"/>
        <v>2035</v>
      </c>
      <c r="G31" s="9">
        <f t="shared" si="1"/>
        <v>0</v>
      </c>
      <c r="H31" s="9"/>
      <c r="J31" s="1">
        <f t="shared" si="6"/>
        <v>2035</v>
      </c>
      <c r="K31" s="9">
        <f t="shared" si="2"/>
        <v>0</v>
      </c>
      <c r="L31" s="9"/>
      <c r="N31" s="1">
        <f t="shared" si="7"/>
        <v>2035</v>
      </c>
      <c r="O31" s="9">
        <f t="shared" si="3"/>
        <v>0</v>
      </c>
      <c r="P31" s="9"/>
    </row>
    <row r="32" spans="2:16" x14ac:dyDescent="0.35">
      <c r="B32" s="1">
        <f t="shared" si="4"/>
        <v>2036</v>
      </c>
      <c r="C32" s="9">
        <f t="shared" si="0"/>
        <v>1558.92</v>
      </c>
      <c r="D32" s="9">
        <f t="shared" si="8"/>
        <v>129.91</v>
      </c>
      <c r="F32" s="1">
        <f t="shared" si="5"/>
        <v>2036</v>
      </c>
      <c r="G32" s="9">
        <f t="shared" si="1"/>
        <v>0</v>
      </c>
      <c r="H32" s="9"/>
      <c r="J32" s="1">
        <f t="shared" si="6"/>
        <v>2036</v>
      </c>
      <c r="K32" s="9">
        <f t="shared" si="2"/>
        <v>0</v>
      </c>
      <c r="L32" s="9"/>
      <c r="N32" s="1">
        <f t="shared" si="7"/>
        <v>2036</v>
      </c>
      <c r="O32" s="9">
        <f t="shared" si="3"/>
        <v>0</v>
      </c>
      <c r="P32" s="9"/>
    </row>
    <row r="33" spans="2:16" x14ac:dyDescent="0.35">
      <c r="B33" s="1">
        <f t="shared" si="4"/>
        <v>2037</v>
      </c>
      <c r="C33" s="9">
        <f t="shared" si="0"/>
        <v>1558.92</v>
      </c>
      <c r="D33" s="9">
        <f t="shared" si="8"/>
        <v>129.91</v>
      </c>
      <c r="F33" s="1">
        <f t="shared" si="5"/>
        <v>2037</v>
      </c>
      <c r="G33" s="9">
        <f t="shared" si="1"/>
        <v>0</v>
      </c>
      <c r="H33" s="9"/>
      <c r="J33" s="1">
        <f t="shared" si="6"/>
        <v>2037</v>
      </c>
      <c r="K33" s="9">
        <f t="shared" si="2"/>
        <v>0</v>
      </c>
      <c r="L33" s="9"/>
      <c r="N33" s="1">
        <f t="shared" si="7"/>
        <v>2037</v>
      </c>
      <c r="O33" s="9">
        <f t="shared" si="3"/>
        <v>0</v>
      </c>
      <c r="P33" s="9"/>
    </row>
    <row r="34" spans="2:16" x14ac:dyDescent="0.35">
      <c r="B34" s="1">
        <f t="shared" si="4"/>
        <v>2038</v>
      </c>
      <c r="C34" s="9">
        <f t="shared" si="0"/>
        <v>1558.92</v>
      </c>
      <c r="D34" s="9">
        <f t="shared" si="8"/>
        <v>129.91</v>
      </c>
      <c r="F34" s="1">
        <f t="shared" si="5"/>
        <v>2038</v>
      </c>
      <c r="G34" s="9">
        <f t="shared" si="1"/>
        <v>0</v>
      </c>
      <c r="H34" s="9"/>
      <c r="J34" s="1">
        <f t="shared" si="6"/>
        <v>2038</v>
      </c>
      <c r="K34" s="9">
        <f t="shared" si="2"/>
        <v>0</v>
      </c>
      <c r="L34" s="9"/>
      <c r="N34" s="1">
        <f t="shared" si="7"/>
        <v>2038</v>
      </c>
      <c r="O34" s="9">
        <f t="shared" si="3"/>
        <v>0</v>
      </c>
      <c r="P34" s="9"/>
    </row>
    <row r="35" spans="2:16" x14ac:dyDescent="0.35">
      <c r="B35" s="1">
        <f t="shared" si="4"/>
        <v>2039</v>
      </c>
      <c r="C35" s="9">
        <f t="shared" si="0"/>
        <v>1558.92</v>
      </c>
      <c r="D35" s="9">
        <f t="shared" si="8"/>
        <v>129.91</v>
      </c>
      <c r="F35" s="1">
        <f t="shared" si="5"/>
        <v>2039</v>
      </c>
      <c r="G35" s="9">
        <f t="shared" si="1"/>
        <v>0</v>
      </c>
      <c r="H35" s="9"/>
      <c r="J35" s="1">
        <f t="shared" si="6"/>
        <v>2039</v>
      </c>
      <c r="K35" s="9">
        <f t="shared" si="2"/>
        <v>0</v>
      </c>
      <c r="L35" s="9"/>
      <c r="N35" s="1">
        <f t="shared" si="7"/>
        <v>2039</v>
      </c>
      <c r="O35" s="9">
        <f t="shared" si="3"/>
        <v>0</v>
      </c>
      <c r="P35" s="9"/>
    </row>
    <row r="36" spans="2:16" x14ac:dyDescent="0.35">
      <c r="B36" s="1">
        <f t="shared" si="4"/>
        <v>2040</v>
      </c>
      <c r="C36" s="9">
        <f t="shared" si="0"/>
        <v>1558.92</v>
      </c>
      <c r="D36" s="9">
        <f t="shared" si="8"/>
        <v>129.91</v>
      </c>
      <c r="F36" s="1">
        <f t="shared" si="5"/>
        <v>2040</v>
      </c>
      <c r="G36" s="9">
        <f t="shared" si="1"/>
        <v>0</v>
      </c>
      <c r="H36" s="9"/>
      <c r="J36" s="1">
        <f t="shared" si="6"/>
        <v>2040</v>
      </c>
      <c r="K36" s="9">
        <f t="shared" si="2"/>
        <v>0</v>
      </c>
      <c r="L36" s="9"/>
      <c r="N36" s="1">
        <f t="shared" si="7"/>
        <v>2040</v>
      </c>
      <c r="O36" s="9">
        <f t="shared" si="3"/>
        <v>0</v>
      </c>
      <c r="P36" s="9"/>
    </row>
    <row r="37" spans="2:16" x14ac:dyDescent="0.35">
      <c r="B37" s="1">
        <f t="shared" si="4"/>
        <v>2041</v>
      </c>
      <c r="C37" s="9">
        <f t="shared" si="0"/>
        <v>1558.92</v>
      </c>
      <c r="D37" s="9">
        <f t="shared" si="8"/>
        <v>129.91</v>
      </c>
      <c r="F37" s="1">
        <f t="shared" si="5"/>
        <v>2041</v>
      </c>
      <c r="G37" s="9">
        <f t="shared" si="1"/>
        <v>0</v>
      </c>
      <c r="H37" s="9"/>
      <c r="J37" s="1">
        <f t="shared" si="6"/>
        <v>2041</v>
      </c>
      <c r="K37" s="9">
        <f t="shared" si="2"/>
        <v>0</v>
      </c>
      <c r="L37" s="9"/>
      <c r="N37" s="1">
        <f t="shared" si="7"/>
        <v>2041</v>
      </c>
      <c r="O37" s="9">
        <f t="shared" si="3"/>
        <v>0</v>
      </c>
      <c r="P37" s="9"/>
    </row>
    <row r="38" spans="2:16" x14ac:dyDescent="0.35">
      <c r="B38" s="1">
        <f t="shared" si="4"/>
        <v>2042</v>
      </c>
      <c r="C38" s="9">
        <f t="shared" si="0"/>
        <v>1558.92</v>
      </c>
      <c r="D38" s="9">
        <f t="shared" si="8"/>
        <v>129.91</v>
      </c>
      <c r="F38" s="1">
        <f t="shared" si="5"/>
        <v>2042</v>
      </c>
      <c r="G38" s="9">
        <f t="shared" si="1"/>
        <v>0</v>
      </c>
      <c r="H38" s="9"/>
      <c r="J38" s="1">
        <f t="shared" si="6"/>
        <v>2042</v>
      </c>
      <c r="K38" s="9">
        <f t="shared" si="2"/>
        <v>0</v>
      </c>
      <c r="L38" s="9"/>
      <c r="N38" s="1">
        <f t="shared" si="7"/>
        <v>2042</v>
      </c>
      <c r="O38" s="9">
        <f t="shared" si="3"/>
        <v>0</v>
      </c>
      <c r="P38" s="9"/>
    </row>
    <row r="39" spans="2:16" x14ac:dyDescent="0.35">
      <c r="B39" s="1">
        <f t="shared" si="4"/>
        <v>2043</v>
      </c>
      <c r="C39" s="9">
        <f t="shared" si="0"/>
        <v>1558.92</v>
      </c>
      <c r="D39" s="9">
        <f t="shared" si="8"/>
        <v>129.91</v>
      </c>
      <c r="F39" s="1">
        <f t="shared" si="5"/>
        <v>2043</v>
      </c>
      <c r="G39" s="9">
        <f t="shared" si="1"/>
        <v>0</v>
      </c>
      <c r="H39" s="9"/>
      <c r="J39" s="1">
        <f t="shared" si="6"/>
        <v>2043</v>
      </c>
      <c r="K39" s="9">
        <f t="shared" si="2"/>
        <v>0</v>
      </c>
      <c r="L39" s="9"/>
      <c r="N39" s="1">
        <f t="shared" si="7"/>
        <v>2043</v>
      </c>
      <c r="O39" s="9">
        <f t="shared" si="3"/>
        <v>0</v>
      </c>
      <c r="P39" s="9"/>
    </row>
    <row r="40" spans="2:16" x14ac:dyDescent="0.35">
      <c r="B40" s="1">
        <f t="shared" si="4"/>
        <v>2044</v>
      </c>
      <c r="C40" s="9">
        <f t="shared" si="0"/>
        <v>1558.92</v>
      </c>
      <c r="D40" s="9">
        <f t="shared" si="8"/>
        <v>129.91</v>
      </c>
      <c r="F40" s="1">
        <f t="shared" si="5"/>
        <v>2044</v>
      </c>
      <c r="G40" s="9">
        <f t="shared" si="1"/>
        <v>0</v>
      </c>
      <c r="H40" s="9"/>
      <c r="J40" s="1">
        <f t="shared" si="6"/>
        <v>2044</v>
      </c>
      <c r="K40" s="9">
        <f t="shared" si="2"/>
        <v>0</v>
      </c>
      <c r="L40" s="9"/>
      <c r="N40" s="1">
        <f t="shared" si="7"/>
        <v>2044</v>
      </c>
      <c r="O40" s="9">
        <f t="shared" si="3"/>
        <v>0</v>
      </c>
      <c r="P40" s="9"/>
    </row>
    <row r="41" spans="2:16" x14ac:dyDescent="0.35">
      <c r="B41" s="1">
        <f t="shared" si="4"/>
        <v>2045</v>
      </c>
      <c r="C41" s="9">
        <f t="shared" si="0"/>
        <v>1558.92</v>
      </c>
      <c r="D41" s="9">
        <f t="shared" si="8"/>
        <v>129.91</v>
      </c>
      <c r="F41" s="1">
        <f t="shared" si="5"/>
        <v>2045</v>
      </c>
      <c r="G41" s="9">
        <f t="shared" si="1"/>
        <v>0</v>
      </c>
      <c r="H41" s="9"/>
      <c r="J41" s="1">
        <f t="shared" si="6"/>
        <v>2045</v>
      </c>
      <c r="K41" s="9">
        <f t="shared" si="2"/>
        <v>0</v>
      </c>
      <c r="L41" s="9"/>
      <c r="N41" s="1">
        <f t="shared" si="7"/>
        <v>2045</v>
      </c>
      <c r="O41" s="9">
        <f t="shared" si="3"/>
        <v>0</v>
      </c>
      <c r="P41" s="9"/>
    </row>
    <row r="42" spans="2:16" x14ac:dyDescent="0.35">
      <c r="B42" s="1">
        <f t="shared" si="4"/>
        <v>2046</v>
      </c>
      <c r="C42" s="9">
        <f t="shared" si="0"/>
        <v>1558.92</v>
      </c>
      <c r="D42" s="9">
        <f t="shared" si="8"/>
        <v>129.91</v>
      </c>
      <c r="F42" s="1">
        <f t="shared" si="5"/>
        <v>2046</v>
      </c>
      <c r="G42" s="9">
        <f t="shared" si="1"/>
        <v>0</v>
      </c>
      <c r="H42" s="9"/>
      <c r="J42" s="1">
        <f t="shared" si="6"/>
        <v>2046</v>
      </c>
      <c r="K42" s="9">
        <f t="shared" si="2"/>
        <v>0</v>
      </c>
      <c r="L42" s="9"/>
      <c r="N42" s="1">
        <f t="shared" si="7"/>
        <v>2046</v>
      </c>
      <c r="O42" s="9">
        <f t="shared" si="3"/>
        <v>0</v>
      </c>
      <c r="P42" s="9"/>
    </row>
    <row r="43" spans="2:16" x14ac:dyDescent="0.35">
      <c r="B43" s="1">
        <f t="shared" si="4"/>
        <v>2047</v>
      </c>
      <c r="C43" s="9">
        <f t="shared" si="0"/>
        <v>1558.92</v>
      </c>
      <c r="D43" s="9">
        <f t="shared" si="8"/>
        <v>129.91</v>
      </c>
      <c r="F43" s="1">
        <f t="shared" si="5"/>
        <v>2047</v>
      </c>
      <c r="G43" s="9">
        <f t="shared" si="1"/>
        <v>0</v>
      </c>
      <c r="H43" s="9"/>
      <c r="J43" s="1">
        <f t="shared" si="6"/>
        <v>2047</v>
      </c>
      <c r="K43" s="9">
        <f t="shared" si="2"/>
        <v>0</v>
      </c>
      <c r="L43" s="9"/>
      <c r="N43" s="1">
        <f t="shared" si="7"/>
        <v>2047</v>
      </c>
      <c r="O43" s="9">
        <f t="shared" si="3"/>
        <v>0</v>
      </c>
      <c r="P43" s="9"/>
    </row>
    <row r="44" spans="2:16" x14ac:dyDescent="0.35">
      <c r="B44" s="1">
        <f t="shared" si="4"/>
        <v>2048</v>
      </c>
      <c r="C44" s="9">
        <f t="shared" si="0"/>
        <v>1558.92</v>
      </c>
      <c r="D44" s="9">
        <f t="shared" si="8"/>
        <v>129.91</v>
      </c>
      <c r="F44" s="1">
        <f t="shared" si="5"/>
        <v>2048</v>
      </c>
      <c r="G44" s="9">
        <f t="shared" si="1"/>
        <v>0</v>
      </c>
      <c r="H44" s="9"/>
      <c r="J44" s="1">
        <f t="shared" si="6"/>
        <v>2048</v>
      </c>
      <c r="K44" s="9">
        <f t="shared" si="2"/>
        <v>0</v>
      </c>
      <c r="L44" s="9"/>
      <c r="N44" s="1">
        <f t="shared" si="7"/>
        <v>2048</v>
      </c>
      <c r="O44" s="9">
        <f t="shared" si="3"/>
        <v>0</v>
      </c>
      <c r="P44" s="9"/>
    </row>
    <row r="45" spans="2:16" x14ac:dyDescent="0.35">
      <c r="B45" s="1">
        <f t="shared" si="4"/>
        <v>2049</v>
      </c>
      <c r="C45" s="9">
        <f t="shared" si="0"/>
        <v>1558.92</v>
      </c>
      <c r="D45" s="9">
        <f t="shared" si="8"/>
        <v>129.91</v>
      </c>
      <c r="F45" s="1">
        <f t="shared" si="5"/>
        <v>2049</v>
      </c>
      <c r="G45" s="9">
        <f t="shared" si="1"/>
        <v>0</v>
      </c>
      <c r="H45" s="9"/>
      <c r="J45" s="1">
        <f t="shared" si="6"/>
        <v>2049</v>
      </c>
      <c r="K45" s="9">
        <f t="shared" si="2"/>
        <v>0</v>
      </c>
      <c r="L45" s="9"/>
      <c r="N45" s="1">
        <f t="shared" si="7"/>
        <v>2049</v>
      </c>
      <c r="O45" s="9">
        <f t="shared" si="3"/>
        <v>0</v>
      </c>
      <c r="P45" s="9"/>
    </row>
    <row r="46" spans="2:16" x14ac:dyDescent="0.35">
      <c r="B46" s="1">
        <f t="shared" si="4"/>
        <v>2050</v>
      </c>
      <c r="C46" s="9">
        <f t="shared" si="0"/>
        <v>1558.92</v>
      </c>
      <c r="D46" s="9">
        <f t="shared" si="8"/>
        <v>129.91</v>
      </c>
      <c r="F46" s="1">
        <f t="shared" si="5"/>
        <v>2050</v>
      </c>
      <c r="G46" s="9">
        <f t="shared" si="1"/>
        <v>0</v>
      </c>
      <c r="H46" s="9"/>
      <c r="J46" s="1">
        <f t="shared" si="6"/>
        <v>2050</v>
      </c>
      <c r="K46" s="9">
        <f t="shared" si="2"/>
        <v>0</v>
      </c>
      <c r="L46" s="9"/>
      <c r="N46" s="1">
        <f t="shared" si="7"/>
        <v>2050</v>
      </c>
      <c r="O46" s="9">
        <f t="shared" si="3"/>
        <v>0</v>
      </c>
      <c r="P46" s="9"/>
    </row>
    <row r="47" spans="2:16" x14ac:dyDescent="0.35">
      <c r="B47" s="1">
        <f t="shared" si="4"/>
        <v>2051</v>
      </c>
      <c r="C47" s="9">
        <f t="shared" si="0"/>
        <v>1558.92</v>
      </c>
      <c r="D47" s="9">
        <f t="shared" si="8"/>
        <v>129.91</v>
      </c>
      <c r="F47" s="1">
        <f t="shared" si="5"/>
        <v>2051</v>
      </c>
      <c r="G47" s="9">
        <f t="shared" si="1"/>
        <v>0</v>
      </c>
      <c r="H47" s="9"/>
      <c r="J47" s="1">
        <f t="shared" si="6"/>
        <v>2051</v>
      </c>
      <c r="K47" s="9">
        <f t="shared" si="2"/>
        <v>0</v>
      </c>
      <c r="L47" s="9"/>
      <c r="N47" s="1">
        <f t="shared" si="7"/>
        <v>2051</v>
      </c>
      <c r="O47" s="9">
        <f t="shared" si="3"/>
        <v>0</v>
      </c>
      <c r="P47" s="9"/>
    </row>
    <row r="48" spans="2:16" x14ac:dyDescent="0.35">
      <c r="B48" s="1">
        <f t="shared" si="4"/>
        <v>2052</v>
      </c>
      <c r="C48" s="9">
        <f t="shared" si="0"/>
        <v>1558.92</v>
      </c>
      <c r="D48" s="9">
        <f t="shared" si="8"/>
        <v>129.91</v>
      </c>
      <c r="F48" s="1">
        <f t="shared" si="5"/>
        <v>2052</v>
      </c>
      <c r="G48" s="9">
        <f t="shared" si="1"/>
        <v>0</v>
      </c>
      <c r="H48" s="9"/>
      <c r="J48" s="1">
        <f t="shared" si="6"/>
        <v>2052</v>
      </c>
      <c r="K48" s="9">
        <f t="shared" si="2"/>
        <v>0</v>
      </c>
      <c r="L48" s="9"/>
      <c r="N48" s="1">
        <f t="shared" si="7"/>
        <v>2052</v>
      </c>
      <c r="O48" s="9">
        <f t="shared" si="3"/>
        <v>0</v>
      </c>
      <c r="P48" s="9"/>
    </row>
    <row r="49" spans="1:16" x14ac:dyDescent="0.35">
      <c r="B49" s="1">
        <f t="shared" si="4"/>
        <v>2053</v>
      </c>
      <c r="C49" s="9">
        <f t="shared" si="0"/>
        <v>1558.92</v>
      </c>
      <c r="D49" s="9">
        <f t="shared" si="8"/>
        <v>129.91</v>
      </c>
      <c r="F49" s="1">
        <f t="shared" si="5"/>
        <v>2053</v>
      </c>
      <c r="G49" s="9">
        <f t="shared" si="1"/>
        <v>0</v>
      </c>
      <c r="H49" s="9"/>
      <c r="J49" s="1">
        <f t="shared" si="6"/>
        <v>2053</v>
      </c>
      <c r="K49" s="9">
        <f t="shared" si="2"/>
        <v>0</v>
      </c>
      <c r="L49" s="9"/>
      <c r="N49" s="1">
        <f t="shared" si="7"/>
        <v>2053</v>
      </c>
      <c r="O49" s="9">
        <f t="shared" si="3"/>
        <v>0</v>
      </c>
      <c r="P49" s="9"/>
    </row>
    <row r="50" spans="1:16" x14ac:dyDescent="0.35">
      <c r="B50" s="1">
        <f t="shared" si="4"/>
        <v>2054</v>
      </c>
      <c r="C50" s="9">
        <f t="shared" si="0"/>
        <v>1558.92</v>
      </c>
      <c r="D50" s="9">
        <f t="shared" si="8"/>
        <v>129.91</v>
      </c>
      <c r="F50" s="1">
        <f t="shared" si="5"/>
        <v>2054</v>
      </c>
      <c r="G50" s="9">
        <f t="shared" si="1"/>
        <v>0</v>
      </c>
      <c r="H50" s="9"/>
      <c r="J50" s="1">
        <f t="shared" si="6"/>
        <v>2054</v>
      </c>
      <c r="K50" s="9">
        <f t="shared" si="2"/>
        <v>0</v>
      </c>
      <c r="L50" s="9"/>
      <c r="N50" s="1">
        <f t="shared" si="7"/>
        <v>2054</v>
      </c>
      <c r="O50" s="9">
        <f t="shared" si="3"/>
        <v>0</v>
      </c>
      <c r="P50" s="9"/>
    </row>
    <row r="51" spans="1:16" x14ac:dyDescent="0.35">
      <c r="B51" s="1" t="s">
        <v>40</v>
      </c>
      <c r="C51" s="9">
        <f>SUM(C3:C50)</f>
        <v>66814.079999999944</v>
      </c>
      <c r="F51" s="1" t="s">
        <v>40</v>
      </c>
      <c r="G51" s="9">
        <f>SUM(G3:G50)</f>
        <v>15369.719999999998</v>
      </c>
      <c r="J51" s="1" t="s">
        <v>40</v>
      </c>
      <c r="K51" s="9">
        <f>SUM(K3:K50)</f>
        <v>15369.719999999998</v>
      </c>
      <c r="N51" s="1" t="s">
        <v>40</v>
      </c>
      <c r="O51" s="9">
        <f>SUM(O3:O50)</f>
        <v>15369.719999999998</v>
      </c>
    </row>
    <row r="53" spans="1:16" x14ac:dyDescent="0.35">
      <c r="B53" s="1" t="s">
        <v>38</v>
      </c>
      <c r="C53" s="1" t="s">
        <v>39</v>
      </c>
      <c r="D53" s="1" t="s">
        <v>36</v>
      </c>
      <c r="F53" s="1" t="s">
        <v>38</v>
      </c>
      <c r="G53" s="1" t="s">
        <v>39</v>
      </c>
      <c r="H53" s="1" t="s">
        <v>36</v>
      </c>
      <c r="J53" s="1" t="s">
        <v>38</v>
      </c>
      <c r="K53" s="1" t="s">
        <v>37</v>
      </c>
      <c r="L53" s="1" t="s">
        <v>36</v>
      </c>
      <c r="N53" s="1" t="s">
        <v>38</v>
      </c>
      <c r="O53" s="1" t="s">
        <v>37</v>
      </c>
      <c r="P53" s="1" t="s">
        <v>36</v>
      </c>
    </row>
    <row r="54" spans="1:16" x14ac:dyDescent="0.35">
      <c r="A54" s="1" t="s">
        <v>64</v>
      </c>
      <c r="B54" s="9">
        <f>C54-$C$51</f>
        <v>25425.920000000056</v>
      </c>
      <c r="C54" s="9">
        <v>92240</v>
      </c>
      <c r="D54" s="8">
        <f>((C54-$C$51)/$C$51)/47</f>
        <v>8.0967517816094656E-3</v>
      </c>
      <c r="F54" s="9">
        <f>G54-G51</f>
        <v>11964.2</v>
      </c>
      <c r="G54" s="9">
        <v>27333.919999999998</v>
      </c>
      <c r="H54" s="8">
        <f>(F54/G51)/54</f>
        <v>1.4415308753787272E-2</v>
      </c>
      <c r="J54" s="9">
        <f>K54-K51</f>
        <v>-1613.6699999999983</v>
      </c>
      <c r="K54" s="9">
        <v>13756.05</v>
      </c>
      <c r="L54" s="8">
        <f>(J54/K51)/54</f>
        <v>-1.944262990983424E-3</v>
      </c>
      <c r="N54" s="9">
        <f>O54-O51</f>
        <v>-238.06499999999687</v>
      </c>
      <c r="O54" s="9">
        <f>K54*1.1</f>
        <v>15131.655000000001</v>
      </c>
      <c r="P54" s="8">
        <f>(N54/O51)/54</f>
        <v>-2.8683743822991272E-4</v>
      </c>
    </row>
    <row r="55" spans="1:16" x14ac:dyDescent="0.35">
      <c r="A55" s="1" t="s">
        <v>65</v>
      </c>
      <c r="B55" s="9">
        <f>C55-$C$51</f>
        <v>34856.920000000056</v>
      </c>
      <c r="C55" s="9">
        <v>101671</v>
      </c>
      <c r="D55" s="8">
        <f>((C55-$C$51)/$C$51)/47</f>
        <v>1.1100004605985486E-2</v>
      </c>
      <c r="F55" s="9"/>
      <c r="G55" s="9"/>
      <c r="H55" s="8"/>
      <c r="J55" s="9"/>
      <c r="K55" s="9"/>
      <c r="L55" s="8"/>
      <c r="N55" s="9"/>
      <c r="O55" s="9" t="s">
        <v>66</v>
      </c>
      <c r="P55" s="8"/>
    </row>
  </sheetData>
  <mergeCells count="4">
    <mergeCell ref="B1:D1"/>
    <mergeCell ref="F1:H1"/>
    <mergeCell ref="J1:L1"/>
    <mergeCell ref="N1:P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91DE-D569-41DE-B31C-6E45BAC31017}">
  <dimension ref="A1:Q57"/>
  <sheetViews>
    <sheetView topLeftCell="C1" workbookViewId="0">
      <selection activeCell="K27" sqref="K27"/>
    </sheetView>
  </sheetViews>
  <sheetFormatPr baseColWidth="10" defaultRowHeight="14.5" x14ac:dyDescent="0.35"/>
  <cols>
    <col min="1" max="1" width="16.26953125" style="1" bestFit="1" customWidth="1"/>
    <col min="2" max="2" width="14.81640625" style="1" bestFit="1" customWidth="1"/>
    <col min="3" max="3" width="10.90625" style="1"/>
    <col min="4" max="4" width="11.54296875" style="1" bestFit="1" customWidth="1"/>
    <col min="5" max="5" width="22" style="1" bestFit="1" customWidth="1"/>
    <col min="6" max="6" width="10.90625" style="1"/>
    <col min="7" max="7" width="11.54296875" style="1" bestFit="1" customWidth="1"/>
    <col min="8" max="8" width="14.81640625" style="1" bestFit="1" customWidth="1"/>
    <col min="9" max="10" width="10.90625" style="1"/>
    <col min="11" max="11" width="11.54296875" style="1" bestFit="1" customWidth="1"/>
    <col min="12" max="12" width="14.81640625" style="1" bestFit="1" customWidth="1"/>
    <col min="13" max="14" width="10.90625" style="1"/>
    <col min="15" max="15" width="11.54296875" style="1" bestFit="1" customWidth="1"/>
    <col min="16" max="16" width="14.81640625" style="1" bestFit="1" customWidth="1"/>
    <col min="17" max="16384" width="10.90625" style="1"/>
  </cols>
  <sheetData>
    <row r="1" spans="1:17" x14ac:dyDescent="0.35">
      <c r="A1" s="14" t="s">
        <v>53</v>
      </c>
      <c r="B1" s="14"/>
      <c r="C1" s="14"/>
      <c r="D1" s="11" t="s">
        <v>52</v>
      </c>
      <c r="E1" s="11" t="s">
        <v>51</v>
      </c>
      <c r="G1" s="14" t="s">
        <v>50</v>
      </c>
      <c r="H1" s="14"/>
      <c r="I1" s="14"/>
      <c r="K1" s="14" t="s">
        <v>49</v>
      </c>
      <c r="L1" s="14"/>
      <c r="M1" s="14"/>
      <c r="O1" s="14"/>
      <c r="P1" s="14"/>
      <c r="Q1" s="14"/>
    </row>
    <row r="2" spans="1:17" x14ac:dyDescent="0.35">
      <c r="A2" s="1" t="s">
        <v>43</v>
      </c>
      <c r="B2" s="1" t="s">
        <v>42</v>
      </c>
      <c r="C2" s="1" t="s">
        <v>41</v>
      </c>
      <c r="G2" s="1" t="s">
        <v>43</v>
      </c>
      <c r="H2" s="1" t="s">
        <v>42</v>
      </c>
      <c r="I2" s="1" t="s">
        <v>41</v>
      </c>
      <c r="K2" s="1" t="s">
        <v>43</v>
      </c>
      <c r="L2" s="1" t="s">
        <v>42</v>
      </c>
      <c r="M2" s="1" t="s">
        <v>41</v>
      </c>
    </row>
    <row r="3" spans="1:17" x14ac:dyDescent="0.35">
      <c r="A3" s="1">
        <v>1999</v>
      </c>
      <c r="B3" s="9">
        <f t="shared" ref="B3:B34" si="0">C3*12</f>
        <v>184.06507723063868</v>
      </c>
      <c r="C3" s="9">
        <f>C4</f>
        <v>15.338756435886555</v>
      </c>
      <c r="D3" s="9">
        <f>D4</f>
        <v>20728.284155575893</v>
      </c>
      <c r="E3" s="8"/>
      <c r="G3" s="1">
        <v>1999</v>
      </c>
      <c r="H3" s="9">
        <f t="shared" ref="H3:H34" si="1">I3*12</f>
        <v>184.06507723063868</v>
      </c>
      <c r="I3" s="9">
        <f t="shared" ref="I3:I25" si="2">C3</f>
        <v>15.338756435886555</v>
      </c>
      <c r="K3" s="1">
        <v>1999</v>
      </c>
      <c r="L3" s="9">
        <f t="shared" ref="L3:L34" si="3">M3*12</f>
        <v>184.06507723063868</v>
      </c>
      <c r="M3" s="9">
        <f t="shared" ref="M3:M25" si="4">C3</f>
        <v>15.338756435886555</v>
      </c>
    </row>
    <row r="4" spans="1:17" x14ac:dyDescent="0.35">
      <c r="A4" s="1">
        <f t="shared" ref="A4:A51" si="5">A3+1</f>
        <v>2000</v>
      </c>
      <c r="B4" s="9">
        <f t="shared" si="0"/>
        <v>184.06507723063868</v>
      </c>
      <c r="C4" s="9">
        <f>30/1.95583</f>
        <v>15.338756435886555</v>
      </c>
      <c r="D4" s="9">
        <f>40541/1.95583</f>
        <v>20728.284155575893</v>
      </c>
      <c r="E4" s="8"/>
      <c r="G4" s="1">
        <f t="shared" ref="G4:G51" si="6">G3+1</f>
        <v>2000</v>
      </c>
      <c r="H4" s="9">
        <f t="shared" si="1"/>
        <v>184.06507723063868</v>
      </c>
      <c r="I4" s="9">
        <f t="shared" si="2"/>
        <v>15.338756435886555</v>
      </c>
      <c r="K4" s="1">
        <f t="shared" ref="K4:K51" si="7">K3+1</f>
        <v>2000</v>
      </c>
      <c r="L4" s="9">
        <f t="shared" si="3"/>
        <v>184.06507723063868</v>
      </c>
      <c r="M4" s="9">
        <f t="shared" si="4"/>
        <v>15.338756435886555</v>
      </c>
    </row>
    <row r="5" spans="1:17" x14ac:dyDescent="0.35">
      <c r="A5" s="1">
        <f t="shared" si="5"/>
        <v>2001</v>
      </c>
      <c r="B5" s="9">
        <f t="shared" si="0"/>
        <v>184.06507723063868</v>
      </c>
      <c r="C5" s="9">
        <f>C4</f>
        <v>15.338756435886555</v>
      </c>
      <c r="D5" s="9">
        <f>44595/1.95583</f>
        <v>22801.061441945363</v>
      </c>
      <c r="E5" s="8"/>
      <c r="G5" s="1">
        <f t="shared" si="6"/>
        <v>2001</v>
      </c>
      <c r="H5" s="9">
        <f t="shared" si="1"/>
        <v>184.06507723063868</v>
      </c>
      <c r="I5" s="9">
        <f t="shared" si="2"/>
        <v>15.338756435886555</v>
      </c>
      <c r="K5" s="1">
        <f t="shared" si="7"/>
        <v>2001</v>
      </c>
      <c r="L5" s="9">
        <f t="shared" si="3"/>
        <v>184.06507723063868</v>
      </c>
      <c r="M5" s="9">
        <f t="shared" si="4"/>
        <v>15.338756435886555</v>
      </c>
    </row>
    <row r="6" spans="1:17" x14ac:dyDescent="0.35">
      <c r="A6" s="1">
        <f t="shared" si="5"/>
        <v>2002</v>
      </c>
      <c r="B6" s="9">
        <f t="shared" si="0"/>
        <v>204</v>
      </c>
      <c r="C6" s="9">
        <v>17</v>
      </c>
      <c r="D6" s="9">
        <f>D5</f>
        <v>22801.061441945363</v>
      </c>
      <c r="E6" s="8">
        <f t="shared" ref="E6:E26" si="8">(C6-C5)/$C$5</f>
        <v>0.1083036666666666</v>
      </c>
      <c r="G6" s="1">
        <f t="shared" si="6"/>
        <v>2002</v>
      </c>
      <c r="H6" s="9">
        <f t="shared" si="1"/>
        <v>204</v>
      </c>
      <c r="I6" s="9">
        <f t="shared" si="2"/>
        <v>17</v>
      </c>
      <c r="K6" s="1">
        <f t="shared" si="7"/>
        <v>2002</v>
      </c>
      <c r="L6" s="9">
        <f t="shared" si="3"/>
        <v>204</v>
      </c>
      <c r="M6" s="9">
        <f t="shared" si="4"/>
        <v>17</v>
      </c>
    </row>
    <row r="7" spans="1:17" x14ac:dyDescent="0.35">
      <c r="A7" s="1">
        <f t="shared" si="5"/>
        <v>2003</v>
      </c>
      <c r="B7" s="9">
        <f t="shared" si="0"/>
        <v>204</v>
      </c>
      <c r="C7" s="9">
        <v>17</v>
      </c>
      <c r="D7" s="9">
        <f>D8</f>
        <v>24873.88</v>
      </c>
      <c r="E7" s="8">
        <f t="shared" si="8"/>
        <v>0</v>
      </c>
      <c r="G7" s="1">
        <f t="shared" si="6"/>
        <v>2003</v>
      </c>
      <c r="H7" s="9">
        <f t="shared" si="1"/>
        <v>204</v>
      </c>
      <c r="I7" s="9">
        <f t="shared" si="2"/>
        <v>17</v>
      </c>
      <c r="K7" s="1">
        <f t="shared" si="7"/>
        <v>2003</v>
      </c>
      <c r="L7" s="9">
        <f t="shared" si="3"/>
        <v>204</v>
      </c>
      <c r="M7" s="9">
        <f t="shared" si="4"/>
        <v>17</v>
      </c>
    </row>
    <row r="8" spans="1:17" x14ac:dyDescent="0.35">
      <c r="A8" s="1">
        <f t="shared" si="5"/>
        <v>2004</v>
      </c>
      <c r="B8" s="9">
        <f t="shared" si="0"/>
        <v>225.95999999999998</v>
      </c>
      <c r="C8" s="9">
        <f>C9</f>
        <v>18.829999999999998</v>
      </c>
      <c r="D8" s="9">
        <v>24873.88</v>
      </c>
      <c r="E8" s="8">
        <f t="shared" si="8"/>
        <v>0.11930562999999988</v>
      </c>
      <c r="G8" s="1">
        <f t="shared" si="6"/>
        <v>2004</v>
      </c>
      <c r="H8" s="9">
        <f t="shared" si="1"/>
        <v>225.95999999999998</v>
      </c>
      <c r="I8" s="9">
        <f t="shared" si="2"/>
        <v>18.829999999999998</v>
      </c>
      <c r="K8" s="1">
        <f t="shared" si="7"/>
        <v>2004</v>
      </c>
      <c r="L8" s="9">
        <f t="shared" si="3"/>
        <v>225.95999999999998</v>
      </c>
      <c r="M8" s="9">
        <f t="shared" si="4"/>
        <v>18.829999999999998</v>
      </c>
    </row>
    <row r="9" spans="1:17" x14ac:dyDescent="0.35">
      <c r="A9" s="1">
        <f t="shared" si="5"/>
        <v>2005</v>
      </c>
      <c r="B9" s="9">
        <f t="shared" si="0"/>
        <v>225.95999999999998</v>
      </c>
      <c r="C9" s="9">
        <v>18.829999999999998</v>
      </c>
      <c r="D9" s="9">
        <f>D10</f>
        <v>26946.7</v>
      </c>
      <c r="E9" s="8">
        <f t="shared" si="8"/>
        <v>0</v>
      </c>
      <c r="G9" s="1">
        <f t="shared" si="6"/>
        <v>2005</v>
      </c>
      <c r="H9" s="9">
        <f t="shared" si="1"/>
        <v>225.95999999999998</v>
      </c>
      <c r="I9" s="9">
        <f t="shared" si="2"/>
        <v>18.829999999999998</v>
      </c>
      <c r="K9" s="1">
        <f t="shared" si="7"/>
        <v>2005</v>
      </c>
      <c r="L9" s="9">
        <f t="shared" si="3"/>
        <v>225.95999999999998</v>
      </c>
      <c r="M9" s="9">
        <f t="shared" si="4"/>
        <v>18.829999999999998</v>
      </c>
    </row>
    <row r="10" spans="1:17" x14ac:dyDescent="0.35">
      <c r="A10" s="1">
        <f t="shared" si="5"/>
        <v>2006</v>
      </c>
      <c r="B10" s="9">
        <f t="shared" si="0"/>
        <v>249.84</v>
      </c>
      <c r="C10" s="9">
        <v>20.82</v>
      </c>
      <c r="D10" s="9">
        <f>D11</f>
        <v>26946.7</v>
      </c>
      <c r="E10" s="8">
        <f t="shared" si="8"/>
        <v>0.12973672333333347</v>
      </c>
      <c r="G10" s="1">
        <f t="shared" si="6"/>
        <v>2006</v>
      </c>
      <c r="H10" s="9">
        <f t="shared" si="1"/>
        <v>249.84</v>
      </c>
      <c r="I10" s="9">
        <f t="shared" si="2"/>
        <v>20.82</v>
      </c>
      <c r="K10" s="1">
        <f t="shared" si="7"/>
        <v>2006</v>
      </c>
      <c r="L10" s="9">
        <f t="shared" si="3"/>
        <v>249.84</v>
      </c>
      <c r="M10" s="9">
        <f t="shared" si="4"/>
        <v>20.82</v>
      </c>
    </row>
    <row r="11" spans="1:17" x14ac:dyDescent="0.35">
      <c r="A11" s="1">
        <f t="shared" si="5"/>
        <v>2007</v>
      </c>
      <c r="B11" s="9">
        <f t="shared" si="0"/>
        <v>249.84</v>
      </c>
      <c r="C11" s="9">
        <v>20.82</v>
      </c>
      <c r="D11" s="9">
        <v>26946.7</v>
      </c>
      <c r="E11" s="8">
        <f t="shared" si="8"/>
        <v>0</v>
      </c>
      <c r="G11" s="1">
        <f t="shared" si="6"/>
        <v>2007</v>
      </c>
      <c r="H11" s="9">
        <f t="shared" si="1"/>
        <v>249.84</v>
      </c>
      <c r="I11" s="9">
        <f t="shared" si="2"/>
        <v>20.82</v>
      </c>
      <c r="K11" s="1">
        <f t="shared" si="7"/>
        <v>2007</v>
      </c>
      <c r="L11" s="9">
        <f t="shared" si="3"/>
        <v>249.84</v>
      </c>
      <c r="M11" s="9">
        <f t="shared" si="4"/>
        <v>20.82</v>
      </c>
    </row>
    <row r="12" spans="1:17" x14ac:dyDescent="0.35">
      <c r="A12" s="1">
        <f t="shared" si="5"/>
        <v>2008</v>
      </c>
      <c r="B12" s="9">
        <f t="shared" si="0"/>
        <v>276</v>
      </c>
      <c r="C12" s="9">
        <v>23</v>
      </c>
      <c r="D12" s="9">
        <f>D13</f>
        <v>29019.53</v>
      </c>
      <c r="E12" s="8">
        <f t="shared" si="8"/>
        <v>0.14212364666666663</v>
      </c>
      <c r="G12" s="1">
        <f t="shared" si="6"/>
        <v>2008</v>
      </c>
      <c r="H12" s="9">
        <f t="shared" si="1"/>
        <v>276</v>
      </c>
      <c r="I12" s="9">
        <f t="shared" si="2"/>
        <v>23</v>
      </c>
      <c r="K12" s="1">
        <f t="shared" si="7"/>
        <v>2008</v>
      </c>
      <c r="L12" s="9">
        <f t="shared" si="3"/>
        <v>276</v>
      </c>
      <c r="M12" s="9">
        <f t="shared" si="4"/>
        <v>23</v>
      </c>
    </row>
    <row r="13" spans="1:17" x14ac:dyDescent="0.35">
      <c r="A13" s="1">
        <f t="shared" si="5"/>
        <v>2009</v>
      </c>
      <c r="B13" s="9">
        <f t="shared" si="0"/>
        <v>276</v>
      </c>
      <c r="C13" s="9">
        <v>23</v>
      </c>
      <c r="D13" s="9">
        <v>29019.53</v>
      </c>
      <c r="E13" s="8">
        <f t="shared" si="8"/>
        <v>0</v>
      </c>
      <c r="G13" s="1">
        <f t="shared" si="6"/>
        <v>2009</v>
      </c>
      <c r="H13" s="9">
        <f t="shared" si="1"/>
        <v>276</v>
      </c>
      <c r="I13" s="9">
        <f t="shared" si="2"/>
        <v>23</v>
      </c>
      <c r="K13" s="1">
        <f t="shared" si="7"/>
        <v>2009</v>
      </c>
      <c r="L13" s="9">
        <f t="shared" si="3"/>
        <v>276</v>
      </c>
      <c r="M13" s="9">
        <f t="shared" si="4"/>
        <v>23</v>
      </c>
    </row>
    <row r="14" spans="1:17" x14ac:dyDescent="0.35">
      <c r="A14" s="1">
        <f t="shared" si="5"/>
        <v>2010</v>
      </c>
      <c r="B14" s="9">
        <f t="shared" si="0"/>
        <v>304.68</v>
      </c>
      <c r="C14" s="9">
        <v>25.39</v>
      </c>
      <c r="D14" s="9">
        <f>D15</f>
        <v>31092.36</v>
      </c>
      <c r="E14" s="8">
        <f t="shared" si="8"/>
        <v>0.15581445666666668</v>
      </c>
      <c r="G14" s="1">
        <f t="shared" si="6"/>
        <v>2010</v>
      </c>
      <c r="H14" s="9">
        <f t="shared" si="1"/>
        <v>304.68</v>
      </c>
      <c r="I14" s="9">
        <f t="shared" si="2"/>
        <v>25.39</v>
      </c>
      <c r="K14" s="1">
        <f t="shared" si="7"/>
        <v>2010</v>
      </c>
      <c r="L14" s="9">
        <f t="shared" si="3"/>
        <v>304.68</v>
      </c>
      <c r="M14" s="9">
        <f t="shared" si="4"/>
        <v>25.39</v>
      </c>
    </row>
    <row r="15" spans="1:17" x14ac:dyDescent="0.35">
      <c r="A15" s="1">
        <f t="shared" si="5"/>
        <v>2011</v>
      </c>
      <c r="B15" s="9">
        <f t="shared" si="0"/>
        <v>304.68</v>
      </c>
      <c r="C15" s="9">
        <v>25.39</v>
      </c>
      <c r="D15" s="9">
        <v>31092.36</v>
      </c>
      <c r="E15" s="8">
        <f t="shared" si="8"/>
        <v>0</v>
      </c>
      <c r="G15" s="1">
        <f t="shared" si="6"/>
        <v>2011</v>
      </c>
      <c r="H15" s="9">
        <f t="shared" si="1"/>
        <v>304.68</v>
      </c>
      <c r="I15" s="9">
        <f t="shared" si="2"/>
        <v>25.39</v>
      </c>
      <c r="K15" s="1">
        <f t="shared" si="7"/>
        <v>2011</v>
      </c>
      <c r="L15" s="9">
        <f t="shared" si="3"/>
        <v>304.68</v>
      </c>
      <c r="M15" s="9">
        <f t="shared" si="4"/>
        <v>25.39</v>
      </c>
    </row>
    <row r="16" spans="1:17" x14ac:dyDescent="0.35">
      <c r="A16" s="1">
        <f t="shared" si="5"/>
        <v>2012</v>
      </c>
      <c r="B16" s="9">
        <f t="shared" si="0"/>
        <v>388.08000000000004</v>
      </c>
      <c r="C16" s="9">
        <f>C17</f>
        <v>32.340000000000003</v>
      </c>
      <c r="D16" s="9">
        <v>33165.19</v>
      </c>
      <c r="E16" s="8">
        <f t="shared" si="8"/>
        <v>0.45310061666666684</v>
      </c>
      <c r="G16" s="1">
        <f t="shared" si="6"/>
        <v>2012</v>
      </c>
      <c r="H16" s="9">
        <f t="shared" si="1"/>
        <v>388.08000000000004</v>
      </c>
      <c r="I16" s="9">
        <f t="shared" si="2"/>
        <v>32.340000000000003</v>
      </c>
      <c r="K16" s="1">
        <f t="shared" si="7"/>
        <v>2012</v>
      </c>
      <c r="L16" s="9">
        <f t="shared" si="3"/>
        <v>388.08000000000004</v>
      </c>
      <c r="M16" s="9">
        <f t="shared" si="4"/>
        <v>32.340000000000003</v>
      </c>
    </row>
    <row r="17" spans="1:13" x14ac:dyDescent="0.35">
      <c r="A17" s="1">
        <f t="shared" si="5"/>
        <v>2013</v>
      </c>
      <c r="B17" s="9">
        <f t="shared" si="0"/>
        <v>388.08000000000004</v>
      </c>
      <c r="C17" s="9">
        <v>32.340000000000003</v>
      </c>
      <c r="D17" s="9">
        <v>33165.19</v>
      </c>
      <c r="E17" s="8">
        <f t="shared" si="8"/>
        <v>0</v>
      </c>
      <c r="G17" s="1">
        <f t="shared" si="6"/>
        <v>2013</v>
      </c>
      <c r="H17" s="9">
        <f t="shared" si="1"/>
        <v>388.08000000000004</v>
      </c>
      <c r="I17" s="9">
        <f t="shared" si="2"/>
        <v>32.340000000000003</v>
      </c>
      <c r="K17" s="1">
        <f t="shared" si="7"/>
        <v>2013</v>
      </c>
      <c r="L17" s="9">
        <f t="shared" si="3"/>
        <v>388.08000000000004</v>
      </c>
      <c r="M17" s="9">
        <f t="shared" si="4"/>
        <v>32.340000000000003</v>
      </c>
    </row>
    <row r="18" spans="1:13" x14ac:dyDescent="0.35">
      <c r="A18" s="1">
        <f t="shared" si="5"/>
        <v>2014</v>
      </c>
      <c r="B18" s="9">
        <f t="shared" si="0"/>
        <v>426.24</v>
      </c>
      <c r="C18" s="9">
        <f>C19</f>
        <v>35.520000000000003</v>
      </c>
      <c r="D18" s="9">
        <f>D19</f>
        <v>35238.019999999997</v>
      </c>
      <c r="E18" s="8">
        <f t="shared" si="8"/>
        <v>0.20731797999999996</v>
      </c>
      <c r="G18" s="1">
        <f t="shared" si="6"/>
        <v>2014</v>
      </c>
      <c r="H18" s="9">
        <f t="shared" si="1"/>
        <v>426.24</v>
      </c>
      <c r="I18" s="9">
        <f t="shared" si="2"/>
        <v>35.520000000000003</v>
      </c>
      <c r="K18" s="1">
        <f t="shared" si="7"/>
        <v>2014</v>
      </c>
      <c r="L18" s="9">
        <f t="shared" si="3"/>
        <v>426.24</v>
      </c>
      <c r="M18" s="9">
        <f t="shared" si="4"/>
        <v>35.520000000000003</v>
      </c>
    </row>
    <row r="19" spans="1:13" x14ac:dyDescent="0.35">
      <c r="A19" s="1">
        <f t="shared" si="5"/>
        <v>2015</v>
      </c>
      <c r="B19" s="9">
        <f t="shared" si="0"/>
        <v>426.24</v>
      </c>
      <c r="C19" s="9">
        <f>C20-3.49</f>
        <v>35.520000000000003</v>
      </c>
      <c r="D19" s="9">
        <v>35238.019999999997</v>
      </c>
      <c r="E19" s="8">
        <f t="shared" si="8"/>
        <v>0</v>
      </c>
      <c r="G19" s="1">
        <f t="shared" si="6"/>
        <v>2015</v>
      </c>
      <c r="H19" s="9">
        <f t="shared" si="1"/>
        <v>426.24</v>
      </c>
      <c r="I19" s="9">
        <f t="shared" si="2"/>
        <v>35.520000000000003</v>
      </c>
      <c r="K19" s="1">
        <f t="shared" si="7"/>
        <v>2015</v>
      </c>
      <c r="L19" s="9">
        <f t="shared" si="3"/>
        <v>426.24</v>
      </c>
      <c r="M19" s="9">
        <f t="shared" si="4"/>
        <v>35.520000000000003</v>
      </c>
    </row>
    <row r="20" spans="1:13" x14ac:dyDescent="0.35">
      <c r="A20" s="1">
        <f t="shared" si="5"/>
        <v>2016</v>
      </c>
      <c r="B20" s="9">
        <f t="shared" si="0"/>
        <v>468.12000000000006</v>
      </c>
      <c r="C20" s="9">
        <f>C21</f>
        <v>39.010000000000005</v>
      </c>
      <c r="D20" s="9">
        <f>D21</f>
        <v>37310.85</v>
      </c>
      <c r="E20" s="8">
        <f t="shared" si="8"/>
        <v>0.22752822333333345</v>
      </c>
      <c r="G20" s="1">
        <f t="shared" si="6"/>
        <v>2016</v>
      </c>
      <c r="H20" s="9">
        <f t="shared" si="1"/>
        <v>468.12000000000006</v>
      </c>
      <c r="I20" s="9">
        <f t="shared" si="2"/>
        <v>39.010000000000005</v>
      </c>
      <c r="K20" s="1">
        <f t="shared" si="7"/>
        <v>2016</v>
      </c>
      <c r="L20" s="9">
        <f t="shared" si="3"/>
        <v>468.12000000000006</v>
      </c>
      <c r="M20" s="9">
        <f t="shared" si="4"/>
        <v>39.010000000000005</v>
      </c>
    </row>
    <row r="21" spans="1:13" x14ac:dyDescent="0.35">
      <c r="A21" s="1">
        <f t="shared" si="5"/>
        <v>2017</v>
      </c>
      <c r="B21" s="9">
        <f t="shared" si="0"/>
        <v>468.12000000000006</v>
      </c>
      <c r="C21" s="9">
        <f>C22-3.86</f>
        <v>39.010000000000005</v>
      </c>
      <c r="D21" s="9">
        <v>37310.85</v>
      </c>
      <c r="E21" s="8">
        <f t="shared" si="8"/>
        <v>0</v>
      </c>
      <c r="G21" s="1">
        <f t="shared" si="6"/>
        <v>2017</v>
      </c>
      <c r="H21" s="9">
        <f t="shared" si="1"/>
        <v>468.12000000000006</v>
      </c>
      <c r="I21" s="9">
        <f t="shared" si="2"/>
        <v>39.010000000000005</v>
      </c>
      <c r="K21" s="1">
        <f t="shared" si="7"/>
        <v>2017</v>
      </c>
      <c r="L21" s="9">
        <f t="shared" si="3"/>
        <v>468.12000000000006</v>
      </c>
      <c r="M21" s="9">
        <f t="shared" si="4"/>
        <v>39.010000000000005</v>
      </c>
    </row>
    <row r="22" spans="1:13" x14ac:dyDescent="0.35">
      <c r="A22" s="1">
        <f t="shared" si="5"/>
        <v>2018</v>
      </c>
      <c r="B22" s="9">
        <f t="shared" si="0"/>
        <v>514.44000000000005</v>
      </c>
      <c r="C22" s="9">
        <f>C23</f>
        <v>42.870000000000005</v>
      </c>
      <c r="D22" s="9">
        <f>D23</f>
        <v>39383.68</v>
      </c>
      <c r="E22" s="8">
        <f t="shared" si="8"/>
        <v>0.25165012666666664</v>
      </c>
      <c r="G22" s="1">
        <f t="shared" si="6"/>
        <v>2018</v>
      </c>
      <c r="H22" s="9">
        <f t="shared" si="1"/>
        <v>514.44000000000005</v>
      </c>
      <c r="I22" s="9">
        <f t="shared" si="2"/>
        <v>42.870000000000005</v>
      </c>
      <c r="K22" s="1">
        <f t="shared" si="7"/>
        <v>2018</v>
      </c>
      <c r="L22" s="9">
        <f t="shared" si="3"/>
        <v>514.44000000000005</v>
      </c>
      <c r="M22" s="9">
        <f t="shared" si="4"/>
        <v>42.870000000000005</v>
      </c>
    </row>
    <row r="23" spans="1:13" x14ac:dyDescent="0.35">
      <c r="A23" s="1">
        <f t="shared" si="5"/>
        <v>2019</v>
      </c>
      <c r="B23" s="9">
        <f t="shared" si="0"/>
        <v>514.44000000000005</v>
      </c>
      <c r="C23" s="9">
        <f>C25-4.27</f>
        <v>42.870000000000005</v>
      </c>
      <c r="D23" s="9">
        <v>39383.68</v>
      </c>
      <c r="E23" s="8">
        <f t="shared" si="8"/>
        <v>0</v>
      </c>
      <c r="G23" s="1">
        <f t="shared" si="6"/>
        <v>2019</v>
      </c>
      <c r="H23" s="9">
        <f t="shared" si="1"/>
        <v>514.44000000000005</v>
      </c>
      <c r="I23" s="9">
        <f t="shared" si="2"/>
        <v>42.870000000000005</v>
      </c>
      <c r="K23" s="1">
        <f t="shared" si="7"/>
        <v>2019</v>
      </c>
      <c r="L23" s="9">
        <f t="shared" si="3"/>
        <v>514.44000000000005</v>
      </c>
      <c r="M23" s="9">
        <f t="shared" si="4"/>
        <v>42.870000000000005</v>
      </c>
    </row>
    <row r="24" spans="1:13" x14ac:dyDescent="0.35">
      <c r="A24" s="1">
        <f t="shared" si="5"/>
        <v>2020</v>
      </c>
      <c r="B24" s="9">
        <f t="shared" si="0"/>
        <v>565.68000000000006</v>
      </c>
      <c r="C24" s="10">
        <f>C25</f>
        <v>47.14</v>
      </c>
      <c r="D24" s="10">
        <v>41456.51</v>
      </c>
      <c r="E24" s="8">
        <f t="shared" si="8"/>
        <v>0.27837980333333306</v>
      </c>
      <c r="G24" s="1">
        <f t="shared" si="6"/>
        <v>2020</v>
      </c>
      <c r="H24" s="9">
        <f t="shared" si="1"/>
        <v>565.68000000000006</v>
      </c>
      <c r="I24" s="9">
        <f t="shared" si="2"/>
        <v>47.14</v>
      </c>
      <c r="K24" s="1">
        <f t="shared" si="7"/>
        <v>2020</v>
      </c>
      <c r="L24" s="9">
        <f t="shared" si="3"/>
        <v>565.68000000000006</v>
      </c>
      <c r="M24" s="9">
        <f t="shared" si="4"/>
        <v>47.14</v>
      </c>
    </row>
    <row r="25" spans="1:13" x14ac:dyDescent="0.35">
      <c r="A25" s="1">
        <f t="shared" si="5"/>
        <v>2021</v>
      </c>
      <c r="B25" s="9">
        <f t="shared" si="0"/>
        <v>565.68000000000006</v>
      </c>
      <c r="C25" s="9">
        <f>C26-4.77</f>
        <v>47.14</v>
      </c>
      <c r="D25" s="9">
        <f>D24</f>
        <v>41456.51</v>
      </c>
      <c r="E25" s="8">
        <f t="shared" si="8"/>
        <v>0</v>
      </c>
      <c r="G25" s="1">
        <f t="shared" si="6"/>
        <v>2021</v>
      </c>
      <c r="H25" s="9">
        <f t="shared" si="1"/>
        <v>565.68000000000006</v>
      </c>
      <c r="I25" s="9">
        <f t="shared" si="2"/>
        <v>47.14</v>
      </c>
      <c r="K25" s="1">
        <f t="shared" si="7"/>
        <v>2021</v>
      </c>
      <c r="L25" s="9">
        <f t="shared" si="3"/>
        <v>565.68000000000006</v>
      </c>
      <c r="M25" s="9">
        <f t="shared" si="4"/>
        <v>47.14</v>
      </c>
    </row>
    <row r="26" spans="1:13" x14ac:dyDescent="0.35">
      <c r="A26" s="1">
        <f t="shared" si="5"/>
        <v>2022</v>
      </c>
      <c r="B26" s="9">
        <f t="shared" si="0"/>
        <v>622.91999999999996</v>
      </c>
      <c r="C26" s="9">
        <v>51.91</v>
      </c>
      <c r="D26" s="9"/>
      <c r="E26" s="8">
        <f t="shared" si="8"/>
        <v>0.31097696999999974</v>
      </c>
      <c r="G26" s="1">
        <f t="shared" si="6"/>
        <v>2022</v>
      </c>
      <c r="H26" s="9">
        <f t="shared" si="1"/>
        <v>0</v>
      </c>
      <c r="I26" s="9"/>
      <c r="K26" s="1">
        <f t="shared" si="7"/>
        <v>2022</v>
      </c>
      <c r="L26" s="9">
        <f t="shared" si="3"/>
        <v>580.67999999999995</v>
      </c>
      <c r="M26" s="9">
        <f t="shared" ref="M26:M51" si="9">C26-3.52</f>
        <v>48.389999999999993</v>
      </c>
    </row>
    <row r="27" spans="1:13" x14ac:dyDescent="0.35">
      <c r="A27" s="1">
        <f t="shared" si="5"/>
        <v>2023</v>
      </c>
      <c r="B27" s="9">
        <f t="shared" si="0"/>
        <v>622.91999999999996</v>
      </c>
      <c r="C27" s="9">
        <v>51.91</v>
      </c>
      <c r="D27" s="9"/>
      <c r="E27" s="9"/>
      <c r="G27" s="1">
        <f t="shared" si="6"/>
        <v>2023</v>
      </c>
      <c r="H27" s="9">
        <f t="shared" si="1"/>
        <v>0</v>
      </c>
      <c r="I27" s="9"/>
      <c r="K27" s="1">
        <f t="shared" si="7"/>
        <v>2023</v>
      </c>
      <c r="L27" s="9">
        <f t="shared" si="3"/>
        <v>580.67999999999995</v>
      </c>
      <c r="M27" s="9">
        <f t="shared" si="9"/>
        <v>48.389999999999993</v>
      </c>
    </row>
    <row r="28" spans="1:13" x14ac:dyDescent="0.35">
      <c r="A28" s="1">
        <f t="shared" si="5"/>
        <v>2024</v>
      </c>
      <c r="B28" s="9">
        <f t="shared" si="0"/>
        <v>622.91999999999996</v>
      </c>
      <c r="C28" s="9">
        <v>51.91</v>
      </c>
      <c r="D28" s="9"/>
      <c r="E28" s="9"/>
      <c r="G28" s="1">
        <f t="shared" si="6"/>
        <v>2024</v>
      </c>
      <c r="H28" s="9">
        <f t="shared" si="1"/>
        <v>0</v>
      </c>
      <c r="I28" s="9"/>
      <c r="K28" s="1">
        <f t="shared" si="7"/>
        <v>2024</v>
      </c>
      <c r="L28" s="9">
        <f t="shared" si="3"/>
        <v>580.67999999999995</v>
      </c>
      <c r="M28" s="9">
        <f t="shared" si="9"/>
        <v>48.389999999999993</v>
      </c>
    </row>
    <row r="29" spans="1:13" x14ac:dyDescent="0.35">
      <c r="A29" s="1">
        <f t="shared" si="5"/>
        <v>2025</v>
      </c>
      <c r="B29" s="9">
        <f t="shared" si="0"/>
        <v>622.91999999999996</v>
      </c>
      <c r="C29" s="9">
        <v>51.91</v>
      </c>
      <c r="D29" s="9"/>
      <c r="E29" s="9"/>
      <c r="G29" s="1">
        <f t="shared" si="6"/>
        <v>2025</v>
      </c>
      <c r="H29" s="9">
        <f t="shared" si="1"/>
        <v>0</v>
      </c>
      <c r="I29" s="9"/>
      <c r="K29" s="1">
        <f t="shared" si="7"/>
        <v>2025</v>
      </c>
      <c r="L29" s="9">
        <f t="shared" si="3"/>
        <v>580.67999999999995</v>
      </c>
      <c r="M29" s="9">
        <f t="shared" si="9"/>
        <v>48.389999999999993</v>
      </c>
    </row>
    <row r="30" spans="1:13" x14ac:dyDescent="0.35">
      <c r="A30" s="1">
        <f t="shared" si="5"/>
        <v>2026</v>
      </c>
      <c r="B30" s="9">
        <f t="shared" si="0"/>
        <v>622.91999999999996</v>
      </c>
      <c r="C30" s="9">
        <v>51.91</v>
      </c>
      <c r="D30" s="9"/>
      <c r="E30" s="9"/>
      <c r="G30" s="1">
        <f t="shared" si="6"/>
        <v>2026</v>
      </c>
      <c r="H30" s="9">
        <f t="shared" si="1"/>
        <v>0</v>
      </c>
      <c r="I30" s="9"/>
      <c r="K30" s="1">
        <f t="shared" si="7"/>
        <v>2026</v>
      </c>
      <c r="L30" s="9">
        <f t="shared" si="3"/>
        <v>580.67999999999995</v>
      </c>
      <c r="M30" s="9">
        <f t="shared" si="9"/>
        <v>48.389999999999993</v>
      </c>
    </row>
    <row r="31" spans="1:13" x14ac:dyDescent="0.35">
      <c r="A31" s="1">
        <f t="shared" si="5"/>
        <v>2027</v>
      </c>
      <c r="B31" s="9">
        <f t="shared" si="0"/>
        <v>622.91999999999996</v>
      </c>
      <c r="C31" s="9">
        <v>51.91</v>
      </c>
      <c r="D31" s="9"/>
      <c r="E31" s="9"/>
      <c r="G31" s="1">
        <f t="shared" si="6"/>
        <v>2027</v>
      </c>
      <c r="H31" s="9">
        <f t="shared" si="1"/>
        <v>0</v>
      </c>
      <c r="I31" s="9"/>
      <c r="K31" s="1">
        <f t="shared" si="7"/>
        <v>2027</v>
      </c>
      <c r="L31" s="9">
        <f t="shared" si="3"/>
        <v>580.67999999999995</v>
      </c>
      <c r="M31" s="9">
        <f t="shared" si="9"/>
        <v>48.389999999999993</v>
      </c>
    </row>
    <row r="32" spans="1:13" x14ac:dyDescent="0.35">
      <c r="A32" s="1">
        <f t="shared" si="5"/>
        <v>2028</v>
      </c>
      <c r="B32" s="9">
        <f t="shared" si="0"/>
        <v>622.91999999999996</v>
      </c>
      <c r="C32" s="9">
        <v>51.91</v>
      </c>
      <c r="D32" s="9"/>
      <c r="E32" s="9"/>
      <c r="G32" s="1">
        <f t="shared" si="6"/>
        <v>2028</v>
      </c>
      <c r="H32" s="9">
        <f t="shared" si="1"/>
        <v>0</v>
      </c>
      <c r="I32" s="9"/>
      <c r="K32" s="1">
        <f t="shared" si="7"/>
        <v>2028</v>
      </c>
      <c r="L32" s="9">
        <f t="shared" si="3"/>
        <v>580.67999999999995</v>
      </c>
      <c r="M32" s="9">
        <f t="shared" si="9"/>
        <v>48.389999999999993</v>
      </c>
    </row>
    <row r="33" spans="1:13" x14ac:dyDescent="0.35">
      <c r="A33" s="1">
        <f t="shared" si="5"/>
        <v>2029</v>
      </c>
      <c r="B33" s="9">
        <f t="shared" si="0"/>
        <v>622.91999999999996</v>
      </c>
      <c r="C33" s="9">
        <v>51.91</v>
      </c>
      <c r="D33" s="9"/>
      <c r="E33" s="9"/>
      <c r="G33" s="1">
        <f t="shared" si="6"/>
        <v>2029</v>
      </c>
      <c r="H33" s="9">
        <f t="shared" si="1"/>
        <v>0</v>
      </c>
      <c r="I33" s="9"/>
      <c r="K33" s="1">
        <f t="shared" si="7"/>
        <v>2029</v>
      </c>
      <c r="L33" s="9">
        <f t="shared" si="3"/>
        <v>580.67999999999995</v>
      </c>
      <c r="M33" s="9">
        <f t="shared" si="9"/>
        <v>48.389999999999993</v>
      </c>
    </row>
    <row r="34" spans="1:13" x14ac:dyDescent="0.35">
      <c r="A34" s="1">
        <f t="shared" si="5"/>
        <v>2030</v>
      </c>
      <c r="B34" s="9">
        <f t="shared" si="0"/>
        <v>622.91999999999996</v>
      </c>
      <c r="C34" s="9">
        <v>51.91</v>
      </c>
      <c r="D34" s="9"/>
      <c r="E34" s="9"/>
      <c r="G34" s="1">
        <f t="shared" si="6"/>
        <v>2030</v>
      </c>
      <c r="H34" s="9">
        <f t="shared" si="1"/>
        <v>0</v>
      </c>
      <c r="I34" s="9"/>
      <c r="K34" s="1">
        <f t="shared" si="7"/>
        <v>2030</v>
      </c>
      <c r="L34" s="9">
        <f t="shared" si="3"/>
        <v>580.67999999999995</v>
      </c>
      <c r="M34" s="9">
        <f t="shared" si="9"/>
        <v>48.389999999999993</v>
      </c>
    </row>
    <row r="35" spans="1:13" x14ac:dyDescent="0.35">
      <c r="A35" s="1">
        <f t="shared" si="5"/>
        <v>2031</v>
      </c>
      <c r="B35" s="9">
        <f t="shared" ref="B35:B66" si="10">C35*12</f>
        <v>622.91999999999996</v>
      </c>
      <c r="C35" s="9">
        <v>51.91</v>
      </c>
      <c r="D35" s="9"/>
      <c r="E35" s="9"/>
      <c r="G35" s="1">
        <f t="shared" si="6"/>
        <v>2031</v>
      </c>
      <c r="H35" s="9">
        <f t="shared" ref="H35:H66" si="11">I35*12</f>
        <v>0</v>
      </c>
      <c r="I35" s="9"/>
      <c r="K35" s="1">
        <f t="shared" si="7"/>
        <v>2031</v>
      </c>
      <c r="L35" s="9">
        <f t="shared" ref="L35:L66" si="12">M35*12</f>
        <v>580.67999999999995</v>
      </c>
      <c r="M35" s="9">
        <f t="shared" si="9"/>
        <v>48.389999999999993</v>
      </c>
    </row>
    <row r="36" spans="1:13" x14ac:dyDescent="0.35">
      <c r="A36" s="1">
        <f t="shared" si="5"/>
        <v>2032</v>
      </c>
      <c r="B36" s="9">
        <f t="shared" si="10"/>
        <v>622.91999999999996</v>
      </c>
      <c r="C36" s="9">
        <v>51.91</v>
      </c>
      <c r="D36" s="9"/>
      <c r="E36" s="9"/>
      <c r="G36" s="1">
        <f t="shared" si="6"/>
        <v>2032</v>
      </c>
      <c r="H36" s="9">
        <f t="shared" si="11"/>
        <v>0</v>
      </c>
      <c r="I36" s="9"/>
      <c r="K36" s="1">
        <f t="shared" si="7"/>
        <v>2032</v>
      </c>
      <c r="L36" s="9">
        <f t="shared" si="12"/>
        <v>580.67999999999995</v>
      </c>
      <c r="M36" s="9">
        <f t="shared" si="9"/>
        <v>48.389999999999993</v>
      </c>
    </row>
    <row r="37" spans="1:13" x14ac:dyDescent="0.35">
      <c r="A37" s="1">
        <f t="shared" si="5"/>
        <v>2033</v>
      </c>
      <c r="B37" s="9">
        <f t="shared" si="10"/>
        <v>622.91999999999996</v>
      </c>
      <c r="C37" s="9">
        <v>51.91</v>
      </c>
      <c r="D37" s="9"/>
      <c r="E37" s="9"/>
      <c r="G37" s="1">
        <f t="shared" si="6"/>
        <v>2033</v>
      </c>
      <c r="H37" s="9">
        <f t="shared" si="11"/>
        <v>0</v>
      </c>
      <c r="I37" s="9"/>
      <c r="K37" s="1">
        <f t="shared" si="7"/>
        <v>2033</v>
      </c>
      <c r="L37" s="9">
        <f t="shared" si="12"/>
        <v>580.67999999999995</v>
      </c>
      <c r="M37" s="9">
        <f t="shared" si="9"/>
        <v>48.389999999999993</v>
      </c>
    </row>
    <row r="38" spans="1:13" x14ac:dyDescent="0.35">
      <c r="A38" s="1">
        <f t="shared" si="5"/>
        <v>2034</v>
      </c>
      <c r="B38" s="9">
        <f t="shared" si="10"/>
        <v>622.91999999999996</v>
      </c>
      <c r="C38" s="9">
        <v>51.91</v>
      </c>
      <c r="D38" s="9"/>
      <c r="E38" s="9"/>
      <c r="G38" s="1">
        <f t="shared" si="6"/>
        <v>2034</v>
      </c>
      <c r="H38" s="9">
        <f t="shared" si="11"/>
        <v>0</v>
      </c>
      <c r="I38" s="9"/>
      <c r="K38" s="1">
        <f t="shared" si="7"/>
        <v>2034</v>
      </c>
      <c r="L38" s="9">
        <f t="shared" si="12"/>
        <v>580.67999999999995</v>
      </c>
      <c r="M38" s="9">
        <f t="shared" si="9"/>
        <v>48.389999999999993</v>
      </c>
    </row>
    <row r="39" spans="1:13" x14ac:dyDescent="0.35">
      <c r="A39" s="1">
        <f t="shared" si="5"/>
        <v>2035</v>
      </c>
      <c r="B39" s="9">
        <f t="shared" si="10"/>
        <v>622.91999999999996</v>
      </c>
      <c r="C39" s="9">
        <v>51.91</v>
      </c>
      <c r="D39" s="9"/>
      <c r="E39" s="9"/>
      <c r="G39" s="1">
        <f t="shared" si="6"/>
        <v>2035</v>
      </c>
      <c r="H39" s="9">
        <f t="shared" si="11"/>
        <v>0</v>
      </c>
      <c r="I39" s="9"/>
      <c r="K39" s="1">
        <f t="shared" si="7"/>
        <v>2035</v>
      </c>
      <c r="L39" s="9">
        <f t="shared" si="12"/>
        <v>580.67999999999995</v>
      </c>
      <c r="M39" s="9">
        <f t="shared" si="9"/>
        <v>48.389999999999993</v>
      </c>
    </row>
    <row r="40" spans="1:13" x14ac:dyDescent="0.35">
      <c r="A40" s="1">
        <f t="shared" si="5"/>
        <v>2036</v>
      </c>
      <c r="B40" s="9">
        <f t="shared" si="10"/>
        <v>622.91999999999996</v>
      </c>
      <c r="C40" s="9">
        <v>51.91</v>
      </c>
      <c r="D40" s="9"/>
      <c r="E40" s="9"/>
      <c r="G40" s="1">
        <f t="shared" si="6"/>
        <v>2036</v>
      </c>
      <c r="H40" s="9">
        <f t="shared" si="11"/>
        <v>0</v>
      </c>
      <c r="I40" s="9"/>
      <c r="K40" s="1">
        <f t="shared" si="7"/>
        <v>2036</v>
      </c>
      <c r="L40" s="9">
        <f t="shared" si="12"/>
        <v>580.67999999999995</v>
      </c>
      <c r="M40" s="9">
        <f t="shared" si="9"/>
        <v>48.389999999999993</v>
      </c>
    </row>
    <row r="41" spans="1:13" x14ac:dyDescent="0.35">
      <c r="A41" s="1">
        <f t="shared" si="5"/>
        <v>2037</v>
      </c>
      <c r="B41" s="9">
        <f t="shared" si="10"/>
        <v>622.91999999999996</v>
      </c>
      <c r="C41" s="9">
        <v>51.91</v>
      </c>
      <c r="D41" s="9"/>
      <c r="E41" s="9"/>
      <c r="G41" s="1">
        <f t="shared" si="6"/>
        <v>2037</v>
      </c>
      <c r="H41" s="9">
        <f t="shared" si="11"/>
        <v>0</v>
      </c>
      <c r="I41" s="9"/>
      <c r="K41" s="1">
        <f t="shared" si="7"/>
        <v>2037</v>
      </c>
      <c r="L41" s="9">
        <f t="shared" si="12"/>
        <v>580.67999999999995</v>
      </c>
      <c r="M41" s="9">
        <f t="shared" si="9"/>
        <v>48.389999999999993</v>
      </c>
    </row>
    <row r="42" spans="1:13" x14ac:dyDescent="0.35">
      <c r="A42" s="1">
        <f t="shared" si="5"/>
        <v>2038</v>
      </c>
      <c r="B42" s="9">
        <f t="shared" si="10"/>
        <v>622.91999999999996</v>
      </c>
      <c r="C42" s="9">
        <v>51.91</v>
      </c>
      <c r="D42" s="9"/>
      <c r="E42" s="9"/>
      <c r="G42" s="1">
        <f t="shared" si="6"/>
        <v>2038</v>
      </c>
      <c r="H42" s="9">
        <f t="shared" si="11"/>
        <v>0</v>
      </c>
      <c r="I42" s="9"/>
      <c r="K42" s="1">
        <f t="shared" si="7"/>
        <v>2038</v>
      </c>
      <c r="L42" s="9">
        <f t="shared" si="12"/>
        <v>580.67999999999995</v>
      </c>
      <c r="M42" s="9">
        <f t="shared" si="9"/>
        <v>48.389999999999993</v>
      </c>
    </row>
    <row r="43" spans="1:13" x14ac:dyDescent="0.35">
      <c r="A43" s="1">
        <f t="shared" si="5"/>
        <v>2039</v>
      </c>
      <c r="B43" s="9">
        <f t="shared" si="10"/>
        <v>622.91999999999996</v>
      </c>
      <c r="C43" s="9">
        <v>51.91</v>
      </c>
      <c r="D43" s="9"/>
      <c r="E43" s="9"/>
      <c r="G43" s="1">
        <f t="shared" si="6"/>
        <v>2039</v>
      </c>
      <c r="H43" s="9">
        <f t="shared" si="11"/>
        <v>0</v>
      </c>
      <c r="I43" s="9"/>
      <c r="K43" s="1">
        <f t="shared" si="7"/>
        <v>2039</v>
      </c>
      <c r="L43" s="9">
        <f t="shared" si="12"/>
        <v>580.67999999999995</v>
      </c>
      <c r="M43" s="9">
        <f t="shared" si="9"/>
        <v>48.389999999999993</v>
      </c>
    </row>
    <row r="44" spans="1:13" x14ac:dyDescent="0.35">
      <c r="A44" s="1">
        <f t="shared" si="5"/>
        <v>2040</v>
      </c>
      <c r="B44" s="9">
        <f t="shared" si="10"/>
        <v>622.91999999999996</v>
      </c>
      <c r="C44" s="9">
        <v>51.91</v>
      </c>
      <c r="D44" s="9"/>
      <c r="E44" s="9"/>
      <c r="G44" s="1">
        <f t="shared" si="6"/>
        <v>2040</v>
      </c>
      <c r="H44" s="9">
        <f t="shared" si="11"/>
        <v>0</v>
      </c>
      <c r="I44" s="9"/>
      <c r="K44" s="1">
        <f t="shared" si="7"/>
        <v>2040</v>
      </c>
      <c r="L44" s="9">
        <f t="shared" si="12"/>
        <v>580.67999999999995</v>
      </c>
      <c r="M44" s="9">
        <f t="shared" si="9"/>
        <v>48.389999999999993</v>
      </c>
    </row>
    <row r="45" spans="1:13" x14ac:dyDescent="0.35">
      <c r="A45" s="1">
        <f t="shared" si="5"/>
        <v>2041</v>
      </c>
      <c r="B45" s="9">
        <f t="shared" si="10"/>
        <v>622.91999999999996</v>
      </c>
      <c r="C45" s="9">
        <v>51.91</v>
      </c>
      <c r="D45" s="9"/>
      <c r="E45" s="9"/>
      <c r="G45" s="1">
        <f t="shared" si="6"/>
        <v>2041</v>
      </c>
      <c r="H45" s="9">
        <f t="shared" si="11"/>
        <v>0</v>
      </c>
      <c r="I45" s="9"/>
      <c r="K45" s="1">
        <f t="shared" si="7"/>
        <v>2041</v>
      </c>
      <c r="L45" s="9">
        <f t="shared" si="12"/>
        <v>580.67999999999995</v>
      </c>
      <c r="M45" s="9">
        <f t="shared" si="9"/>
        <v>48.389999999999993</v>
      </c>
    </row>
    <row r="46" spans="1:13" x14ac:dyDescent="0.35">
      <c r="A46" s="1">
        <f t="shared" si="5"/>
        <v>2042</v>
      </c>
      <c r="B46" s="9">
        <f t="shared" si="10"/>
        <v>622.91999999999996</v>
      </c>
      <c r="C46" s="9">
        <v>51.91</v>
      </c>
      <c r="D46" s="9"/>
      <c r="E46" s="9"/>
      <c r="G46" s="1">
        <f t="shared" si="6"/>
        <v>2042</v>
      </c>
      <c r="H46" s="9">
        <f t="shared" si="11"/>
        <v>0</v>
      </c>
      <c r="I46" s="9"/>
      <c r="K46" s="1">
        <f t="shared" si="7"/>
        <v>2042</v>
      </c>
      <c r="L46" s="9">
        <f t="shared" si="12"/>
        <v>580.67999999999995</v>
      </c>
      <c r="M46" s="9">
        <f t="shared" si="9"/>
        <v>48.389999999999993</v>
      </c>
    </row>
    <row r="47" spans="1:13" x14ac:dyDescent="0.35">
      <c r="A47" s="1">
        <f t="shared" si="5"/>
        <v>2043</v>
      </c>
      <c r="B47" s="9">
        <f t="shared" si="10"/>
        <v>622.91999999999996</v>
      </c>
      <c r="C47" s="9">
        <v>51.91</v>
      </c>
      <c r="D47" s="9"/>
      <c r="E47" s="9"/>
      <c r="G47" s="1">
        <f t="shared" si="6"/>
        <v>2043</v>
      </c>
      <c r="H47" s="9">
        <f t="shared" si="11"/>
        <v>0</v>
      </c>
      <c r="I47" s="9"/>
      <c r="K47" s="1">
        <f t="shared" si="7"/>
        <v>2043</v>
      </c>
      <c r="L47" s="9">
        <f t="shared" si="12"/>
        <v>580.67999999999995</v>
      </c>
      <c r="M47" s="9">
        <f t="shared" si="9"/>
        <v>48.389999999999993</v>
      </c>
    </row>
    <row r="48" spans="1:13" x14ac:dyDescent="0.35">
      <c r="A48" s="1">
        <f t="shared" si="5"/>
        <v>2044</v>
      </c>
      <c r="B48" s="9">
        <f t="shared" si="10"/>
        <v>622.91999999999996</v>
      </c>
      <c r="C48" s="9">
        <v>51.91</v>
      </c>
      <c r="D48" s="9"/>
      <c r="E48" s="9"/>
      <c r="G48" s="1">
        <f t="shared" si="6"/>
        <v>2044</v>
      </c>
      <c r="H48" s="9">
        <f t="shared" si="11"/>
        <v>0</v>
      </c>
      <c r="I48" s="9"/>
      <c r="K48" s="1">
        <f t="shared" si="7"/>
        <v>2044</v>
      </c>
      <c r="L48" s="9">
        <f t="shared" si="12"/>
        <v>580.67999999999995</v>
      </c>
      <c r="M48" s="9">
        <f t="shared" si="9"/>
        <v>48.389999999999993</v>
      </c>
    </row>
    <row r="49" spans="1:17" x14ac:dyDescent="0.35">
      <c r="A49" s="1">
        <f t="shared" si="5"/>
        <v>2045</v>
      </c>
      <c r="B49" s="9">
        <f t="shared" si="10"/>
        <v>622.91999999999996</v>
      </c>
      <c r="C49" s="9">
        <v>51.91</v>
      </c>
      <c r="D49" s="9"/>
      <c r="E49" s="9"/>
      <c r="G49" s="1">
        <f t="shared" si="6"/>
        <v>2045</v>
      </c>
      <c r="H49" s="9">
        <f t="shared" si="11"/>
        <v>0</v>
      </c>
      <c r="I49" s="9"/>
      <c r="K49" s="1">
        <f t="shared" si="7"/>
        <v>2045</v>
      </c>
      <c r="L49" s="9">
        <f t="shared" si="12"/>
        <v>580.67999999999995</v>
      </c>
      <c r="M49" s="9">
        <f t="shared" si="9"/>
        <v>48.389999999999993</v>
      </c>
    </row>
    <row r="50" spans="1:17" x14ac:dyDescent="0.35">
      <c r="A50" s="1">
        <f t="shared" si="5"/>
        <v>2046</v>
      </c>
      <c r="B50" s="9">
        <f t="shared" si="10"/>
        <v>622.91999999999996</v>
      </c>
      <c r="C50" s="9">
        <v>51.91</v>
      </c>
      <c r="D50" s="9"/>
      <c r="E50" s="9"/>
      <c r="G50" s="1">
        <f t="shared" si="6"/>
        <v>2046</v>
      </c>
      <c r="H50" s="9">
        <f t="shared" si="11"/>
        <v>0</v>
      </c>
      <c r="I50" s="9"/>
      <c r="K50" s="1">
        <f t="shared" si="7"/>
        <v>2046</v>
      </c>
      <c r="L50" s="9">
        <f t="shared" si="12"/>
        <v>580.67999999999995</v>
      </c>
      <c r="M50" s="9">
        <f t="shared" si="9"/>
        <v>48.389999999999993</v>
      </c>
    </row>
    <row r="51" spans="1:17" x14ac:dyDescent="0.35">
      <c r="A51" s="1">
        <f t="shared" si="5"/>
        <v>2047</v>
      </c>
      <c r="B51" s="9">
        <f t="shared" si="10"/>
        <v>622.91999999999996</v>
      </c>
      <c r="C51" s="9">
        <v>51.91</v>
      </c>
      <c r="D51" s="9"/>
      <c r="E51" s="9"/>
      <c r="G51" s="1">
        <f t="shared" si="6"/>
        <v>2047</v>
      </c>
      <c r="H51" s="9">
        <f t="shared" si="11"/>
        <v>0</v>
      </c>
      <c r="I51" s="9"/>
      <c r="K51" s="1">
        <f t="shared" si="7"/>
        <v>2047</v>
      </c>
      <c r="L51" s="9">
        <f t="shared" si="12"/>
        <v>580.67999999999995</v>
      </c>
      <c r="M51" s="9">
        <f t="shared" si="9"/>
        <v>48.389999999999993</v>
      </c>
    </row>
    <row r="52" spans="1:17" x14ac:dyDescent="0.35">
      <c r="B52" s="9"/>
      <c r="C52" s="9"/>
      <c r="D52" s="9"/>
      <c r="E52" s="9"/>
    </row>
    <row r="53" spans="1:17" x14ac:dyDescent="0.35">
      <c r="A53" s="1" t="s">
        <v>40</v>
      </c>
      <c r="B53" s="9">
        <f>SUM(B3:B50)</f>
        <v>23371.275231691896</v>
      </c>
      <c r="G53" s="1" t="s">
        <v>40</v>
      </c>
      <c r="H53" s="9">
        <f>SUM(H3:H50)</f>
        <v>7798.2752316919159</v>
      </c>
      <c r="K53" s="1" t="s">
        <v>40</v>
      </c>
      <c r="L53" s="9">
        <f>SUM(L3:L50)</f>
        <v>22315.275231691921</v>
      </c>
      <c r="P53" s="9"/>
    </row>
    <row r="55" spans="1:17" x14ac:dyDescent="0.35">
      <c r="A55" s="1" t="s">
        <v>38</v>
      </c>
      <c r="B55" s="1" t="s">
        <v>48</v>
      </c>
      <c r="C55" s="1" t="s">
        <v>36</v>
      </c>
      <c r="G55" s="1" t="s">
        <v>38</v>
      </c>
      <c r="H55" s="1" t="s">
        <v>48</v>
      </c>
      <c r="I55" s="1" t="s">
        <v>36</v>
      </c>
      <c r="K55" s="1" t="s">
        <v>38</v>
      </c>
      <c r="L55" s="1" t="s">
        <v>37</v>
      </c>
      <c r="M55" s="1" t="s">
        <v>36</v>
      </c>
    </row>
    <row r="56" spans="1:17" x14ac:dyDescent="0.35">
      <c r="A56" s="9">
        <f>B56-$B$53</f>
        <v>20158.064768308101</v>
      </c>
      <c r="B56" s="9">
        <v>43529.34</v>
      </c>
      <c r="C56" s="8">
        <f>(A56/$B$53)/48</f>
        <v>1.7969052972497287E-2</v>
      </c>
      <c r="D56" s="8"/>
      <c r="E56" s="8"/>
      <c r="G56" s="9">
        <f>H56-H53</f>
        <v>11783.594768308083</v>
      </c>
      <c r="H56" s="9">
        <v>19581.87</v>
      </c>
      <c r="I56" s="8">
        <f>(G56/H53)/48</f>
        <v>3.1480237665300143E-2</v>
      </c>
      <c r="K56" s="9">
        <f>L56-L53</f>
        <v>21214.064768308075</v>
      </c>
      <c r="L56" s="9">
        <v>43529.34</v>
      </c>
      <c r="M56" s="8">
        <f>(K56/L53)/48</f>
        <v>1.9805253490461923E-2</v>
      </c>
      <c r="O56" s="9"/>
      <c r="P56" s="9"/>
      <c r="Q56" s="8"/>
    </row>
    <row r="57" spans="1:17" x14ac:dyDescent="0.35">
      <c r="A57" s="9"/>
      <c r="B57" s="9"/>
      <c r="C57" s="8"/>
      <c r="D57" s="8"/>
      <c r="E57" s="8"/>
      <c r="G57" s="9"/>
      <c r="H57" s="9"/>
      <c r="I57" s="8"/>
      <c r="K57" s="9"/>
      <c r="L57" s="9"/>
      <c r="M57" s="8"/>
      <c r="O57" s="9"/>
      <c r="P57" s="9"/>
      <c r="Q57" s="8"/>
    </row>
  </sheetData>
  <mergeCells count="4">
    <mergeCell ref="A1:C1"/>
    <mergeCell ref="G1:I1"/>
    <mergeCell ref="K1:M1"/>
    <mergeCell ref="O1:Q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7044-1E5E-436D-9D81-768A21399398}">
  <dimension ref="A1:O77"/>
  <sheetViews>
    <sheetView topLeftCell="A59" workbookViewId="0">
      <selection activeCell="K7" sqref="K7"/>
    </sheetView>
  </sheetViews>
  <sheetFormatPr baseColWidth="10" defaultRowHeight="14.5" x14ac:dyDescent="0.35"/>
  <cols>
    <col min="1" max="1" width="16.26953125" style="1" bestFit="1" customWidth="1"/>
    <col min="2" max="2" width="14.81640625" style="1" bestFit="1" customWidth="1"/>
    <col min="3" max="4" width="10.90625" style="1"/>
    <col min="5" max="5" width="11.54296875" style="1" bestFit="1" customWidth="1"/>
    <col min="6" max="6" width="14.81640625" style="1" bestFit="1" customWidth="1"/>
    <col min="7" max="8" width="10.90625" style="1"/>
    <col min="9" max="9" width="11.54296875" style="1" bestFit="1" customWidth="1"/>
    <col min="10" max="10" width="14.81640625" style="1" bestFit="1" customWidth="1"/>
    <col min="11" max="12" width="10.90625" style="1"/>
    <col min="13" max="13" width="11.54296875" style="1" bestFit="1" customWidth="1"/>
    <col min="14" max="14" width="14.81640625" style="1" bestFit="1" customWidth="1"/>
    <col min="15" max="16384" width="10.90625" style="1"/>
  </cols>
  <sheetData>
    <row r="1" spans="1:15" x14ac:dyDescent="0.35">
      <c r="A1" s="14" t="s">
        <v>54</v>
      </c>
      <c r="B1" s="14"/>
      <c r="C1" s="14"/>
      <c r="E1" s="14"/>
      <c r="F1" s="14"/>
      <c r="G1" s="14"/>
      <c r="I1" s="14"/>
      <c r="J1" s="14"/>
      <c r="K1" s="14"/>
      <c r="M1" s="14"/>
      <c r="N1" s="14"/>
      <c r="O1" s="14"/>
    </row>
    <row r="2" spans="1:15" x14ac:dyDescent="0.35">
      <c r="A2" s="1" t="s">
        <v>43</v>
      </c>
      <c r="B2" s="1" t="s">
        <v>42</v>
      </c>
      <c r="C2" s="1" t="s">
        <v>41</v>
      </c>
    </row>
    <row r="3" spans="1:15" x14ac:dyDescent="0.35">
      <c r="A3" s="1">
        <v>2019</v>
      </c>
      <c r="B3" s="9">
        <f t="shared" ref="B3:B34" si="0">C3*12</f>
        <v>360</v>
      </c>
      <c r="C3" s="9">
        <v>30</v>
      </c>
      <c r="F3" s="9"/>
      <c r="G3" s="9"/>
      <c r="J3" s="9"/>
      <c r="K3" s="9"/>
      <c r="N3" s="9"/>
      <c r="O3" s="9"/>
    </row>
    <row r="4" spans="1:15" x14ac:dyDescent="0.35">
      <c r="A4" s="1">
        <f>A3+1</f>
        <v>2020</v>
      </c>
      <c r="B4" s="9">
        <f t="shared" si="0"/>
        <v>360</v>
      </c>
      <c r="C4" s="9">
        <v>30</v>
      </c>
      <c r="F4" s="9"/>
      <c r="G4" s="9"/>
      <c r="J4" s="9"/>
      <c r="K4" s="9"/>
      <c r="N4" s="9"/>
      <c r="O4" s="9"/>
    </row>
    <row r="5" spans="1:15" x14ac:dyDescent="0.35">
      <c r="A5" s="1">
        <f t="shared" ref="A5:A36" si="1">A3+2</f>
        <v>2021</v>
      </c>
      <c r="B5" s="9">
        <f t="shared" si="0"/>
        <v>396</v>
      </c>
      <c r="C5" s="9">
        <v>33</v>
      </c>
      <c r="F5" s="9"/>
      <c r="G5" s="9"/>
      <c r="J5" s="9"/>
      <c r="K5" s="9"/>
      <c r="N5" s="9"/>
      <c r="O5" s="9"/>
    </row>
    <row r="6" spans="1:15" x14ac:dyDescent="0.35">
      <c r="A6" s="1">
        <f t="shared" si="1"/>
        <v>2022</v>
      </c>
      <c r="B6" s="9">
        <f t="shared" si="0"/>
        <v>396</v>
      </c>
      <c r="C6" s="9">
        <f t="shared" ref="C6:C37" si="2">C5</f>
        <v>33</v>
      </c>
      <c r="F6" s="9"/>
      <c r="G6" s="9"/>
      <c r="J6" s="9"/>
      <c r="K6" s="9"/>
      <c r="N6" s="9"/>
      <c r="O6" s="9"/>
    </row>
    <row r="7" spans="1:15" x14ac:dyDescent="0.35">
      <c r="A7" s="1">
        <f t="shared" si="1"/>
        <v>2023</v>
      </c>
      <c r="B7" s="9">
        <f t="shared" si="0"/>
        <v>396</v>
      </c>
      <c r="C7" s="9">
        <f t="shared" si="2"/>
        <v>33</v>
      </c>
      <c r="F7" s="9"/>
      <c r="G7" s="9"/>
      <c r="J7" s="9"/>
      <c r="K7" s="9"/>
      <c r="N7" s="9"/>
      <c r="O7" s="9"/>
    </row>
    <row r="8" spans="1:15" x14ac:dyDescent="0.35">
      <c r="A8" s="1">
        <f t="shared" si="1"/>
        <v>2024</v>
      </c>
      <c r="B8" s="9">
        <f t="shared" si="0"/>
        <v>396</v>
      </c>
      <c r="C8" s="9">
        <f t="shared" si="2"/>
        <v>33</v>
      </c>
      <c r="F8" s="9"/>
      <c r="G8" s="9"/>
      <c r="J8" s="9"/>
      <c r="K8" s="9"/>
      <c r="N8" s="9"/>
      <c r="O8" s="9"/>
    </row>
    <row r="9" spans="1:15" x14ac:dyDescent="0.35">
      <c r="A9" s="1">
        <f t="shared" si="1"/>
        <v>2025</v>
      </c>
      <c r="B9" s="9">
        <f t="shared" si="0"/>
        <v>396</v>
      </c>
      <c r="C9" s="9">
        <f t="shared" si="2"/>
        <v>33</v>
      </c>
      <c r="F9" s="9"/>
      <c r="G9" s="9"/>
      <c r="J9" s="9"/>
      <c r="K9" s="9"/>
      <c r="N9" s="9"/>
      <c r="O9" s="9"/>
    </row>
    <row r="10" spans="1:15" x14ac:dyDescent="0.35">
      <c r="A10" s="1">
        <f t="shared" si="1"/>
        <v>2026</v>
      </c>
      <c r="B10" s="9">
        <f t="shared" si="0"/>
        <v>396</v>
      </c>
      <c r="C10" s="9">
        <f t="shared" si="2"/>
        <v>33</v>
      </c>
      <c r="F10" s="9"/>
      <c r="G10" s="9"/>
      <c r="J10" s="9"/>
      <c r="K10" s="9"/>
      <c r="N10" s="9"/>
      <c r="O10" s="9"/>
    </row>
    <row r="11" spans="1:15" x14ac:dyDescent="0.35">
      <c r="A11" s="1">
        <f t="shared" si="1"/>
        <v>2027</v>
      </c>
      <c r="B11" s="9">
        <f t="shared" si="0"/>
        <v>396</v>
      </c>
      <c r="C11" s="9">
        <f t="shared" si="2"/>
        <v>33</v>
      </c>
      <c r="F11" s="9"/>
      <c r="G11" s="9"/>
      <c r="J11" s="9"/>
      <c r="K11" s="9"/>
      <c r="N11" s="9"/>
      <c r="O11" s="9"/>
    </row>
    <row r="12" spans="1:15" x14ac:dyDescent="0.35">
      <c r="A12" s="1">
        <f t="shared" si="1"/>
        <v>2028</v>
      </c>
      <c r="B12" s="9">
        <f t="shared" si="0"/>
        <v>396</v>
      </c>
      <c r="C12" s="9">
        <f t="shared" si="2"/>
        <v>33</v>
      </c>
      <c r="F12" s="9"/>
      <c r="G12" s="9"/>
      <c r="J12" s="9"/>
      <c r="K12" s="9"/>
      <c r="N12" s="9"/>
      <c r="O12" s="9"/>
    </row>
    <row r="13" spans="1:15" x14ac:dyDescent="0.35">
      <c r="A13" s="1">
        <f t="shared" si="1"/>
        <v>2029</v>
      </c>
      <c r="B13" s="9">
        <f t="shared" si="0"/>
        <v>396</v>
      </c>
      <c r="C13" s="9">
        <f t="shared" si="2"/>
        <v>33</v>
      </c>
      <c r="F13" s="9"/>
      <c r="G13" s="9"/>
      <c r="J13" s="9"/>
      <c r="K13" s="9"/>
      <c r="N13" s="9"/>
      <c r="O13" s="9"/>
    </row>
    <row r="14" spans="1:15" x14ac:dyDescent="0.35">
      <c r="A14" s="1">
        <f t="shared" si="1"/>
        <v>2030</v>
      </c>
      <c r="B14" s="9">
        <f t="shared" si="0"/>
        <v>396</v>
      </c>
      <c r="C14" s="9">
        <f t="shared" si="2"/>
        <v>33</v>
      </c>
      <c r="F14" s="9"/>
      <c r="G14" s="9"/>
      <c r="J14" s="9"/>
      <c r="K14" s="9"/>
      <c r="N14" s="9"/>
      <c r="O14" s="9"/>
    </row>
    <row r="15" spans="1:15" x14ac:dyDescent="0.35">
      <c r="A15" s="1">
        <f t="shared" si="1"/>
        <v>2031</v>
      </c>
      <c r="B15" s="9">
        <f t="shared" si="0"/>
        <v>396</v>
      </c>
      <c r="C15" s="9">
        <f t="shared" si="2"/>
        <v>33</v>
      </c>
      <c r="F15" s="9"/>
      <c r="G15" s="9"/>
      <c r="J15" s="9"/>
      <c r="K15" s="9"/>
      <c r="N15" s="9"/>
      <c r="O15" s="9"/>
    </row>
    <row r="16" spans="1:15" x14ac:dyDescent="0.35">
      <c r="A16" s="1">
        <f t="shared" si="1"/>
        <v>2032</v>
      </c>
      <c r="B16" s="9">
        <f t="shared" si="0"/>
        <v>396</v>
      </c>
      <c r="C16" s="9">
        <f t="shared" si="2"/>
        <v>33</v>
      </c>
      <c r="F16" s="9"/>
      <c r="G16" s="9"/>
      <c r="J16" s="9"/>
      <c r="K16" s="9"/>
      <c r="N16" s="9"/>
      <c r="O16" s="9"/>
    </row>
    <row r="17" spans="1:15" x14ac:dyDescent="0.35">
      <c r="A17" s="1">
        <f t="shared" si="1"/>
        <v>2033</v>
      </c>
      <c r="B17" s="9">
        <f t="shared" si="0"/>
        <v>396</v>
      </c>
      <c r="C17" s="9">
        <f t="shared" si="2"/>
        <v>33</v>
      </c>
      <c r="F17" s="9"/>
      <c r="G17" s="9"/>
      <c r="J17" s="9"/>
      <c r="K17" s="9"/>
      <c r="N17" s="9"/>
      <c r="O17" s="9"/>
    </row>
    <row r="18" spans="1:15" x14ac:dyDescent="0.35">
      <c r="A18" s="1">
        <f t="shared" si="1"/>
        <v>2034</v>
      </c>
      <c r="B18" s="9">
        <f t="shared" si="0"/>
        <v>396</v>
      </c>
      <c r="C18" s="9">
        <f t="shared" si="2"/>
        <v>33</v>
      </c>
      <c r="F18" s="9"/>
      <c r="G18" s="9"/>
      <c r="J18" s="9"/>
      <c r="K18" s="9"/>
      <c r="N18" s="9"/>
      <c r="O18" s="9"/>
    </row>
    <row r="19" spans="1:15" x14ac:dyDescent="0.35">
      <c r="A19" s="1">
        <f t="shared" si="1"/>
        <v>2035</v>
      </c>
      <c r="B19" s="9">
        <f t="shared" si="0"/>
        <v>396</v>
      </c>
      <c r="C19" s="9">
        <f t="shared" si="2"/>
        <v>33</v>
      </c>
      <c r="F19" s="9"/>
      <c r="G19" s="9"/>
      <c r="J19" s="9"/>
      <c r="K19" s="9"/>
      <c r="N19" s="9"/>
      <c r="O19" s="9"/>
    </row>
    <row r="20" spans="1:15" x14ac:dyDescent="0.35">
      <c r="A20" s="1">
        <f t="shared" si="1"/>
        <v>2036</v>
      </c>
      <c r="B20" s="9">
        <f t="shared" si="0"/>
        <v>396</v>
      </c>
      <c r="C20" s="9">
        <f t="shared" si="2"/>
        <v>33</v>
      </c>
      <c r="F20" s="9"/>
      <c r="G20" s="9"/>
      <c r="J20" s="9"/>
      <c r="K20" s="9"/>
      <c r="N20" s="9"/>
      <c r="O20" s="9"/>
    </row>
    <row r="21" spans="1:15" x14ac:dyDescent="0.35">
      <c r="A21" s="1">
        <f t="shared" si="1"/>
        <v>2037</v>
      </c>
      <c r="B21" s="9">
        <f t="shared" si="0"/>
        <v>396</v>
      </c>
      <c r="C21" s="9">
        <f t="shared" si="2"/>
        <v>33</v>
      </c>
      <c r="F21" s="9"/>
      <c r="G21" s="9"/>
      <c r="J21" s="9"/>
      <c r="K21" s="9"/>
      <c r="N21" s="9"/>
      <c r="O21" s="9"/>
    </row>
    <row r="22" spans="1:15" x14ac:dyDescent="0.35">
      <c r="A22" s="1">
        <f t="shared" si="1"/>
        <v>2038</v>
      </c>
      <c r="B22" s="9">
        <f t="shared" si="0"/>
        <v>396</v>
      </c>
      <c r="C22" s="9">
        <f t="shared" si="2"/>
        <v>33</v>
      </c>
      <c r="F22" s="9"/>
      <c r="G22" s="9"/>
      <c r="J22" s="9"/>
      <c r="K22" s="9"/>
      <c r="N22" s="9"/>
      <c r="O22" s="9"/>
    </row>
    <row r="23" spans="1:15" x14ac:dyDescent="0.35">
      <c r="A23" s="1">
        <f t="shared" si="1"/>
        <v>2039</v>
      </c>
      <c r="B23" s="9">
        <f t="shared" si="0"/>
        <v>396</v>
      </c>
      <c r="C23" s="9">
        <f t="shared" si="2"/>
        <v>33</v>
      </c>
      <c r="F23" s="9"/>
      <c r="G23" s="9"/>
      <c r="J23" s="9"/>
      <c r="K23" s="9"/>
      <c r="N23" s="9"/>
      <c r="O23" s="9"/>
    </row>
    <row r="24" spans="1:15" x14ac:dyDescent="0.35">
      <c r="A24" s="1">
        <f t="shared" si="1"/>
        <v>2040</v>
      </c>
      <c r="B24" s="9">
        <f t="shared" si="0"/>
        <v>396</v>
      </c>
      <c r="C24" s="9">
        <f t="shared" si="2"/>
        <v>33</v>
      </c>
      <c r="F24" s="9"/>
      <c r="G24" s="9"/>
      <c r="J24" s="9"/>
      <c r="K24" s="9"/>
      <c r="N24" s="9"/>
      <c r="O24" s="9"/>
    </row>
    <row r="25" spans="1:15" x14ac:dyDescent="0.35">
      <c r="A25" s="1">
        <f t="shared" si="1"/>
        <v>2041</v>
      </c>
      <c r="B25" s="9">
        <f t="shared" si="0"/>
        <v>396</v>
      </c>
      <c r="C25" s="9">
        <f t="shared" si="2"/>
        <v>33</v>
      </c>
      <c r="F25" s="9"/>
      <c r="G25" s="9"/>
      <c r="J25" s="9"/>
      <c r="K25" s="9"/>
      <c r="N25" s="9"/>
      <c r="O25" s="9"/>
    </row>
    <row r="26" spans="1:15" x14ac:dyDescent="0.35">
      <c r="A26" s="1">
        <f t="shared" si="1"/>
        <v>2042</v>
      </c>
      <c r="B26" s="9">
        <f t="shared" si="0"/>
        <v>396</v>
      </c>
      <c r="C26" s="9">
        <f t="shared" si="2"/>
        <v>33</v>
      </c>
      <c r="F26" s="9"/>
      <c r="G26" s="9"/>
      <c r="J26" s="9"/>
      <c r="K26" s="9"/>
      <c r="N26" s="9"/>
      <c r="O26" s="9"/>
    </row>
    <row r="27" spans="1:15" x14ac:dyDescent="0.35">
      <c r="A27" s="1">
        <f t="shared" si="1"/>
        <v>2043</v>
      </c>
      <c r="B27" s="9">
        <f t="shared" si="0"/>
        <v>396</v>
      </c>
      <c r="C27" s="9">
        <f t="shared" si="2"/>
        <v>33</v>
      </c>
      <c r="F27" s="9"/>
      <c r="G27" s="9"/>
      <c r="J27" s="9"/>
      <c r="K27" s="9"/>
      <c r="N27" s="9"/>
      <c r="O27" s="9"/>
    </row>
    <row r="28" spans="1:15" x14ac:dyDescent="0.35">
      <c r="A28" s="1">
        <f t="shared" si="1"/>
        <v>2044</v>
      </c>
      <c r="B28" s="9">
        <f t="shared" si="0"/>
        <v>396</v>
      </c>
      <c r="C28" s="9">
        <f t="shared" si="2"/>
        <v>33</v>
      </c>
      <c r="F28" s="9"/>
      <c r="G28" s="9"/>
      <c r="J28" s="9"/>
      <c r="K28" s="9"/>
      <c r="N28" s="9"/>
      <c r="O28" s="9"/>
    </row>
    <row r="29" spans="1:15" x14ac:dyDescent="0.35">
      <c r="A29" s="1">
        <f t="shared" si="1"/>
        <v>2045</v>
      </c>
      <c r="B29" s="9">
        <f t="shared" si="0"/>
        <v>396</v>
      </c>
      <c r="C29" s="9">
        <f t="shared" si="2"/>
        <v>33</v>
      </c>
      <c r="F29" s="9"/>
      <c r="G29" s="9"/>
      <c r="J29" s="9"/>
      <c r="K29" s="9"/>
      <c r="N29" s="9"/>
      <c r="O29" s="9"/>
    </row>
    <row r="30" spans="1:15" x14ac:dyDescent="0.35">
      <c r="A30" s="1">
        <f t="shared" si="1"/>
        <v>2046</v>
      </c>
      <c r="B30" s="9">
        <f t="shared" si="0"/>
        <v>396</v>
      </c>
      <c r="C30" s="9">
        <f t="shared" si="2"/>
        <v>33</v>
      </c>
      <c r="F30" s="9"/>
      <c r="G30" s="9"/>
      <c r="J30" s="9"/>
      <c r="K30" s="9"/>
      <c r="N30" s="9"/>
      <c r="O30" s="9"/>
    </row>
    <row r="31" spans="1:15" x14ac:dyDescent="0.35">
      <c r="A31" s="1">
        <f t="shared" si="1"/>
        <v>2047</v>
      </c>
      <c r="B31" s="9">
        <f t="shared" si="0"/>
        <v>396</v>
      </c>
      <c r="C31" s="9">
        <f t="shared" si="2"/>
        <v>33</v>
      </c>
      <c r="F31" s="9"/>
      <c r="G31" s="9"/>
      <c r="J31" s="9"/>
      <c r="K31" s="9"/>
      <c r="N31" s="9"/>
      <c r="O31" s="9"/>
    </row>
    <row r="32" spans="1:15" x14ac:dyDescent="0.35">
      <c r="A32" s="1">
        <f t="shared" si="1"/>
        <v>2048</v>
      </c>
      <c r="B32" s="9">
        <f t="shared" si="0"/>
        <v>396</v>
      </c>
      <c r="C32" s="9">
        <f t="shared" si="2"/>
        <v>33</v>
      </c>
      <c r="F32" s="9"/>
      <c r="G32" s="9"/>
      <c r="J32" s="9"/>
      <c r="K32" s="9"/>
      <c r="N32" s="9"/>
      <c r="O32" s="9"/>
    </row>
    <row r="33" spans="1:15" x14ac:dyDescent="0.35">
      <c r="A33" s="1">
        <f t="shared" si="1"/>
        <v>2049</v>
      </c>
      <c r="B33" s="9">
        <f t="shared" si="0"/>
        <v>396</v>
      </c>
      <c r="C33" s="9">
        <f t="shared" si="2"/>
        <v>33</v>
      </c>
      <c r="F33" s="9"/>
      <c r="G33" s="9"/>
      <c r="J33" s="9"/>
      <c r="K33" s="9"/>
      <c r="N33" s="9"/>
      <c r="O33" s="9"/>
    </row>
    <row r="34" spans="1:15" x14ac:dyDescent="0.35">
      <c r="A34" s="1">
        <f t="shared" si="1"/>
        <v>2050</v>
      </c>
      <c r="B34" s="9">
        <f t="shared" si="0"/>
        <v>396</v>
      </c>
      <c r="C34" s="9">
        <f t="shared" si="2"/>
        <v>33</v>
      </c>
      <c r="F34" s="9"/>
      <c r="G34" s="9"/>
      <c r="J34" s="9"/>
      <c r="K34" s="9"/>
      <c r="N34" s="9"/>
      <c r="O34" s="9"/>
    </row>
    <row r="35" spans="1:15" x14ac:dyDescent="0.35">
      <c r="A35" s="1">
        <f t="shared" si="1"/>
        <v>2051</v>
      </c>
      <c r="B35" s="9">
        <f t="shared" ref="B35:B66" si="3">C35*12</f>
        <v>396</v>
      </c>
      <c r="C35" s="9">
        <f t="shared" si="2"/>
        <v>33</v>
      </c>
      <c r="F35" s="9"/>
      <c r="G35" s="9"/>
      <c r="J35" s="9"/>
      <c r="K35" s="9"/>
      <c r="N35" s="9"/>
      <c r="O35" s="9"/>
    </row>
    <row r="36" spans="1:15" x14ac:dyDescent="0.35">
      <c r="A36" s="1">
        <f t="shared" si="1"/>
        <v>2052</v>
      </c>
      <c r="B36" s="9">
        <f t="shared" si="3"/>
        <v>396</v>
      </c>
      <c r="C36" s="9">
        <f t="shared" si="2"/>
        <v>33</v>
      </c>
      <c r="F36" s="9"/>
      <c r="G36" s="9"/>
      <c r="J36" s="9"/>
      <c r="K36" s="9"/>
      <c r="N36" s="9"/>
      <c r="O36" s="9"/>
    </row>
    <row r="37" spans="1:15" x14ac:dyDescent="0.35">
      <c r="A37" s="1">
        <f t="shared" ref="A37:A68" si="4">A35+2</f>
        <v>2053</v>
      </c>
      <c r="B37" s="9">
        <f t="shared" si="3"/>
        <v>396</v>
      </c>
      <c r="C37" s="9">
        <f t="shared" si="2"/>
        <v>33</v>
      </c>
      <c r="F37" s="9"/>
      <c r="G37" s="9"/>
      <c r="J37" s="9"/>
      <c r="K37" s="9"/>
      <c r="N37" s="9"/>
      <c r="O37" s="9"/>
    </row>
    <row r="38" spans="1:15" x14ac:dyDescent="0.35">
      <c r="A38" s="1">
        <f t="shared" si="4"/>
        <v>2054</v>
      </c>
      <c r="B38" s="9">
        <f t="shared" si="3"/>
        <v>396</v>
      </c>
      <c r="C38" s="9">
        <f t="shared" ref="C38:C70" si="5">C37</f>
        <v>33</v>
      </c>
      <c r="F38" s="9"/>
      <c r="G38" s="9"/>
      <c r="J38" s="9"/>
      <c r="K38" s="9"/>
      <c r="N38" s="9"/>
      <c r="O38" s="9"/>
    </row>
    <row r="39" spans="1:15" x14ac:dyDescent="0.35">
      <c r="A39" s="1">
        <f t="shared" si="4"/>
        <v>2055</v>
      </c>
      <c r="B39" s="9">
        <f t="shared" si="3"/>
        <v>396</v>
      </c>
      <c r="C39" s="9">
        <f t="shared" si="5"/>
        <v>33</v>
      </c>
      <c r="F39" s="9"/>
      <c r="G39" s="9"/>
      <c r="J39" s="9"/>
      <c r="K39" s="9"/>
      <c r="N39" s="9"/>
      <c r="O39" s="9"/>
    </row>
    <row r="40" spans="1:15" x14ac:dyDescent="0.35">
      <c r="A40" s="1">
        <f t="shared" si="4"/>
        <v>2056</v>
      </c>
      <c r="B40" s="9">
        <f t="shared" si="3"/>
        <v>396</v>
      </c>
      <c r="C40" s="9">
        <f t="shared" si="5"/>
        <v>33</v>
      </c>
      <c r="F40" s="9"/>
      <c r="G40" s="9"/>
      <c r="J40" s="9"/>
      <c r="K40" s="9"/>
      <c r="N40" s="9"/>
      <c r="O40" s="9"/>
    </row>
    <row r="41" spans="1:15" x14ac:dyDescent="0.35">
      <c r="A41" s="1">
        <f t="shared" si="4"/>
        <v>2057</v>
      </c>
      <c r="B41" s="9">
        <f t="shared" si="3"/>
        <v>396</v>
      </c>
      <c r="C41" s="9">
        <f t="shared" si="5"/>
        <v>33</v>
      </c>
      <c r="F41" s="9"/>
      <c r="G41" s="9"/>
      <c r="J41" s="9"/>
      <c r="K41" s="9"/>
      <c r="N41" s="9"/>
      <c r="O41" s="9"/>
    </row>
    <row r="42" spans="1:15" x14ac:dyDescent="0.35">
      <c r="A42" s="1">
        <f t="shared" si="4"/>
        <v>2058</v>
      </c>
      <c r="B42" s="9">
        <f t="shared" si="3"/>
        <v>396</v>
      </c>
      <c r="C42" s="9">
        <f t="shared" si="5"/>
        <v>33</v>
      </c>
      <c r="F42" s="9"/>
      <c r="G42" s="9"/>
      <c r="J42" s="9"/>
      <c r="K42" s="9"/>
      <c r="N42" s="9"/>
      <c r="O42" s="9"/>
    </row>
    <row r="43" spans="1:15" x14ac:dyDescent="0.35">
      <c r="A43" s="1">
        <f t="shared" si="4"/>
        <v>2059</v>
      </c>
      <c r="B43" s="9">
        <f t="shared" si="3"/>
        <v>396</v>
      </c>
      <c r="C43" s="9">
        <f t="shared" si="5"/>
        <v>33</v>
      </c>
      <c r="F43" s="9"/>
      <c r="G43" s="9"/>
      <c r="J43" s="9"/>
      <c r="K43" s="9"/>
      <c r="N43" s="9"/>
      <c r="O43" s="9"/>
    </row>
    <row r="44" spans="1:15" x14ac:dyDescent="0.35">
      <c r="A44" s="1">
        <f t="shared" si="4"/>
        <v>2060</v>
      </c>
      <c r="B44" s="9">
        <f t="shared" si="3"/>
        <v>396</v>
      </c>
      <c r="C44" s="9">
        <f t="shared" si="5"/>
        <v>33</v>
      </c>
      <c r="F44" s="9"/>
      <c r="G44" s="9"/>
      <c r="J44" s="9"/>
      <c r="K44" s="9"/>
      <c r="N44" s="9"/>
      <c r="O44" s="9"/>
    </row>
    <row r="45" spans="1:15" x14ac:dyDescent="0.35">
      <c r="A45" s="1">
        <f t="shared" si="4"/>
        <v>2061</v>
      </c>
      <c r="B45" s="9">
        <f t="shared" si="3"/>
        <v>396</v>
      </c>
      <c r="C45" s="9">
        <f t="shared" si="5"/>
        <v>33</v>
      </c>
      <c r="F45" s="9"/>
      <c r="G45" s="9"/>
      <c r="J45" s="9"/>
      <c r="K45" s="9"/>
      <c r="N45" s="9"/>
      <c r="O45" s="9"/>
    </row>
    <row r="46" spans="1:15" x14ac:dyDescent="0.35">
      <c r="A46" s="1">
        <f t="shared" si="4"/>
        <v>2062</v>
      </c>
      <c r="B46" s="9">
        <f t="shared" si="3"/>
        <v>396</v>
      </c>
      <c r="C46" s="9">
        <f t="shared" si="5"/>
        <v>33</v>
      </c>
      <c r="F46" s="9"/>
      <c r="G46" s="9"/>
      <c r="J46" s="9"/>
      <c r="K46" s="9"/>
      <c r="N46" s="9"/>
      <c r="O46" s="9"/>
    </row>
    <row r="47" spans="1:15" x14ac:dyDescent="0.35">
      <c r="A47" s="1">
        <f t="shared" si="4"/>
        <v>2063</v>
      </c>
      <c r="B47" s="9">
        <f t="shared" si="3"/>
        <v>396</v>
      </c>
      <c r="C47" s="9">
        <f t="shared" si="5"/>
        <v>33</v>
      </c>
      <c r="F47" s="9"/>
      <c r="G47" s="9"/>
      <c r="J47" s="9"/>
      <c r="K47" s="9"/>
      <c r="N47" s="9"/>
      <c r="O47" s="9"/>
    </row>
    <row r="48" spans="1:15" x14ac:dyDescent="0.35">
      <c r="A48" s="1">
        <f t="shared" si="4"/>
        <v>2064</v>
      </c>
      <c r="B48" s="9">
        <f t="shared" si="3"/>
        <v>396</v>
      </c>
      <c r="C48" s="9">
        <f t="shared" si="5"/>
        <v>33</v>
      </c>
      <c r="F48" s="9"/>
      <c r="G48" s="9"/>
      <c r="J48" s="9"/>
      <c r="K48" s="9"/>
      <c r="N48" s="9"/>
      <c r="O48" s="9"/>
    </row>
    <row r="49" spans="1:15" x14ac:dyDescent="0.35">
      <c r="A49" s="1">
        <f t="shared" si="4"/>
        <v>2065</v>
      </c>
      <c r="B49" s="9">
        <f t="shared" si="3"/>
        <v>396</v>
      </c>
      <c r="C49" s="9">
        <f t="shared" si="5"/>
        <v>33</v>
      </c>
      <c r="F49" s="9"/>
      <c r="G49" s="9"/>
      <c r="J49" s="9"/>
      <c r="K49" s="9"/>
      <c r="N49" s="9"/>
      <c r="O49" s="9"/>
    </row>
    <row r="50" spans="1:15" x14ac:dyDescent="0.35">
      <c r="A50" s="1">
        <f t="shared" si="4"/>
        <v>2066</v>
      </c>
      <c r="B50" s="9">
        <f t="shared" si="3"/>
        <v>396</v>
      </c>
      <c r="C50" s="9">
        <f t="shared" si="5"/>
        <v>33</v>
      </c>
      <c r="F50" s="9"/>
      <c r="G50" s="9"/>
      <c r="J50" s="9"/>
      <c r="K50" s="9"/>
      <c r="N50" s="9"/>
      <c r="O50" s="9"/>
    </row>
    <row r="51" spans="1:15" x14ac:dyDescent="0.35">
      <c r="A51" s="1">
        <f t="shared" si="4"/>
        <v>2067</v>
      </c>
      <c r="B51" s="9">
        <f t="shared" si="3"/>
        <v>396</v>
      </c>
      <c r="C51" s="9">
        <f t="shared" si="5"/>
        <v>33</v>
      </c>
      <c r="F51" s="9"/>
      <c r="G51" s="9"/>
      <c r="J51" s="9"/>
      <c r="K51" s="9"/>
      <c r="N51" s="9"/>
      <c r="O51" s="9"/>
    </row>
    <row r="52" spans="1:15" x14ac:dyDescent="0.35">
      <c r="A52" s="1">
        <f t="shared" si="4"/>
        <v>2068</v>
      </c>
      <c r="B52" s="9">
        <f t="shared" si="3"/>
        <v>396</v>
      </c>
      <c r="C52" s="9">
        <f t="shared" si="5"/>
        <v>33</v>
      </c>
      <c r="F52" s="9"/>
      <c r="G52" s="9"/>
      <c r="J52" s="9"/>
      <c r="K52" s="9"/>
      <c r="N52" s="9"/>
      <c r="O52" s="9"/>
    </row>
    <row r="53" spans="1:15" x14ac:dyDescent="0.35">
      <c r="A53" s="1">
        <f t="shared" si="4"/>
        <v>2069</v>
      </c>
      <c r="B53" s="9">
        <f t="shared" si="3"/>
        <v>396</v>
      </c>
      <c r="C53" s="9">
        <f t="shared" si="5"/>
        <v>33</v>
      </c>
      <c r="F53" s="9"/>
      <c r="G53" s="9"/>
      <c r="J53" s="9"/>
      <c r="K53" s="9"/>
      <c r="N53" s="9"/>
      <c r="O53" s="9"/>
    </row>
    <row r="54" spans="1:15" x14ac:dyDescent="0.35">
      <c r="A54" s="1">
        <f t="shared" si="4"/>
        <v>2070</v>
      </c>
      <c r="B54" s="9">
        <f t="shared" si="3"/>
        <v>396</v>
      </c>
      <c r="C54" s="9">
        <f t="shared" si="5"/>
        <v>33</v>
      </c>
      <c r="F54" s="9"/>
      <c r="G54" s="9"/>
      <c r="J54" s="9"/>
      <c r="K54" s="9"/>
      <c r="N54" s="9"/>
      <c r="O54" s="9"/>
    </row>
    <row r="55" spans="1:15" x14ac:dyDescent="0.35">
      <c r="A55" s="1">
        <f t="shared" si="4"/>
        <v>2071</v>
      </c>
      <c r="B55" s="9">
        <f t="shared" si="3"/>
        <v>396</v>
      </c>
      <c r="C55" s="9">
        <f t="shared" si="5"/>
        <v>33</v>
      </c>
      <c r="F55" s="9"/>
      <c r="G55" s="9"/>
      <c r="J55" s="9"/>
      <c r="K55" s="9"/>
      <c r="N55" s="9"/>
      <c r="O55" s="9"/>
    </row>
    <row r="56" spans="1:15" x14ac:dyDescent="0.35">
      <c r="A56" s="1">
        <f t="shared" si="4"/>
        <v>2072</v>
      </c>
      <c r="B56" s="9">
        <f t="shared" si="3"/>
        <v>396</v>
      </c>
      <c r="C56" s="9">
        <f t="shared" si="5"/>
        <v>33</v>
      </c>
      <c r="F56" s="9"/>
      <c r="G56" s="9"/>
      <c r="J56" s="9"/>
      <c r="K56" s="9"/>
      <c r="N56" s="9"/>
      <c r="O56" s="9"/>
    </row>
    <row r="57" spans="1:15" x14ac:dyDescent="0.35">
      <c r="A57" s="1">
        <f t="shared" si="4"/>
        <v>2073</v>
      </c>
      <c r="B57" s="9">
        <f t="shared" si="3"/>
        <v>396</v>
      </c>
      <c r="C57" s="9">
        <f t="shared" si="5"/>
        <v>33</v>
      </c>
      <c r="F57" s="9"/>
      <c r="G57" s="9"/>
      <c r="J57" s="9"/>
      <c r="K57" s="9"/>
      <c r="N57" s="9"/>
      <c r="O57" s="9"/>
    </row>
    <row r="58" spans="1:15" x14ac:dyDescent="0.35">
      <c r="A58" s="1">
        <f t="shared" si="4"/>
        <v>2074</v>
      </c>
      <c r="B58" s="9">
        <f t="shared" si="3"/>
        <v>396</v>
      </c>
      <c r="C58" s="9">
        <f t="shared" si="5"/>
        <v>33</v>
      </c>
      <c r="F58" s="9"/>
      <c r="G58" s="9"/>
      <c r="J58" s="9"/>
      <c r="K58" s="9"/>
      <c r="N58" s="9"/>
      <c r="O58" s="9"/>
    </row>
    <row r="59" spans="1:15" x14ac:dyDescent="0.35">
      <c r="A59" s="1">
        <f t="shared" si="4"/>
        <v>2075</v>
      </c>
      <c r="B59" s="9">
        <f t="shared" si="3"/>
        <v>396</v>
      </c>
      <c r="C59" s="9">
        <f t="shared" si="5"/>
        <v>33</v>
      </c>
      <c r="F59" s="9"/>
      <c r="G59" s="9"/>
      <c r="J59" s="9"/>
      <c r="K59" s="9"/>
      <c r="N59" s="9"/>
      <c r="O59" s="9"/>
    </row>
    <row r="60" spans="1:15" x14ac:dyDescent="0.35">
      <c r="A60" s="1">
        <f t="shared" si="4"/>
        <v>2076</v>
      </c>
      <c r="B60" s="9">
        <f t="shared" si="3"/>
        <v>396</v>
      </c>
      <c r="C60" s="9">
        <f t="shared" si="5"/>
        <v>33</v>
      </c>
      <c r="F60" s="9"/>
      <c r="G60" s="9"/>
      <c r="J60" s="9"/>
      <c r="K60" s="9"/>
      <c r="N60" s="9"/>
      <c r="O60" s="9"/>
    </row>
    <row r="61" spans="1:15" x14ac:dyDescent="0.35">
      <c r="A61" s="1">
        <f t="shared" si="4"/>
        <v>2077</v>
      </c>
      <c r="B61" s="9">
        <f t="shared" si="3"/>
        <v>396</v>
      </c>
      <c r="C61" s="9">
        <f t="shared" si="5"/>
        <v>33</v>
      </c>
      <c r="F61" s="9"/>
      <c r="G61" s="9"/>
      <c r="J61" s="9"/>
      <c r="K61" s="9"/>
      <c r="N61" s="9"/>
      <c r="O61" s="9"/>
    </row>
    <row r="62" spans="1:15" x14ac:dyDescent="0.35">
      <c r="A62" s="1">
        <f t="shared" si="4"/>
        <v>2078</v>
      </c>
      <c r="B62" s="9">
        <f t="shared" si="3"/>
        <v>396</v>
      </c>
      <c r="C62" s="9">
        <f t="shared" si="5"/>
        <v>33</v>
      </c>
      <c r="F62" s="9"/>
      <c r="G62" s="9"/>
      <c r="J62" s="9"/>
      <c r="K62" s="9"/>
      <c r="N62" s="9"/>
      <c r="O62" s="9"/>
    </row>
    <row r="63" spans="1:15" x14ac:dyDescent="0.35">
      <c r="A63" s="1">
        <f t="shared" si="4"/>
        <v>2079</v>
      </c>
      <c r="B63" s="9">
        <f t="shared" si="3"/>
        <v>396</v>
      </c>
      <c r="C63" s="9">
        <f t="shared" si="5"/>
        <v>33</v>
      </c>
      <c r="F63" s="9"/>
      <c r="G63" s="9"/>
      <c r="J63" s="9"/>
      <c r="K63" s="9"/>
      <c r="N63" s="9"/>
      <c r="O63" s="9"/>
    </row>
    <row r="64" spans="1:15" x14ac:dyDescent="0.35">
      <c r="A64" s="1">
        <f t="shared" si="4"/>
        <v>2080</v>
      </c>
      <c r="B64" s="9">
        <f t="shared" si="3"/>
        <v>396</v>
      </c>
      <c r="C64" s="9">
        <f t="shared" si="5"/>
        <v>33</v>
      </c>
      <c r="F64" s="9"/>
      <c r="G64" s="9"/>
      <c r="J64" s="9"/>
      <c r="K64" s="9"/>
      <c r="N64" s="9"/>
      <c r="O64" s="9"/>
    </row>
    <row r="65" spans="1:15" x14ac:dyDescent="0.35">
      <c r="A65" s="1">
        <f t="shared" si="4"/>
        <v>2081</v>
      </c>
      <c r="B65" s="9">
        <f t="shared" si="3"/>
        <v>396</v>
      </c>
      <c r="C65" s="9">
        <f t="shared" si="5"/>
        <v>33</v>
      </c>
      <c r="F65" s="9"/>
      <c r="G65" s="9"/>
      <c r="J65" s="9"/>
      <c r="K65" s="9"/>
      <c r="N65" s="9"/>
      <c r="O65" s="9"/>
    </row>
    <row r="66" spans="1:15" x14ac:dyDescent="0.35">
      <c r="A66" s="1">
        <f t="shared" si="4"/>
        <v>2082</v>
      </c>
      <c r="B66" s="9">
        <f t="shared" si="3"/>
        <v>396</v>
      </c>
      <c r="C66" s="9">
        <f t="shared" si="5"/>
        <v>33</v>
      </c>
      <c r="F66" s="9"/>
      <c r="G66" s="9"/>
      <c r="J66" s="9"/>
      <c r="K66" s="9"/>
      <c r="N66" s="9"/>
      <c r="O66" s="9"/>
    </row>
    <row r="67" spans="1:15" x14ac:dyDescent="0.35">
      <c r="A67" s="1">
        <f t="shared" si="4"/>
        <v>2083</v>
      </c>
      <c r="B67" s="9">
        <f t="shared" ref="B67:B98" si="6">C67*12</f>
        <v>396</v>
      </c>
      <c r="C67" s="9">
        <f t="shared" si="5"/>
        <v>33</v>
      </c>
      <c r="F67" s="9"/>
      <c r="G67" s="9"/>
      <c r="J67" s="9"/>
      <c r="K67" s="9"/>
      <c r="N67" s="9"/>
      <c r="O67" s="9"/>
    </row>
    <row r="68" spans="1:15" x14ac:dyDescent="0.35">
      <c r="A68" s="1">
        <f t="shared" si="4"/>
        <v>2084</v>
      </c>
      <c r="B68" s="9">
        <f t="shared" si="6"/>
        <v>396</v>
      </c>
      <c r="C68" s="9">
        <f t="shared" si="5"/>
        <v>33</v>
      </c>
      <c r="F68" s="9"/>
      <c r="G68" s="9"/>
      <c r="J68" s="9"/>
      <c r="K68" s="9"/>
      <c r="N68" s="9"/>
      <c r="O68" s="9"/>
    </row>
    <row r="69" spans="1:15" x14ac:dyDescent="0.35">
      <c r="A69" s="1">
        <f t="shared" ref="A69:A100" si="7">A67+2</f>
        <v>2085</v>
      </c>
      <c r="B69" s="9">
        <f t="shared" si="6"/>
        <v>396</v>
      </c>
      <c r="C69" s="9">
        <f t="shared" si="5"/>
        <v>33</v>
      </c>
      <c r="F69" s="9"/>
      <c r="G69" s="9"/>
      <c r="J69" s="9"/>
      <c r="K69" s="9"/>
      <c r="N69" s="9"/>
      <c r="O69" s="9"/>
    </row>
    <row r="70" spans="1:15" x14ac:dyDescent="0.35">
      <c r="A70" s="1">
        <f t="shared" si="7"/>
        <v>2086</v>
      </c>
      <c r="B70" s="9">
        <f t="shared" si="6"/>
        <v>396</v>
      </c>
      <c r="C70" s="9">
        <f t="shared" si="5"/>
        <v>33</v>
      </c>
      <c r="F70" s="9"/>
      <c r="G70" s="9"/>
      <c r="J70" s="9"/>
      <c r="K70" s="9"/>
      <c r="N70" s="9"/>
      <c r="O70" s="9"/>
    </row>
    <row r="71" spans="1:15" x14ac:dyDescent="0.35">
      <c r="B71" s="9"/>
      <c r="C71" s="9"/>
      <c r="F71" s="9"/>
      <c r="G71" s="9"/>
      <c r="J71" s="9"/>
      <c r="K71" s="9"/>
      <c r="N71" s="9"/>
      <c r="O71" s="9"/>
    </row>
    <row r="72" spans="1:15" x14ac:dyDescent="0.35">
      <c r="B72" s="9"/>
      <c r="C72" s="9"/>
      <c r="F72" s="9"/>
      <c r="G72" s="9"/>
      <c r="J72" s="9"/>
      <c r="K72" s="9"/>
      <c r="N72" s="9"/>
      <c r="O72" s="9"/>
    </row>
    <row r="73" spans="1:15" x14ac:dyDescent="0.35">
      <c r="A73" s="1" t="s">
        <v>40</v>
      </c>
      <c r="B73" s="9">
        <f>SUM(B3:B50)</f>
        <v>18936</v>
      </c>
      <c r="F73" s="9"/>
      <c r="J73" s="9"/>
      <c r="N73" s="9"/>
    </row>
    <row r="75" spans="1:15" x14ac:dyDescent="0.35">
      <c r="A75" s="1" t="s">
        <v>38</v>
      </c>
      <c r="B75" s="1" t="s">
        <v>39</v>
      </c>
      <c r="C75" s="1" t="s">
        <v>36</v>
      </c>
    </row>
    <row r="76" spans="1:15" x14ac:dyDescent="0.35">
      <c r="A76" s="9">
        <f>B76-$B$73</f>
        <v>1506.5099999999984</v>
      </c>
      <c r="B76" s="9">
        <v>20442.509999999998</v>
      </c>
      <c r="C76" s="8">
        <f>((B76-$B$73)/$B$73)/47</f>
        <v>1.6927230806569027E-3</v>
      </c>
      <c r="E76" s="9"/>
      <c r="F76" s="9"/>
      <c r="G76" s="8"/>
      <c r="I76" s="9"/>
      <c r="J76" s="9"/>
      <c r="K76" s="8"/>
      <c r="M76" s="9"/>
      <c r="N76" s="9"/>
      <c r="O76" s="8"/>
    </row>
    <row r="77" spans="1:15" x14ac:dyDescent="0.35">
      <c r="A77" s="9"/>
      <c r="B77" s="9"/>
      <c r="C77" s="8"/>
      <c r="E77" s="9"/>
      <c r="F77" s="9"/>
      <c r="G77" s="8"/>
      <c r="I77" s="9"/>
      <c r="J77" s="9"/>
      <c r="K77" s="8"/>
      <c r="M77" s="9"/>
      <c r="N77" s="9"/>
      <c r="O77" s="8"/>
    </row>
  </sheetData>
  <mergeCells count="4">
    <mergeCell ref="A1:C1"/>
    <mergeCell ref="E1:G1"/>
    <mergeCell ref="I1:K1"/>
    <mergeCell ref="M1:O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Debeka</vt:lpstr>
      <vt:lpstr>Rendite RV</vt:lpstr>
      <vt:lpstr>Rendite LV</vt:lpstr>
      <vt:lpstr>Rendite Kinder</vt:lpstr>
    </vt:vector>
  </TitlesOfParts>
  <Company>Albrecht JUNG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Kurzbach</dc:creator>
  <cp:lastModifiedBy>Christian Kurzbach</cp:lastModifiedBy>
  <dcterms:created xsi:type="dcterms:W3CDTF">2022-01-05T19:06:03Z</dcterms:created>
  <dcterms:modified xsi:type="dcterms:W3CDTF">2022-01-05T19:32:55Z</dcterms:modified>
</cp:coreProperties>
</file>