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0 Jahre" sheetId="1" r:id="rId1"/>
    <sheet name="40 Jahre" sheetId="3" r:id="rId2"/>
    <sheet name="erste Version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3" l="1"/>
  <c r="E46" i="3"/>
  <c r="K47" i="3"/>
  <c r="K46" i="3"/>
  <c r="I45" i="3"/>
  <c r="G6" i="3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K5" i="3"/>
  <c r="J5" i="3"/>
  <c r="I5" i="3"/>
  <c r="D5" i="3"/>
  <c r="C5" i="3"/>
  <c r="E5" i="3" s="1"/>
  <c r="H6" i="3" l="1"/>
  <c r="B6" i="3"/>
  <c r="I6" i="3"/>
  <c r="J6" i="3"/>
  <c r="K6" i="3" s="1"/>
  <c r="K5" i="1"/>
  <c r="H7" i="3" l="1"/>
  <c r="C6" i="3"/>
  <c r="D6" i="3"/>
  <c r="E17" i="1"/>
  <c r="E16" i="1"/>
  <c r="B7" i="1"/>
  <c r="E6" i="1"/>
  <c r="D6" i="1"/>
  <c r="C6" i="1"/>
  <c r="B6" i="1"/>
  <c r="E5" i="1"/>
  <c r="G7" i="1"/>
  <c r="G8" i="1" s="1"/>
  <c r="G9" i="1" s="1"/>
  <c r="G10" i="1" s="1"/>
  <c r="G11" i="1" s="1"/>
  <c r="G12" i="1" s="1"/>
  <c r="G13" i="1" s="1"/>
  <c r="G14" i="1" s="1"/>
  <c r="G6" i="1"/>
  <c r="J5" i="1"/>
  <c r="I5" i="1"/>
  <c r="I6" i="2"/>
  <c r="J6" i="2" s="1"/>
  <c r="B6" i="2"/>
  <c r="B7" i="2" s="1"/>
  <c r="A6" i="2"/>
  <c r="A7" i="2" s="1"/>
  <c r="A8" i="2" s="1"/>
  <c r="A9" i="2" s="1"/>
  <c r="A10" i="2" s="1"/>
  <c r="A11" i="2" s="1"/>
  <c r="A12" i="2" s="1"/>
  <c r="A13" i="2" s="1"/>
  <c r="A14" i="2" s="1"/>
  <c r="K5" i="2"/>
  <c r="L5" i="2" s="1"/>
  <c r="J5" i="2"/>
  <c r="D5" i="2"/>
  <c r="F5" i="2" s="1"/>
  <c r="C5" i="2"/>
  <c r="E5" i="2" s="1"/>
  <c r="E6" i="3" l="1"/>
  <c r="B7" i="3" s="1"/>
  <c r="C7" i="3"/>
  <c r="D7" i="3"/>
  <c r="J7" i="3"/>
  <c r="K7" i="3" s="1"/>
  <c r="I7" i="3"/>
  <c r="C7" i="1"/>
  <c r="E7" i="1" s="1"/>
  <c r="B8" i="1" s="1"/>
  <c r="D7" i="1"/>
  <c r="H6" i="1"/>
  <c r="G5" i="2"/>
  <c r="D7" i="2"/>
  <c r="F7" i="2" s="1"/>
  <c r="C7" i="2"/>
  <c r="E7" i="2" s="1"/>
  <c r="G7" i="2" s="1"/>
  <c r="B8" i="2"/>
  <c r="K6" i="2"/>
  <c r="L6" i="2" s="1"/>
  <c r="C6" i="2"/>
  <c r="E6" i="2" s="1"/>
  <c r="G6" i="2" s="1"/>
  <c r="I7" i="2"/>
  <c r="D6" i="2"/>
  <c r="F6" i="2" s="1"/>
  <c r="H8" i="3" l="1"/>
  <c r="E7" i="3"/>
  <c r="C8" i="1"/>
  <c r="D8" i="1"/>
  <c r="J6" i="1"/>
  <c r="K6" i="1" s="1"/>
  <c r="I6" i="1"/>
  <c r="K7" i="2"/>
  <c r="L7" i="2" s="1"/>
  <c r="J7" i="2"/>
  <c r="I8" i="2" s="1"/>
  <c r="C8" i="2"/>
  <c r="E8" i="2" s="1"/>
  <c r="B9" i="2"/>
  <c r="D8" i="2"/>
  <c r="F8" i="2" s="1"/>
  <c r="A6" i="1"/>
  <c r="A7" i="1" s="1"/>
  <c r="A8" i="1" s="1"/>
  <c r="A9" i="1" s="1"/>
  <c r="A10" i="1" s="1"/>
  <c r="A11" i="1" s="1"/>
  <c r="A12" i="1" s="1"/>
  <c r="A13" i="1" s="1"/>
  <c r="A14" i="1" s="1"/>
  <c r="D5" i="1"/>
  <c r="C5" i="1"/>
  <c r="B8" i="3" l="1"/>
  <c r="J8" i="3"/>
  <c r="K8" i="3" s="1"/>
  <c r="I8" i="3"/>
  <c r="H9" i="3" s="1"/>
  <c r="E8" i="1"/>
  <c r="B9" i="1" s="1"/>
  <c r="H7" i="1"/>
  <c r="J8" i="2"/>
  <c r="I9" i="2" s="1"/>
  <c r="K8" i="2"/>
  <c r="L8" i="2" s="1"/>
  <c r="G8" i="2"/>
  <c r="B10" i="2"/>
  <c r="D9" i="2"/>
  <c r="F9" i="2" s="1"/>
  <c r="C9" i="2"/>
  <c r="E9" i="2" s="1"/>
  <c r="G9" i="2" s="1"/>
  <c r="J9" i="3" l="1"/>
  <c r="K9" i="3" s="1"/>
  <c r="I9" i="3"/>
  <c r="H10" i="3" s="1"/>
  <c r="C8" i="3"/>
  <c r="D8" i="3"/>
  <c r="D9" i="1"/>
  <c r="C9" i="1"/>
  <c r="E9" i="1" s="1"/>
  <c r="B10" i="1" s="1"/>
  <c r="I7" i="1"/>
  <c r="J7" i="1"/>
  <c r="K7" i="1" s="1"/>
  <c r="K9" i="2"/>
  <c r="L9" i="2" s="1"/>
  <c r="J9" i="2"/>
  <c r="I10" i="2" s="1"/>
  <c r="B11" i="2"/>
  <c r="C10" i="2"/>
  <c r="E10" i="2" s="1"/>
  <c r="D10" i="2"/>
  <c r="F10" i="2" s="1"/>
  <c r="I10" i="3" l="1"/>
  <c r="J10" i="3"/>
  <c r="K10" i="3" s="1"/>
  <c r="H11" i="3" s="1"/>
  <c r="E8" i="3"/>
  <c r="D10" i="1"/>
  <c r="C10" i="1"/>
  <c r="E10" i="1" s="1"/>
  <c r="B11" i="1"/>
  <c r="H8" i="1"/>
  <c r="K10" i="2"/>
  <c r="L10" i="2" s="1"/>
  <c r="J10" i="2"/>
  <c r="I11" i="2" s="1"/>
  <c r="G10" i="2"/>
  <c r="B12" i="2"/>
  <c r="D11" i="2"/>
  <c r="F11" i="2" s="1"/>
  <c r="C11" i="2"/>
  <c r="E11" i="2" s="1"/>
  <c r="G11" i="2" s="1"/>
  <c r="J11" i="3" l="1"/>
  <c r="K11" i="3" s="1"/>
  <c r="I11" i="3"/>
  <c r="H12" i="3" s="1"/>
  <c r="B9" i="3"/>
  <c r="D11" i="1"/>
  <c r="C11" i="1"/>
  <c r="E11" i="1" s="1"/>
  <c r="B12" i="1" s="1"/>
  <c r="J8" i="1"/>
  <c r="K8" i="1" s="1"/>
  <c r="I8" i="1"/>
  <c r="H9" i="1"/>
  <c r="K11" i="2"/>
  <c r="L11" i="2" s="1"/>
  <c r="J11" i="2"/>
  <c r="I12" i="2" s="1"/>
  <c r="B13" i="2"/>
  <c r="D12" i="2"/>
  <c r="F12" i="2" s="1"/>
  <c r="C12" i="2"/>
  <c r="E12" i="2" s="1"/>
  <c r="G12" i="2" s="1"/>
  <c r="J12" i="3" l="1"/>
  <c r="K12" i="3" s="1"/>
  <c r="I12" i="3"/>
  <c r="H13" i="3" s="1"/>
  <c r="D9" i="3"/>
  <c r="C9" i="3"/>
  <c r="E9" i="3" s="1"/>
  <c r="B10" i="3" s="1"/>
  <c r="C12" i="1"/>
  <c r="D12" i="1"/>
  <c r="J9" i="1"/>
  <c r="K9" i="1" s="1"/>
  <c r="I9" i="1"/>
  <c r="H10" i="1" s="1"/>
  <c r="K12" i="2"/>
  <c r="L12" i="2" s="1"/>
  <c r="J12" i="2"/>
  <c r="I13" i="2" s="1"/>
  <c r="D13" i="2"/>
  <c r="F13" i="2" s="1"/>
  <c r="B14" i="2"/>
  <c r="C13" i="2"/>
  <c r="E13" i="2" s="1"/>
  <c r="G13" i="2" s="1"/>
  <c r="D10" i="3" l="1"/>
  <c r="C10" i="3"/>
  <c r="E10" i="3" s="1"/>
  <c r="B11" i="3" s="1"/>
  <c r="J13" i="3"/>
  <c r="K13" i="3" s="1"/>
  <c r="I13" i="3"/>
  <c r="H14" i="3" s="1"/>
  <c r="E12" i="1"/>
  <c r="B13" i="1" s="1"/>
  <c r="I10" i="1"/>
  <c r="J10" i="1"/>
  <c r="K10" i="1" s="1"/>
  <c r="H11" i="1" s="1"/>
  <c r="K13" i="2"/>
  <c r="L13" i="2" s="1"/>
  <c r="J13" i="2"/>
  <c r="I14" i="2"/>
  <c r="D14" i="2"/>
  <c r="F14" i="2" s="1"/>
  <c r="C14" i="2"/>
  <c r="E14" i="2" s="1"/>
  <c r="G14" i="2" s="1"/>
  <c r="G15" i="2" s="1"/>
  <c r="G16" i="2" s="1"/>
  <c r="G19" i="2" s="1"/>
  <c r="I14" i="3" l="1"/>
  <c r="K45" i="3" s="1"/>
  <c r="J14" i="3"/>
  <c r="K14" i="3" s="1"/>
  <c r="D11" i="3"/>
  <c r="C11" i="3"/>
  <c r="D13" i="1"/>
  <c r="C13" i="1"/>
  <c r="E13" i="1" s="1"/>
  <c r="B14" i="1" s="1"/>
  <c r="J11" i="1"/>
  <c r="K11" i="1" s="1"/>
  <c r="H12" i="1"/>
  <c r="I11" i="1"/>
  <c r="J14" i="2"/>
  <c r="K16" i="2"/>
  <c r="L16" i="2" s="1"/>
  <c r="K14" i="2"/>
  <c r="L14" i="2" s="1"/>
  <c r="L15" i="2" s="1"/>
  <c r="L17" i="2" s="1"/>
  <c r="L18" i="2" s="1"/>
  <c r="L19" i="2" s="1"/>
  <c r="E11" i="3" l="1"/>
  <c r="B12" i="3" s="1"/>
  <c r="H15" i="3"/>
  <c r="C12" i="3"/>
  <c r="D12" i="3"/>
  <c r="D14" i="1"/>
  <c r="C14" i="1"/>
  <c r="E14" i="1" s="1"/>
  <c r="J12" i="1"/>
  <c r="K12" i="1" s="1"/>
  <c r="I12" i="1"/>
  <c r="H13" i="1" s="1"/>
  <c r="I15" i="3" l="1"/>
  <c r="J15" i="3"/>
  <c r="K15" i="3" s="1"/>
  <c r="H16" i="3" s="1"/>
  <c r="E12" i="3"/>
  <c r="B13" i="3" s="1"/>
  <c r="J13" i="1"/>
  <c r="K13" i="1" s="1"/>
  <c r="I13" i="1"/>
  <c r="H14" i="1" s="1"/>
  <c r="I16" i="3" l="1"/>
  <c r="H17" i="3" s="1"/>
  <c r="J16" i="3"/>
  <c r="K16" i="3" s="1"/>
  <c r="D13" i="3"/>
  <c r="C13" i="3"/>
  <c r="E13" i="3" s="1"/>
  <c r="B14" i="3" s="1"/>
  <c r="I14" i="1"/>
  <c r="I15" i="1" s="1"/>
  <c r="K15" i="1" s="1"/>
  <c r="J14" i="1"/>
  <c r="K14" i="1" s="1"/>
  <c r="I17" i="3" l="1"/>
  <c r="J17" i="3"/>
  <c r="K17" i="3" s="1"/>
  <c r="H18" i="3" s="1"/>
  <c r="C14" i="3"/>
  <c r="D14" i="3"/>
  <c r="K16" i="1"/>
  <c r="K17" i="1" s="1"/>
  <c r="J18" i="3" l="1"/>
  <c r="K18" i="3" s="1"/>
  <c r="I18" i="3"/>
  <c r="H19" i="3" s="1"/>
  <c r="E14" i="3"/>
  <c r="J19" i="3" l="1"/>
  <c r="K19" i="3" s="1"/>
  <c r="I19" i="3"/>
  <c r="H20" i="3" s="1"/>
  <c r="B15" i="3"/>
  <c r="C15" i="3" l="1"/>
  <c r="D15" i="3"/>
  <c r="E15" i="3" s="1"/>
  <c r="B16" i="3" s="1"/>
  <c r="J20" i="3"/>
  <c r="K20" i="3" s="1"/>
  <c r="I20" i="3"/>
  <c r="H21" i="3" s="1"/>
  <c r="D16" i="3" l="1"/>
  <c r="C16" i="3"/>
  <c r="E16" i="3" s="1"/>
  <c r="B17" i="3" s="1"/>
  <c r="I21" i="3"/>
  <c r="J21" i="3"/>
  <c r="K21" i="3" s="1"/>
  <c r="H22" i="3"/>
  <c r="J22" i="3" l="1"/>
  <c r="K22" i="3" s="1"/>
  <c r="H23" i="3" s="1"/>
  <c r="I22" i="3"/>
  <c r="D17" i="3"/>
  <c r="C17" i="3"/>
  <c r="E17" i="3" s="1"/>
  <c r="B18" i="3" s="1"/>
  <c r="D18" i="3" l="1"/>
  <c r="C18" i="3"/>
  <c r="E18" i="3" s="1"/>
  <c r="B19" i="3" s="1"/>
  <c r="J23" i="3"/>
  <c r="K23" i="3" s="1"/>
  <c r="I23" i="3"/>
  <c r="H24" i="3" s="1"/>
  <c r="J24" i="3" l="1"/>
  <c r="K24" i="3" s="1"/>
  <c r="I24" i="3"/>
  <c r="C19" i="3"/>
  <c r="D19" i="3"/>
  <c r="E19" i="3" l="1"/>
  <c r="B20" i="3" s="1"/>
  <c r="H25" i="3"/>
  <c r="I25" i="3" l="1"/>
  <c r="H26" i="3" s="1"/>
  <c r="J25" i="3"/>
  <c r="K25" i="3" s="1"/>
  <c r="D20" i="3"/>
  <c r="C20" i="3"/>
  <c r="E20" i="3" s="1"/>
  <c r="B21" i="3" s="1"/>
  <c r="D21" i="3" l="1"/>
  <c r="C21" i="3"/>
  <c r="E21" i="3" s="1"/>
  <c r="B22" i="3" s="1"/>
  <c r="J26" i="3"/>
  <c r="K26" i="3" s="1"/>
  <c r="I26" i="3"/>
  <c r="H27" i="3" s="1"/>
  <c r="I27" i="3" l="1"/>
  <c r="J27" i="3"/>
  <c r="K27" i="3" s="1"/>
  <c r="D22" i="3"/>
  <c r="C22" i="3"/>
  <c r="E22" i="3" s="1"/>
  <c r="B23" i="3" s="1"/>
  <c r="D23" i="3" l="1"/>
  <c r="C23" i="3"/>
  <c r="E23" i="3" s="1"/>
  <c r="B24" i="3" s="1"/>
  <c r="H28" i="3"/>
  <c r="I28" i="3" l="1"/>
  <c r="J28" i="3"/>
  <c r="K28" i="3" s="1"/>
  <c r="C24" i="3"/>
  <c r="D24" i="3"/>
  <c r="E24" i="3" l="1"/>
  <c r="B25" i="3" s="1"/>
  <c r="H29" i="3"/>
  <c r="J29" i="3" l="1"/>
  <c r="K29" i="3" s="1"/>
  <c r="I29" i="3"/>
  <c r="H30" i="3"/>
  <c r="D25" i="3"/>
  <c r="C25" i="3"/>
  <c r="E25" i="3" s="1"/>
  <c r="B26" i="3" s="1"/>
  <c r="D26" i="3" l="1"/>
  <c r="C26" i="3"/>
  <c r="E26" i="3" s="1"/>
  <c r="B27" i="3" s="1"/>
  <c r="I30" i="3"/>
  <c r="H31" i="3" s="1"/>
  <c r="J30" i="3"/>
  <c r="K30" i="3" s="1"/>
  <c r="J31" i="3" l="1"/>
  <c r="K31" i="3" s="1"/>
  <c r="I31" i="3"/>
  <c r="H32" i="3" s="1"/>
  <c r="D27" i="3"/>
  <c r="C27" i="3"/>
  <c r="E27" i="3" s="1"/>
  <c r="B28" i="3" s="1"/>
  <c r="C28" i="3" l="1"/>
  <c r="D28" i="3"/>
  <c r="J32" i="3"/>
  <c r="K32" i="3" s="1"/>
  <c r="I32" i="3"/>
  <c r="H33" i="3" s="1"/>
  <c r="I33" i="3" l="1"/>
  <c r="J33" i="3"/>
  <c r="K33" i="3" s="1"/>
  <c r="E28" i="3"/>
  <c r="B29" i="3" s="1"/>
  <c r="D29" i="3" l="1"/>
  <c r="C29" i="3"/>
  <c r="E29" i="3" s="1"/>
  <c r="B30" i="3" s="1"/>
  <c r="H34" i="3"/>
  <c r="I34" i="3" l="1"/>
  <c r="J34" i="3"/>
  <c r="K34" i="3" s="1"/>
  <c r="D30" i="3"/>
  <c r="C30" i="3"/>
  <c r="E30" i="3" s="1"/>
  <c r="B31" i="3" s="1"/>
  <c r="D31" i="3" l="1"/>
  <c r="C31" i="3"/>
  <c r="E31" i="3" s="1"/>
  <c r="B32" i="3" s="1"/>
  <c r="H35" i="3"/>
  <c r="J35" i="3" l="1"/>
  <c r="K35" i="3" s="1"/>
  <c r="I35" i="3"/>
  <c r="H36" i="3" s="1"/>
  <c r="C32" i="3"/>
  <c r="D32" i="3"/>
  <c r="E32" i="3" l="1"/>
  <c r="B33" i="3" s="1"/>
  <c r="J36" i="3"/>
  <c r="K36" i="3" s="1"/>
  <c r="I36" i="3"/>
  <c r="H37" i="3" s="1"/>
  <c r="I37" i="3" l="1"/>
  <c r="J37" i="3"/>
  <c r="K37" i="3" s="1"/>
  <c r="D33" i="3"/>
  <c r="C33" i="3"/>
  <c r="E33" i="3" s="1"/>
  <c r="B34" i="3" s="1"/>
  <c r="D34" i="3" l="1"/>
  <c r="C34" i="3"/>
  <c r="E34" i="3" s="1"/>
  <c r="B35" i="3" s="1"/>
  <c r="H38" i="3"/>
  <c r="J38" i="3" l="1"/>
  <c r="K38" i="3" s="1"/>
  <c r="I38" i="3"/>
  <c r="H39" i="3" s="1"/>
  <c r="D35" i="3"/>
  <c r="C35" i="3"/>
  <c r="E35" i="3" s="1"/>
  <c r="B36" i="3" s="1"/>
  <c r="C36" i="3" l="1"/>
  <c r="D36" i="3"/>
  <c r="J39" i="3"/>
  <c r="K39" i="3" s="1"/>
  <c r="I39" i="3"/>
  <c r="H40" i="3" s="1"/>
  <c r="I40" i="3" l="1"/>
  <c r="J40" i="3"/>
  <c r="K40" i="3" s="1"/>
  <c r="E36" i="3"/>
  <c r="B37" i="3" s="1"/>
  <c r="D37" i="3" l="1"/>
  <c r="C37" i="3"/>
  <c r="E37" i="3" s="1"/>
  <c r="B38" i="3" s="1"/>
  <c r="H41" i="3"/>
  <c r="J41" i="3" l="1"/>
  <c r="K41" i="3" s="1"/>
  <c r="I41" i="3"/>
  <c r="D38" i="3"/>
  <c r="C38" i="3"/>
  <c r="E38" i="3" s="1"/>
  <c r="B39" i="3" s="1"/>
  <c r="D39" i="3" l="1"/>
  <c r="C39" i="3"/>
  <c r="E39" i="3" s="1"/>
  <c r="B40" i="3" s="1"/>
  <c r="H42" i="3"/>
  <c r="J42" i="3" l="1"/>
  <c r="K42" i="3" s="1"/>
  <c r="I42" i="3"/>
  <c r="C40" i="3"/>
  <c r="D40" i="3"/>
  <c r="E40" i="3" l="1"/>
  <c r="B41" i="3" s="1"/>
  <c r="H43" i="3"/>
  <c r="J43" i="3" l="1"/>
  <c r="K43" i="3" s="1"/>
  <c r="I43" i="3"/>
  <c r="D41" i="3"/>
  <c r="C41" i="3"/>
  <c r="E41" i="3" s="1"/>
  <c r="B42" i="3" s="1"/>
  <c r="D42" i="3" l="1"/>
  <c r="C42" i="3"/>
  <c r="E42" i="3" s="1"/>
  <c r="B43" i="3" s="1"/>
  <c r="H44" i="3"/>
  <c r="J44" i="3" l="1"/>
  <c r="K44" i="3" s="1"/>
  <c r="I44" i="3"/>
  <c r="C43" i="3"/>
  <c r="D43" i="3"/>
  <c r="E43" i="3" l="1"/>
  <c r="B44" i="3" s="1"/>
  <c r="D44" i="3" l="1"/>
  <c r="C44" i="3"/>
  <c r="E44" i="3" s="1"/>
</calcChain>
</file>

<file path=xl/sharedStrings.xml><?xml version="1.0" encoding="utf-8"?>
<sst xmlns="http://schemas.openxmlformats.org/spreadsheetml/2006/main" count="81" uniqueCount="15">
  <si>
    <t>Beispiel</t>
  </si>
  <si>
    <t>Kn</t>
  </si>
  <si>
    <t>[€]</t>
  </si>
  <si>
    <t>Kurs-
rendite</t>
  </si>
  <si>
    <t>Dividenden-
rendite</t>
  </si>
  <si>
    <t>Kurs-
rendite
netto</t>
  </si>
  <si>
    <t>Dividenden-
rendite
netto</t>
  </si>
  <si>
    <t>Summe
netto</t>
  </si>
  <si>
    <t>Jahre</t>
  </si>
  <si>
    <t>Summe</t>
  </si>
  <si>
    <t>Gesamtsumme</t>
  </si>
  <si>
    <t>Nachsteuerrendite</t>
  </si>
  <si>
    <t>Zinseszinseffekt!</t>
  </si>
  <si>
    <t>Buy&amp;Hold</t>
  </si>
  <si>
    <t>aktiver Anleger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</si>
</sst>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/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30480</xdr:colOff>
      <xdr:row>2</xdr:row>
      <xdr:rowOff>0</xdr:rowOff>
    </xdr:from>
    <xdr:to>
      <xdr:col>22</xdr:col>
      <xdr:colOff>389775</xdr:colOff>
      <xdr:row>16</xdr:row>
      <xdr:rowOff>114300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5980" y="365760"/>
          <a:ext cx="7141095" cy="3223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30480</xdr:colOff>
      <xdr:row>2</xdr:row>
      <xdr:rowOff>0</xdr:rowOff>
    </xdr:from>
    <xdr:to>
      <xdr:col>19</xdr:col>
      <xdr:colOff>572655</xdr:colOff>
      <xdr:row>19</xdr:row>
      <xdr:rowOff>114300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5980" y="365760"/>
          <a:ext cx="7141095" cy="322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E18" sqref="E18"/>
    </sheetView>
  </sheetViews>
  <sheetFormatPr baseColWidth="10" defaultColWidth="8.88671875" defaultRowHeight="14.4" x14ac:dyDescent="0.3"/>
  <cols>
    <col min="1" max="1" width="5.33203125" bestFit="1" customWidth="1"/>
    <col min="2" max="2" width="8.6640625" customWidth="1"/>
    <col min="3" max="3" width="7.5546875" customWidth="1"/>
    <col min="4" max="4" width="10" bestFit="1" customWidth="1"/>
    <col min="5" max="5" width="8.33203125" customWidth="1"/>
    <col min="6" max="6" width="6.109375" customWidth="1"/>
    <col min="7" max="7" width="5.33203125" bestFit="1" customWidth="1"/>
    <col min="8" max="8" width="8.109375" customWidth="1"/>
    <col min="9" max="9" width="7.44140625" bestFit="1" customWidth="1"/>
    <col min="10" max="10" width="8.6640625" customWidth="1"/>
    <col min="11" max="11" width="10.5546875" customWidth="1"/>
    <col min="12" max="12" width="10" customWidth="1"/>
  </cols>
  <sheetData>
    <row r="1" spans="1:11" x14ac:dyDescent="0.3">
      <c r="B1" t="s">
        <v>0</v>
      </c>
      <c r="C1" s="1">
        <v>0.06</v>
      </c>
      <c r="D1" s="2">
        <v>2.5000000000000001E-2</v>
      </c>
      <c r="E1" s="4">
        <v>0.28000000000000003</v>
      </c>
    </row>
    <row r="2" spans="1:11" x14ac:dyDescent="0.3">
      <c r="A2" s="8" t="s">
        <v>14</v>
      </c>
      <c r="B2" s="8"/>
      <c r="C2" s="8"/>
      <c r="D2" s="8"/>
      <c r="E2" s="8"/>
      <c r="G2" s="10" t="s">
        <v>13</v>
      </c>
      <c r="H2" s="10"/>
      <c r="I2" s="10"/>
      <c r="J2" s="10"/>
    </row>
    <row r="3" spans="1:11" ht="57.6" x14ac:dyDescent="0.3">
      <c r="A3" t="s">
        <v>8</v>
      </c>
      <c r="B3" t="s">
        <v>1</v>
      </c>
      <c r="C3" s="3" t="s">
        <v>3</v>
      </c>
      <c r="D3" s="3" t="s">
        <v>4</v>
      </c>
      <c r="E3" s="3" t="s">
        <v>6</v>
      </c>
      <c r="G3" t="s">
        <v>8</v>
      </c>
      <c r="H3" t="s">
        <v>1</v>
      </c>
      <c r="I3" s="3" t="s">
        <v>3</v>
      </c>
      <c r="J3" s="3" t="s">
        <v>4</v>
      </c>
      <c r="K3" s="3" t="s">
        <v>6</v>
      </c>
    </row>
    <row r="4" spans="1:11" x14ac:dyDescent="0.3">
      <c r="B4" t="s">
        <v>2</v>
      </c>
      <c r="C4" t="s">
        <v>2</v>
      </c>
      <c r="D4" t="s">
        <v>2</v>
      </c>
      <c r="E4" t="s">
        <v>2</v>
      </c>
      <c r="H4" t="s">
        <v>2</v>
      </c>
      <c r="I4" t="s">
        <v>2</v>
      </c>
      <c r="J4" t="s">
        <v>2</v>
      </c>
      <c r="K4" t="s">
        <v>2</v>
      </c>
    </row>
    <row r="5" spans="1:11" x14ac:dyDescent="0.3">
      <c r="A5">
        <v>1</v>
      </c>
      <c r="B5" s="5">
        <v>1000</v>
      </c>
      <c r="C5" s="5">
        <f>B5*$C$1</f>
        <v>60</v>
      </c>
      <c r="D5" s="5">
        <f>B5*$D$1</f>
        <v>25</v>
      </c>
      <c r="E5" s="5">
        <f>(C5+D5)*(1-$E$1)</f>
        <v>61.199999999999996</v>
      </c>
      <c r="G5">
        <v>1</v>
      </c>
      <c r="H5" s="5">
        <v>1000</v>
      </c>
      <c r="I5" s="5">
        <f>H5*$C$1</f>
        <v>60</v>
      </c>
      <c r="J5" s="5">
        <f>H5*$D$1</f>
        <v>25</v>
      </c>
      <c r="K5" s="5">
        <f>J5*(1-$E$1)</f>
        <v>18</v>
      </c>
    </row>
    <row r="6" spans="1:11" x14ac:dyDescent="0.3">
      <c r="A6">
        <f>A5+1</f>
        <v>2</v>
      </c>
      <c r="B6" s="5">
        <f>B5+E5</f>
        <v>1061.2</v>
      </c>
      <c r="C6" s="5">
        <f>B6*$C$1</f>
        <v>63.671999999999997</v>
      </c>
      <c r="D6" s="5">
        <f>B6*$D$1</f>
        <v>26.53</v>
      </c>
      <c r="E6" s="5">
        <f>(C6+D6)*(1-$E$1)</f>
        <v>64.945439999999991</v>
      </c>
      <c r="G6">
        <f>G5+1</f>
        <v>2</v>
      </c>
      <c r="H6" s="5">
        <f>H5+I5+K5</f>
        <v>1078</v>
      </c>
      <c r="I6" s="5">
        <f>H6*$C$1</f>
        <v>64.679999999999993</v>
      </c>
      <c r="J6" s="5">
        <f>H6*$D$1</f>
        <v>26.950000000000003</v>
      </c>
      <c r="K6" s="5">
        <f>J6*(1-$E$1)</f>
        <v>19.404</v>
      </c>
    </row>
    <row r="7" spans="1:11" x14ac:dyDescent="0.3">
      <c r="A7">
        <f t="shared" ref="A7:A14" si="0">A6+1</f>
        <v>3</v>
      </c>
      <c r="B7" s="5">
        <f t="shared" ref="B7:B14" si="1">B6+E6</f>
        <v>1126.14544</v>
      </c>
      <c r="C7" s="5">
        <f t="shared" ref="C7:C14" si="2">B7*$C$1</f>
        <v>67.568726400000003</v>
      </c>
      <c r="D7" s="5">
        <f t="shared" ref="D7:D14" si="3">B7*$D$1</f>
        <v>28.153636000000002</v>
      </c>
      <c r="E7" s="5">
        <f t="shared" ref="E7:E14" si="4">(C7+D7)*(1-$E$1)</f>
        <v>68.920100928000011</v>
      </c>
      <c r="G7">
        <f t="shared" ref="G7:G14" si="5">G6+1</f>
        <v>3</v>
      </c>
      <c r="H7" s="5">
        <f t="shared" ref="H7:H14" si="6">H6+I6+K6</f>
        <v>1162.0840000000001</v>
      </c>
      <c r="I7" s="5">
        <f t="shared" ref="I7:I14" si="7">H7*$C$1</f>
        <v>69.725040000000007</v>
      </c>
      <c r="J7" s="5">
        <f t="shared" ref="J7:J14" si="8">H7*$D$1</f>
        <v>29.052100000000003</v>
      </c>
      <c r="K7" s="5">
        <f t="shared" ref="K7:K14" si="9">J7*(1-$E$1)</f>
        <v>20.917512000000002</v>
      </c>
    </row>
    <row r="8" spans="1:11" x14ac:dyDescent="0.3">
      <c r="A8">
        <f t="shared" si="0"/>
        <v>4</v>
      </c>
      <c r="B8" s="5">
        <f t="shared" si="1"/>
        <v>1195.065540928</v>
      </c>
      <c r="C8" s="5">
        <f t="shared" si="2"/>
        <v>71.703932455680004</v>
      </c>
      <c r="D8" s="5">
        <f t="shared" si="3"/>
        <v>29.8766385232</v>
      </c>
      <c r="E8" s="5">
        <f t="shared" si="4"/>
        <v>73.138011104793605</v>
      </c>
      <c r="G8">
        <f t="shared" si="5"/>
        <v>4</v>
      </c>
      <c r="H8" s="5">
        <f t="shared" si="6"/>
        <v>1252.7265520000001</v>
      </c>
      <c r="I8" s="5">
        <f t="shared" si="7"/>
        <v>75.163593120000002</v>
      </c>
      <c r="J8" s="5">
        <f t="shared" si="8"/>
        <v>31.318163800000004</v>
      </c>
      <c r="K8" s="5">
        <f t="shared" si="9"/>
        <v>22.549077936000003</v>
      </c>
    </row>
    <row r="9" spans="1:11" x14ac:dyDescent="0.3">
      <c r="A9">
        <f t="shared" si="0"/>
        <v>5</v>
      </c>
      <c r="B9" s="5">
        <f t="shared" si="1"/>
        <v>1268.2035520327936</v>
      </c>
      <c r="C9" s="5">
        <f t="shared" si="2"/>
        <v>76.092213121967617</v>
      </c>
      <c r="D9" s="5">
        <f t="shared" si="3"/>
        <v>31.705088800819841</v>
      </c>
      <c r="E9" s="5">
        <f t="shared" si="4"/>
        <v>77.614057384406962</v>
      </c>
      <c r="G9">
        <f t="shared" si="5"/>
        <v>5</v>
      </c>
      <c r="H9" s="5">
        <f t="shared" si="6"/>
        <v>1350.4392230560002</v>
      </c>
      <c r="I9" s="5">
        <f t="shared" si="7"/>
        <v>81.026353383360004</v>
      </c>
      <c r="J9" s="5">
        <f t="shared" si="8"/>
        <v>33.760980576400009</v>
      </c>
      <c r="K9" s="5">
        <f t="shared" si="9"/>
        <v>24.307906015008005</v>
      </c>
    </row>
    <row r="10" spans="1:11" x14ac:dyDescent="0.3">
      <c r="A10">
        <f t="shared" si="0"/>
        <v>6</v>
      </c>
      <c r="B10" s="5">
        <f t="shared" si="1"/>
        <v>1345.8176094172006</v>
      </c>
      <c r="C10" s="5">
        <f t="shared" si="2"/>
        <v>80.749056565032035</v>
      </c>
      <c r="D10" s="5">
        <f t="shared" si="3"/>
        <v>33.645440235430016</v>
      </c>
      <c r="E10" s="5">
        <f t="shared" si="4"/>
        <v>82.364037696332673</v>
      </c>
      <c r="G10">
        <f t="shared" si="5"/>
        <v>6</v>
      </c>
      <c r="H10" s="5">
        <f t="shared" si="6"/>
        <v>1455.7734824543681</v>
      </c>
      <c r="I10" s="5">
        <f t="shared" si="7"/>
        <v>87.346408947262091</v>
      </c>
      <c r="J10" s="5">
        <f t="shared" si="8"/>
        <v>36.394337061359202</v>
      </c>
      <c r="K10" s="5">
        <f t="shared" si="9"/>
        <v>26.203922684178625</v>
      </c>
    </row>
    <row r="11" spans="1:11" x14ac:dyDescent="0.3">
      <c r="A11">
        <f t="shared" si="0"/>
        <v>7</v>
      </c>
      <c r="B11" s="5">
        <f t="shared" si="1"/>
        <v>1428.1816471135332</v>
      </c>
      <c r="C11" s="5">
        <f t="shared" si="2"/>
        <v>85.690898826811988</v>
      </c>
      <c r="D11" s="5">
        <f t="shared" si="3"/>
        <v>35.70454117783833</v>
      </c>
      <c r="E11" s="5">
        <f t="shared" si="4"/>
        <v>87.404716803348222</v>
      </c>
      <c r="G11">
        <f t="shared" si="5"/>
        <v>7</v>
      </c>
      <c r="H11" s="5">
        <f t="shared" si="6"/>
        <v>1569.3238140858089</v>
      </c>
      <c r="I11" s="5">
        <f t="shared" si="7"/>
        <v>94.159428845148526</v>
      </c>
      <c r="J11" s="5">
        <f t="shared" si="8"/>
        <v>39.233095352145227</v>
      </c>
      <c r="K11" s="5">
        <f t="shared" si="9"/>
        <v>28.247828653544563</v>
      </c>
    </row>
    <row r="12" spans="1:11" x14ac:dyDescent="0.3">
      <c r="A12">
        <f t="shared" si="0"/>
        <v>8</v>
      </c>
      <c r="B12" s="5">
        <f t="shared" si="1"/>
        <v>1515.5863639168815</v>
      </c>
      <c r="C12" s="5">
        <f t="shared" si="2"/>
        <v>90.935181835012884</v>
      </c>
      <c r="D12" s="5">
        <f t="shared" si="3"/>
        <v>37.889659097922042</v>
      </c>
      <c r="E12" s="5">
        <f t="shared" si="4"/>
        <v>92.753885471713147</v>
      </c>
      <c r="G12">
        <f t="shared" si="5"/>
        <v>8</v>
      </c>
      <c r="H12" s="5">
        <f t="shared" si="6"/>
        <v>1691.7310715845019</v>
      </c>
      <c r="I12" s="5">
        <f t="shared" si="7"/>
        <v>101.50386429507012</v>
      </c>
      <c r="J12" s="5">
        <f t="shared" si="8"/>
        <v>42.293276789612548</v>
      </c>
      <c r="K12" s="5">
        <f t="shared" si="9"/>
        <v>30.451159288521033</v>
      </c>
    </row>
    <row r="13" spans="1:11" x14ac:dyDescent="0.3">
      <c r="A13">
        <f t="shared" si="0"/>
        <v>9</v>
      </c>
      <c r="B13" s="5">
        <f t="shared" si="1"/>
        <v>1608.3402493885947</v>
      </c>
      <c r="C13" s="5">
        <f t="shared" si="2"/>
        <v>96.500414963315677</v>
      </c>
      <c r="D13" s="5">
        <f t="shared" si="3"/>
        <v>40.208506234714868</v>
      </c>
      <c r="E13" s="5">
        <f t="shared" si="4"/>
        <v>98.430423262581982</v>
      </c>
      <c r="G13">
        <f t="shared" si="5"/>
        <v>9</v>
      </c>
      <c r="H13" s="5">
        <f t="shared" si="6"/>
        <v>1823.6860951680931</v>
      </c>
      <c r="I13" s="5">
        <f t="shared" si="7"/>
        <v>109.42116571008557</v>
      </c>
      <c r="J13" s="5">
        <f t="shared" si="8"/>
        <v>45.592152379202332</v>
      </c>
      <c r="K13" s="5">
        <f t="shared" si="9"/>
        <v>32.826349713025678</v>
      </c>
    </row>
    <row r="14" spans="1:11" x14ac:dyDescent="0.3">
      <c r="A14">
        <f t="shared" si="0"/>
        <v>10</v>
      </c>
      <c r="B14" s="5">
        <f t="shared" si="1"/>
        <v>1706.7706726511767</v>
      </c>
      <c r="C14" s="5">
        <f t="shared" si="2"/>
        <v>102.40624035907059</v>
      </c>
      <c r="D14" s="5">
        <f t="shared" si="3"/>
        <v>42.669266816279418</v>
      </c>
      <c r="E14" s="5">
        <f t="shared" si="4"/>
        <v>104.45436516625202</v>
      </c>
      <c r="G14">
        <f t="shared" si="5"/>
        <v>10</v>
      </c>
      <c r="H14" s="5">
        <f t="shared" si="6"/>
        <v>1965.9336105912043</v>
      </c>
      <c r="I14" s="5">
        <f t="shared" si="7"/>
        <v>117.95601663547225</v>
      </c>
      <c r="J14" s="5">
        <f t="shared" si="8"/>
        <v>49.14834026478011</v>
      </c>
      <c r="K14" s="5">
        <f t="shared" si="9"/>
        <v>35.386804990641679</v>
      </c>
    </row>
    <row r="15" spans="1:11" x14ac:dyDescent="0.3">
      <c r="B15" s="5"/>
      <c r="C15" s="5"/>
      <c r="D15" s="5"/>
      <c r="H15" s="5"/>
      <c r="I15" s="5">
        <f>SUM(I5:I14)</f>
        <v>860.98187093639854</v>
      </c>
      <c r="J15" s="5"/>
      <c r="K15" s="5">
        <f>I15*(1-$E$1)</f>
        <v>619.90694707420687</v>
      </c>
    </row>
    <row r="16" spans="1:11" x14ac:dyDescent="0.3">
      <c r="B16" s="5"/>
      <c r="C16" s="5"/>
      <c r="D16" s="5" t="s">
        <v>9</v>
      </c>
      <c r="E16" s="5">
        <f>SUM(E5:E14)</f>
        <v>811.22503781742864</v>
      </c>
      <c r="H16" s="5"/>
      <c r="I16" s="5"/>
      <c r="J16" s="5" t="s">
        <v>9</v>
      </c>
      <c r="K16" s="9">
        <f>SUM(K5:K15)</f>
        <v>878.20150835512641</v>
      </c>
    </row>
    <row r="17" spans="2:11" x14ac:dyDescent="0.3">
      <c r="B17" s="5"/>
      <c r="C17" s="5" t="s">
        <v>11</v>
      </c>
      <c r="D17" s="5"/>
      <c r="E17" s="5">
        <f>(POWER(((B5+E16)/$B$5),1/$A$14)-1)*100</f>
        <v>6.1199999999999921</v>
      </c>
      <c r="I17" s="5" t="s">
        <v>11</v>
      </c>
      <c r="J17" s="5"/>
      <c r="K17" s="5">
        <f>(POWER(((H5+K16)/$B$5),1/$A$14)-1)*100</f>
        <v>6.506035343459815</v>
      </c>
    </row>
  </sheetData>
  <mergeCells count="1">
    <mergeCell ref="G2:J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27" workbookViewId="0">
      <selection activeCell="E48" sqref="E48"/>
    </sheetView>
  </sheetViews>
  <sheetFormatPr baseColWidth="10" defaultColWidth="8.88671875" defaultRowHeight="14.4" x14ac:dyDescent="0.3"/>
  <cols>
    <col min="1" max="1" width="5.33203125" bestFit="1" customWidth="1"/>
    <col min="2" max="2" width="8.6640625" customWidth="1"/>
    <col min="3" max="3" width="7.5546875" customWidth="1"/>
    <col min="4" max="4" width="10" bestFit="1" customWidth="1"/>
    <col min="5" max="5" width="8.33203125" customWidth="1"/>
    <col min="6" max="6" width="6.109375" customWidth="1"/>
    <col min="7" max="7" width="5.33203125" bestFit="1" customWidth="1"/>
    <col min="8" max="9" width="8.44140625" bestFit="1" customWidth="1"/>
    <col min="10" max="10" width="8.6640625" customWidth="1"/>
    <col min="11" max="11" width="10.5546875" customWidth="1"/>
    <col min="12" max="12" width="10" customWidth="1"/>
  </cols>
  <sheetData>
    <row r="1" spans="1:11" x14ac:dyDescent="0.3">
      <c r="B1" t="s">
        <v>0</v>
      </c>
      <c r="C1" s="1">
        <v>0.06</v>
      </c>
      <c r="D1" s="2">
        <v>2.5000000000000001E-2</v>
      </c>
      <c r="E1" s="4">
        <v>0.28000000000000003</v>
      </c>
    </row>
    <row r="2" spans="1:11" x14ac:dyDescent="0.3">
      <c r="A2" s="8" t="s">
        <v>14</v>
      </c>
      <c r="B2" s="8"/>
      <c r="C2" s="8"/>
      <c r="D2" s="8"/>
      <c r="E2" s="8"/>
      <c r="G2" s="10" t="s">
        <v>13</v>
      </c>
      <c r="H2" s="10"/>
      <c r="I2" s="10"/>
      <c r="J2" s="10"/>
    </row>
    <row r="3" spans="1:11" ht="57.6" x14ac:dyDescent="0.3">
      <c r="A3" t="s">
        <v>8</v>
      </c>
      <c r="B3" t="s">
        <v>1</v>
      </c>
      <c r="C3" s="3" t="s">
        <v>3</v>
      </c>
      <c r="D3" s="3" t="s">
        <v>4</v>
      </c>
      <c r="E3" s="3" t="s">
        <v>6</v>
      </c>
      <c r="G3" t="s">
        <v>8</v>
      </c>
      <c r="H3" t="s">
        <v>1</v>
      </c>
      <c r="I3" s="3" t="s">
        <v>3</v>
      </c>
      <c r="J3" s="3" t="s">
        <v>4</v>
      </c>
      <c r="K3" s="3" t="s">
        <v>6</v>
      </c>
    </row>
    <row r="4" spans="1:11" x14ac:dyDescent="0.3">
      <c r="B4" t="s">
        <v>2</v>
      </c>
      <c r="C4" t="s">
        <v>2</v>
      </c>
      <c r="D4" t="s">
        <v>2</v>
      </c>
      <c r="E4" t="s">
        <v>2</v>
      </c>
      <c r="H4" t="s">
        <v>2</v>
      </c>
      <c r="I4" t="s">
        <v>2</v>
      </c>
      <c r="J4" t="s">
        <v>2</v>
      </c>
      <c r="K4" t="s">
        <v>2</v>
      </c>
    </row>
    <row r="5" spans="1:11" x14ac:dyDescent="0.3">
      <c r="A5">
        <v>1</v>
      </c>
      <c r="B5" s="5">
        <v>1000</v>
      </c>
      <c r="C5" s="5">
        <f>B5*$C$1</f>
        <v>60</v>
      </c>
      <c r="D5" s="5">
        <f>B5*$D$1</f>
        <v>25</v>
      </c>
      <c r="E5" s="5">
        <f>(C5+D5)*(1-$E$1)</f>
        <v>61.199999999999996</v>
      </c>
      <c r="G5">
        <v>1</v>
      </c>
      <c r="H5" s="5">
        <v>1000</v>
      </c>
      <c r="I5" s="5">
        <f>H5*$C$1</f>
        <v>60</v>
      </c>
      <c r="J5" s="5">
        <f>H5*$D$1</f>
        <v>25</v>
      </c>
      <c r="K5" s="5">
        <f>J5*(1-$E$1)</f>
        <v>18</v>
      </c>
    </row>
    <row r="6" spans="1:11" x14ac:dyDescent="0.3">
      <c r="A6">
        <f>A5+1</f>
        <v>2</v>
      </c>
      <c r="B6" s="5">
        <f>B5+E5</f>
        <v>1061.2</v>
      </c>
      <c r="C6" s="5">
        <f>B6*$C$1</f>
        <v>63.671999999999997</v>
      </c>
      <c r="D6" s="5">
        <f>B6*$D$1</f>
        <v>26.53</v>
      </c>
      <c r="E6" s="5">
        <f>(C6+D6)*(1-$E$1)</f>
        <v>64.945439999999991</v>
      </c>
      <c r="G6">
        <f>G5+1</f>
        <v>2</v>
      </c>
      <c r="H6" s="5">
        <f>H5+I5+K5</f>
        <v>1078</v>
      </c>
      <c r="I6" s="5">
        <f>H6*$C$1</f>
        <v>64.679999999999993</v>
      </c>
      <c r="J6" s="5">
        <f>H6*$D$1</f>
        <v>26.950000000000003</v>
      </c>
      <c r="K6" s="5">
        <f>J6*(1-$E$1)</f>
        <v>19.404</v>
      </c>
    </row>
    <row r="7" spans="1:11" x14ac:dyDescent="0.3">
      <c r="A7">
        <f t="shared" ref="A7:A44" si="0">A6+1</f>
        <v>3</v>
      </c>
      <c r="B7" s="5">
        <f t="shared" ref="B7:B14" si="1">B6+E6</f>
        <v>1126.14544</v>
      </c>
      <c r="C7" s="5">
        <f t="shared" ref="C7:C14" si="2">B7*$C$1</f>
        <v>67.568726400000003</v>
      </c>
      <c r="D7" s="5">
        <f t="shared" ref="D7:D14" si="3">B7*$D$1</f>
        <v>28.153636000000002</v>
      </c>
      <c r="E7" s="5">
        <f t="shared" ref="E7:E14" si="4">(C7+D7)*(1-$E$1)</f>
        <v>68.920100928000011</v>
      </c>
      <c r="G7">
        <f t="shared" ref="G7:G44" si="5">G6+1</f>
        <v>3</v>
      </c>
      <c r="H7" s="5">
        <f t="shared" ref="H7:H14" si="6">H6+I6+K6</f>
        <v>1162.0840000000001</v>
      </c>
      <c r="I7" s="5">
        <f t="shared" ref="I7:I14" si="7">H7*$C$1</f>
        <v>69.725040000000007</v>
      </c>
      <c r="J7" s="5">
        <f t="shared" ref="J7:J14" si="8">H7*$D$1</f>
        <v>29.052100000000003</v>
      </c>
      <c r="K7" s="5">
        <f t="shared" ref="K7:K14" si="9">J7*(1-$E$1)</f>
        <v>20.917512000000002</v>
      </c>
    </row>
    <row r="8" spans="1:11" x14ac:dyDescent="0.3">
      <c r="A8">
        <f t="shared" si="0"/>
        <v>4</v>
      </c>
      <c r="B8" s="5">
        <f t="shared" si="1"/>
        <v>1195.065540928</v>
      </c>
      <c r="C8" s="5">
        <f t="shared" si="2"/>
        <v>71.703932455680004</v>
      </c>
      <c r="D8" s="5">
        <f t="shared" si="3"/>
        <v>29.8766385232</v>
      </c>
      <c r="E8" s="5">
        <f t="shared" si="4"/>
        <v>73.138011104793605</v>
      </c>
      <c r="G8">
        <f t="shared" si="5"/>
        <v>4</v>
      </c>
      <c r="H8" s="5">
        <f t="shared" si="6"/>
        <v>1252.7265520000001</v>
      </c>
      <c r="I8" s="5">
        <f t="shared" si="7"/>
        <v>75.163593120000002</v>
      </c>
      <c r="J8" s="5">
        <f t="shared" si="8"/>
        <v>31.318163800000004</v>
      </c>
      <c r="K8" s="5">
        <f t="shared" si="9"/>
        <v>22.549077936000003</v>
      </c>
    </row>
    <row r="9" spans="1:11" x14ac:dyDescent="0.3">
      <c r="A9">
        <f t="shared" si="0"/>
        <v>5</v>
      </c>
      <c r="B9" s="5">
        <f t="shared" si="1"/>
        <v>1268.2035520327936</v>
      </c>
      <c r="C9" s="5">
        <f t="shared" si="2"/>
        <v>76.092213121967617</v>
      </c>
      <c r="D9" s="5">
        <f t="shared" si="3"/>
        <v>31.705088800819841</v>
      </c>
      <c r="E9" s="5">
        <f t="shared" si="4"/>
        <v>77.614057384406962</v>
      </c>
      <c r="G9">
        <f t="shared" si="5"/>
        <v>5</v>
      </c>
      <c r="H9" s="5">
        <f t="shared" si="6"/>
        <v>1350.4392230560002</v>
      </c>
      <c r="I9" s="5">
        <f t="shared" si="7"/>
        <v>81.026353383360004</v>
      </c>
      <c r="J9" s="5">
        <f t="shared" si="8"/>
        <v>33.760980576400009</v>
      </c>
      <c r="K9" s="5">
        <f t="shared" si="9"/>
        <v>24.307906015008005</v>
      </c>
    </row>
    <row r="10" spans="1:11" x14ac:dyDescent="0.3">
      <c r="A10">
        <f t="shared" si="0"/>
        <v>6</v>
      </c>
      <c r="B10" s="5">
        <f t="shared" si="1"/>
        <v>1345.8176094172006</v>
      </c>
      <c r="C10" s="5">
        <f t="shared" si="2"/>
        <v>80.749056565032035</v>
      </c>
      <c r="D10" s="5">
        <f t="shared" si="3"/>
        <v>33.645440235430016</v>
      </c>
      <c r="E10" s="5">
        <f t="shared" si="4"/>
        <v>82.364037696332673</v>
      </c>
      <c r="G10">
        <f t="shared" si="5"/>
        <v>6</v>
      </c>
      <c r="H10" s="5">
        <f t="shared" si="6"/>
        <v>1455.7734824543681</v>
      </c>
      <c r="I10" s="5">
        <f t="shared" si="7"/>
        <v>87.346408947262091</v>
      </c>
      <c r="J10" s="5">
        <f t="shared" si="8"/>
        <v>36.394337061359202</v>
      </c>
      <c r="K10" s="5">
        <f t="shared" si="9"/>
        <v>26.203922684178625</v>
      </c>
    </row>
    <row r="11" spans="1:11" x14ac:dyDescent="0.3">
      <c r="A11">
        <f t="shared" si="0"/>
        <v>7</v>
      </c>
      <c r="B11" s="5">
        <f t="shared" si="1"/>
        <v>1428.1816471135332</v>
      </c>
      <c r="C11" s="5">
        <f t="shared" si="2"/>
        <v>85.690898826811988</v>
      </c>
      <c r="D11" s="5">
        <f t="shared" si="3"/>
        <v>35.70454117783833</v>
      </c>
      <c r="E11" s="5">
        <f t="shared" si="4"/>
        <v>87.404716803348222</v>
      </c>
      <c r="G11">
        <f t="shared" si="5"/>
        <v>7</v>
      </c>
      <c r="H11" s="5">
        <f t="shared" si="6"/>
        <v>1569.3238140858089</v>
      </c>
      <c r="I11" s="5">
        <f t="shared" si="7"/>
        <v>94.159428845148526</v>
      </c>
      <c r="J11" s="5">
        <f t="shared" si="8"/>
        <v>39.233095352145227</v>
      </c>
      <c r="K11" s="5">
        <f t="shared" si="9"/>
        <v>28.247828653544563</v>
      </c>
    </row>
    <row r="12" spans="1:11" x14ac:dyDescent="0.3">
      <c r="A12">
        <f t="shared" si="0"/>
        <v>8</v>
      </c>
      <c r="B12" s="5">
        <f t="shared" si="1"/>
        <v>1515.5863639168815</v>
      </c>
      <c r="C12" s="5">
        <f t="shared" si="2"/>
        <v>90.935181835012884</v>
      </c>
      <c r="D12" s="5">
        <f t="shared" si="3"/>
        <v>37.889659097922042</v>
      </c>
      <c r="E12" s="5">
        <f t="shared" si="4"/>
        <v>92.753885471713147</v>
      </c>
      <c r="G12">
        <f t="shared" si="5"/>
        <v>8</v>
      </c>
      <c r="H12" s="5">
        <f t="shared" si="6"/>
        <v>1691.7310715845019</v>
      </c>
      <c r="I12" s="5">
        <f t="shared" si="7"/>
        <v>101.50386429507012</v>
      </c>
      <c r="J12" s="5">
        <f t="shared" si="8"/>
        <v>42.293276789612548</v>
      </c>
      <c r="K12" s="5">
        <f t="shared" si="9"/>
        <v>30.451159288521033</v>
      </c>
    </row>
    <row r="13" spans="1:11" x14ac:dyDescent="0.3">
      <c r="A13">
        <f t="shared" si="0"/>
        <v>9</v>
      </c>
      <c r="B13" s="5">
        <f t="shared" si="1"/>
        <v>1608.3402493885947</v>
      </c>
      <c r="C13" s="5">
        <f t="shared" si="2"/>
        <v>96.500414963315677</v>
      </c>
      <c r="D13" s="5">
        <f t="shared" si="3"/>
        <v>40.208506234714868</v>
      </c>
      <c r="E13" s="5">
        <f t="shared" si="4"/>
        <v>98.430423262581982</v>
      </c>
      <c r="G13">
        <f t="shared" si="5"/>
        <v>9</v>
      </c>
      <c r="H13" s="5">
        <f t="shared" si="6"/>
        <v>1823.6860951680931</v>
      </c>
      <c r="I13" s="5">
        <f t="shared" si="7"/>
        <v>109.42116571008557</v>
      </c>
      <c r="J13" s="5">
        <f t="shared" si="8"/>
        <v>45.592152379202332</v>
      </c>
      <c r="K13" s="5">
        <f t="shared" si="9"/>
        <v>32.826349713025678</v>
      </c>
    </row>
    <row r="14" spans="1:11" x14ac:dyDescent="0.3">
      <c r="A14">
        <f t="shared" si="0"/>
        <v>10</v>
      </c>
      <c r="B14" s="5">
        <f t="shared" si="1"/>
        <v>1706.7706726511767</v>
      </c>
      <c r="C14" s="5">
        <f t="shared" si="2"/>
        <v>102.40624035907059</v>
      </c>
      <c r="D14" s="5">
        <f t="shared" si="3"/>
        <v>42.669266816279418</v>
      </c>
      <c r="E14" s="5">
        <f t="shared" si="4"/>
        <v>104.45436516625202</v>
      </c>
      <c r="G14">
        <f t="shared" si="5"/>
        <v>10</v>
      </c>
      <c r="H14" s="5">
        <f t="shared" si="6"/>
        <v>1965.9336105912043</v>
      </c>
      <c r="I14" s="5">
        <f t="shared" si="7"/>
        <v>117.95601663547225</v>
      </c>
      <c r="J14" s="5">
        <f t="shared" si="8"/>
        <v>49.14834026478011</v>
      </c>
      <c r="K14" s="5">
        <f t="shared" si="9"/>
        <v>35.386804990641679</v>
      </c>
    </row>
    <row r="15" spans="1:11" x14ac:dyDescent="0.3">
      <c r="A15">
        <f t="shared" si="0"/>
        <v>11</v>
      </c>
      <c r="B15" s="5">
        <f t="shared" ref="B15" si="10">B14+E14</f>
        <v>1811.2250378174288</v>
      </c>
      <c r="C15" s="5">
        <f t="shared" ref="C15" si="11">B15*$C$1</f>
        <v>108.67350226904573</v>
      </c>
      <c r="D15" s="5">
        <f t="shared" ref="D15" si="12">B15*$D$1</f>
        <v>45.280625945435723</v>
      </c>
      <c r="E15" s="5">
        <f t="shared" ref="E15" si="13">(C15+D15)*(1-$E$1)</f>
        <v>110.84697231442664</v>
      </c>
      <c r="G15">
        <f t="shared" si="5"/>
        <v>11</v>
      </c>
      <c r="H15" s="5">
        <f t="shared" ref="H15" si="14">H14+I14+K14</f>
        <v>2119.2764322173184</v>
      </c>
      <c r="I15" s="5">
        <f t="shared" ref="I15" si="15">H15*$C$1</f>
        <v>127.1565859330391</v>
      </c>
      <c r="J15" s="5">
        <f t="shared" ref="J15" si="16">H15*$D$1</f>
        <v>52.98191080543296</v>
      </c>
      <c r="K15" s="5">
        <f t="shared" ref="K15" si="17">J15*(1-$E$1)</f>
        <v>38.146975779911727</v>
      </c>
    </row>
    <row r="16" spans="1:11" x14ac:dyDescent="0.3">
      <c r="A16">
        <f t="shared" si="0"/>
        <v>12</v>
      </c>
      <c r="B16" s="5">
        <f t="shared" ref="B16:B44" si="18">B15+E15</f>
        <v>1922.0720101318554</v>
      </c>
      <c r="C16" s="5">
        <f t="shared" ref="C16:C44" si="19">B16*$C$1</f>
        <v>115.32432060791132</v>
      </c>
      <c r="D16" s="5">
        <f t="shared" ref="D16:D44" si="20">B16*$D$1</f>
        <v>48.051800253296392</v>
      </c>
      <c r="E16" s="5">
        <f t="shared" ref="E16:E44" si="21">(C16+D16)*(1-$E$1)</f>
        <v>117.63080702006954</v>
      </c>
      <c r="G16">
        <f t="shared" si="5"/>
        <v>12</v>
      </c>
      <c r="H16" s="5">
        <f t="shared" ref="H16:H44" si="22">H15+I15+K15</f>
        <v>2284.5799939302692</v>
      </c>
      <c r="I16" s="5">
        <f t="shared" ref="I16:I44" si="23">H16*$C$1</f>
        <v>137.07479963581613</v>
      </c>
      <c r="J16" s="5">
        <f t="shared" ref="J16:J44" si="24">H16*$D$1</f>
        <v>57.114499848256735</v>
      </c>
      <c r="K16" s="5">
        <f t="shared" ref="K16:K44" si="25">J16*(1-$E$1)</f>
        <v>41.12243989074485</v>
      </c>
    </row>
    <row r="17" spans="1:11" x14ac:dyDescent="0.3">
      <c r="A17">
        <f t="shared" si="0"/>
        <v>13</v>
      </c>
      <c r="B17" s="5">
        <f t="shared" si="18"/>
        <v>2039.702817151925</v>
      </c>
      <c r="C17" s="5">
        <f t="shared" si="19"/>
        <v>122.3821690291155</v>
      </c>
      <c r="D17" s="5">
        <f t="shared" si="20"/>
        <v>50.992570428798132</v>
      </c>
      <c r="E17" s="5">
        <f t="shared" si="21"/>
        <v>124.82981240969781</v>
      </c>
      <c r="G17">
        <f t="shared" si="5"/>
        <v>13</v>
      </c>
      <c r="H17" s="5">
        <f t="shared" si="22"/>
        <v>2462.7772334568303</v>
      </c>
      <c r="I17" s="5">
        <f t="shared" si="23"/>
        <v>147.76663400740981</v>
      </c>
      <c r="J17" s="5">
        <f t="shared" si="24"/>
        <v>61.569430836420764</v>
      </c>
      <c r="K17" s="5">
        <f t="shared" si="25"/>
        <v>44.329990202222952</v>
      </c>
    </row>
    <row r="18" spans="1:11" x14ac:dyDescent="0.3">
      <c r="A18">
        <f t="shared" si="0"/>
        <v>14</v>
      </c>
      <c r="B18" s="5">
        <f t="shared" si="18"/>
        <v>2164.5326295616228</v>
      </c>
      <c r="C18" s="5">
        <f t="shared" si="19"/>
        <v>129.87195777369737</v>
      </c>
      <c r="D18" s="5">
        <f t="shared" si="20"/>
        <v>54.113315739040573</v>
      </c>
      <c r="E18" s="5">
        <f t="shared" si="21"/>
        <v>132.4693969291713</v>
      </c>
      <c r="G18">
        <f t="shared" si="5"/>
        <v>14</v>
      </c>
      <c r="H18" s="5">
        <f t="shared" si="22"/>
        <v>2654.8738576664632</v>
      </c>
      <c r="I18" s="5">
        <f t="shared" si="23"/>
        <v>159.2924314599878</v>
      </c>
      <c r="J18" s="5">
        <f t="shared" si="24"/>
        <v>66.371846441661589</v>
      </c>
      <c r="K18" s="5">
        <f t="shared" si="25"/>
        <v>47.78772943799634</v>
      </c>
    </row>
    <row r="19" spans="1:11" x14ac:dyDescent="0.3">
      <c r="A19">
        <f t="shared" si="0"/>
        <v>15</v>
      </c>
      <c r="B19" s="5">
        <f t="shared" si="18"/>
        <v>2297.0020264907939</v>
      </c>
      <c r="C19" s="5">
        <f t="shared" si="19"/>
        <v>137.82012158944764</v>
      </c>
      <c r="D19" s="5">
        <f t="shared" si="20"/>
        <v>57.425050662269854</v>
      </c>
      <c r="E19" s="5">
        <f t="shared" si="21"/>
        <v>140.57652402123659</v>
      </c>
      <c r="G19">
        <f t="shared" si="5"/>
        <v>15</v>
      </c>
      <c r="H19" s="5">
        <f t="shared" si="22"/>
        <v>2861.9540185644473</v>
      </c>
      <c r="I19" s="5">
        <f t="shared" si="23"/>
        <v>171.71724111386683</v>
      </c>
      <c r="J19" s="5">
        <f t="shared" si="24"/>
        <v>71.548850464111183</v>
      </c>
      <c r="K19" s="5">
        <f t="shared" si="25"/>
        <v>51.515172334160049</v>
      </c>
    </row>
    <row r="20" spans="1:11" x14ac:dyDescent="0.3">
      <c r="A20">
        <f t="shared" si="0"/>
        <v>16</v>
      </c>
      <c r="B20" s="5">
        <f t="shared" si="18"/>
        <v>2437.5785505120307</v>
      </c>
      <c r="C20" s="5">
        <f t="shared" si="19"/>
        <v>146.25471303072183</v>
      </c>
      <c r="D20" s="5">
        <f t="shared" si="20"/>
        <v>60.93946376280077</v>
      </c>
      <c r="E20" s="5">
        <f t="shared" si="21"/>
        <v>149.17980729133629</v>
      </c>
      <c r="G20">
        <f t="shared" si="5"/>
        <v>16</v>
      </c>
      <c r="H20" s="5">
        <f t="shared" si="22"/>
        <v>3085.1864320124741</v>
      </c>
      <c r="I20" s="5">
        <f t="shared" si="23"/>
        <v>185.11118592074845</v>
      </c>
      <c r="J20" s="5">
        <f t="shared" si="24"/>
        <v>77.129660800311854</v>
      </c>
      <c r="K20" s="5">
        <f t="shared" si="25"/>
        <v>55.533355776224532</v>
      </c>
    </row>
    <row r="21" spans="1:11" x14ac:dyDescent="0.3">
      <c r="A21">
        <f t="shared" si="0"/>
        <v>17</v>
      </c>
      <c r="B21" s="5">
        <f t="shared" si="18"/>
        <v>2586.7583578033668</v>
      </c>
      <c r="C21" s="5">
        <f t="shared" si="19"/>
        <v>155.20550146820202</v>
      </c>
      <c r="D21" s="5">
        <f t="shared" si="20"/>
        <v>64.668958945084171</v>
      </c>
      <c r="E21" s="5">
        <f t="shared" si="21"/>
        <v>158.30961149756604</v>
      </c>
      <c r="G21">
        <f t="shared" si="5"/>
        <v>17</v>
      </c>
      <c r="H21" s="5">
        <f t="shared" si="22"/>
        <v>3325.8309737094473</v>
      </c>
      <c r="I21" s="5">
        <f t="shared" si="23"/>
        <v>199.54985842256684</v>
      </c>
      <c r="J21" s="5">
        <f t="shared" si="24"/>
        <v>83.145774342736189</v>
      </c>
      <c r="K21" s="5">
        <f t="shared" si="25"/>
        <v>59.864957526770056</v>
      </c>
    </row>
    <row r="22" spans="1:11" x14ac:dyDescent="0.3">
      <c r="A22">
        <f t="shared" si="0"/>
        <v>18</v>
      </c>
      <c r="B22" s="5">
        <f t="shared" si="18"/>
        <v>2745.0679693009329</v>
      </c>
      <c r="C22" s="5">
        <f t="shared" si="19"/>
        <v>164.70407815805598</v>
      </c>
      <c r="D22" s="5">
        <f t="shared" si="20"/>
        <v>68.626699232523322</v>
      </c>
      <c r="E22" s="5">
        <f t="shared" si="21"/>
        <v>167.99815972121709</v>
      </c>
      <c r="G22">
        <f t="shared" si="5"/>
        <v>18</v>
      </c>
      <c r="H22" s="5">
        <f t="shared" si="22"/>
        <v>3585.2457896587844</v>
      </c>
      <c r="I22" s="5">
        <f t="shared" si="23"/>
        <v>215.11474737952705</v>
      </c>
      <c r="J22" s="5">
        <f t="shared" si="24"/>
        <v>89.631144741469612</v>
      </c>
      <c r="K22" s="5">
        <f t="shared" si="25"/>
        <v>64.534424213858117</v>
      </c>
    </row>
    <row r="23" spans="1:11" x14ac:dyDescent="0.3">
      <c r="A23">
        <f t="shared" si="0"/>
        <v>19</v>
      </c>
      <c r="B23" s="5">
        <f t="shared" si="18"/>
        <v>2913.0661290221501</v>
      </c>
      <c r="C23" s="5">
        <f t="shared" si="19"/>
        <v>174.78396774132901</v>
      </c>
      <c r="D23" s="5">
        <f t="shared" si="20"/>
        <v>72.826653225553756</v>
      </c>
      <c r="E23" s="5">
        <f t="shared" si="21"/>
        <v>178.2796470961556</v>
      </c>
      <c r="G23">
        <f t="shared" si="5"/>
        <v>19</v>
      </c>
      <c r="H23" s="5">
        <f t="shared" si="22"/>
        <v>3864.8949612521697</v>
      </c>
      <c r="I23" s="5">
        <f t="shared" si="23"/>
        <v>231.89369767513017</v>
      </c>
      <c r="J23" s="5">
        <f t="shared" si="24"/>
        <v>96.622374031304247</v>
      </c>
      <c r="K23" s="5">
        <f t="shared" si="25"/>
        <v>69.568109302539057</v>
      </c>
    </row>
    <row r="24" spans="1:11" x14ac:dyDescent="0.3">
      <c r="A24">
        <f t="shared" si="0"/>
        <v>20</v>
      </c>
      <c r="B24" s="5">
        <f t="shared" si="18"/>
        <v>3091.3457761183058</v>
      </c>
      <c r="C24" s="5">
        <f t="shared" si="19"/>
        <v>185.48074656709835</v>
      </c>
      <c r="D24" s="5">
        <f t="shared" si="20"/>
        <v>77.283644402957648</v>
      </c>
      <c r="E24" s="5">
        <f t="shared" si="21"/>
        <v>189.19036149844032</v>
      </c>
      <c r="G24">
        <f t="shared" si="5"/>
        <v>20</v>
      </c>
      <c r="H24" s="5">
        <f t="shared" si="22"/>
        <v>4166.356768229839</v>
      </c>
      <c r="I24" s="5">
        <f t="shared" si="23"/>
        <v>249.98140609379033</v>
      </c>
      <c r="J24" s="5">
        <f t="shared" si="24"/>
        <v>104.15891920574597</v>
      </c>
      <c r="K24" s="5">
        <f t="shared" si="25"/>
        <v>74.994421828137092</v>
      </c>
    </row>
    <row r="25" spans="1:11" x14ac:dyDescent="0.3">
      <c r="A25">
        <f t="shared" si="0"/>
        <v>21</v>
      </c>
      <c r="B25" s="5">
        <f t="shared" si="18"/>
        <v>3280.5361376167461</v>
      </c>
      <c r="C25" s="5">
        <f t="shared" si="19"/>
        <v>196.83216825700475</v>
      </c>
      <c r="D25" s="5">
        <f t="shared" si="20"/>
        <v>82.013403440418656</v>
      </c>
      <c r="E25" s="5">
        <f t="shared" si="21"/>
        <v>200.76881162214482</v>
      </c>
      <c r="G25">
        <f t="shared" si="5"/>
        <v>21</v>
      </c>
      <c r="H25" s="5">
        <f t="shared" si="22"/>
        <v>4491.3325961517667</v>
      </c>
      <c r="I25" s="5">
        <f t="shared" si="23"/>
        <v>269.47995576910597</v>
      </c>
      <c r="J25" s="5">
        <f t="shared" si="24"/>
        <v>112.28331490379418</v>
      </c>
      <c r="K25" s="5">
        <f t="shared" si="25"/>
        <v>80.8439867307318</v>
      </c>
    </row>
    <row r="26" spans="1:11" x14ac:dyDescent="0.3">
      <c r="A26">
        <f t="shared" si="0"/>
        <v>22</v>
      </c>
      <c r="B26" s="5">
        <f t="shared" si="18"/>
        <v>3481.3049492388909</v>
      </c>
      <c r="C26" s="5">
        <f t="shared" si="19"/>
        <v>208.87829695433345</v>
      </c>
      <c r="D26" s="5">
        <f t="shared" si="20"/>
        <v>87.032623730972276</v>
      </c>
      <c r="E26" s="5">
        <f t="shared" si="21"/>
        <v>213.05586289342011</v>
      </c>
      <c r="G26">
        <f t="shared" si="5"/>
        <v>22</v>
      </c>
      <c r="H26" s="5">
        <f t="shared" si="22"/>
        <v>4841.656538651604</v>
      </c>
      <c r="I26" s="5">
        <f t="shared" si="23"/>
        <v>290.49939231909622</v>
      </c>
      <c r="J26" s="5">
        <f t="shared" si="24"/>
        <v>121.04141346629011</v>
      </c>
      <c r="K26" s="5">
        <f t="shared" si="25"/>
        <v>87.149817695728871</v>
      </c>
    </row>
    <row r="27" spans="1:11" x14ac:dyDescent="0.3">
      <c r="A27">
        <f t="shared" si="0"/>
        <v>23</v>
      </c>
      <c r="B27" s="5">
        <f t="shared" si="18"/>
        <v>3694.3608121323109</v>
      </c>
      <c r="C27" s="5">
        <f t="shared" si="19"/>
        <v>221.66164872793865</v>
      </c>
      <c r="D27" s="5">
        <f t="shared" si="20"/>
        <v>92.359020303307773</v>
      </c>
      <c r="E27" s="5">
        <f t="shared" si="21"/>
        <v>226.09488170249742</v>
      </c>
      <c r="G27">
        <f t="shared" si="5"/>
        <v>23</v>
      </c>
      <c r="H27" s="5">
        <f t="shared" si="22"/>
        <v>5219.3057486664293</v>
      </c>
      <c r="I27" s="5">
        <f t="shared" si="23"/>
        <v>313.15834491998572</v>
      </c>
      <c r="J27" s="5">
        <f t="shared" si="24"/>
        <v>130.48264371666073</v>
      </c>
      <c r="K27" s="5">
        <f t="shared" si="25"/>
        <v>93.947503475995717</v>
      </c>
    </row>
    <row r="28" spans="1:11" x14ac:dyDescent="0.3">
      <c r="A28">
        <f t="shared" si="0"/>
        <v>24</v>
      </c>
      <c r="B28" s="5">
        <f t="shared" si="18"/>
        <v>3920.4556938348082</v>
      </c>
      <c r="C28" s="5">
        <f t="shared" si="19"/>
        <v>235.22734163008849</v>
      </c>
      <c r="D28" s="5">
        <f t="shared" si="20"/>
        <v>98.011392345870206</v>
      </c>
      <c r="E28" s="5">
        <f t="shared" si="21"/>
        <v>239.93188846269024</v>
      </c>
      <c r="G28">
        <f t="shared" si="5"/>
        <v>24</v>
      </c>
      <c r="H28" s="5">
        <f t="shared" si="22"/>
        <v>5626.4115970624107</v>
      </c>
      <c r="I28" s="5">
        <f t="shared" si="23"/>
        <v>337.58469582374465</v>
      </c>
      <c r="J28" s="5">
        <f t="shared" si="24"/>
        <v>140.66028992656027</v>
      </c>
      <c r="K28" s="5">
        <f t="shared" si="25"/>
        <v>101.27540874712339</v>
      </c>
    </row>
    <row r="29" spans="1:11" x14ac:dyDescent="0.3">
      <c r="A29">
        <f t="shared" si="0"/>
        <v>25</v>
      </c>
      <c r="B29" s="5">
        <f t="shared" si="18"/>
        <v>4160.3875822974987</v>
      </c>
      <c r="C29" s="5">
        <f t="shared" si="19"/>
        <v>249.62325493784991</v>
      </c>
      <c r="D29" s="5">
        <f t="shared" si="20"/>
        <v>104.00968955743747</v>
      </c>
      <c r="E29" s="5">
        <f t="shared" si="21"/>
        <v>254.61572003660689</v>
      </c>
      <c r="G29">
        <f t="shared" si="5"/>
        <v>25</v>
      </c>
      <c r="H29" s="5">
        <f t="shared" si="22"/>
        <v>6065.2717016332781</v>
      </c>
      <c r="I29" s="5">
        <f t="shared" si="23"/>
        <v>363.91630209799666</v>
      </c>
      <c r="J29" s="5">
        <f t="shared" si="24"/>
        <v>151.63179254083195</v>
      </c>
      <c r="K29" s="5">
        <f t="shared" si="25"/>
        <v>109.174890629399</v>
      </c>
    </row>
    <row r="30" spans="1:11" x14ac:dyDescent="0.3">
      <c r="A30">
        <f t="shared" si="0"/>
        <v>26</v>
      </c>
      <c r="B30" s="5">
        <f t="shared" si="18"/>
        <v>4415.0033023341057</v>
      </c>
      <c r="C30" s="5">
        <f t="shared" si="19"/>
        <v>264.90019814004631</v>
      </c>
      <c r="D30" s="5">
        <f t="shared" si="20"/>
        <v>110.37508255835264</v>
      </c>
      <c r="E30" s="5">
        <f t="shared" si="21"/>
        <v>270.19820210284723</v>
      </c>
      <c r="G30">
        <f t="shared" si="5"/>
        <v>26</v>
      </c>
      <c r="H30" s="5">
        <f t="shared" si="22"/>
        <v>6538.3628943606736</v>
      </c>
      <c r="I30" s="5">
        <f t="shared" si="23"/>
        <v>392.30177366164042</v>
      </c>
      <c r="J30" s="5">
        <f t="shared" si="24"/>
        <v>163.45907235901686</v>
      </c>
      <c r="K30" s="5">
        <f t="shared" si="25"/>
        <v>117.69053209849213</v>
      </c>
    </row>
    <row r="31" spans="1:11" x14ac:dyDescent="0.3">
      <c r="A31">
        <f t="shared" si="0"/>
        <v>27</v>
      </c>
      <c r="B31" s="5">
        <f t="shared" si="18"/>
        <v>4685.2015044369527</v>
      </c>
      <c r="C31" s="5">
        <f t="shared" si="19"/>
        <v>281.11209026621714</v>
      </c>
      <c r="D31" s="5">
        <f t="shared" si="20"/>
        <v>117.13003761092382</v>
      </c>
      <c r="E31" s="5">
        <f t="shared" si="21"/>
        <v>286.73433207154147</v>
      </c>
      <c r="G31">
        <f t="shared" si="5"/>
        <v>27</v>
      </c>
      <c r="H31" s="5">
        <f t="shared" si="22"/>
        <v>7048.3552001208063</v>
      </c>
      <c r="I31" s="5">
        <f t="shared" si="23"/>
        <v>422.90131200724835</v>
      </c>
      <c r="J31" s="5">
        <f t="shared" si="24"/>
        <v>176.20888000302017</v>
      </c>
      <c r="K31" s="5">
        <f t="shared" si="25"/>
        <v>126.87039360217452</v>
      </c>
    </row>
    <row r="32" spans="1:11" x14ac:dyDescent="0.3">
      <c r="A32">
        <f t="shared" si="0"/>
        <v>28</v>
      </c>
      <c r="B32" s="5">
        <f t="shared" si="18"/>
        <v>4971.9358365084945</v>
      </c>
      <c r="C32" s="5">
        <f t="shared" si="19"/>
        <v>298.31615019050963</v>
      </c>
      <c r="D32" s="5">
        <f t="shared" si="20"/>
        <v>124.29839591271237</v>
      </c>
      <c r="E32" s="5">
        <f t="shared" si="21"/>
        <v>304.28247319431983</v>
      </c>
      <c r="G32">
        <f t="shared" si="5"/>
        <v>28</v>
      </c>
      <c r="H32" s="5">
        <f t="shared" si="22"/>
        <v>7598.1269057302297</v>
      </c>
      <c r="I32" s="5">
        <f t="shared" si="23"/>
        <v>455.88761434381377</v>
      </c>
      <c r="J32" s="5">
        <f t="shared" si="24"/>
        <v>189.95317264325575</v>
      </c>
      <c r="K32" s="5">
        <f t="shared" si="25"/>
        <v>136.76628430314415</v>
      </c>
    </row>
    <row r="33" spans="1:11" x14ac:dyDescent="0.3">
      <c r="A33">
        <f t="shared" si="0"/>
        <v>29</v>
      </c>
      <c r="B33" s="5">
        <f t="shared" si="18"/>
        <v>5276.2183097028146</v>
      </c>
      <c r="C33" s="5">
        <f t="shared" si="19"/>
        <v>316.57309858216888</v>
      </c>
      <c r="D33" s="5">
        <f t="shared" si="20"/>
        <v>131.90545774257038</v>
      </c>
      <c r="E33" s="5">
        <f t="shared" si="21"/>
        <v>322.90456055381225</v>
      </c>
      <c r="G33">
        <f t="shared" si="5"/>
        <v>29</v>
      </c>
      <c r="H33" s="5">
        <f t="shared" si="22"/>
        <v>8190.7808043771875</v>
      </c>
      <c r="I33" s="5">
        <f t="shared" si="23"/>
        <v>491.44684826263125</v>
      </c>
      <c r="J33" s="5">
        <f t="shared" si="24"/>
        <v>204.76952010942969</v>
      </c>
      <c r="K33" s="5">
        <f t="shared" si="25"/>
        <v>147.43405447878936</v>
      </c>
    </row>
    <row r="34" spans="1:11" x14ac:dyDescent="0.3">
      <c r="A34">
        <f t="shared" si="0"/>
        <v>30</v>
      </c>
      <c r="B34" s="5">
        <f t="shared" si="18"/>
        <v>5599.1228702566268</v>
      </c>
      <c r="C34" s="5">
        <f t="shared" si="19"/>
        <v>335.94737221539759</v>
      </c>
      <c r="D34" s="5">
        <f t="shared" si="20"/>
        <v>139.97807175641569</v>
      </c>
      <c r="E34" s="5">
        <f t="shared" si="21"/>
        <v>342.66631965970555</v>
      </c>
      <c r="G34">
        <f t="shared" si="5"/>
        <v>30</v>
      </c>
      <c r="H34" s="5">
        <f t="shared" si="22"/>
        <v>8829.6617071186083</v>
      </c>
      <c r="I34" s="5">
        <f t="shared" si="23"/>
        <v>529.77970242711649</v>
      </c>
      <c r="J34" s="5">
        <f t="shared" si="24"/>
        <v>220.74154267796521</v>
      </c>
      <c r="K34" s="5">
        <f t="shared" si="25"/>
        <v>158.93391072813495</v>
      </c>
    </row>
    <row r="35" spans="1:11" x14ac:dyDescent="0.3">
      <c r="A35">
        <f t="shared" si="0"/>
        <v>31</v>
      </c>
      <c r="B35" s="5">
        <f t="shared" si="18"/>
        <v>5941.7891899163324</v>
      </c>
      <c r="C35" s="5">
        <f t="shared" si="19"/>
        <v>356.50735139497993</v>
      </c>
      <c r="D35" s="5">
        <f t="shared" si="20"/>
        <v>148.54472974790832</v>
      </c>
      <c r="E35" s="5">
        <f t="shared" si="21"/>
        <v>363.6374984228795</v>
      </c>
      <c r="G35">
        <f t="shared" si="5"/>
        <v>31</v>
      </c>
      <c r="H35" s="5">
        <f t="shared" si="22"/>
        <v>9518.3753202738608</v>
      </c>
      <c r="I35" s="5">
        <f t="shared" si="23"/>
        <v>571.10251921643157</v>
      </c>
      <c r="J35" s="5">
        <f t="shared" si="24"/>
        <v>237.95938300684654</v>
      </c>
      <c r="K35" s="5">
        <f t="shared" si="25"/>
        <v>171.33075576492951</v>
      </c>
    </row>
    <row r="36" spans="1:11" x14ac:dyDescent="0.3">
      <c r="A36">
        <f t="shared" si="0"/>
        <v>32</v>
      </c>
      <c r="B36" s="5">
        <f t="shared" si="18"/>
        <v>6305.426688339212</v>
      </c>
      <c r="C36" s="5">
        <f t="shared" si="19"/>
        <v>378.32560130035273</v>
      </c>
      <c r="D36" s="5">
        <f t="shared" si="20"/>
        <v>157.6356672084803</v>
      </c>
      <c r="E36" s="5">
        <f t="shared" si="21"/>
        <v>385.89211332635972</v>
      </c>
      <c r="G36">
        <f t="shared" si="5"/>
        <v>32</v>
      </c>
      <c r="H36" s="5">
        <f t="shared" si="22"/>
        <v>10260.808595255223</v>
      </c>
      <c r="I36" s="5">
        <f t="shared" si="23"/>
        <v>615.64851571531335</v>
      </c>
      <c r="J36" s="5">
        <f t="shared" si="24"/>
        <v>256.52021488138058</v>
      </c>
      <c r="K36" s="5">
        <f t="shared" si="25"/>
        <v>184.69455471459401</v>
      </c>
    </row>
    <row r="37" spans="1:11" x14ac:dyDescent="0.3">
      <c r="A37">
        <f t="shared" si="0"/>
        <v>33</v>
      </c>
      <c r="B37" s="5">
        <f t="shared" si="18"/>
        <v>6691.3188016655713</v>
      </c>
      <c r="C37" s="5">
        <f t="shared" si="19"/>
        <v>401.47912809993426</v>
      </c>
      <c r="D37" s="5">
        <f t="shared" si="20"/>
        <v>167.28297004163929</v>
      </c>
      <c r="E37" s="5">
        <f t="shared" si="21"/>
        <v>409.50871066193298</v>
      </c>
      <c r="G37">
        <f t="shared" si="5"/>
        <v>33</v>
      </c>
      <c r="H37" s="5">
        <f t="shared" si="22"/>
        <v>11061.151665685129</v>
      </c>
      <c r="I37" s="5">
        <f t="shared" si="23"/>
        <v>663.66909994110767</v>
      </c>
      <c r="J37" s="5">
        <f t="shared" si="24"/>
        <v>276.52879164212823</v>
      </c>
      <c r="K37" s="5">
        <f t="shared" si="25"/>
        <v>199.10072998233233</v>
      </c>
    </row>
    <row r="38" spans="1:11" x14ac:dyDescent="0.3">
      <c r="A38">
        <f t="shared" si="0"/>
        <v>34</v>
      </c>
      <c r="B38" s="5">
        <f t="shared" si="18"/>
        <v>7100.8275123275043</v>
      </c>
      <c r="C38" s="5">
        <f t="shared" si="19"/>
        <v>426.04965073965025</v>
      </c>
      <c r="D38" s="5">
        <f t="shared" si="20"/>
        <v>177.52068780818763</v>
      </c>
      <c r="E38" s="5">
        <f t="shared" si="21"/>
        <v>434.57064375444327</v>
      </c>
      <c r="G38">
        <f t="shared" si="5"/>
        <v>34</v>
      </c>
      <c r="H38" s="5">
        <f t="shared" si="22"/>
        <v>11923.921495608569</v>
      </c>
      <c r="I38" s="5">
        <f t="shared" si="23"/>
        <v>715.43528973651405</v>
      </c>
      <c r="J38" s="5">
        <f t="shared" si="24"/>
        <v>298.09803739021424</v>
      </c>
      <c r="K38" s="5">
        <f t="shared" si="25"/>
        <v>214.63058692095424</v>
      </c>
    </row>
    <row r="39" spans="1:11" x14ac:dyDescent="0.3">
      <c r="A39">
        <f t="shared" si="0"/>
        <v>35</v>
      </c>
      <c r="B39" s="5">
        <f t="shared" si="18"/>
        <v>7535.3981560819475</v>
      </c>
      <c r="C39" s="5">
        <f t="shared" si="19"/>
        <v>452.12388936491681</v>
      </c>
      <c r="D39" s="5">
        <f t="shared" si="20"/>
        <v>188.38495390204869</v>
      </c>
      <c r="E39" s="5">
        <f t="shared" si="21"/>
        <v>461.16636715221517</v>
      </c>
      <c r="G39">
        <f t="shared" si="5"/>
        <v>35</v>
      </c>
      <c r="H39" s="5">
        <f t="shared" si="22"/>
        <v>12853.987372266036</v>
      </c>
      <c r="I39" s="5">
        <f t="shared" si="23"/>
        <v>771.2392423359621</v>
      </c>
      <c r="J39" s="5">
        <f t="shared" si="24"/>
        <v>321.34968430665094</v>
      </c>
      <c r="K39" s="5">
        <f t="shared" si="25"/>
        <v>231.37177270078868</v>
      </c>
    </row>
    <row r="40" spans="1:11" x14ac:dyDescent="0.3">
      <c r="A40">
        <f t="shared" si="0"/>
        <v>36</v>
      </c>
      <c r="B40" s="5">
        <f t="shared" si="18"/>
        <v>7996.5645232341631</v>
      </c>
      <c r="C40" s="5">
        <f t="shared" si="19"/>
        <v>479.79387139404975</v>
      </c>
      <c r="D40" s="5">
        <f t="shared" si="20"/>
        <v>199.91411308085409</v>
      </c>
      <c r="E40" s="5">
        <f t="shared" si="21"/>
        <v>489.38974882193071</v>
      </c>
      <c r="G40">
        <f t="shared" si="5"/>
        <v>36</v>
      </c>
      <c r="H40" s="5">
        <f t="shared" si="22"/>
        <v>13856.598387302785</v>
      </c>
      <c r="I40" s="5">
        <f t="shared" si="23"/>
        <v>831.39590323816708</v>
      </c>
      <c r="J40" s="5">
        <f t="shared" si="24"/>
        <v>346.41495968256964</v>
      </c>
      <c r="K40" s="5">
        <f t="shared" si="25"/>
        <v>249.41877097145013</v>
      </c>
    </row>
    <row r="41" spans="1:11" x14ac:dyDescent="0.3">
      <c r="A41">
        <f t="shared" si="0"/>
        <v>37</v>
      </c>
      <c r="B41" s="5">
        <f t="shared" si="18"/>
        <v>8485.954272056093</v>
      </c>
      <c r="C41" s="5">
        <f t="shared" si="19"/>
        <v>509.15725632336557</v>
      </c>
      <c r="D41" s="5">
        <f t="shared" si="20"/>
        <v>212.14885680140233</v>
      </c>
      <c r="E41" s="5">
        <f t="shared" si="21"/>
        <v>519.34040144983283</v>
      </c>
      <c r="G41">
        <f t="shared" si="5"/>
        <v>37</v>
      </c>
      <c r="H41" s="5">
        <f t="shared" si="22"/>
        <v>14937.413061512401</v>
      </c>
      <c r="I41" s="5">
        <f t="shared" si="23"/>
        <v>896.24478369074404</v>
      </c>
      <c r="J41" s="5">
        <f t="shared" si="24"/>
        <v>373.43532653781006</v>
      </c>
      <c r="K41" s="5">
        <f t="shared" si="25"/>
        <v>268.87343510722326</v>
      </c>
    </row>
    <row r="42" spans="1:11" x14ac:dyDescent="0.3">
      <c r="A42">
        <f t="shared" si="0"/>
        <v>38</v>
      </c>
      <c r="B42" s="5">
        <f t="shared" si="18"/>
        <v>9005.2946735059268</v>
      </c>
      <c r="C42" s="5">
        <f t="shared" si="19"/>
        <v>540.31768041035559</v>
      </c>
      <c r="D42" s="5">
        <f t="shared" si="20"/>
        <v>225.13236683764819</v>
      </c>
      <c r="E42" s="5">
        <f t="shared" si="21"/>
        <v>551.12403401856272</v>
      </c>
      <c r="G42">
        <f t="shared" si="5"/>
        <v>38</v>
      </c>
      <c r="H42" s="5">
        <f t="shared" si="22"/>
        <v>16102.53128031037</v>
      </c>
      <c r="I42" s="5">
        <f t="shared" si="23"/>
        <v>966.1518768186221</v>
      </c>
      <c r="J42" s="5">
        <f t="shared" si="24"/>
        <v>402.56328200775926</v>
      </c>
      <c r="K42" s="5">
        <f t="shared" si="25"/>
        <v>289.84556304558663</v>
      </c>
    </row>
    <row r="43" spans="1:11" x14ac:dyDescent="0.3">
      <c r="A43">
        <f t="shared" si="0"/>
        <v>39</v>
      </c>
      <c r="B43" s="5">
        <f t="shared" si="18"/>
        <v>9556.4187075244899</v>
      </c>
      <c r="C43" s="5">
        <f t="shared" si="19"/>
        <v>573.38512245146933</v>
      </c>
      <c r="D43" s="5">
        <f t="shared" si="20"/>
        <v>238.91046768811225</v>
      </c>
      <c r="E43" s="5">
        <f t="shared" si="21"/>
        <v>584.85282490049872</v>
      </c>
      <c r="G43">
        <f t="shared" si="5"/>
        <v>39</v>
      </c>
      <c r="H43" s="5">
        <f t="shared" si="22"/>
        <v>17358.528720174578</v>
      </c>
      <c r="I43" s="5">
        <f t="shared" si="23"/>
        <v>1041.5117232104747</v>
      </c>
      <c r="J43" s="5">
        <f t="shared" si="24"/>
        <v>433.96321800436448</v>
      </c>
      <c r="K43" s="5">
        <f t="shared" si="25"/>
        <v>312.45351696314242</v>
      </c>
    </row>
    <row r="44" spans="1:11" x14ac:dyDescent="0.3">
      <c r="A44">
        <f t="shared" si="0"/>
        <v>40</v>
      </c>
      <c r="B44" s="5">
        <f t="shared" si="18"/>
        <v>10141.271532424989</v>
      </c>
      <c r="C44" s="5">
        <f t="shared" si="19"/>
        <v>608.47629194549938</v>
      </c>
      <c r="D44" s="5">
        <f t="shared" si="20"/>
        <v>253.53178831062473</v>
      </c>
      <c r="E44" s="5">
        <f t="shared" si="21"/>
        <v>620.64581778440936</v>
      </c>
      <c r="G44">
        <f t="shared" si="5"/>
        <v>40</v>
      </c>
      <c r="H44" s="5">
        <f t="shared" si="22"/>
        <v>18712.493960348194</v>
      </c>
      <c r="I44" s="5">
        <f t="shared" si="23"/>
        <v>1122.7496376208917</v>
      </c>
      <c r="J44" s="5">
        <f t="shared" si="24"/>
        <v>467.81234900870487</v>
      </c>
      <c r="K44" s="5">
        <f t="shared" si="25"/>
        <v>336.82489128626747</v>
      </c>
    </row>
    <row r="45" spans="1:11" x14ac:dyDescent="0.3">
      <c r="B45" s="5"/>
      <c r="C45" s="5"/>
      <c r="D45" s="5"/>
      <c r="H45" s="5"/>
      <c r="I45" s="5">
        <f>SUM(I5:I44)</f>
        <v>14747.744991734886</v>
      </c>
      <c r="J45" s="5"/>
      <c r="K45" s="5">
        <f>I45*(1-$E$1)</f>
        <v>10618.376394049117</v>
      </c>
    </row>
    <row r="46" spans="1:11" x14ac:dyDescent="0.3">
      <c r="B46" s="5"/>
      <c r="C46" s="5"/>
      <c r="D46" s="5" t="s">
        <v>9</v>
      </c>
      <c r="E46" s="5">
        <f>SUM(E5:E44)</f>
        <v>9761.9173502093963</v>
      </c>
      <c r="H46" s="5"/>
      <c r="I46" s="5"/>
      <c r="J46" s="5" t="s">
        <v>9</v>
      </c>
      <c r="K46" s="9">
        <f>SUM(K5:K45)</f>
        <v>15042.699891569584</v>
      </c>
    </row>
    <row r="47" spans="1:11" x14ac:dyDescent="0.3">
      <c r="B47" s="5"/>
      <c r="C47" s="5" t="s">
        <v>11</v>
      </c>
      <c r="D47" s="5"/>
      <c r="E47" s="5">
        <f>(POWER(((B5+E46)/$B$5),1/$A44)-1)*100</f>
        <v>6.1199999999999921</v>
      </c>
      <c r="I47" s="5" t="s">
        <v>11</v>
      </c>
      <c r="J47" s="5"/>
      <c r="K47" s="5">
        <f>(POWER(((H5+K46)/$B$5),1/$A44)-1)*100</f>
        <v>7.1844876871786534</v>
      </c>
    </row>
  </sheetData>
  <mergeCells count="1">
    <mergeCell ref="G2:J2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E1" sqref="E1"/>
    </sheetView>
  </sheetViews>
  <sheetFormatPr baseColWidth="10" defaultColWidth="8.88671875" defaultRowHeight="14.4" x14ac:dyDescent="0.3"/>
  <cols>
    <col min="1" max="1" width="5.33203125" bestFit="1" customWidth="1"/>
    <col min="2" max="2" width="7.21875" bestFit="1" customWidth="1"/>
    <col min="3" max="3" width="6.77734375" bestFit="1" customWidth="1"/>
    <col min="4" max="4" width="10" bestFit="1" customWidth="1"/>
    <col min="5" max="5" width="8.33203125" customWidth="1"/>
    <col min="6" max="6" width="9.77734375" customWidth="1"/>
    <col min="7" max="7" width="7.44140625" bestFit="1" customWidth="1"/>
    <col min="8" max="8" width="5.88671875" customWidth="1"/>
    <col min="9" max="9" width="7.44140625" bestFit="1" customWidth="1"/>
    <col min="10" max="10" width="6.6640625" customWidth="1"/>
    <col min="11" max="11" width="10.5546875" customWidth="1"/>
    <col min="12" max="12" width="10" customWidth="1"/>
  </cols>
  <sheetData>
    <row r="1" spans="1:13" x14ac:dyDescent="0.3">
      <c r="B1" t="s">
        <v>0</v>
      </c>
      <c r="C1" s="1">
        <v>0.06</v>
      </c>
      <c r="D1" s="2">
        <v>2.5000000000000001E-2</v>
      </c>
      <c r="E1" s="4">
        <v>0.28000000000000003</v>
      </c>
    </row>
    <row r="2" spans="1:13" x14ac:dyDescent="0.3">
      <c r="A2" s="10" t="s">
        <v>14</v>
      </c>
      <c r="B2" s="10"/>
      <c r="C2" s="10"/>
      <c r="D2" s="10"/>
      <c r="E2" s="10"/>
      <c r="F2" s="10"/>
      <c r="G2" s="10"/>
      <c r="I2" s="10" t="s">
        <v>13</v>
      </c>
      <c r="J2" s="10"/>
      <c r="K2" s="10"/>
      <c r="L2" s="10"/>
    </row>
    <row r="3" spans="1:13" ht="57.6" x14ac:dyDescent="0.3">
      <c r="A3" t="s">
        <v>8</v>
      </c>
      <c r="B3" t="s">
        <v>1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t="s">
        <v>1</v>
      </c>
      <c r="J3" s="3" t="s">
        <v>3</v>
      </c>
      <c r="K3" s="3" t="s">
        <v>4</v>
      </c>
      <c r="L3" s="3" t="s">
        <v>6</v>
      </c>
    </row>
    <row r="4" spans="1:13" x14ac:dyDescent="0.3">
      <c r="B4" t="s">
        <v>2</v>
      </c>
      <c r="C4" t="s">
        <v>2</v>
      </c>
      <c r="D4" t="s">
        <v>2</v>
      </c>
      <c r="E4" t="s">
        <v>2</v>
      </c>
      <c r="F4" t="s">
        <v>2</v>
      </c>
      <c r="G4" t="s">
        <v>2</v>
      </c>
      <c r="I4" t="s">
        <v>2</v>
      </c>
      <c r="J4" t="s">
        <v>2</v>
      </c>
      <c r="K4" t="s">
        <v>2</v>
      </c>
      <c r="L4" t="s">
        <v>2</v>
      </c>
    </row>
    <row r="5" spans="1:13" x14ac:dyDescent="0.3">
      <c r="A5">
        <v>1</v>
      </c>
      <c r="B5">
        <v>1000</v>
      </c>
      <c r="C5">
        <f>B5*$C$1</f>
        <v>60</v>
      </c>
      <c r="D5">
        <f>B5*$D$1</f>
        <v>25</v>
      </c>
      <c r="E5">
        <f>C5*(1-$E$1)</f>
        <v>43.199999999999996</v>
      </c>
      <c r="F5" s="5">
        <f>D5*(1-$E$1)</f>
        <v>18</v>
      </c>
      <c r="G5" s="5">
        <f>E5+F5</f>
        <v>61.199999999999996</v>
      </c>
      <c r="I5" s="5">
        <v>1000</v>
      </c>
      <c r="J5" s="5">
        <f>I5*$C$1</f>
        <v>60</v>
      </c>
      <c r="K5" s="5">
        <f>I5*$D$1</f>
        <v>25</v>
      </c>
      <c r="L5" s="5">
        <f>K5*(1-$E$1)</f>
        <v>18</v>
      </c>
    </row>
    <row r="6" spans="1:13" x14ac:dyDescent="0.3">
      <c r="A6">
        <f>A5+1</f>
        <v>2</v>
      </c>
      <c r="B6">
        <f>B5</f>
        <v>1000</v>
      </c>
      <c r="C6">
        <f>B6*$C$1</f>
        <v>60</v>
      </c>
      <c r="D6">
        <f>B6*$D$1</f>
        <v>25</v>
      </c>
      <c r="E6">
        <f>C6*(1-$E$1)</f>
        <v>43.199999999999996</v>
      </c>
      <c r="F6" s="5">
        <f>D6*(1-$E$1)</f>
        <v>18</v>
      </c>
      <c r="G6" s="5">
        <f>E6+F6</f>
        <v>61.199999999999996</v>
      </c>
      <c r="I6" s="5">
        <f>I5+J5</f>
        <v>1060</v>
      </c>
      <c r="J6" s="5">
        <f>I6*$C$1</f>
        <v>63.599999999999994</v>
      </c>
      <c r="K6" s="5">
        <f>I6*$D$1</f>
        <v>26.5</v>
      </c>
      <c r="L6" s="5">
        <f>K6*(1-$E$1)</f>
        <v>19.079999999999998</v>
      </c>
    </row>
    <row r="7" spans="1:13" x14ac:dyDescent="0.3">
      <c r="A7">
        <f t="shared" ref="A7:A14" si="0">A6+1</f>
        <v>3</v>
      </c>
      <c r="B7">
        <f t="shared" ref="B7:B14" si="1">B6</f>
        <v>1000</v>
      </c>
      <c r="C7">
        <f t="shared" ref="C7:C14" si="2">B7*$C$1</f>
        <v>60</v>
      </c>
      <c r="D7">
        <f t="shared" ref="D7:D14" si="3">B7*$D$1</f>
        <v>25</v>
      </c>
      <c r="E7">
        <f t="shared" ref="E7:F14" si="4">C7*(1-$E$1)</f>
        <v>43.199999999999996</v>
      </c>
      <c r="F7" s="5">
        <f t="shared" si="4"/>
        <v>18</v>
      </c>
      <c r="G7" s="5">
        <f t="shared" ref="G7:G14" si="5">E7+F7</f>
        <v>61.199999999999996</v>
      </c>
      <c r="I7" s="5">
        <f t="shared" ref="I7:I14" si="6">I6+J6</f>
        <v>1123.5999999999999</v>
      </c>
      <c r="J7" s="5">
        <f t="shared" ref="J7:J14" si="7">I7*$C$1</f>
        <v>67.415999999999997</v>
      </c>
      <c r="K7" s="5">
        <f t="shared" ref="K7:K14" si="8">I7*$D$1</f>
        <v>28.09</v>
      </c>
      <c r="L7" s="5">
        <f t="shared" ref="L7:L16" si="9">K7*(1-$E$1)</f>
        <v>20.224799999999998</v>
      </c>
    </row>
    <row r="8" spans="1:13" x14ac:dyDescent="0.3">
      <c r="A8">
        <f t="shared" si="0"/>
        <v>4</v>
      </c>
      <c r="B8">
        <f t="shared" si="1"/>
        <v>1000</v>
      </c>
      <c r="C8">
        <f t="shared" si="2"/>
        <v>60</v>
      </c>
      <c r="D8">
        <f t="shared" si="3"/>
        <v>25</v>
      </c>
      <c r="E8">
        <f t="shared" si="4"/>
        <v>43.199999999999996</v>
      </c>
      <c r="F8" s="5">
        <f t="shared" si="4"/>
        <v>18</v>
      </c>
      <c r="G8" s="5">
        <f t="shared" si="5"/>
        <v>61.199999999999996</v>
      </c>
      <c r="I8" s="5">
        <f t="shared" si="6"/>
        <v>1191.0159999999998</v>
      </c>
      <c r="J8" s="5">
        <f t="shared" si="7"/>
        <v>71.460959999999986</v>
      </c>
      <c r="K8" s="5">
        <f t="shared" si="8"/>
        <v>29.775399999999998</v>
      </c>
      <c r="L8" s="5">
        <f t="shared" si="9"/>
        <v>21.438287999999996</v>
      </c>
    </row>
    <row r="9" spans="1:13" x14ac:dyDescent="0.3">
      <c r="A9">
        <f t="shared" si="0"/>
        <v>5</v>
      </c>
      <c r="B9">
        <f t="shared" si="1"/>
        <v>1000</v>
      </c>
      <c r="C9">
        <f t="shared" si="2"/>
        <v>60</v>
      </c>
      <c r="D9">
        <f t="shared" si="3"/>
        <v>25</v>
      </c>
      <c r="E9">
        <f t="shared" si="4"/>
        <v>43.199999999999996</v>
      </c>
      <c r="F9" s="5">
        <f t="shared" si="4"/>
        <v>18</v>
      </c>
      <c r="G9" s="5">
        <f t="shared" si="5"/>
        <v>61.199999999999996</v>
      </c>
      <c r="I9" s="5">
        <f t="shared" si="6"/>
        <v>1262.4769599999997</v>
      </c>
      <c r="J9" s="5">
        <f t="shared" si="7"/>
        <v>75.748617599999974</v>
      </c>
      <c r="K9" s="5">
        <f t="shared" si="8"/>
        <v>31.561923999999994</v>
      </c>
      <c r="L9" s="5">
        <f t="shared" si="9"/>
        <v>22.724585279999996</v>
      </c>
    </row>
    <row r="10" spans="1:13" x14ac:dyDescent="0.3">
      <c r="A10">
        <f t="shared" si="0"/>
        <v>6</v>
      </c>
      <c r="B10">
        <f t="shared" si="1"/>
        <v>1000</v>
      </c>
      <c r="C10">
        <f t="shared" si="2"/>
        <v>60</v>
      </c>
      <c r="D10">
        <f t="shared" si="3"/>
        <v>25</v>
      </c>
      <c r="E10">
        <f t="shared" si="4"/>
        <v>43.199999999999996</v>
      </c>
      <c r="F10" s="5">
        <f t="shared" si="4"/>
        <v>18</v>
      </c>
      <c r="G10" s="5">
        <f t="shared" si="5"/>
        <v>61.199999999999996</v>
      </c>
      <c r="I10" s="5">
        <f t="shared" si="6"/>
        <v>1338.2255775999997</v>
      </c>
      <c r="J10" s="5">
        <f t="shared" si="7"/>
        <v>80.293534655999977</v>
      </c>
      <c r="K10" s="5">
        <f t="shared" si="8"/>
        <v>33.455639439999992</v>
      </c>
      <c r="L10" s="5">
        <f t="shared" si="9"/>
        <v>24.088060396799992</v>
      </c>
    </row>
    <row r="11" spans="1:13" x14ac:dyDescent="0.3">
      <c r="A11">
        <f t="shared" si="0"/>
        <v>7</v>
      </c>
      <c r="B11">
        <f t="shared" si="1"/>
        <v>1000</v>
      </c>
      <c r="C11">
        <f t="shared" si="2"/>
        <v>60</v>
      </c>
      <c r="D11">
        <f t="shared" si="3"/>
        <v>25</v>
      </c>
      <c r="E11">
        <f t="shared" si="4"/>
        <v>43.199999999999996</v>
      </c>
      <c r="F11" s="5">
        <f t="shared" si="4"/>
        <v>18</v>
      </c>
      <c r="G11" s="5">
        <f t="shared" si="5"/>
        <v>61.199999999999996</v>
      </c>
      <c r="I11" s="5">
        <f t="shared" si="6"/>
        <v>1418.5191122559997</v>
      </c>
      <c r="J11" s="5">
        <f t="shared" si="7"/>
        <v>85.111146735359981</v>
      </c>
      <c r="K11" s="5">
        <f t="shared" si="8"/>
        <v>35.462977806399998</v>
      </c>
      <c r="L11" s="5">
        <f t="shared" si="9"/>
        <v>25.533344020607998</v>
      </c>
    </row>
    <row r="12" spans="1:13" x14ac:dyDescent="0.3">
      <c r="A12">
        <f t="shared" si="0"/>
        <v>8</v>
      </c>
      <c r="B12">
        <f t="shared" si="1"/>
        <v>1000</v>
      </c>
      <c r="C12">
        <f t="shared" si="2"/>
        <v>60</v>
      </c>
      <c r="D12">
        <f t="shared" si="3"/>
        <v>25</v>
      </c>
      <c r="E12">
        <f t="shared" si="4"/>
        <v>43.199999999999996</v>
      </c>
      <c r="F12" s="5">
        <f t="shared" si="4"/>
        <v>18</v>
      </c>
      <c r="G12" s="5">
        <f t="shared" si="5"/>
        <v>61.199999999999996</v>
      </c>
      <c r="I12" s="5">
        <f t="shared" si="6"/>
        <v>1503.6302589913598</v>
      </c>
      <c r="J12" s="5">
        <f t="shared" si="7"/>
        <v>90.217815539481592</v>
      </c>
      <c r="K12" s="5">
        <f t="shared" si="8"/>
        <v>37.590756474783994</v>
      </c>
      <c r="L12" s="5">
        <f t="shared" si="9"/>
        <v>27.065344661844474</v>
      </c>
    </row>
    <row r="13" spans="1:13" x14ac:dyDescent="0.3">
      <c r="A13">
        <f t="shared" si="0"/>
        <v>9</v>
      </c>
      <c r="B13">
        <f t="shared" si="1"/>
        <v>1000</v>
      </c>
      <c r="C13">
        <f t="shared" si="2"/>
        <v>60</v>
      </c>
      <c r="D13">
        <f t="shared" si="3"/>
        <v>25</v>
      </c>
      <c r="E13">
        <f t="shared" si="4"/>
        <v>43.199999999999996</v>
      </c>
      <c r="F13" s="5">
        <f t="shared" si="4"/>
        <v>18</v>
      </c>
      <c r="G13" s="5">
        <f t="shared" si="5"/>
        <v>61.199999999999996</v>
      </c>
      <c r="I13" s="5">
        <f t="shared" si="6"/>
        <v>1593.8480745308414</v>
      </c>
      <c r="J13" s="5">
        <f t="shared" si="7"/>
        <v>95.630884471850479</v>
      </c>
      <c r="K13" s="5">
        <f t="shared" si="8"/>
        <v>39.846201863271034</v>
      </c>
      <c r="L13" s="5">
        <f t="shared" si="9"/>
        <v>28.689265341555142</v>
      </c>
    </row>
    <row r="14" spans="1:13" x14ac:dyDescent="0.3">
      <c r="A14">
        <f t="shared" si="0"/>
        <v>10</v>
      </c>
      <c r="B14">
        <f t="shared" si="1"/>
        <v>1000</v>
      </c>
      <c r="C14">
        <f t="shared" si="2"/>
        <v>60</v>
      </c>
      <c r="D14">
        <f t="shared" si="3"/>
        <v>25</v>
      </c>
      <c r="E14">
        <f t="shared" si="4"/>
        <v>43.199999999999996</v>
      </c>
      <c r="F14" s="5">
        <f t="shared" si="4"/>
        <v>18</v>
      </c>
      <c r="G14" s="5">
        <f t="shared" si="5"/>
        <v>61.199999999999996</v>
      </c>
      <c r="I14" s="5">
        <f t="shared" si="6"/>
        <v>1689.4789590026919</v>
      </c>
      <c r="J14" s="5">
        <f t="shared" si="7"/>
        <v>101.3687375401615</v>
      </c>
      <c r="K14" s="5">
        <f t="shared" si="8"/>
        <v>42.236973975067301</v>
      </c>
      <c r="L14" s="5">
        <f t="shared" si="9"/>
        <v>30.410621262048455</v>
      </c>
    </row>
    <row r="15" spans="1:13" x14ac:dyDescent="0.3">
      <c r="F15" t="s">
        <v>9</v>
      </c>
      <c r="G15" s="5">
        <f>SUM(G5:G14)</f>
        <v>612</v>
      </c>
      <c r="L15" s="5">
        <f>SUM(L5:L14)</f>
        <v>237.25430896285607</v>
      </c>
    </row>
    <row r="16" spans="1:13" x14ac:dyDescent="0.3">
      <c r="F16" s="6" t="s">
        <v>10</v>
      </c>
      <c r="G16" s="5">
        <f>B14+G15</f>
        <v>1612</v>
      </c>
      <c r="K16" s="5">
        <f>I14-I5</f>
        <v>689.47895900269191</v>
      </c>
      <c r="L16" s="5">
        <f t="shared" si="9"/>
        <v>496.42485048193817</v>
      </c>
      <c r="M16" s="7" t="s">
        <v>12</v>
      </c>
    </row>
    <row r="17" spans="5:12" x14ac:dyDescent="0.3">
      <c r="K17" t="s">
        <v>9</v>
      </c>
      <c r="L17" s="5">
        <f>SUM(L15:L16)</f>
        <v>733.67915944479421</v>
      </c>
    </row>
    <row r="18" spans="5:12" x14ac:dyDescent="0.3">
      <c r="K18" s="6" t="s">
        <v>10</v>
      </c>
      <c r="L18" s="5">
        <f>I5+L17</f>
        <v>1733.6791594447941</v>
      </c>
    </row>
    <row r="19" spans="5:12" x14ac:dyDescent="0.3">
      <c r="E19" t="s">
        <v>11</v>
      </c>
      <c r="G19" s="5">
        <f>(POWER((G16/$B$5),1/$A$14)-1)*100</f>
        <v>4.8905840735170125</v>
      </c>
      <c r="J19" t="s">
        <v>11</v>
      </c>
      <c r="L19" s="5">
        <f>(POWER((L18/$I$5),1/$A$14)-1)*100</f>
        <v>5.6566588152766384</v>
      </c>
    </row>
  </sheetData>
  <mergeCells count="2">
    <mergeCell ref="A2:G2"/>
    <mergeCell ref="I2:L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10 Jahre</vt:lpstr>
      <vt:lpstr>40 Jahre</vt:lpstr>
      <vt:lpstr>erste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2022-04-16T21:08:35Z</dcterms:modified>
</cp:coreProperties>
</file>