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es/Desktop/"/>
    </mc:Choice>
  </mc:AlternateContent>
  <xr:revisionPtr revIDLastSave="0" documentId="8_{AC5F0841-2983-2640-ABA8-841687F6D906}" xr6:coauthVersionLast="47" xr6:coauthVersionMax="47" xr10:uidLastSave="{00000000-0000-0000-0000-000000000000}"/>
  <bookViews>
    <workbookView xWindow="0" yWindow="760" windowWidth="30240" windowHeight="17440" xr2:uid="{925830DF-DEFF-B249-A6D8-0DC22610DC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11" i="1" l="1"/>
  <c r="R111" i="1"/>
  <c r="P111" i="1"/>
  <c r="T74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T17" i="1"/>
  <c r="R17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8" i="1"/>
  <c r="P19" i="1"/>
  <c r="P20" i="1"/>
  <c r="P21" i="1"/>
  <c r="P17" i="1"/>
  <c r="G6" i="1"/>
  <c r="G7" i="1"/>
  <c r="G8" i="1"/>
  <c r="G9" i="1"/>
  <c r="H9" i="1" s="1"/>
  <c r="J9" i="1" s="1"/>
  <c r="L9" i="1" s="1"/>
  <c r="G10" i="1"/>
  <c r="H10" i="1" s="1"/>
  <c r="J10" i="1" s="1"/>
  <c r="L10" i="1" s="1"/>
  <c r="G11" i="1"/>
  <c r="H11" i="1" s="1"/>
  <c r="J11" i="1" s="1"/>
  <c r="L11" i="1" s="1"/>
  <c r="G12" i="1"/>
  <c r="G13" i="1"/>
  <c r="G14" i="1"/>
  <c r="H14" i="1" s="1"/>
  <c r="J14" i="1" s="1"/>
  <c r="L14" i="1" s="1"/>
  <c r="G15" i="1"/>
  <c r="H15" i="1" s="1"/>
  <c r="J15" i="1" s="1"/>
  <c r="L15" i="1" s="1"/>
  <c r="G16" i="1"/>
  <c r="G17" i="1"/>
  <c r="G18" i="1"/>
  <c r="G19" i="1"/>
  <c r="H19" i="1" s="1"/>
  <c r="J19" i="1" s="1"/>
  <c r="L19" i="1" s="1"/>
  <c r="G20" i="1"/>
  <c r="H20" i="1" s="1"/>
  <c r="J20" i="1" s="1"/>
  <c r="L20" i="1" s="1"/>
  <c r="G21" i="1"/>
  <c r="H21" i="1" s="1"/>
  <c r="J21" i="1" s="1"/>
  <c r="L21" i="1" s="1"/>
  <c r="G22" i="1"/>
  <c r="G23" i="1"/>
  <c r="G24" i="1"/>
  <c r="H24" i="1" s="1"/>
  <c r="J24" i="1" s="1"/>
  <c r="L24" i="1" s="1"/>
  <c r="G25" i="1"/>
  <c r="H25" i="1" s="1"/>
  <c r="J25" i="1" s="1"/>
  <c r="L25" i="1" s="1"/>
  <c r="G26" i="1"/>
  <c r="G27" i="1"/>
  <c r="G28" i="1"/>
  <c r="G29" i="1"/>
  <c r="H29" i="1" s="1"/>
  <c r="J29" i="1" s="1"/>
  <c r="L29" i="1" s="1"/>
  <c r="G30" i="1"/>
  <c r="H30" i="1" s="1"/>
  <c r="J30" i="1" s="1"/>
  <c r="L30" i="1" s="1"/>
  <c r="G31" i="1"/>
  <c r="H31" i="1" s="1"/>
  <c r="J31" i="1" s="1"/>
  <c r="L31" i="1" s="1"/>
  <c r="G32" i="1"/>
  <c r="G33" i="1"/>
  <c r="G34" i="1"/>
  <c r="H34" i="1" s="1"/>
  <c r="J34" i="1" s="1"/>
  <c r="L34" i="1" s="1"/>
  <c r="G35" i="1"/>
  <c r="H35" i="1" s="1"/>
  <c r="J35" i="1" s="1"/>
  <c r="L35" i="1" s="1"/>
  <c r="G36" i="1"/>
  <c r="G37" i="1"/>
  <c r="G38" i="1"/>
  <c r="G39" i="1"/>
  <c r="H39" i="1" s="1"/>
  <c r="J39" i="1" s="1"/>
  <c r="L39" i="1" s="1"/>
  <c r="G40" i="1"/>
  <c r="H40" i="1" s="1"/>
  <c r="J40" i="1" s="1"/>
  <c r="L40" i="1" s="1"/>
  <c r="G41" i="1"/>
  <c r="H41" i="1" s="1"/>
  <c r="J41" i="1" s="1"/>
  <c r="L41" i="1" s="1"/>
  <c r="G42" i="1"/>
  <c r="G43" i="1"/>
  <c r="G44" i="1"/>
  <c r="H44" i="1" s="1"/>
  <c r="J44" i="1" s="1"/>
  <c r="L44" i="1" s="1"/>
  <c r="G45" i="1"/>
  <c r="H45" i="1" s="1"/>
  <c r="J45" i="1" s="1"/>
  <c r="L45" i="1" s="1"/>
  <c r="G46" i="1"/>
  <c r="G47" i="1"/>
  <c r="G48" i="1"/>
  <c r="G49" i="1"/>
  <c r="H49" i="1" s="1"/>
  <c r="J49" i="1" s="1"/>
  <c r="L49" i="1" s="1"/>
  <c r="G50" i="1"/>
  <c r="H50" i="1" s="1"/>
  <c r="J50" i="1" s="1"/>
  <c r="L50" i="1" s="1"/>
  <c r="G51" i="1"/>
  <c r="H51" i="1" s="1"/>
  <c r="J51" i="1" s="1"/>
  <c r="L51" i="1" s="1"/>
  <c r="G52" i="1"/>
  <c r="G53" i="1"/>
  <c r="G54" i="1"/>
  <c r="H54" i="1" s="1"/>
  <c r="J54" i="1" s="1"/>
  <c r="L54" i="1" s="1"/>
  <c r="G55" i="1"/>
  <c r="H55" i="1" s="1"/>
  <c r="J55" i="1" s="1"/>
  <c r="L55" i="1" s="1"/>
  <c r="G56" i="1"/>
  <c r="G57" i="1"/>
  <c r="G58" i="1"/>
  <c r="G59" i="1"/>
  <c r="H59" i="1" s="1"/>
  <c r="J59" i="1" s="1"/>
  <c r="L59" i="1" s="1"/>
  <c r="G60" i="1"/>
  <c r="H60" i="1" s="1"/>
  <c r="J60" i="1" s="1"/>
  <c r="L60" i="1" s="1"/>
  <c r="G61" i="1"/>
  <c r="H61" i="1" s="1"/>
  <c r="J61" i="1" s="1"/>
  <c r="L61" i="1" s="1"/>
  <c r="G62" i="1"/>
  <c r="G63" i="1"/>
  <c r="G64" i="1"/>
  <c r="H64" i="1" s="1"/>
  <c r="J64" i="1" s="1"/>
  <c r="L64" i="1" s="1"/>
  <c r="G65" i="1"/>
  <c r="H65" i="1" s="1"/>
  <c r="J65" i="1" s="1"/>
  <c r="L65" i="1" s="1"/>
  <c r="G66" i="1"/>
  <c r="G67" i="1"/>
  <c r="G68" i="1"/>
  <c r="G69" i="1"/>
  <c r="H69" i="1" s="1"/>
  <c r="J69" i="1" s="1"/>
  <c r="L69" i="1" s="1"/>
  <c r="G70" i="1"/>
  <c r="H70" i="1" s="1"/>
  <c r="J70" i="1" s="1"/>
  <c r="L70" i="1" s="1"/>
  <c r="G71" i="1"/>
  <c r="H71" i="1" s="1"/>
  <c r="J71" i="1" s="1"/>
  <c r="L71" i="1" s="1"/>
  <c r="G72" i="1"/>
  <c r="G73" i="1"/>
  <c r="G74" i="1"/>
  <c r="H74" i="1" s="1"/>
  <c r="J74" i="1" s="1"/>
  <c r="L74" i="1" s="1"/>
  <c r="G75" i="1"/>
  <c r="H75" i="1" s="1"/>
  <c r="J75" i="1" s="1"/>
  <c r="L75" i="1" s="1"/>
  <c r="G76" i="1"/>
  <c r="G77" i="1"/>
  <c r="G78" i="1"/>
  <c r="G79" i="1"/>
  <c r="H79" i="1" s="1"/>
  <c r="J79" i="1" s="1"/>
  <c r="L79" i="1" s="1"/>
  <c r="G80" i="1"/>
  <c r="H80" i="1" s="1"/>
  <c r="J80" i="1" s="1"/>
  <c r="L80" i="1" s="1"/>
  <c r="G81" i="1"/>
  <c r="H81" i="1" s="1"/>
  <c r="J81" i="1" s="1"/>
  <c r="L81" i="1" s="1"/>
  <c r="G82" i="1"/>
  <c r="G83" i="1"/>
  <c r="G84" i="1"/>
  <c r="H84" i="1" s="1"/>
  <c r="J84" i="1" s="1"/>
  <c r="L84" i="1" s="1"/>
  <c r="G85" i="1"/>
  <c r="H85" i="1" s="1"/>
  <c r="J85" i="1" s="1"/>
  <c r="L85" i="1" s="1"/>
  <c r="G86" i="1"/>
  <c r="G87" i="1"/>
  <c r="G88" i="1"/>
  <c r="G89" i="1"/>
  <c r="H89" i="1" s="1"/>
  <c r="J89" i="1" s="1"/>
  <c r="L89" i="1" s="1"/>
  <c r="G90" i="1"/>
  <c r="H90" i="1" s="1"/>
  <c r="J90" i="1" s="1"/>
  <c r="L90" i="1" s="1"/>
  <c r="G91" i="1"/>
  <c r="H91" i="1" s="1"/>
  <c r="J91" i="1" s="1"/>
  <c r="L91" i="1" s="1"/>
  <c r="G92" i="1"/>
  <c r="G93" i="1"/>
  <c r="G94" i="1"/>
  <c r="H94" i="1" s="1"/>
  <c r="J94" i="1" s="1"/>
  <c r="L94" i="1" s="1"/>
  <c r="G95" i="1"/>
  <c r="H95" i="1" s="1"/>
  <c r="J95" i="1" s="1"/>
  <c r="L95" i="1" s="1"/>
  <c r="G96" i="1"/>
  <c r="G97" i="1"/>
  <c r="G98" i="1"/>
  <c r="G99" i="1"/>
  <c r="H99" i="1" s="1"/>
  <c r="J99" i="1" s="1"/>
  <c r="L99" i="1" s="1"/>
  <c r="G100" i="1"/>
  <c r="H100" i="1" s="1"/>
  <c r="J100" i="1" s="1"/>
  <c r="L100" i="1" s="1"/>
  <c r="G101" i="1"/>
  <c r="H101" i="1" s="1"/>
  <c r="J101" i="1" s="1"/>
  <c r="L101" i="1" s="1"/>
  <c r="G102" i="1"/>
  <c r="G103" i="1"/>
  <c r="G104" i="1"/>
  <c r="H104" i="1" s="1"/>
  <c r="J104" i="1" s="1"/>
  <c r="L104" i="1" s="1"/>
  <c r="G105" i="1"/>
  <c r="H105" i="1" s="1"/>
  <c r="J105" i="1" s="1"/>
  <c r="L105" i="1" s="1"/>
  <c r="G106" i="1"/>
  <c r="G107" i="1"/>
  <c r="G108" i="1"/>
  <c r="G109" i="1"/>
  <c r="H109" i="1" s="1"/>
  <c r="J109" i="1" s="1"/>
  <c r="L109" i="1" s="1"/>
  <c r="G5" i="1"/>
  <c r="H5" i="1" s="1"/>
  <c r="J5" i="1" s="1"/>
  <c r="L5" i="1" s="1"/>
  <c r="G4" i="1"/>
  <c r="G3" i="1"/>
  <c r="J7" i="1"/>
  <c r="L7" i="1" s="1"/>
  <c r="J8" i="1"/>
  <c r="L8" i="1" s="1"/>
  <c r="J28" i="1"/>
  <c r="L28" i="1" s="1"/>
  <c r="J36" i="1"/>
  <c r="L36" i="1" s="1"/>
  <c r="J48" i="1"/>
  <c r="L48" i="1" s="1"/>
  <c r="J57" i="1"/>
  <c r="L57" i="1" s="1"/>
  <c r="J58" i="1"/>
  <c r="L58" i="1" s="1"/>
  <c r="J77" i="1"/>
  <c r="L77" i="1" s="1"/>
  <c r="J78" i="1"/>
  <c r="L78" i="1" s="1"/>
  <c r="J86" i="1"/>
  <c r="L86" i="1" s="1"/>
  <c r="J98" i="1"/>
  <c r="L98" i="1" s="1"/>
  <c r="J106" i="1"/>
  <c r="L106" i="1" s="1"/>
  <c r="J107" i="1"/>
  <c r="L107" i="1" s="1"/>
  <c r="J108" i="1"/>
  <c r="L108" i="1" s="1"/>
  <c r="H3" i="1"/>
  <c r="J3" i="1" s="1"/>
  <c r="H108" i="1"/>
  <c r="H107" i="1"/>
  <c r="H106" i="1"/>
  <c r="H103" i="1"/>
  <c r="J103" i="1" s="1"/>
  <c r="L103" i="1" s="1"/>
  <c r="H102" i="1"/>
  <c r="J102" i="1" s="1"/>
  <c r="L102" i="1" s="1"/>
  <c r="H98" i="1"/>
  <c r="H97" i="1"/>
  <c r="J97" i="1" s="1"/>
  <c r="L97" i="1" s="1"/>
  <c r="H96" i="1"/>
  <c r="J96" i="1" s="1"/>
  <c r="L96" i="1" s="1"/>
  <c r="H93" i="1"/>
  <c r="J93" i="1" s="1"/>
  <c r="L93" i="1" s="1"/>
  <c r="H92" i="1"/>
  <c r="J92" i="1" s="1"/>
  <c r="L92" i="1" s="1"/>
  <c r="H88" i="1"/>
  <c r="J88" i="1" s="1"/>
  <c r="L88" i="1" s="1"/>
  <c r="H87" i="1"/>
  <c r="J87" i="1" s="1"/>
  <c r="L87" i="1" s="1"/>
  <c r="H86" i="1"/>
  <c r="H83" i="1"/>
  <c r="J83" i="1" s="1"/>
  <c r="L83" i="1" s="1"/>
  <c r="H82" i="1"/>
  <c r="J82" i="1" s="1"/>
  <c r="L82" i="1" s="1"/>
  <c r="H78" i="1"/>
  <c r="H77" i="1"/>
  <c r="H76" i="1"/>
  <c r="J76" i="1" s="1"/>
  <c r="L76" i="1" s="1"/>
  <c r="H73" i="1"/>
  <c r="J73" i="1" s="1"/>
  <c r="L73" i="1" s="1"/>
  <c r="H72" i="1"/>
  <c r="J72" i="1" s="1"/>
  <c r="L72" i="1" s="1"/>
  <c r="H68" i="1"/>
  <c r="J68" i="1" s="1"/>
  <c r="L68" i="1" s="1"/>
  <c r="H67" i="1"/>
  <c r="J67" i="1" s="1"/>
  <c r="L67" i="1" s="1"/>
  <c r="H66" i="1"/>
  <c r="J66" i="1" s="1"/>
  <c r="L66" i="1" s="1"/>
  <c r="H63" i="1"/>
  <c r="J63" i="1" s="1"/>
  <c r="L63" i="1" s="1"/>
  <c r="H62" i="1"/>
  <c r="J62" i="1" s="1"/>
  <c r="L62" i="1" s="1"/>
  <c r="H58" i="1"/>
  <c r="H57" i="1"/>
  <c r="H56" i="1"/>
  <c r="J56" i="1" s="1"/>
  <c r="L56" i="1" s="1"/>
  <c r="H53" i="1"/>
  <c r="J53" i="1" s="1"/>
  <c r="L53" i="1" s="1"/>
  <c r="H52" i="1"/>
  <c r="J52" i="1" s="1"/>
  <c r="L52" i="1" s="1"/>
  <c r="H48" i="1"/>
  <c r="H47" i="1"/>
  <c r="J47" i="1" s="1"/>
  <c r="L47" i="1" s="1"/>
  <c r="H46" i="1"/>
  <c r="J46" i="1" s="1"/>
  <c r="L46" i="1" s="1"/>
  <c r="H43" i="1"/>
  <c r="J43" i="1" s="1"/>
  <c r="L43" i="1" s="1"/>
  <c r="H42" i="1"/>
  <c r="J42" i="1" s="1"/>
  <c r="L42" i="1" s="1"/>
  <c r="H38" i="1"/>
  <c r="J38" i="1" s="1"/>
  <c r="L38" i="1" s="1"/>
  <c r="H37" i="1"/>
  <c r="J37" i="1" s="1"/>
  <c r="L37" i="1" s="1"/>
  <c r="H36" i="1"/>
  <c r="H33" i="1"/>
  <c r="J33" i="1" s="1"/>
  <c r="L33" i="1" s="1"/>
  <c r="H32" i="1"/>
  <c r="J32" i="1" s="1"/>
  <c r="L32" i="1" s="1"/>
  <c r="H28" i="1"/>
  <c r="H27" i="1"/>
  <c r="J27" i="1" s="1"/>
  <c r="L27" i="1" s="1"/>
  <c r="H26" i="1"/>
  <c r="J26" i="1" s="1"/>
  <c r="L26" i="1" s="1"/>
  <c r="H23" i="1"/>
  <c r="J23" i="1" s="1"/>
  <c r="L23" i="1" s="1"/>
  <c r="H22" i="1"/>
  <c r="J22" i="1" s="1"/>
  <c r="L22" i="1" s="1"/>
  <c r="H18" i="1"/>
  <c r="J18" i="1" s="1"/>
  <c r="L18" i="1" s="1"/>
  <c r="H17" i="1"/>
  <c r="J17" i="1" s="1"/>
  <c r="L17" i="1" s="1"/>
  <c r="H16" i="1"/>
  <c r="J16" i="1" s="1"/>
  <c r="L16" i="1" s="1"/>
  <c r="H13" i="1"/>
  <c r="J13" i="1" s="1"/>
  <c r="L13" i="1" s="1"/>
  <c r="H12" i="1"/>
  <c r="J12" i="1" s="1"/>
  <c r="L12" i="1" s="1"/>
  <c r="H8" i="1"/>
  <c r="H7" i="1"/>
  <c r="H6" i="1"/>
  <c r="J6" i="1" s="1"/>
  <c r="L6" i="1" s="1"/>
  <c r="H4" i="1"/>
  <c r="J4" i="1" s="1"/>
  <c r="L4" i="1" s="1"/>
  <c r="I3" i="1" l="1"/>
  <c r="I4" i="1" s="1"/>
  <c r="I5" i="1" s="1"/>
  <c r="I6" i="1" s="1"/>
  <c r="I7" i="1" s="1"/>
  <c r="I8" i="1" s="1"/>
  <c r="I9" i="1" s="1"/>
  <c r="I10" i="1" s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I70" i="1" s="1"/>
  <c r="I71" i="1" s="1"/>
  <c r="I72" i="1" s="1"/>
  <c r="I73" i="1" s="1"/>
  <c r="I74" i="1" s="1"/>
  <c r="I75" i="1" s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93" i="1" s="1"/>
  <c r="I94" i="1" s="1"/>
  <c r="I95" i="1" s="1"/>
  <c r="I96" i="1" s="1"/>
  <c r="I97" i="1" s="1"/>
  <c r="I98" i="1" s="1"/>
  <c r="I99" i="1" s="1"/>
  <c r="I100" i="1" s="1"/>
  <c r="I101" i="1" s="1"/>
  <c r="I102" i="1" s="1"/>
  <c r="I103" i="1" s="1"/>
  <c r="I104" i="1" s="1"/>
  <c r="I105" i="1" s="1"/>
  <c r="I106" i="1" s="1"/>
  <c r="I107" i="1" s="1"/>
  <c r="I108" i="1" s="1"/>
  <c r="I109" i="1" s="1"/>
  <c r="I111" i="1" s="1"/>
  <c r="L3" i="1"/>
  <c r="M3" i="1" s="1"/>
  <c r="M4" i="1" s="1"/>
  <c r="M5" i="1" s="1"/>
  <c r="M6" i="1" s="1"/>
  <c r="M7" i="1" s="1"/>
  <c r="M8" i="1" s="1"/>
  <c r="M9" i="1" s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M20" i="1" s="1"/>
  <c r="M21" i="1" s="1"/>
  <c r="M22" i="1" s="1"/>
  <c r="M23" i="1" s="1"/>
  <c r="M24" i="1" s="1"/>
  <c r="M25" i="1" s="1"/>
  <c r="M26" i="1" s="1"/>
  <c r="M27" i="1" s="1"/>
  <c r="M28" i="1" s="1"/>
  <c r="M29" i="1" s="1"/>
  <c r="M30" i="1" s="1"/>
  <c r="M31" i="1" s="1"/>
  <c r="M32" i="1" s="1"/>
  <c r="M33" i="1" s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M108" i="1" s="1"/>
  <c r="M109" i="1" s="1"/>
  <c r="M111" i="1" s="1"/>
  <c r="K3" i="1"/>
  <c r="K4" i="1" s="1"/>
  <c r="K5" i="1" s="1"/>
  <c r="K6" i="1" s="1"/>
  <c r="K7" i="1" s="1"/>
  <c r="K8" i="1" s="1"/>
  <c r="K9" i="1" s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K108" i="1" s="1"/>
  <c r="K109" i="1" s="1"/>
  <c r="K111" i="1" s="1"/>
</calcChain>
</file>

<file path=xl/sharedStrings.xml><?xml version="1.0" encoding="utf-8"?>
<sst xmlns="http://schemas.openxmlformats.org/spreadsheetml/2006/main" count="13" uniqueCount="13">
  <si>
    <t>yyyy</t>
  </si>
  <si>
    <t>Index</t>
  </si>
  <si>
    <t>D12</t>
  </si>
  <si>
    <t>Rfree</t>
  </si>
  <si>
    <t>infl</t>
  </si>
  <si>
    <t>total</t>
  </si>
  <si>
    <t>growth</t>
  </si>
  <si>
    <t>nominal</t>
  </si>
  <si>
    <t>growth-infl</t>
  </si>
  <si>
    <t>real</t>
  </si>
  <si>
    <t>growth-infl-rfree</t>
  </si>
  <si>
    <t>real excess</t>
  </si>
  <si>
    <t>Continous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</si>
</sst>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"/>
    <numFmt numFmtId="165" formatCode="#,##0.000"/>
  </numFmts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Book Antiqua"/>
      <family val="1"/>
    </font>
    <font>
      <sz val="10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0" fillId="0" borderId="0" xfId="0" applyNumberFormat="1"/>
    <xf numFmtId="2" fontId="0" fillId="0" borderId="0" xfId="0" applyNumberFormat="1" applyAlignment="1">
      <alignment horizontal="right"/>
    </xf>
    <xf numFmtId="2" fontId="0" fillId="0" borderId="0" xfId="0" applyNumberFormat="1"/>
    <xf numFmtId="0" fontId="0" fillId="2" borderId="0" xfId="0" applyFill="1"/>
    <xf numFmtId="1" fontId="3" fillId="0" borderId="0" xfId="0" applyNumberFormat="1" applyFont="1" applyAlignment="1">
      <alignment horizontal="right"/>
    </xf>
    <xf numFmtId="0" fontId="0" fillId="3" borderId="0" xfId="0" applyFill="1"/>
    <xf numFmtId="0" fontId="0" fillId="4" borderId="0" xfId="0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1F32E-1809-A845-9773-9C3C717D9097}">
  <dimension ref="A1:T111"/>
  <sheetViews>
    <sheetView tabSelected="1" zoomScale="93" workbookViewId="0">
      <selection activeCell="O71" sqref="O71"/>
    </sheetView>
  </sheetViews>
  <sheetFormatPr baseColWidth="10" defaultRowHeight="16" x14ac:dyDescent="0.2"/>
  <cols>
    <col min="1" max="1" width="10.5" customWidth="1"/>
    <col min="2" max="5" width="13" customWidth="1"/>
    <col min="9" max="9" width="10.83203125" style="6"/>
    <col min="11" max="11" width="10.83203125" style="8"/>
    <col min="13" max="13" width="10.83203125" style="9"/>
  </cols>
  <sheetData>
    <row r="1" spans="1:13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G1" t="s">
        <v>5</v>
      </c>
      <c r="H1" t="s">
        <v>6</v>
      </c>
      <c r="I1" s="6" t="s">
        <v>7</v>
      </c>
      <c r="J1" t="s">
        <v>8</v>
      </c>
      <c r="K1" s="8" t="s">
        <v>9</v>
      </c>
      <c r="L1" t="s">
        <v>10</v>
      </c>
      <c r="M1" s="9" t="s">
        <v>11</v>
      </c>
    </row>
    <row r="2" spans="1:13" x14ac:dyDescent="0.2">
      <c r="A2" s="7">
        <v>1914</v>
      </c>
      <c r="B2" s="4">
        <v>7.35</v>
      </c>
      <c r="C2" s="4">
        <v>0.42</v>
      </c>
      <c r="D2" s="5">
        <v>4.0743373334939381E-2</v>
      </c>
      <c r="E2" s="5">
        <v>1.0000000000000009E-2</v>
      </c>
      <c r="I2" s="6">
        <v>1</v>
      </c>
      <c r="K2" s="8">
        <v>1</v>
      </c>
      <c r="M2" s="9">
        <v>1</v>
      </c>
    </row>
    <row r="3" spans="1:13" x14ac:dyDescent="0.2">
      <c r="A3" s="7">
        <v>1915</v>
      </c>
      <c r="B3" s="4">
        <v>9.48</v>
      </c>
      <c r="C3" s="4">
        <v>0.43</v>
      </c>
      <c r="D3" s="5">
        <v>2.8425314635862842E-2</v>
      </c>
      <c r="E3" s="5">
        <v>1.980198019801982E-2</v>
      </c>
      <c r="G3" s="3">
        <f>B3+C2*0.75</f>
        <v>9.7949999999999999</v>
      </c>
      <c r="H3">
        <f>G3/B2-1</f>
        <v>0.33265306122448979</v>
      </c>
      <c r="I3" s="6">
        <f>I2*(1+H3)</f>
        <v>1.3326530612244898</v>
      </c>
      <c r="J3" s="5">
        <f>H3-E3</f>
        <v>0.31285108102646997</v>
      </c>
      <c r="K3" s="8">
        <f>K2*(1+J3)</f>
        <v>1.31285108102647</v>
      </c>
      <c r="L3" s="5">
        <f>J3-D3</f>
        <v>0.28442576639060713</v>
      </c>
      <c r="M3" s="9">
        <f>M2*(1+L3)</f>
        <v>1.2844257663906071</v>
      </c>
    </row>
    <row r="4" spans="1:13" x14ac:dyDescent="0.2">
      <c r="A4" s="7">
        <v>1916</v>
      </c>
      <c r="B4" s="4">
        <v>9.8000000000000007</v>
      </c>
      <c r="C4" s="4">
        <v>0.56000000000000005</v>
      </c>
      <c r="D4" s="5">
        <v>2.5152312085436446E-2</v>
      </c>
      <c r="E4" s="5">
        <v>0.12621359223300965</v>
      </c>
      <c r="G4" s="3">
        <f>B4+C3*0.75</f>
        <v>10.1225</v>
      </c>
      <c r="H4">
        <f t="shared" ref="H4:H67" si="0">G4/B3-1</f>
        <v>6.777426160337563E-2</v>
      </c>
      <c r="I4" s="6">
        <f t="shared" ref="I4:I67" si="1">I3*(1+H4)</f>
        <v>1.4229726384224577</v>
      </c>
      <c r="J4" s="5">
        <f t="shared" ref="J4:J67" si="2">H4-E4</f>
        <v>-5.8439330629634023E-2</v>
      </c>
      <c r="K4" s="8">
        <f t="shared" ref="K4:K67" si="3">K3*(1+J4)</f>
        <v>1.2361289426348916</v>
      </c>
      <c r="L4" s="5">
        <f t="shared" ref="L4:L67" si="4">J4-D4</f>
        <v>-8.3591642715070469E-2</v>
      </c>
      <c r="M4" s="9">
        <f t="shared" ref="M4:M67" si="5">M3*(1+L4)</f>
        <v>1.177058506632453</v>
      </c>
    </row>
    <row r="5" spans="1:13" x14ac:dyDescent="0.2">
      <c r="A5" s="7">
        <v>1917</v>
      </c>
      <c r="B5" s="4">
        <v>6.8</v>
      </c>
      <c r="C5" s="4">
        <v>0.69</v>
      </c>
      <c r="D5" s="5">
        <v>3.6473517272197054E-2</v>
      </c>
      <c r="E5" s="5">
        <v>0.18103448275862077</v>
      </c>
      <c r="G5" s="3">
        <f>B5+C4*0.75</f>
        <v>7.22</v>
      </c>
      <c r="H5">
        <f t="shared" si="0"/>
        <v>-0.26326530612244903</v>
      </c>
      <c r="I5" s="6">
        <f t="shared" si="1"/>
        <v>1.0483533111643004</v>
      </c>
      <c r="J5" s="5">
        <f t="shared" si="2"/>
        <v>-0.4442997888810698</v>
      </c>
      <c r="K5" s="8">
        <f t="shared" si="3"/>
        <v>0.6869171143924292</v>
      </c>
      <c r="L5" s="5">
        <f t="shared" si="4"/>
        <v>-0.48077330615326686</v>
      </c>
      <c r="M5" s="9">
        <f t="shared" si="5"/>
        <v>0.61116019686294165</v>
      </c>
    </row>
    <row r="6" spans="1:13" x14ac:dyDescent="0.2">
      <c r="A6" s="7">
        <v>1918</v>
      </c>
      <c r="B6" s="4">
        <v>7.9</v>
      </c>
      <c r="C6" s="4">
        <v>0.56999999999999995</v>
      </c>
      <c r="D6" s="5">
        <v>4.8008062983512234E-2</v>
      </c>
      <c r="E6" s="5">
        <v>0.20437956204379559</v>
      </c>
      <c r="G6" s="3">
        <f t="shared" ref="G6:G69" si="6">B6+C5*0.75</f>
        <v>8.4175000000000004</v>
      </c>
      <c r="H6">
        <f t="shared" si="0"/>
        <v>0.23786764705882368</v>
      </c>
      <c r="I6" s="6">
        <f t="shared" si="1"/>
        <v>1.2977226465772793</v>
      </c>
      <c r="J6" s="5">
        <f t="shared" si="2"/>
        <v>3.3488085015028091E-2</v>
      </c>
      <c r="K6" s="8">
        <f t="shared" si="3"/>
        <v>0.70992065311748065</v>
      </c>
      <c r="L6" s="5">
        <f t="shared" si="4"/>
        <v>-1.4519977968484143E-2</v>
      </c>
      <c r="M6" s="9">
        <f t="shared" si="5"/>
        <v>0.60228616426927728</v>
      </c>
    </row>
    <row r="7" spans="1:13" x14ac:dyDescent="0.2">
      <c r="A7" s="7">
        <v>1919</v>
      </c>
      <c r="B7" s="4">
        <v>8.92</v>
      </c>
      <c r="C7" s="4">
        <v>0.53</v>
      </c>
      <c r="D7" s="5">
        <v>4.5350722608819227E-2</v>
      </c>
      <c r="E7" s="5">
        <v>0.14545454545454528</v>
      </c>
      <c r="G7" s="3">
        <f t="shared" si="6"/>
        <v>9.3475000000000001</v>
      </c>
      <c r="H7">
        <f t="shared" si="0"/>
        <v>0.18322784810126569</v>
      </c>
      <c r="I7" s="6">
        <f t="shared" si="1"/>
        <v>1.5355015745419136</v>
      </c>
      <c r="J7" s="5">
        <f t="shared" si="2"/>
        <v>3.7773302646720408E-2</v>
      </c>
      <c r="K7" s="8">
        <f t="shared" si="3"/>
        <v>0.7367367008028447</v>
      </c>
      <c r="L7" s="5">
        <f t="shared" si="4"/>
        <v>-7.5774199620988192E-3</v>
      </c>
      <c r="M7" s="9">
        <f t="shared" si="5"/>
        <v>0.59772238906524733</v>
      </c>
    </row>
    <row r="8" spans="1:13" x14ac:dyDescent="0.2">
      <c r="A8" s="7">
        <v>1920</v>
      </c>
      <c r="B8" s="4">
        <v>6.81</v>
      </c>
      <c r="C8" s="4">
        <v>0.51</v>
      </c>
      <c r="D8" s="5">
        <v>5.3758547196442352E-2</v>
      </c>
      <c r="E8" s="5">
        <v>2.6455026455026509E-2</v>
      </c>
      <c r="G8" s="3">
        <f t="shared" si="6"/>
        <v>7.2074999999999996</v>
      </c>
      <c r="H8">
        <f t="shared" si="0"/>
        <v>-0.19198430493273544</v>
      </c>
      <c r="I8" s="6">
        <f t="shared" si="1"/>
        <v>1.2407093720303635</v>
      </c>
      <c r="J8" s="5">
        <f t="shared" si="2"/>
        <v>-0.21843933138776195</v>
      </c>
      <c r="K8" s="8">
        <f t="shared" si="3"/>
        <v>0.57580442847064572</v>
      </c>
      <c r="L8" s="5">
        <f t="shared" si="4"/>
        <v>-0.2721978785842043</v>
      </c>
      <c r="M8" s="9">
        <f t="shared" si="5"/>
        <v>0.4350236227794046</v>
      </c>
    </row>
    <row r="9" spans="1:13" x14ac:dyDescent="0.2">
      <c r="A9" s="7">
        <v>1921</v>
      </c>
      <c r="B9" s="4">
        <v>7.31</v>
      </c>
      <c r="C9" s="4">
        <v>0.46</v>
      </c>
      <c r="D9" s="5">
        <v>5.3540321933467361E-2</v>
      </c>
      <c r="E9" s="5">
        <v>-0.10824742268041232</v>
      </c>
      <c r="G9" s="3">
        <f t="shared" si="6"/>
        <v>7.6924999999999999</v>
      </c>
      <c r="H9">
        <f t="shared" si="0"/>
        <v>0.1295888399412628</v>
      </c>
      <c r="I9" s="6">
        <f t="shared" si="1"/>
        <v>1.4014914602560309</v>
      </c>
      <c r="J9" s="5">
        <f t="shared" si="2"/>
        <v>0.23783626262167512</v>
      </c>
      <c r="K9" s="8">
        <f t="shared" si="3"/>
        <v>0.71275160173911378</v>
      </c>
      <c r="L9" s="5">
        <f t="shared" si="4"/>
        <v>0.18429594068820776</v>
      </c>
      <c r="M9" s="9">
        <f t="shared" si="5"/>
        <v>0.51519671056112704</v>
      </c>
    </row>
    <row r="10" spans="1:13" x14ac:dyDescent="0.2">
      <c r="A10" s="7">
        <v>1922</v>
      </c>
      <c r="B10" s="4">
        <v>8.7799999999999994</v>
      </c>
      <c r="C10" s="4">
        <v>0.51</v>
      </c>
      <c r="D10" s="5">
        <v>3.5563916937791928E-2</v>
      </c>
      <c r="E10" s="5">
        <v>-2.3121387283237094E-2</v>
      </c>
      <c r="G10" s="3">
        <f t="shared" si="6"/>
        <v>9.125</v>
      </c>
      <c r="H10">
        <f t="shared" si="0"/>
        <v>0.24829001367989068</v>
      </c>
      <c r="I10" s="6">
        <f t="shared" si="1"/>
        <v>1.7494677940952508</v>
      </c>
      <c r="J10" s="5">
        <f t="shared" si="2"/>
        <v>0.27141140096312777</v>
      </c>
      <c r="K10" s="8">
        <f t="shared" si="3"/>
        <v>0.90620051250583988</v>
      </c>
      <c r="L10" s="5">
        <f t="shared" si="4"/>
        <v>0.23584748402533584</v>
      </c>
      <c r="M10" s="9">
        <f t="shared" si="5"/>
        <v>0.63670455852509811</v>
      </c>
    </row>
    <row r="11" spans="1:13" x14ac:dyDescent="0.2">
      <c r="A11" s="7">
        <v>1923</v>
      </c>
      <c r="B11" s="4">
        <v>8.5500000000000007</v>
      </c>
      <c r="C11" s="4">
        <v>0.53</v>
      </c>
      <c r="D11" s="5">
        <v>3.9625166137044365E-2</v>
      </c>
      <c r="E11" s="5">
        <v>2.3668639053254559E-2</v>
      </c>
      <c r="G11" s="3">
        <f t="shared" si="6"/>
        <v>8.932500000000001</v>
      </c>
      <c r="H11">
        <f t="shared" si="0"/>
        <v>1.7369020501139198E-2</v>
      </c>
      <c r="I11" s="6">
        <f t="shared" si="1"/>
        <v>1.7798543360769739</v>
      </c>
      <c r="J11" s="5">
        <f t="shared" si="2"/>
        <v>-6.2996185521153603E-3</v>
      </c>
      <c r="K11" s="8">
        <f t="shared" si="3"/>
        <v>0.90049179494532161</v>
      </c>
      <c r="L11" s="5">
        <f t="shared" si="4"/>
        <v>-4.5924784689159726E-2</v>
      </c>
      <c r="M11" s="9">
        <f t="shared" si="5"/>
        <v>0.6074640387642265</v>
      </c>
    </row>
    <row r="12" spans="1:13" x14ac:dyDescent="0.2">
      <c r="A12" s="7">
        <v>1924</v>
      </c>
      <c r="B12" s="4">
        <v>10.16</v>
      </c>
      <c r="C12" s="4">
        <v>0.55000000000000004</v>
      </c>
      <c r="D12" s="5">
        <v>3.0409065657293732E-2</v>
      </c>
      <c r="E12" s="5">
        <v>0</v>
      </c>
      <c r="G12" s="3">
        <f t="shared" si="6"/>
        <v>10.557500000000001</v>
      </c>
      <c r="H12">
        <f t="shared" si="0"/>
        <v>0.234795321637427</v>
      </c>
      <c r="I12" s="6">
        <f t="shared" si="1"/>
        <v>2.1977558073839361</v>
      </c>
      <c r="J12" s="5">
        <f t="shared" si="2"/>
        <v>0.234795321637427</v>
      </c>
      <c r="K12" s="8">
        <f t="shared" si="3"/>
        <v>1.1119230555713724</v>
      </c>
      <c r="L12" s="5">
        <f t="shared" si="4"/>
        <v>0.20438625598013327</v>
      </c>
      <c r="M12" s="9">
        <f t="shared" si="5"/>
        <v>0.73162133928981732</v>
      </c>
    </row>
    <row r="13" spans="1:13" x14ac:dyDescent="0.2">
      <c r="A13" s="7">
        <v>1925</v>
      </c>
      <c r="B13" s="4">
        <v>12.46</v>
      </c>
      <c r="C13" s="4">
        <v>0.6</v>
      </c>
      <c r="D13" s="5">
        <v>2.8754379188186352E-2</v>
      </c>
      <c r="E13" s="5">
        <v>3.4682080924855363E-2</v>
      </c>
      <c r="G13" s="3">
        <f t="shared" si="6"/>
        <v>12.8725</v>
      </c>
      <c r="H13">
        <f t="shared" si="0"/>
        <v>0.26697834645669305</v>
      </c>
      <c r="I13" s="6">
        <f t="shared" si="1"/>
        <v>2.7845090187548935</v>
      </c>
      <c r="J13" s="5">
        <f t="shared" si="2"/>
        <v>0.23229626553183769</v>
      </c>
      <c r="K13" s="8">
        <f t="shared" si="3"/>
        <v>1.3702186289393523</v>
      </c>
      <c r="L13" s="5">
        <f t="shared" si="4"/>
        <v>0.20354188634365133</v>
      </c>
      <c r="M13" s="9">
        <f t="shared" si="5"/>
        <v>0.88053692677813533</v>
      </c>
    </row>
    <row r="14" spans="1:13" x14ac:dyDescent="0.2">
      <c r="A14" s="7">
        <v>1926</v>
      </c>
      <c r="B14" s="4">
        <v>13.49</v>
      </c>
      <c r="C14" s="4">
        <v>0.69</v>
      </c>
      <c r="D14" s="5">
        <v>3.2897573421603266E-2</v>
      </c>
      <c r="E14" s="5">
        <v>-1.1173184357541888E-2</v>
      </c>
      <c r="G14" s="3">
        <f t="shared" si="6"/>
        <v>13.94</v>
      </c>
      <c r="H14">
        <f t="shared" si="0"/>
        <v>0.11878009630818598</v>
      </c>
      <c r="I14" s="6">
        <f t="shared" si="1"/>
        <v>3.1152532681736123</v>
      </c>
      <c r="J14" s="5">
        <f t="shared" si="2"/>
        <v>0.12995328066572787</v>
      </c>
      <c r="K14" s="8">
        <f t="shared" si="3"/>
        <v>1.5482830349993169</v>
      </c>
      <c r="L14" s="5">
        <f t="shared" si="4"/>
        <v>9.70557072441246E-2</v>
      </c>
      <c r="M14" s="9">
        <f t="shared" si="5"/>
        <v>0.96599806096115526</v>
      </c>
    </row>
    <row r="15" spans="1:13" x14ac:dyDescent="0.2">
      <c r="A15" s="7">
        <v>1927</v>
      </c>
      <c r="B15" s="4">
        <v>17.66</v>
      </c>
      <c r="C15" s="4">
        <v>0.77</v>
      </c>
      <c r="D15" s="5">
        <v>3.0389842455029292E-2</v>
      </c>
      <c r="E15" s="5">
        <v>-2.2598870056497078E-2</v>
      </c>
      <c r="G15" s="3">
        <f t="shared" si="6"/>
        <v>18.177499999999998</v>
      </c>
      <c r="H15">
        <f t="shared" si="0"/>
        <v>0.34747961452928089</v>
      </c>
      <c r="I15" s="6">
        <f t="shared" si="1"/>
        <v>4.1977402729596616</v>
      </c>
      <c r="J15" s="5">
        <f t="shared" si="2"/>
        <v>0.37007848458577797</v>
      </c>
      <c r="K15" s="8">
        <f t="shared" si="3"/>
        <v>2.1212692743017332</v>
      </c>
      <c r="L15" s="5">
        <f t="shared" si="4"/>
        <v>0.33968864213074867</v>
      </c>
      <c r="M15" s="9">
        <f t="shared" si="5"/>
        <v>1.2941366305899864</v>
      </c>
    </row>
    <row r="16" spans="1:13" x14ac:dyDescent="0.2">
      <c r="A16" s="7">
        <v>1928</v>
      </c>
      <c r="B16" s="4">
        <v>24.35</v>
      </c>
      <c r="C16" s="4">
        <v>0.85</v>
      </c>
      <c r="D16" s="5">
        <v>3.7846659366784108E-2</v>
      </c>
      <c r="E16" s="5">
        <v>-1.1560693641618491E-2</v>
      </c>
      <c r="G16" s="3">
        <f t="shared" si="6"/>
        <v>24.927500000000002</v>
      </c>
      <c r="H16">
        <f t="shared" si="0"/>
        <v>0.4115232163080409</v>
      </c>
      <c r="I16" s="6">
        <f t="shared" si="1"/>
        <v>5.9252078513138153</v>
      </c>
      <c r="J16" s="5">
        <f t="shared" si="2"/>
        <v>0.42308390994965939</v>
      </c>
      <c r="K16" s="8">
        <f t="shared" si="3"/>
        <v>3.0187441729293867</v>
      </c>
      <c r="L16" s="5">
        <f t="shared" si="4"/>
        <v>0.38523725058287528</v>
      </c>
      <c r="M16" s="9">
        <f t="shared" si="5"/>
        <v>1.792686268037059</v>
      </c>
    </row>
    <row r="17" spans="1:20" x14ac:dyDescent="0.2">
      <c r="A17" s="7">
        <v>1929</v>
      </c>
      <c r="B17" s="4">
        <v>21.45</v>
      </c>
      <c r="C17" s="4">
        <v>0.97</v>
      </c>
      <c r="D17" s="5">
        <v>4.6385224776814837E-2</v>
      </c>
      <c r="E17" s="5">
        <v>5.8479532163742132E-3</v>
      </c>
      <c r="G17" s="3">
        <f t="shared" si="6"/>
        <v>22.087499999999999</v>
      </c>
      <c r="H17">
        <f t="shared" si="0"/>
        <v>-9.291581108829583E-2</v>
      </c>
      <c r="I17" s="6">
        <f t="shared" si="1"/>
        <v>5.3746623579422534</v>
      </c>
      <c r="J17" s="5">
        <f t="shared" si="2"/>
        <v>-9.8763764304670043E-2</v>
      </c>
      <c r="K17" s="8">
        <f t="shared" si="3"/>
        <v>2.7206016349380926</v>
      </c>
      <c r="L17" s="5">
        <f t="shared" si="4"/>
        <v>-0.14514898908148488</v>
      </c>
      <c r="M17" s="9">
        <f t="shared" si="5"/>
        <v>1.5324796684912201</v>
      </c>
      <c r="P17">
        <f>I17/I$17</f>
        <v>1</v>
      </c>
      <c r="R17">
        <f>K17/K$17</f>
        <v>1</v>
      </c>
      <c r="T17">
        <f>M17/M$17</f>
        <v>1</v>
      </c>
    </row>
    <row r="18" spans="1:20" x14ac:dyDescent="0.2">
      <c r="A18" s="7">
        <v>1930</v>
      </c>
      <c r="B18" s="4">
        <v>15.34</v>
      </c>
      <c r="C18" s="4">
        <v>0.98</v>
      </c>
      <c r="D18" s="5">
        <v>2.4314391164983018E-2</v>
      </c>
      <c r="E18" s="5">
        <v>-6.3953488372092915E-2</v>
      </c>
      <c r="G18" s="3">
        <f t="shared" si="6"/>
        <v>16.067499999999999</v>
      </c>
      <c r="H18">
        <f t="shared" si="0"/>
        <v>-0.25093240093240099</v>
      </c>
      <c r="I18" s="6">
        <f t="shared" si="1"/>
        <v>4.0259854282628043</v>
      </c>
      <c r="J18" s="5">
        <f t="shared" si="2"/>
        <v>-0.18697891256030807</v>
      </c>
      <c r="K18" s="8">
        <f t="shared" si="3"/>
        <v>2.2119064997275717</v>
      </c>
      <c r="L18" s="5">
        <f t="shared" si="4"/>
        <v>-0.21129330372529109</v>
      </c>
      <c r="M18" s="9">
        <f t="shared" si="5"/>
        <v>1.2086769764438714</v>
      </c>
      <c r="P18">
        <f t="shared" ref="P18:P81" si="7">I18/I$17</f>
        <v>0.74906759906759901</v>
      </c>
      <c r="R18">
        <f t="shared" ref="R18:R81" si="8">K18/K$17</f>
        <v>0.81302108743969193</v>
      </c>
      <c r="T18">
        <f t="shared" ref="T18:T81" si="9">M18/M$17</f>
        <v>0.78870669627470902</v>
      </c>
    </row>
    <row r="19" spans="1:20" x14ac:dyDescent="0.2">
      <c r="A19" s="7">
        <v>1931</v>
      </c>
      <c r="B19" s="4">
        <v>8.1199999999999992</v>
      </c>
      <c r="C19" s="4">
        <v>0.82</v>
      </c>
      <c r="D19" s="5">
        <v>9.6822298674019702E-3</v>
      </c>
      <c r="E19" s="5">
        <v>-9.3167701863354102E-2</v>
      </c>
      <c r="G19" s="3">
        <f t="shared" si="6"/>
        <v>8.8549999999999986</v>
      </c>
      <c r="H19">
        <f t="shared" si="0"/>
        <v>-0.42275097783572368</v>
      </c>
      <c r="I19" s="6">
        <f t="shared" si="1"/>
        <v>2.3239961517123291</v>
      </c>
      <c r="J19" s="5">
        <f t="shared" si="2"/>
        <v>-0.32958327597236958</v>
      </c>
      <c r="K19" s="8">
        <f t="shared" si="3"/>
        <v>1.4828991094027815</v>
      </c>
      <c r="L19" s="5">
        <f t="shared" si="4"/>
        <v>-0.33926550583977155</v>
      </c>
      <c r="M19" s="9">
        <f t="shared" si="5"/>
        <v>0.79861457063375574</v>
      </c>
      <c r="P19">
        <f t="shared" si="7"/>
        <v>0.43239853909671372</v>
      </c>
      <c r="R19">
        <f t="shared" si="8"/>
        <v>0.54506293400669992</v>
      </c>
      <c r="T19">
        <f t="shared" si="9"/>
        <v>0.52112572000385482</v>
      </c>
    </row>
    <row r="20" spans="1:20" x14ac:dyDescent="0.2">
      <c r="A20" s="7">
        <v>1932</v>
      </c>
      <c r="B20" s="4">
        <v>6.89</v>
      </c>
      <c r="C20" s="4">
        <v>0.5</v>
      </c>
      <c r="D20" s="5">
        <v>1.2619762718675931E-2</v>
      </c>
      <c r="E20" s="5">
        <v>-0.10273972602739723</v>
      </c>
      <c r="G20" s="3">
        <f t="shared" si="6"/>
        <v>7.5049999999999999</v>
      </c>
      <c r="H20">
        <f t="shared" si="0"/>
        <v>-7.5738916256157585E-2</v>
      </c>
      <c r="I20" s="6">
        <f t="shared" si="1"/>
        <v>2.1479792017981567</v>
      </c>
      <c r="J20" s="5">
        <f t="shared" si="2"/>
        <v>2.7000809771239642E-2</v>
      </c>
      <c r="K20" s="8">
        <f t="shared" si="3"/>
        <v>1.5229385861657065</v>
      </c>
      <c r="L20" s="5">
        <f t="shared" si="4"/>
        <v>1.4381047052563711E-2</v>
      </c>
      <c r="M20" s="9">
        <f t="shared" si="5"/>
        <v>0.81009948435090284</v>
      </c>
      <c r="P20">
        <f t="shared" si="7"/>
        <v>0.39964914235478288</v>
      </c>
      <c r="R20">
        <f t="shared" si="8"/>
        <v>0.55978007460116852</v>
      </c>
      <c r="T20">
        <f t="shared" si="9"/>
        <v>0.52862005350353136</v>
      </c>
    </row>
    <row r="21" spans="1:20" x14ac:dyDescent="0.2">
      <c r="A21" s="7">
        <v>1933</v>
      </c>
      <c r="B21" s="4">
        <v>10.1</v>
      </c>
      <c r="C21" s="4">
        <v>0.44</v>
      </c>
      <c r="D21" s="5">
        <v>3.7263014025059604E-3</v>
      </c>
      <c r="E21" s="5">
        <v>7.6335877862594437E-3</v>
      </c>
      <c r="G21" s="3">
        <f t="shared" si="6"/>
        <v>10.475</v>
      </c>
      <c r="H21">
        <f t="shared" si="0"/>
        <v>0.52031930333817122</v>
      </c>
      <c r="I21" s="6">
        <f t="shared" si="1"/>
        <v>3.2656142436626547</v>
      </c>
      <c r="J21" s="5">
        <f t="shared" si="2"/>
        <v>0.51268571555191178</v>
      </c>
      <c r="K21" s="8">
        <f t="shared" si="3"/>
        <v>2.3037274449556886</v>
      </c>
      <c r="L21" s="5">
        <f t="shared" si="4"/>
        <v>0.50895941414940582</v>
      </c>
      <c r="M21" s="9">
        <f t="shared" si="5"/>
        <v>1.2224072433088742</v>
      </c>
      <c r="P21">
        <f t="shared" si="7"/>
        <v>0.60759430568452111</v>
      </c>
      <c r="R21">
        <f t="shared" si="8"/>
        <v>0.84677132269977118</v>
      </c>
      <c r="T21">
        <f t="shared" si="9"/>
        <v>0.79766620624231632</v>
      </c>
    </row>
    <row r="22" spans="1:20" x14ac:dyDescent="0.2">
      <c r="A22" s="7">
        <v>1934</v>
      </c>
      <c r="B22" s="4">
        <v>9.5</v>
      </c>
      <c r="C22" s="4">
        <v>0.45</v>
      </c>
      <c r="D22" s="5">
        <v>2.2268250274453116E-3</v>
      </c>
      <c r="E22" s="5">
        <v>1.5151515151515138E-2</v>
      </c>
      <c r="G22" s="3">
        <f t="shared" si="6"/>
        <v>9.83</v>
      </c>
      <c r="H22">
        <f t="shared" si="0"/>
        <v>-2.6732673267326645E-2</v>
      </c>
      <c r="I22" s="6">
        <f t="shared" si="1"/>
        <v>3.1783156450696928</v>
      </c>
      <c r="J22" s="5">
        <f t="shared" si="2"/>
        <v>-4.1884188418841783E-2</v>
      </c>
      <c r="K22" s="8">
        <f t="shared" si="3"/>
        <v>2.2072376905855076</v>
      </c>
      <c r="L22" s="5">
        <f t="shared" si="4"/>
        <v>-4.4111013446287095E-2</v>
      </c>
      <c r="M22" s="9">
        <f t="shared" si="5"/>
        <v>1.1684856209624377</v>
      </c>
      <c r="P22">
        <f t="shared" si="7"/>
        <v>0.59135168563156859</v>
      </c>
      <c r="R22">
        <f t="shared" si="8"/>
        <v>0.8113049930721421</v>
      </c>
      <c r="T22">
        <f t="shared" si="9"/>
        <v>0.76248034149311272</v>
      </c>
    </row>
    <row r="23" spans="1:20" x14ac:dyDescent="0.2">
      <c r="A23" s="7">
        <v>1935</v>
      </c>
      <c r="B23" s="4">
        <v>13.43</v>
      </c>
      <c r="C23" s="4">
        <v>0.47</v>
      </c>
      <c r="D23" s="5">
        <v>1.826234741837407E-3</v>
      </c>
      <c r="E23" s="5">
        <v>2.9850746268656803E-2</v>
      </c>
      <c r="G23" s="3">
        <f t="shared" si="6"/>
        <v>13.7675</v>
      </c>
      <c r="H23">
        <f t="shared" si="0"/>
        <v>0.4492105263157895</v>
      </c>
      <c r="I23" s="6">
        <f t="shared" si="1"/>
        <v>4.6060484887891571</v>
      </c>
      <c r="J23" s="5">
        <f t="shared" si="2"/>
        <v>0.4193597800471327</v>
      </c>
      <c r="K23" s="8">
        <f t="shared" si="3"/>
        <v>3.1328644030211872</v>
      </c>
      <c r="L23" s="5">
        <f t="shared" si="4"/>
        <v>0.41753354530529529</v>
      </c>
      <c r="M23" s="9">
        <f t="shared" si="5"/>
        <v>1.6563675649211438</v>
      </c>
      <c r="P23">
        <f t="shared" si="7"/>
        <v>0.85699308757185477</v>
      </c>
      <c r="R23">
        <f t="shared" si="8"/>
        <v>1.151533676518016</v>
      </c>
      <c r="T23">
        <f t="shared" si="9"/>
        <v>1.0808414617023243</v>
      </c>
    </row>
    <row r="24" spans="1:20" x14ac:dyDescent="0.2">
      <c r="A24" s="7">
        <v>1936</v>
      </c>
      <c r="B24" s="4">
        <v>17.18</v>
      </c>
      <c r="C24" s="4">
        <v>0.72</v>
      </c>
      <c r="D24" s="5">
        <v>1.7761753437872674E-3</v>
      </c>
      <c r="E24" s="5">
        <v>1.4492753623188248E-2</v>
      </c>
      <c r="G24" s="3">
        <f t="shared" si="6"/>
        <v>17.532499999999999</v>
      </c>
      <c r="H24">
        <f t="shared" si="0"/>
        <v>0.30547282204020854</v>
      </c>
      <c r="I24" s="6">
        <f t="shared" si="1"/>
        <v>6.0130711191136186</v>
      </c>
      <c r="J24" s="5">
        <f t="shared" si="2"/>
        <v>0.29098006841702029</v>
      </c>
      <c r="K24" s="8">
        <f t="shared" si="3"/>
        <v>4.0444655013535398</v>
      </c>
      <c r="L24" s="5">
        <f t="shared" si="4"/>
        <v>0.28920389307323302</v>
      </c>
      <c r="M24" s="9">
        <f t="shared" si="5"/>
        <v>2.1353955130565696</v>
      </c>
      <c r="P24">
        <f t="shared" si="7"/>
        <v>1.1187811845013809</v>
      </c>
      <c r="R24">
        <f t="shared" si="8"/>
        <v>1.4866070244957315</v>
      </c>
      <c r="T24">
        <f t="shared" si="9"/>
        <v>1.3934250202216003</v>
      </c>
    </row>
    <row r="25" spans="1:20" x14ac:dyDescent="0.2">
      <c r="A25" s="7">
        <v>1937</v>
      </c>
      <c r="B25" s="4">
        <v>10.55</v>
      </c>
      <c r="C25" s="4">
        <v>0.8</v>
      </c>
      <c r="D25" s="5">
        <v>2.9280775994486863E-3</v>
      </c>
      <c r="E25" s="5">
        <v>2.8571428571428692E-2</v>
      </c>
      <c r="G25" s="3">
        <f t="shared" si="6"/>
        <v>11.09</v>
      </c>
      <c r="H25">
        <f t="shared" si="0"/>
        <v>-0.35448195576251451</v>
      </c>
      <c r="I25" s="6">
        <f t="shared" si="1"/>
        <v>3.8815459086711313</v>
      </c>
      <c r="J25" s="5">
        <f t="shared" si="2"/>
        <v>-0.3830533843339432</v>
      </c>
      <c r="K25" s="8">
        <f t="shared" si="3"/>
        <v>2.495219303238188</v>
      </c>
      <c r="L25" s="5">
        <f t="shared" si="4"/>
        <v>-0.38598146193339189</v>
      </c>
      <c r="M25" s="9">
        <f t="shared" si="5"/>
        <v>1.3111724311209894</v>
      </c>
      <c r="P25">
        <f t="shared" si="7"/>
        <v>0.7221934421490287</v>
      </c>
      <c r="R25">
        <f t="shared" si="8"/>
        <v>0.9171571725880282</v>
      </c>
      <c r="T25">
        <f t="shared" si="9"/>
        <v>0.85558879382190078</v>
      </c>
    </row>
    <row r="26" spans="1:20" x14ac:dyDescent="0.2">
      <c r="A26" s="7">
        <v>1938</v>
      </c>
      <c r="B26" s="4">
        <v>13.21</v>
      </c>
      <c r="C26" s="4">
        <v>0.51</v>
      </c>
      <c r="D26" s="5">
        <v>8.0023440475129881E-4</v>
      </c>
      <c r="E26" s="5">
        <v>-2.777777777777779E-2</v>
      </c>
      <c r="G26" s="3">
        <f t="shared" si="6"/>
        <v>13.81</v>
      </c>
      <c r="H26">
        <f t="shared" si="0"/>
        <v>0.30900473933649275</v>
      </c>
      <c r="I26" s="6">
        <f t="shared" si="1"/>
        <v>5.0809619904026837</v>
      </c>
      <c r="J26" s="5">
        <f t="shared" si="2"/>
        <v>0.33678251711427054</v>
      </c>
      <c r="K26" s="8">
        <f t="shared" si="3"/>
        <v>3.3355655409348608</v>
      </c>
      <c r="L26" s="5">
        <f t="shared" si="4"/>
        <v>0.33598228270951924</v>
      </c>
      <c r="M26" s="9">
        <f t="shared" si="5"/>
        <v>1.7517031375548093</v>
      </c>
      <c r="P26">
        <f t="shared" si="7"/>
        <v>0.9453546384908138</v>
      </c>
      <c r="R26">
        <f t="shared" si="8"/>
        <v>1.2260396737616317</v>
      </c>
      <c r="T26">
        <f t="shared" si="9"/>
        <v>1.1430514698308674</v>
      </c>
    </row>
    <row r="27" spans="1:20" x14ac:dyDescent="0.2">
      <c r="A27" s="7">
        <v>1939</v>
      </c>
      <c r="B27" s="4">
        <v>12.49</v>
      </c>
      <c r="C27" s="4">
        <v>0.62</v>
      </c>
      <c r="D27" s="5">
        <v>5.7509563132862596E-4</v>
      </c>
      <c r="E27" s="5">
        <v>0</v>
      </c>
      <c r="G27" s="3">
        <f t="shared" si="6"/>
        <v>12.8725</v>
      </c>
      <c r="H27">
        <f t="shared" si="0"/>
        <v>-2.554882664647995E-2</v>
      </c>
      <c r="I27" s="6">
        <f t="shared" si="1"/>
        <v>4.951149373312532</v>
      </c>
      <c r="J27" s="5">
        <f t="shared" si="2"/>
        <v>-2.554882664647995E-2</v>
      </c>
      <c r="K27" s="8">
        <f t="shared" si="3"/>
        <v>3.2503457551615438</v>
      </c>
      <c r="L27" s="5">
        <f t="shared" si="4"/>
        <v>-2.6123922277808576E-2</v>
      </c>
      <c r="M27" s="9">
        <f t="shared" si="5"/>
        <v>1.7059417809355342</v>
      </c>
      <c r="P27">
        <f t="shared" si="7"/>
        <v>0.92120193671256623</v>
      </c>
      <c r="R27">
        <f t="shared" si="8"/>
        <v>1.1947157986749888</v>
      </c>
      <c r="T27">
        <f t="shared" si="9"/>
        <v>1.1131904820734708</v>
      </c>
    </row>
    <row r="28" spans="1:20" x14ac:dyDescent="0.2">
      <c r="A28" s="7">
        <v>1940</v>
      </c>
      <c r="B28" s="4">
        <v>10.58</v>
      </c>
      <c r="C28" s="4">
        <v>0.67</v>
      </c>
      <c r="D28" s="5">
        <v>5.2509250656274098E-4</v>
      </c>
      <c r="E28" s="5">
        <v>7.1428571428571175E-3</v>
      </c>
      <c r="G28" s="3">
        <f t="shared" si="6"/>
        <v>11.045</v>
      </c>
      <c r="H28">
        <f t="shared" si="0"/>
        <v>-0.11569255404323464</v>
      </c>
      <c r="I28" s="6">
        <f t="shared" si="1"/>
        <v>4.3783382568644447</v>
      </c>
      <c r="J28" s="5">
        <f t="shared" si="2"/>
        <v>-0.12283541118609176</v>
      </c>
      <c r="K28" s="8">
        <f t="shared" si="3"/>
        <v>2.8510881978293074</v>
      </c>
      <c r="L28" s="5">
        <f t="shared" si="4"/>
        <v>-0.1233605036926545</v>
      </c>
      <c r="M28" s="9">
        <f t="shared" si="5"/>
        <v>1.4954959435689825</v>
      </c>
      <c r="P28">
        <f t="shared" si="7"/>
        <v>0.81462573186471532</v>
      </c>
      <c r="R28">
        <f t="shared" si="8"/>
        <v>1.0479623922942265</v>
      </c>
      <c r="T28">
        <f t="shared" si="9"/>
        <v>0.97586674349901859</v>
      </c>
    </row>
    <row r="29" spans="1:20" x14ac:dyDescent="0.2">
      <c r="A29" s="7">
        <v>1941</v>
      </c>
      <c r="B29" s="4">
        <v>8.69</v>
      </c>
      <c r="C29" s="4">
        <v>0.71</v>
      </c>
      <c r="D29" s="5">
        <v>8.752675319387837E-4</v>
      </c>
      <c r="E29" s="5">
        <v>9.9290780141843893E-2</v>
      </c>
      <c r="G29" s="3">
        <f t="shared" si="6"/>
        <v>9.192499999999999</v>
      </c>
      <c r="H29">
        <f t="shared" si="0"/>
        <v>-0.1311436672967865</v>
      </c>
      <c r="I29" s="6">
        <f t="shared" si="1"/>
        <v>3.8041469211934218</v>
      </c>
      <c r="J29" s="5">
        <f t="shared" si="2"/>
        <v>-0.2304344474386304</v>
      </c>
      <c r="K29" s="8">
        <f t="shared" si="3"/>
        <v>2.1940992643637105</v>
      </c>
      <c r="L29" s="5">
        <f t="shared" si="4"/>
        <v>-0.23130971497056918</v>
      </c>
      <c r="M29" s="9">
        <f t="shared" si="5"/>
        <v>1.1495732031223989</v>
      </c>
      <c r="P29">
        <f t="shared" si="7"/>
        <v>0.70779272591364784</v>
      </c>
      <c r="R29">
        <f t="shared" si="8"/>
        <v>0.80647575748944123</v>
      </c>
      <c r="T29">
        <f t="shared" si="9"/>
        <v>0.75013928521100315</v>
      </c>
    </row>
    <row r="30" spans="1:20" x14ac:dyDescent="0.2">
      <c r="A30" s="7">
        <v>1942</v>
      </c>
      <c r="B30" s="4">
        <v>9.77</v>
      </c>
      <c r="C30" s="4">
        <v>0.59</v>
      </c>
      <c r="D30" s="5">
        <v>3.3291153664376516E-3</v>
      </c>
      <c r="E30" s="5">
        <v>9.0322580645161299E-2</v>
      </c>
      <c r="G30" s="3">
        <f t="shared" si="6"/>
        <v>10.3025</v>
      </c>
      <c r="H30">
        <f t="shared" si="0"/>
        <v>0.18555811277330281</v>
      </c>
      <c r="I30" s="6">
        <f t="shared" si="1"/>
        <v>4.5100372446024437</v>
      </c>
      <c r="J30" s="5">
        <f t="shared" si="2"/>
        <v>9.5235532128141509E-2</v>
      </c>
      <c r="K30" s="8">
        <f t="shared" si="3"/>
        <v>2.4030554753473523</v>
      </c>
      <c r="L30" s="5">
        <f t="shared" si="4"/>
        <v>9.1906416761703857E-2</v>
      </c>
      <c r="M30" s="9">
        <f t="shared" si="5"/>
        <v>1.2552263570266529</v>
      </c>
      <c r="P30">
        <f t="shared" si="7"/>
        <v>0.83912940836885597</v>
      </c>
      <c r="R30">
        <f t="shared" si="8"/>
        <v>0.88328090540239423</v>
      </c>
      <c r="T30">
        <f t="shared" si="9"/>
        <v>0.81908189898693218</v>
      </c>
    </row>
    <row r="31" spans="1:20" x14ac:dyDescent="0.2">
      <c r="A31" s="7">
        <v>1943</v>
      </c>
      <c r="B31" s="4">
        <v>11.67</v>
      </c>
      <c r="C31" s="4">
        <v>0.61</v>
      </c>
      <c r="D31" s="5">
        <v>3.8054184303146776E-3</v>
      </c>
      <c r="E31" s="5">
        <v>2.9585798816567976E-2</v>
      </c>
      <c r="G31" s="3">
        <f t="shared" si="6"/>
        <v>12.112500000000001</v>
      </c>
      <c r="H31">
        <f t="shared" si="0"/>
        <v>0.23976458546571155</v>
      </c>
      <c r="I31" s="6">
        <f t="shared" si="1"/>
        <v>5.5913844549894689</v>
      </c>
      <c r="J31" s="5">
        <f t="shared" si="2"/>
        <v>0.21017878664914358</v>
      </c>
      <c r="K31" s="8">
        <f t="shared" si="3"/>
        <v>2.9081267594064397</v>
      </c>
      <c r="L31" s="5">
        <f t="shared" si="4"/>
        <v>0.2063733682188289</v>
      </c>
      <c r="M31" s="9">
        <f t="shared" si="5"/>
        <v>1.5142716482032934</v>
      </c>
      <c r="P31">
        <f t="shared" si="7"/>
        <v>1.0403229231185027</v>
      </c>
      <c r="R31">
        <f t="shared" si="8"/>
        <v>1.0689278143702263</v>
      </c>
      <c r="T31">
        <f t="shared" si="9"/>
        <v>0.98811858932793994</v>
      </c>
    </row>
    <row r="32" spans="1:20" x14ac:dyDescent="0.2">
      <c r="A32" s="7">
        <v>1944</v>
      </c>
      <c r="B32" s="4">
        <v>13.28</v>
      </c>
      <c r="C32" s="4">
        <v>0.64</v>
      </c>
      <c r="D32" s="5">
        <v>3.8054184303146776E-3</v>
      </c>
      <c r="E32" s="5">
        <v>2.2988505747126631E-2</v>
      </c>
      <c r="G32" s="3">
        <f t="shared" si="6"/>
        <v>13.737499999999999</v>
      </c>
      <c r="H32">
        <f t="shared" si="0"/>
        <v>0.17716366752356461</v>
      </c>
      <c r="I32" s="6">
        <f t="shared" si="1"/>
        <v>6.5819746315696506</v>
      </c>
      <c r="J32" s="5">
        <f t="shared" si="2"/>
        <v>0.15417516177643797</v>
      </c>
      <c r="K32" s="8">
        <f t="shared" si="3"/>
        <v>3.3564876730043158</v>
      </c>
      <c r="L32" s="5">
        <f t="shared" si="4"/>
        <v>0.1503697433461233</v>
      </c>
      <c r="M32" s="9">
        <f t="shared" si="5"/>
        <v>1.7419722872999337</v>
      </c>
      <c r="P32">
        <f t="shared" si="7"/>
        <v>1.2246303475870119</v>
      </c>
      <c r="R32">
        <f t="shared" si="8"/>
        <v>1.2337299330780902</v>
      </c>
      <c r="T32">
        <f t="shared" si="9"/>
        <v>1.1367017280007157</v>
      </c>
    </row>
    <row r="33" spans="1:20" x14ac:dyDescent="0.2">
      <c r="A33" s="7">
        <v>1945</v>
      </c>
      <c r="B33" s="4">
        <v>17.36</v>
      </c>
      <c r="C33" s="4">
        <v>0.66</v>
      </c>
      <c r="D33" s="5">
        <v>3.8054184303146776E-3</v>
      </c>
      <c r="E33" s="5">
        <v>2.2471910112359383E-2</v>
      </c>
      <c r="G33" s="3">
        <f t="shared" si="6"/>
        <v>17.84</v>
      </c>
      <c r="H33">
        <f t="shared" si="0"/>
        <v>0.34337349397590367</v>
      </c>
      <c r="I33" s="6">
        <f t="shared" si="1"/>
        <v>8.8420502580724829</v>
      </c>
      <c r="J33" s="5">
        <f t="shared" si="2"/>
        <v>0.32090158386354428</v>
      </c>
      <c r="K33" s="8">
        <f t="shared" si="3"/>
        <v>4.433589883489863</v>
      </c>
      <c r="L33" s="5">
        <f t="shared" si="4"/>
        <v>0.3170961654332296</v>
      </c>
      <c r="M33" s="9">
        <f t="shared" si="5"/>
        <v>2.294345019893695</v>
      </c>
      <c r="P33">
        <f t="shared" si="7"/>
        <v>1.6451359488668895</v>
      </c>
      <c r="R33">
        <f t="shared" si="8"/>
        <v>1.6296358226627139</v>
      </c>
      <c r="T33">
        <f t="shared" si="9"/>
        <v>1.4971454871910685</v>
      </c>
    </row>
    <row r="34" spans="1:20" x14ac:dyDescent="0.2">
      <c r="A34" s="7">
        <v>1946</v>
      </c>
      <c r="B34" s="4">
        <v>15.3</v>
      </c>
      <c r="C34" s="4">
        <v>0.71</v>
      </c>
      <c r="D34" s="5">
        <v>3.8054184303146776E-3</v>
      </c>
      <c r="E34" s="5">
        <v>0.18131868131868134</v>
      </c>
      <c r="G34" s="3">
        <f t="shared" si="6"/>
        <v>15.795</v>
      </c>
      <c r="H34">
        <f t="shared" si="0"/>
        <v>-9.0149769585253448E-2</v>
      </c>
      <c r="I34" s="6">
        <f t="shared" si="1"/>
        <v>8.0449414646460173</v>
      </c>
      <c r="J34" s="5">
        <f t="shared" si="2"/>
        <v>-0.27146845090393479</v>
      </c>
      <c r="K34" s="8">
        <f t="shared" si="3"/>
        <v>3.2300101058755133</v>
      </c>
      <c r="L34" s="5">
        <f t="shared" si="4"/>
        <v>-0.27527386933424947</v>
      </c>
      <c r="M34" s="9">
        <f t="shared" si="5"/>
        <v>1.6627717886797919</v>
      </c>
      <c r="P34">
        <f t="shared" si="7"/>
        <v>1.496827322140122</v>
      </c>
      <c r="R34">
        <f t="shared" si="8"/>
        <v>1.1872411103469076</v>
      </c>
      <c r="T34">
        <f t="shared" si="9"/>
        <v>1.0850204559756731</v>
      </c>
    </row>
    <row r="35" spans="1:20" x14ac:dyDescent="0.2">
      <c r="A35" s="7">
        <v>1947</v>
      </c>
      <c r="B35" s="4">
        <v>15.3</v>
      </c>
      <c r="C35" s="4">
        <v>0.84</v>
      </c>
      <c r="D35" s="5">
        <v>4.8584137740899092E-3</v>
      </c>
      <c r="E35" s="5">
        <v>8.837209302325566E-2</v>
      </c>
      <c r="G35" s="3">
        <f t="shared" si="6"/>
        <v>15.832500000000001</v>
      </c>
      <c r="H35">
        <f t="shared" si="0"/>
        <v>3.4803921568627549E-2</v>
      </c>
      <c r="I35" s="6">
        <f t="shared" si="1"/>
        <v>8.3249369764057572</v>
      </c>
      <c r="J35" s="5">
        <f t="shared" si="2"/>
        <v>-5.3568171454628111E-2</v>
      </c>
      <c r="K35" s="8">
        <f t="shared" si="3"/>
        <v>3.0569843707237925</v>
      </c>
      <c r="L35" s="5">
        <f t="shared" si="4"/>
        <v>-5.842658522871802E-2</v>
      </c>
      <c r="M35" s="9">
        <f t="shared" si="5"/>
        <v>1.5656217110525841</v>
      </c>
      <c r="P35">
        <f t="shared" si="7"/>
        <v>1.5489227828616656</v>
      </c>
      <c r="R35">
        <f t="shared" si="8"/>
        <v>1.1236427749898614</v>
      </c>
      <c r="T35">
        <f t="shared" si="9"/>
        <v>1.0216264158297079</v>
      </c>
    </row>
    <row r="36" spans="1:20" x14ac:dyDescent="0.2">
      <c r="A36" s="7">
        <v>1948</v>
      </c>
      <c r="B36" s="4">
        <v>15.2</v>
      </c>
      <c r="C36" s="4">
        <v>0.93</v>
      </c>
      <c r="D36" s="5">
        <v>1.0138286149824483E-2</v>
      </c>
      <c r="E36" s="5">
        <v>2.991452991453003E-2</v>
      </c>
      <c r="G36" s="3">
        <f t="shared" si="6"/>
        <v>15.83</v>
      </c>
      <c r="H36">
        <f t="shared" si="0"/>
        <v>3.464052287581687E-2</v>
      </c>
      <c r="I36" s="6">
        <f t="shared" si="1"/>
        <v>8.6133171461766747</v>
      </c>
      <c r="J36" s="5">
        <f t="shared" si="2"/>
        <v>4.7259929612868401E-3</v>
      </c>
      <c r="K36" s="8">
        <f t="shared" si="3"/>
        <v>3.0714316573425968</v>
      </c>
      <c r="L36" s="5">
        <f t="shared" si="4"/>
        <v>-5.4122931885376424E-3</v>
      </c>
      <c r="M36" s="9">
        <f t="shared" si="5"/>
        <v>1.5571481073300275</v>
      </c>
      <c r="P36">
        <f t="shared" si="7"/>
        <v>1.6025782779542592</v>
      </c>
      <c r="R36">
        <f t="shared" si="8"/>
        <v>1.1289531028354642</v>
      </c>
      <c r="T36">
        <f t="shared" si="9"/>
        <v>1.0160970741380826</v>
      </c>
    </row>
    <row r="37" spans="1:20" x14ac:dyDescent="0.2">
      <c r="A37" s="7">
        <v>1949</v>
      </c>
      <c r="B37" s="4">
        <v>16.760000000000002</v>
      </c>
      <c r="C37" s="4">
        <v>1.1399999999999999</v>
      </c>
      <c r="D37" s="5">
        <v>1.1474020020354692E-2</v>
      </c>
      <c r="E37" s="5">
        <v>-2.0746887966805017E-2</v>
      </c>
      <c r="G37" s="3">
        <f t="shared" si="6"/>
        <v>17.457500000000003</v>
      </c>
      <c r="H37">
        <f t="shared" si="0"/>
        <v>0.14851973684210562</v>
      </c>
      <c r="I37" s="6">
        <f t="shared" si="1"/>
        <v>9.8925647420644314</v>
      </c>
      <c r="J37" s="5">
        <f t="shared" si="2"/>
        <v>0.16926662480891064</v>
      </c>
      <c r="K37" s="8">
        <f t="shared" si="3"/>
        <v>3.5913225273122169</v>
      </c>
      <c r="L37" s="5">
        <f t="shared" si="4"/>
        <v>0.15779260478855595</v>
      </c>
      <c r="M37" s="9">
        <f t="shared" si="5"/>
        <v>1.8028545632272022</v>
      </c>
      <c r="P37">
        <f t="shared" si="7"/>
        <v>1.8405927820649006</v>
      </c>
      <c r="R37">
        <f t="shared" si="8"/>
        <v>1.3200471841199704</v>
      </c>
      <c r="T37">
        <f t="shared" si="9"/>
        <v>1.1764296781843608</v>
      </c>
    </row>
    <row r="38" spans="1:20" x14ac:dyDescent="0.2">
      <c r="A38" s="7">
        <v>1950</v>
      </c>
      <c r="B38" s="4">
        <v>20.41</v>
      </c>
      <c r="C38" s="4">
        <v>1.47</v>
      </c>
      <c r="D38" s="5">
        <v>1.1726136592259406E-2</v>
      </c>
      <c r="E38" s="5">
        <v>5.9322033898304927E-2</v>
      </c>
      <c r="G38" s="3">
        <f t="shared" si="6"/>
        <v>21.265000000000001</v>
      </c>
      <c r="H38">
        <f t="shared" si="0"/>
        <v>0.26879474940334114</v>
      </c>
      <c r="I38" s="6">
        <f t="shared" si="1"/>
        <v>12.551634202863969</v>
      </c>
      <c r="J38" s="5">
        <f t="shared" si="2"/>
        <v>0.20947271550503621</v>
      </c>
      <c r="K38" s="8">
        <f t="shared" si="3"/>
        <v>4.3436066093627161</v>
      </c>
      <c r="L38" s="5">
        <f t="shared" si="4"/>
        <v>0.1977465789127768</v>
      </c>
      <c r="M38" s="9">
        <f t="shared" si="5"/>
        <v>2.1593628853826701</v>
      </c>
      <c r="P38">
        <f t="shared" si="7"/>
        <v>2.3353344576736341</v>
      </c>
      <c r="R38">
        <f t="shared" si="8"/>
        <v>1.596561052372357</v>
      </c>
      <c r="T38">
        <f t="shared" si="9"/>
        <v>1.4090646223767773</v>
      </c>
    </row>
    <row r="39" spans="1:20" x14ac:dyDescent="0.2">
      <c r="A39" s="7">
        <v>1951</v>
      </c>
      <c r="B39" s="4">
        <v>23.77</v>
      </c>
      <c r="C39" s="4">
        <v>1.41</v>
      </c>
      <c r="D39" s="5">
        <v>1.4629433518044133E-2</v>
      </c>
      <c r="E39" s="5">
        <v>6.0000000000000053E-2</v>
      </c>
      <c r="G39" s="3">
        <f t="shared" si="6"/>
        <v>24.872499999999999</v>
      </c>
      <c r="H39">
        <f t="shared" si="0"/>
        <v>0.21864282214600683</v>
      </c>
      <c r="I39" s="6">
        <f t="shared" si="1"/>
        <v>15.295958927522491</v>
      </c>
      <c r="J39" s="5">
        <f t="shared" si="2"/>
        <v>0.15864282214600678</v>
      </c>
      <c r="K39" s="8">
        <f t="shared" si="3"/>
        <v>5.0326886201640653</v>
      </c>
      <c r="L39" s="5">
        <f t="shared" si="4"/>
        <v>0.14401338862796265</v>
      </c>
      <c r="M39" s="9">
        <f t="shared" si="5"/>
        <v>2.4703400517840834</v>
      </c>
      <c r="P39">
        <f t="shared" si="7"/>
        <v>2.845938574154212</v>
      </c>
      <c r="R39">
        <f t="shared" si="8"/>
        <v>1.8498440034491064</v>
      </c>
      <c r="T39">
        <f t="shared" si="9"/>
        <v>1.6119887934410377</v>
      </c>
    </row>
    <row r="40" spans="1:20" x14ac:dyDescent="0.2">
      <c r="A40" s="7">
        <v>1952</v>
      </c>
      <c r="B40" s="4">
        <v>26.57</v>
      </c>
      <c r="C40" s="4">
        <v>1.41</v>
      </c>
      <c r="D40" s="5">
        <v>1.6931415798714378E-2</v>
      </c>
      <c r="E40" s="5">
        <v>7.547169811320753E-3</v>
      </c>
      <c r="G40" s="3">
        <f t="shared" si="6"/>
        <v>27.627500000000001</v>
      </c>
      <c r="H40">
        <f t="shared" si="0"/>
        <v>0.16228439209087098</v>
      </c>
      <c r="I40" s="6">
        <f t="shared" si="1"/>
        <v>17.778254323522411</v>
      </c>
      <c r="J40" s="5">
        <f t="shared" si="2"/>
        <v>0.15473722227955022</v>
      </c>
      <c r="K40" s="8">
        <f t="shared" si="3"/>
        <v>5.8114328778461548</v>
      </c>
      <c r="L40" s="5">
        <f t="shared" si="4"/>
        <v>0.13780580648083585</v>
      </c>
      <c r="M40" s="9">
        <f t="shared" si="5"/>
        <v>2.8107672549020988</v>
      </c>
      <c r="P40">
        <f t="shared" si="7"/>
        <v>3.3077899855887885</v>
      </c>
      <c r="R40">
        <f t="shared" si="8"/>
        <v>2.1360837261933034</v>
      </c>
      <c r="T40">
        <f t="shared" si="9"/>
        <v>1.8341302091592495</v>
      </c>
    </row>
    <row r="41" spans="1:20" x14ac:dyDescent="0.2">
      <c r="A41" s="7">
        <v>1953</v>
      </c>
      <c r="B41" s="4">
        <v>24.81</v>
      </c>
      <c r="C41" s="4">
        <v>1.45</v>
      </c>
      <c r="D41" s="5">
        <v>2.0150297319780464E-2</v>
      </c>
      <c r="E41" s="5">
        <v>7.4906367041198685E-3</v>
      </c>
      <c r="G41" s="3">
        <f t="shared" si="6"/>
        <v>25.8675</v>
      </c>
      <c r="H41">
        <f t="shared" si="0"/>
        <v>-2.6439593526533689E-2</v>
      </c>
      <c r="I41" s="6">
        <f t="shared" si="1"/>
        <v>17.308204505597139</v>
      </c>
      <c r="J41" s="5">
        <f t="shared" si="2"/>
        <v>-3.3930230230653557E-2</v>
      </c>
      <c r="K41" s="8">
        <f t="shared" si="3"/>
        <v>5.6142496223308456</v>
      </c>
      <c r="L41" s="5">
        <f t="shared" si="4"/>
        <v>-5.4080527550434021E-2</v>
      </c>
      <c r="M41" s="9">
        <f t="shared" si="5"/>
        <v>2.658759478935508</v>
      </c>
      <c r="P41">
        <f t="shared" si="7"/>
        <v>3.2203333628986823</v>
      </c>
      <c r="R41">
        <f t="shared" si="8"/>
        <v>2.0636059135716125</v>
      </c>
      <c r="T41">
        <f t="shared" si="9"/>
        <v>1.7349394798517295</v>
      </c>
    </row>
    <row r="42" spans="1:20" x14ac:dyDescent="0.2">
      <c r="A42" s="7">
        <v>1954</v>
      </c>
      <c r="B42" s="4">
        <v>35.979999999999997</v>
      </c>
      <c r="C42" s="4">
        <v>1.54</v>
      </c>
      <c r="D42" s="5">
        <v>1.0741530967112167E-2</v>
      </c>
      <c r="E42" s="5">
        <v>-7.4349442379182396E-3</v>
      </c>
      <c r="G42" s="3">
        <f t="shared" si="6"/>
        <v>37.067499999999995</v>
      </c>
      <c r="H42">
        <f t="shared" si="0"/>
        <v>0.49405481660620709</v>
      </c>
      <c r="I42" s="6">
        <f t="shared" si="1"/>
        <v>25.859406308392661</v>
      </c>
      <c r="J42" s="5">
        <f t="shared" si="2"/>
        <v>0.50148976084412533</v>
      </c>
      <c r="K42" s="8">
        <f t="shared" si="3"/>
        <v>8.4297383227527618</v>
      </c>
      <c r="L42" s="5">
        <f t="shared" si="4"/>
        <v>0.49074822987701316</v>
      </c>
      <c r="M42" s="9">
        <f t="shared" si="5"/>
        <v>3.9635409868918385</v>
      </c>
      <c r="P42">
        <f t="shared" si="7"/>
        <v>4.811354571916441</v>
      </c>
      <c r="R42">
        <f t="shared" si="8"/>
        <v>3.0984831496451632</v>
      </c>
      <c r="T42">
        <f t="shared" si="9"/>
        <v>2.5863579585327114</v>
      </c>
    </row>
    <row r="43" spans="1:20" x14ac:dyDescent="0.2">
      <c r="A43" s="7">
        <v>1955</v>
      </c>
      <c r="B43" s="4">
        <v>45.48</v>
      </c>
      <c r="C43" s="4">
        <v>1.64</v>
      </c>
      <c r="D43" s="5">
        <v>1.4855485402215818E-2</v>
      </c>
      <c r="E43" s="5">
        <v>3.7453183520599342E-3</v>
      </c>
      <c r="G43" s="3">
        <f t="shared" si="6"/>
        <v>46.634999999999998</v>
      </c>
      <c r="H43">
        <f t="shared" si="0"/>
        <v>0.29613674263479717</v>
      </c>
      <c r="I43" s="6">
        <f t="shared" si="1"/>
        <v>33.517326659029791</v>
      </c>
      <c r="J43" s="5">
        <f t="shared" si="2"/>
        <v>0.29239142428273723</v>
      </c>
      <c r="K43" s="8">
        <f t="shared" si="3"/>
        <v>10.894521517273214</v>
      </c>
      <c r="L43" s="5">
        <f t="shared" si="4"/>
        <v>0.27753593888052142</v>
      </c>
      <c r="M43" s="9">
        <f t="shared" si="5"/>
        <v>5.0635660559802931</v>
      </c>
      <c r="P43">
        <f t="shared" si="7"/>
        <v>6.2361734425048159</v>
      </c>
      <c r="R43">
        <f t="shared" si="8"/>
        <v>4.0044530508859744</v>
      </c>
      <c r="T43">
        <f t="shared" si="9"/>
        <v>3.3041652428351962</v>
      </c>
    </row>
    <row r="44" spans="1:20" x14ac:dyDescent="0.2">
      <c r="A44" s="7">
        <v>1956</v>
      </c>
      <c r="B44" s="4">
        <v>46.67</v>
      </c>
      <c r="C44" s="4">
        <v>1.74</v>
      </c>
      <c r="D44" s="5">
        <v>2.5540489921085818E-2</v>
      </c>
      <c r="E44" s="5">
        <v>2.9850746268656803E-2</v>
      </c>
      <c r="G44" s="3">
        <f t="shared" si="6"/>
        <v>47.9</v>
      </c>
      <c r="H44">
        <f t="shared" si="0"/>
        <v>5.3210202286719577E-2</v>
      </c>
      <c r="I44" s="6">
        <f t="shared" si="1"/>
        <v>35.300790390666826</v>
      </c>
      <c r="J44" s="5">
        <f t="shared" si="2"/>
        <v>2.3359456018062774E-2</v>
      </c>
      <c r="K44" s="8">
        <f t="shared" si="3"/>
        <v>11.149011613493796</v>
      </c>
      <c r="L44" s="5">
        <f t="shared" si="4"/>
        <v>-2.1810339030230441E-3</v>
      </c>
      <c r="M44" s="9">
        <f t="shared" si="5"/>
        <v>5.0525222467420035</v>
      </c>
      <c r="P44">
        <f t="shared" si="7"/>
        <v>6.568001492875565</v>
      </c>
      <c r="R44">
        <f t="shared" si="8"/>
        <v>4.0979948958045425</v>
      </c>
      <c r="T44">
        <f t="shared" si="9"/>
        <v>3.2969587464193824</v>
      </c>
    </row>
    <row r="45" spans="1:20" x14ac:dyDescent="0.2">
      <c r="A45" s="7">
        <v>1957</v>
      </c>
      <c r="B45" s="4">
        <v>39.99</v>
      </c>
      <c r="C45" s="4">
        <v>1.79</v>
      </c>
      <c r="D45" s="5">
        <v>3.3179688831325382E-2</v>
      </c>
      <c r="E45" s="5">
        <v>2.8985507246376718E-2</v>
      </c>
      <c r="G45" s="3">
        <f t="shared" si="6"/>
        <v>41.295000000000002</v>
      </c>
      <c r="H45">
        <f t="shared" si="0"/>
        <v>-0.11517034497535894</v>
      </c>
      <c r="I45" s="6">
        <f t="shared" si="1"/>
        <v>31.235186183470891</v>
      </c>
      <c r="J45" s="5">
        <f t="shared" si="2"/>
        <v>-0.14415585222173566</v>
      </c>
      <c r="K45" s="8">
        <f t="shared" si="3"/>
        <v>9.5418163429205691</v>
      </c>
      <c r="L45" s="5">
        <f t="shared" si="4"/>
        <v>-0.17733554105306104</v>
      </c>
      <c r="M45" s="9">
        <f t="shared" si="5"/>
        <v>4.1565304804333829</v>
      </c>
      <c r="P45">
        <f t="shared" si="7"/>
        <v>5.8115624951424136</v>
      </c>
      <c r="R45">
        <f t="shared" si="8"/>
        <v>3.5072449491995155</v>
      </c>
      <c r="T45">
        <f t="shared" si="9"/>
        <v>2.7122907832934793</v>
      </c>
    </row>
    <row r="46" spans="1:20" x14ac:dyDescent="0.2">
      <c r="A46" s="7">
        <v>1958</v>
      </c>
      <c r="B46" s="4">
        <v>55.21</v>
      </c>
      <c r="C46" s="4">
        <v>1.75</v>
      </c>
      <c r="D46" s="5">
        <v>1.9151395819015482E-2</v>
      </c>
      <c r="E46" s="5">
        <v>1.7605633802816989E-2</v>
      </c>
      <c r="G46" s="3">
        <f t="shared" si="6"/>
        <v>56.552500000000002</v>
      </c>
      <c r="H46">
        <f t="shared" si="0"/>
        <v>0.41416604151037761</v>
      </c>
      <c r="I46" s="6">
        <f t="shared" si="1"/>
        <v>44.17173960091867</v>
      </c>
      <c r="J46" s="5">
        <f t="shared" si="2"/>
        <v>0.39656040770756062</v>
      </c>
      <c r="K46" s="8">
        <f t="shared" si="3"/>
        <v>13.325722922139816</v>
      </c>
      <c r="L46" s="5">
        <f t="shared" si="4"/>
        <v>0.37740901188854514</v>
      </c>
      <c r="M46" s="9">
        <f t="shared" si="5"/>
        <v>5.7252425419383659</v>
      </c>
      <c r="P46">
        <f t="shared" si="7"/>
        <v>8.2185143287457212</v>
      </c>
      <c r="R46">
        <f t="shared" si="8"/>
        <v>4.898079436184358</v>
      </c>
      <c r="T46">
        <f t="shared" si="9"/>
        <v>3.7359337677706796</v>
      </c>
    </row>
    <row r="47" spans="1:20" x14ac:dyDescent="0.2">
      <c r="A47" s="7">
        <v>1959</v>
      </c>
      <c r="B47" s="4">
        <v>59.89</v>
      </c>
      <c r="C47" s="4">
        <v>1.83</v>
      </c>
      <c r="D47" s="5">
        <v>3.2433929319457544E-2</v>
      </c>
      <c r="E47" s="5">
        <v>1.730103806228378E-2</v>
      </c>
      <c r="G47" s="3">
        <f t="shared" si="6"/>
        <v>61.202500000000001</v>
      </c>
      <c r="H47">
        <f t="shared" si="0"/>
        <v>0.10854011954356091</v>
      </c>
      <c r="I47" s="6">
        <f t="shared" si="1"/>
        <v>48.966145497649428</v>
      </c>
      <c r="J47" s="5">
        <f t="shared" si="2"/>
        <v>9.1239081481277129E-2</v>
      </c>
      <c r="K47" s="8">
        <f t="shared" si="3"/>
        <v>14.541549641629853</v>
      </c>
      <c r="L47" s="5">
        <f t="shared" si="4"/>
        <v>5.8805152161819585E-2</v>
      </c>
      <c r="M47" s="9">
        <f t="shared" si="5"/>
        <v>6.061916300780374</v>
      </c>
      <c r="P47">
        <f t="shared" si="7"/>
        <v>9.1105528564582503</v>
      </c>
      <c r="R47">
        <f t="shared" si="8"/>
        <v>5.3449757049641509</v>
      </c>
      <c r="T47">
        <f t="shared" si="9"/>
        <v>3.9556259214509142</v>
      </c>
    </row>
    <row r="48" spans="1:20" x14ac:dyDescent="0.2">
      <c r="A48" s="7">
        <v>1960</v>
      </c>
      <c r="B48" s="4">
        <v>58.11</v>
      </c>
      <c r="C48" s="4">
        <v>1.95</v>
      </c>
      <c r="D48" s="5">
        <v>3.2223736104683098E-2</v>
      </c>
      <c r="E48" s="5">
        <v>1.3605442176870763E-2</v>
      </c>
      <c r="G48" s="3">
        <f t="shared" si="6"/>
        <v>59.482500000000002</v>
      </c>
      <c r="H48">
        <f t="shared" si="0"/>
        <v>-6.804140925029234E-3</v>
      </c>
      <c r="I48" s="6">
        <f t="shared" si="1"/>
        <v>48.632972943127939</v>
      </c>
      <c r="J48" s="5">
        <f t="shared" si="2"/>
        <v>-2.0409583101899997E-2</v>
      </c>
      <c r="K48" s="8">
        <f t="shared" si="3"/>
        <v>14.244762675788605</v>
      </c>
      <c r="L48" s="5">
        <f t="shared" si="4"/>
        <v>-5.2633319206583096E-2</v>
      </c>
      <c r="M48" s="9">
        <f t="shared" si="5"/>
        <v>5.7428575251178113</v>
      </c>
      <c r="P48">
        <f t="shared" si="7"/>
        <v>9.0485633709179805</v>
      </c>
      <c r="R48">
        <f t="shared" si="8"/>
        <v>5.2358869791360485</v>
      </c>
      <c r="T48">
        <f t="shared" si="9"/>
        <v>3.7474281996653538</v>
      </c>
    </row>
    <row r="49" spans="1:20" x14ac:dyDescent="0.2">
      <c r="A49" s="7">
        <v>1961</v>
      </c>
      <c r="B49" s="4">
        <v>71.55</v>
      </c>
      <c r="C49" s="4">
        <v>2.02</v>
      </c>
      <c r="D49" s="5">
        <v>2.3326275487962178E-2</v>
      </c>
      <c r="E49" s="5">
        <v>6.7114093959730337E-3</v>
      </c>
      <c r="G49" s="3">
        <f t="shared" si="6"/>
        <v>73.012500000000003</v>
      </c>
      <c r="H49">
        <f t="shared" si="0"/>
        <v>0.2564532782653588</v>
      </c>
      <c r="I49" s="6">
        <f t="shared" si="1"/>
        <v>61.105058286183592</v>
      </c>
      <c r="J49" s="5">
        <f t="shared" si="2"/>
        <v>0.24974186886938576</v>
      </c>
      <c r="K49" s="8">
        <f t="shared" si="3"/>
        <v>17.802276328040925</v>
      </c>
      <c r="L49" s="5">
        <f t="shared" si="4"/>
        <v>0.22641559338142359</v>
      </c>
      <c r="M49" s="9">
        <f t="shared" si="5"/>
        <v>7.0431300193723345</v>
      </c>
      <c r="P49">
        <f t="shared" si="7"/>
        <v>11.369097110981743</v>
      </c>
      <c r="R49">
        <f t="shared" si="8"/>
        <v>6.5435071784943686</v>
      </c>
      <c r="T49">
        <f t="shared" si="9"/>
        <v>4.595904379146865</v>
      </c>
    </row>
    <row r="50" spans="1:20" x14ac:dyDescent="0.2">
      <c r="A50" s="7">
        <v>1962</v>
      </c>
      <c r="B50" s="4">
        <v>63.1</v>
      </c>
      <c r="C50" s="4">
        <v>2.13</v>
      </c>
      <c r="D50" s="5">
        <v>2.7351083070446647E-2</v>
      </c>
      <c r="E50" s="5">
        <v>1.3333333333333197E-2</v>
      </c>
      <c r="G50" s="3">
        <f t="shared" si="6"/>
        <v>64.614999999999995</v>
      </c>
      <c r="H50">
        <f t="shared" si="0"/>
        <v>-9.6925227113906387E-2</v>
      </c>
      <c r="I50" s="6">
        <f t="shared" si="1"/>
        <v>55.182436633986761</v>
      </c>
      <c r="J50" s="5">
        <f t="shared" si="2"/>
        <v>-0.11025856044723958</v>
      </c>
      <c r="K50" s="8">
        <f t="shared" si="3"/>
        <v>15.839422967427163</v>
      </c>
      <c r="L50" s="5">
        <f t="shared" si="4"/>
        <v>-0.13760964351768623</v>
      </c>
      <c r="M50" s="9">
        <f t="shared" si="5"/>
        <v>6.0739274081577932</v>
      </c>
      <c r="P50">
        <f t="shared" si="7"/>
        <v>10.26714479141978</v>
      </c>
      <c r="R50">
        <f t="shared" si="8"/>
        <v>5.822029496717402</v>
      </c>
      <c r="T50">
        <f t="shared" si="9"/>
        <v>3.9634636158910919</v>
      </c>
    </row>
    <row r="51" spans="1:20" x14ac:dyDescent="0.2">
      <c r="A51" s="7">
        <v>1963</v>
      </c>
      <c r="B51" s="4">
        <v>75.02</v>
      </c>
      <c r="C51" s="4">
        <v>2.2799999999999998</v>
      </c>
      <c r="D51" s="5">
        <v>3.0671061499416119E-2</v>
      </c>
      <c r="E51" s="5">
        <v>1.6447368421052655E-2</v>
      </c>
      <c r="G51" s="3">
        <f t="shared" si="6"/>
        <v>76.617499999999993</v>
      </c>
      <c r="H51">
        <f t="shared" si="0"/>
        <v>0.21422345483359728</v>
      </c>
      <c r="I51" s="6">
        <f t="shared" si="1"/>
        <v>67.003808855855468</v>
      </c>
      <c r="J51" s="5">
        <f t="shared" si="2"/>
        <v>0.19777608641254463</v>
      </c>
      <c r="K51" s="8">
        <f t="shared" si="3"/>
        <v>18.97208205295788</v>
      </c>
      <c r="L51" s="5">
        <f t="shared" si="4"/>
        <v>0.16710502491312851</v>
      </c>
      <c r="M51" s="9">
        <f t="shared" si="5"/>
        <v>7.0889111990185354</v>
      </c>
      <c r="P51">
        <f t="shared" si="7"/>
        <v>12.466608019914499</v>
      </c>
      <c r="R51">
        <f t="shared" si="8"/>
        <v>6.9734877055565656</v>
      </c>
      <c r="T51">
        <f t="shared" si="9"/>
        <v>4.625778302166851</v>
      </c>
    </row>
    <row r="52" spans="1:20" x14ac:dyDescent="0.2">
      <c r="A52" s="7">
        <v>1964</v>
      </c>
      <c r="B52" s="4">
        <v>84.75</v>
      </c>
      <c r="C52" s="4">
        <v>2.5</v>
      </c>
      <c r="D52" s="5">
        <v>3.564169969930675E-2</v>
      </c>
      <c r="E52" s="5">
        <v>9.7087378640776656E-3</v>
      </c>
      <c r="G52" s="3">
        <f t="shared" si="6"/>
        <v>86.46</v>
      </c>
      <c r="H52">
        <f t="shared" si="0"/>
        <v>0.15249266862170097</v>
      </c>
      <c r="I52" s="6">
        <f t="shared" si="1"/>
        <v>77.221398476103232</v>
      </c>
      <c r="J52" s="5">
        <f t="shared" si="2"/>
        <v>0.1427839307576233</v>
      </c>
      <c r="K52" s="8">
        <f t="shared" si="3"/>
        <v>21.680990503135366</v>
      </c>
      <c r="L52" s="5">
        <f t="shared" si="4"/>
        <v>0.10714223105831655</v>
      </c>
      <c r="M52" s="9">
        <f t="shared" si="5"/>
        <v>7.8484329606556669</v>
      </c>
      <c r="P52">
        <f t="shared" si="7"/>
        <v>14.367674345531961</v>
      </c>
      <c r="R52">
        <f t="shared" si="8"/>
        <v>7.9691896912458917</v>
      </c>
      <c r="T52">
        <f t="shared" si="9"/>
        <v>5.1213945098421592</v>
      </c>
    </row>
    <row r="53" spans="1:20" x14ac:dyDescent="0.2">
      <c r="A53" s="7">
        <v>1965</v>
      </c>
      <c r="B53" s="4">
        <v>92.43</v>
      </c>
      <c r="C53" s="4">
        <v>2.72</v>
      </c>
      <c r="D53" s="5">
        <v>3.9290960124692242E-2</v>
      </c>
      <c r="E53" s="5">
        <v>1.9230769230769384E-2</v>
      </c>
      <c r="G53" s="3">
        <f t="shared" si="6"/>
        <v>94.305000000000007</v>
      </c>
      <c r="H53">
        <f t="shared" si="0"/>
        <v>0.1127433628318586</v>
      </c>
      <c r="I53" s="6">
        <f t="shared" si="1"/>
        <v>85.927598622878065</v>
      </c>
      <c r="J53" s="5">
        <f t="shared" si="2"/>
        <v>9.3512593601089211E-2</v>
      </c>
      <c r="K53" s="8">
        <f t="shared" si="3"/>
        <v>23.708436156924137</v>
      </c>
      <c r="L53" s="5">
        <f t="shared" si="4"/>
        <v>5.4221633476396969E-2</v>
      </c>
      <c r="M53" s="9">
        <f t="shared" si="5"/>
        <v>8.2739878160124114</v>
      </c>
      <c r="P53">
        <f t="shared" si="7"/>
        <v>15.987534267320257</v>
      </c>
      <c r="R53">
        <f t="shared" si="8"/>
        <v>8.714409288173357</v>
      </c>
      <c r="T53">
        <f t="shared" si="9"/>
        <v>5.3990848858428526</v>
      </c>
    </row>
    <row r="54" spans="1:20" x14ac:dyDescent="0.2">
      <c r="A54" s="7">
        <v>1966</v>
      </c>
      <c r="B54" s="4">
        <v>80.33</v>
      </c>
      <c r="C54" s="4">
        <v>2.87</v>
      </c>
      <c r="D54" s="5">
        <v>4.7936525672640506E-2</v>
      </c>
      <c r="E54" s="5">
        <v>3.459119496855334E-2</v>
      </c>
      <c r="G54" s="3">
        <f t="shared" si="6"/>
        <v>82.37</v>
      </c>
      <c r="H54">
        <f t="shared" si="0"/>
        <v>-0.10883912149734931</v>
      </c>
      <c r="I54" s="6">
        <f t="shared" si="1"/>
        <v>76.575314276387175</v>
      </c>
      <c r="J54" s="5">
        <f t="shared" si="2"/>
        <v>-0.14343031646590265</v>
      </c>
      <c r="K54" s="8">
        <f t="shared" si="3"/>
        <v>20.307927656024859</v>
      </c>
      <c r="L54" s="5">
        <f t="shared" si="4"/>
        <v>-0.19136684213854316</v>
      </c>
      <c r="M54" s="9">
        <f t="shared" si="5"/>
        <v>6.6906208957693352</v>
      </c>
      <c r="P54">
        <f t="shared" si="7"/>
        <v>14.247465082756351</v>
      </c>
      <c r="R54">
        <f t="shared" si="8"/>
        <v>7.4644988061572519</v>
      </c>
      <c r="T54">
        <f t="shared" si="9"/>
        <v>4.3658790608011691</v>
      </c>
    </row>
    <row r="55" spans="1:20" x14ac:dyDescent="0.2">
      <c r="A55" s="7">
        <v>1967</v>
      </c>
      <c r="B55" s="4">
        <v>96.47</v>
      </c>
      <c r="C55" s="4">
        <v>2.92</v>
      </c>
      <c r="D55" s="5">
        <v>4.3643442525602483E-2</v>
      </c>
      <c r="E55" s="5">
        <v>3.039513677811545E-2</v>
      </c>
      <c r="G55" s="3">
        <f t="shared" si="6"/>
        <v>98.622500000000002</v>
      </c>
      <c r="H55">
        <f t="shared" si="0"/>
        <v>0.22771691771442804</v>
      </c>
      <c r="I55" s="6">
        <f t="shared" si="1"/>
        <v>94.012808816419707</v>
      </c>
      <c r="J55" s="5">
        <f t="shared" si="2"/>
        <v>0.19732178093631259</v>
      </c>
      <c r="K55" s="8">
        <f t="shared" si="3"/>
        <v>24.31512410823748</v>
      </c>
      <c r="L55" s="5">
        <f t="shared" si="4"/>
        <v>0.1536783384107101</v>
      </c>
      <c r="M55" s="9">
        <f t="shared" si="5"/>
        <v>7.7188243979671434</v>
      </c>
      <c r="P55">
        <f t="shared" si="7"/>
        <v>17.491853916645567</v>
      </c>
      <c r="R55">
        <f t="shared" si="8"/>
        <v>8.9374070043851805</v>
      </c>
      <c r="T55">
        <f t="shared" si="9"/>
        <v>5.0368201005672049</v>
      </c>
    </row>
    <row r="56" spans="1:20" x14ac:dyDescent="0.2">
      <c r="A56" s="7">
        <v>1968</v>
      </c>
      <c r="B56" s="4">
        <v>103.86</v>
      </c>
      <c r="C56" s="4">
        <v>3.07</v>
      </c>
      <c r="D56" s="5">
        <v>5.3152262055173649E-2</v>
      </c>
      <c r="E56" s="5">
        <v>4.71976401179941E-2</v>
      </c>
      <c r="G56" s="3">
        <f t="shared" si="6"/>
        <v>106.05</v>
      </c>
      <c r="H56">
        <f t="shared" si="0"/>
        <v>9.930548357002178E-2</v>
      </c>
      <c r="I56" s="6">
        <f t="shared" si="1"/>
        <v>103.34879625771028</v>
      </c>
      <c r="J56" s="5">
        <f t="shared" si="2"/>
        <v>5.210784345202768E-2</v>
      </c>
      <c r="K56" s="8">
        <f t="shared" si="3"/>
        <v>25.582132788786144</v>
      </c>
      <c r="L56" s="5">
        <f t="shared" si="4"/>
        <v>-1.044418603145969E-3</v>
      </c>
      <c r="M56" s="9">
        <f t="shared" si="5"/>
        <v>7.7107627141714898</v>
      </c>
      <c r="P56">
        <f t="shared" si="7"/>
        <v>19.228890928374234</v>
      </c>
      <c r="R56">
        <f t="shared" si="8"/>
        <v>9.4031160094367383</v>
      </c>
      <c r="T56">
        <f t="shared" si="9"/>
        <v>5.0315595519534728</v>
      </c>
    </row>
    <row r="57" spans="1:20" x14ac:dyDescent="0.2">
      <c r="A57" s="7">
        <v>1969</v>
      </c>
      <c r="B57" s="4">
        <v>92.06</v>
      </c>
      <c r="C57" s="4">
        <v>3.16</v>
      </c>
      <c r="D57" s="5">
        <v>6.5313872236856252E-2</v>
      </c>
      <c r="E57" s="5">
        <v>6.1971830985915632E-2</v>
      </c>
      <c r="G57" s="3">
        <f t="shared" si="6"/>
        <v>94.362499999999997</v>
      </c>
      <c r="H57">
        <f t="shared" si="0"/>
        <v>-9.1445214712112532E-2</v>
      </c>
      <c r="I57" s="6">
        <f t="shared" si="1"/>
        <v>93.898043393685583</v>
      </c>
      <c r="J57" s="5">
        <f t="shared" si="2"/>
        <v>-0.15341704569802816</v>
      </c>
      <c r="K57" s="8">
        <f t="shared" si="3"/>
        <v>21.657397553675914</v>
      </c>
      <c r="L57" s="5">
        <f t="shared" si="4"/>
        <v>-0.21873091793488442</v>
      </c>
      <c r="M57" s="9">
        <f t="shared" si="5"/>
        <v>6.0241805077226793</v>
      </c>
      <c r="P57">
        <f t="shared" si="7"/>
        <v>17.470500868753259</v>
      </c>
      <c r="R57">
        <f t="shared" si="8"/>
        <v>7.9605177309131214</v>
      </c>
      <c r="T57">
        <f t="shared" si="9"/>
        <v>3.9310019125106539</v>
      </c>
    </row>
    <row r="58" spans="1:20" x14ac:dyDescent="0.2">
      <c r="A58" s="7">
        <v>1970</v>
      </c>
      <c r="B58" s="4">
        <v>92.15</v>
      </c>
      <c r="C58" s="4">
        <v>3.14</v>
      </c>
      <c r="D58" s="5">
        <v>6.9880233664529889E-2</v>
      </c>
      <c r="E58" s="5">
        <v>5.5702917771883076E-2</v>
      </c>
      <c r="G58" s="3">
        <f t="shared" si="6"/>
        <v>94.52000000000001</v>
      </c>
      <c r="H58">
        <f t="shared" si="0"/>
        <v>2.6721703237019501E-2</v>
      </c>
      <c r="I58" s="6">
        <f t="shared" si="1"/>
        <v>96.407159043788425</v>
      </c>
      <c r="J58" s="5">
        <f t="shared" si="2"/>
        <v>-2.8981214534863575E-2</v>
      </c>
      <c r="K58" s="8">
        <f t="shared" si="3"/>
        <v>21.029739868906002</v>
      </c>
      <c r="L58" s="5">
        <f t="shared" si="4"/>
        <v>-9.8861448199393465E-2</v>
      </c>
      <c r="M58" s="9">
        <f t="shared" si="5"/>
        <v>5.428621298514658</v>
      </c>
      <c r="P58">
        <f t="shared" si="7"/>
        <v>17.937342408370174</v>
      </c>
      <c r="R58">
        <f t="shared" si="8"/>
        <v>7.7298122587449427</v>
      </c>
      <c r="T58">
        <f t="shared" si="9"/>
        <v>3.5423773705652657</v>
      </c>
    </row>
    <row r="59" spans="1:20" x14ac:dyDescent="0.2">
      <c r="A59" s="7">
        <v>1971</v>
      </c>
      <c r="B59" s="4">
        <v>102.09</v>
      </c>
      <c r="C59" s="4">
        <v>3.07</v>
      </c>
      <c r="D59" s="5">
        <v>4.4959177096742797E-2</v>
      </c>
      <c r="E59" s="5">
        <v>3.2663316582914659E-2</v>
      </c>
      <c r="G59" s="3">
        <f t="shared" si="6"/>
        <v>104.44500000000001</v>
      </c>
      <c r="H59">
        <f t="shared" si="0"/>
        <v>0.13342376559956604</v>
      </c>
      <c r="I59" s="6">
        <f t="shared" si="1"/>
        <v>109.27016523416694</v>
      </c>
      <c r="J59" s="5">
        <f t="shared" si="2"/>
        <v>0.10076044901665138</v>
      </c>
      <c r="K59" s="8">
        <f t="shared" si="3"/>
        <v>23.148705900800348</v>
      </c>
      <c r="L59" s="5">
        <f t="shared" si="4"/>
        <v>5.5801271919908579E-2</v>
      </c>
      <c r="M59" s="9">
        <f t="shared" si="5"/>
        <v>5.7315452717432818</v>
      </c>
      <c r="P59">
        <f t="shared" si="7"/>
        <v>20.330610177343715</v>
      </c>
      <c r="R59">
        <f t="shared" si="8"/>
        <v>8.5086716127505007</v>
      </c>
      <c r="T59">
        <f t="shared" si="9"/>
        <v>3.7400465334631088</v>
      </c>
    </row>
    <row r="60" spans="1:20" x14ac:dyDescent="0.2">
      <c r="A60" s="7">
        <v>1972</v>
      </c>
      <c r="B60" s="4">
        <v>118.05</v>
      </c>
      <c r="C60" s="4">
        <v>3.15</v>
      </c>
      <c r="D60" s="5">
        <v>4.1401152700506927E-2</v>
      </c>
      <c r="E60" s="5">
        <v>3.4063260340632562E-2</v>
      </c>
      <c r="G60" s="3">
        <f t="shared" si="6"/>
        <v>120.35249999999999</v>
      </c>
      <c r="H60">
        <f t="shared" si="0"/>
        <v>0.17888627681457536</v>
      </c>
      <c r="I60" s="6">
        <f t="shared" si="1"/>
        <v>128.81709825982051</v>
      </c>
      <c r="J60" s="5">
        <f t="shared" si="2"/>
        <v>0.1448230164739428</v>
      </c>
      <c r="K60" s="8">
        <f t="shared" si="3"/>
        <v>26.501171316822415</v>
      </c>
      <c r="L60" s="5">
        <f t="shared" si="4"/>
        <v>0.10342186377343587</v>
      </c>
      <c r="M60" s="9">
        <f t="shared" si="5"/>
        <v>6.3243123660487957</v>
      </c>
      <c r="P60">
        <f t="shared" si="7"/>
        <v>23.967477337337243</v>
      </c>
      <c r="R60">
        <f t="shared" si="8"/>
        <v>9.7409231018952358</v>
      </c>
      <c r="T60">
        <f t="shared" si="9"/>
        <v>4.1268491165532417</v>
      </c>
    </row>
    <row r="61" spans="1:20" x14ac:dyDescent="0.2">
      <c r="A61" s="7">
        <v>1973</v>
      </c>
      <c r="B61" s="4">
        <v>97.55</v>
      </c>
      <c r="C61" s="4">
        <v>3.38</v>
      </c>
      <c r="D61" s="5">
        <v>6.8263172484412271E-2</v>
      </c>
      <c r="E61" s="5">
        <v>8.7058823529411855E-2</v>
      </c>
      <c r="G61" s="3">
        <f t="shared" si="6"/>
        <v>99.912499999999994</v>
      </c>
      <c r="H61">
        <f t="shared" si="0"/>
        <v>-0.15364252435408732</v>
      </c>
      <c r="I61" s="6">
        <f t="shared" si="1"/>
        <v>109.02531410321318</v>
      </c>
      <c r="J61" s="5">
        <f t="shared" si="2"/>
        <v>-0.24070134788349917</v>
      </c>
      <c r="K61" s="8">
        <f t="shared" si="3"/>
        <v>20.122303660371731</v>
      </c>
      <c r="L61" s="5">
        <f t="shared" si="4"/>
        <v>-0.30896452036791144</v>
      </c>
      <c r="M61" s="9">
        <f t="shared" si="5"/>
        <v>4.3703242292156785</v>
      </c>
      <c r="P61">
        <f t="shared" si="7"/>
        <v>20.285053616829369</v>
      </c>
      <c r="R61">
        <f t="shared" si="8"/>
        <v>7.3962697816395364</v>
      </c>
      <c r="T61">
        <f t="shared" si="9"/>
        <v>2.8517991586266302</v>
      </c>
    </row>
    <row r="62" spans="1:20" x14ac:dyDescent="0.2">
      <c r="A62" s="7">
        <v>1974</v>
      </c>
      <c r="B62" s="4">
        <v>68.56</v>
      </c>
      <c r="C62" s="4">
        <v>3.6</v>
      </c>
      <c r="D62" s="5">
        <v>8.0761014941388654E-2</v>
      </c>
      <c r="E62" s="5">
        <v>0.12337662337662336</v>
      </c>
      <c r="G62" s="3">
        <f t="shared" si="6"/>
        <v>71.094999999999999</v>
      </c>
      <c r="H62">
        <f t="shared" si="0"/>
        <v>-0.27119425935417729</v>
      </c>
      <c r="I62" s="6">
        <f t="shared" si="1"/>
        <v>79.458274794135733</v>
      </c>
      <c r="J62" s="5">
        <f t="shared" si="2"/>
        <v>-0.39457088273080065</v>
      </c>
      <c r="K62" s="8">
        <f t="shared" si="3"/>
        <v>12.182628542521636</v>
      </c>
      <c r="L62" s="5">
        <f t="shared" si="4"/>
        <v>-0.47533189767218931</v>
      </c>
      <c r="M62" s="9">
        <f t="shared" si="5"/>
        <v>2.2929697198998422</v>
      </c>
      <c r="P62">
        <f t="shared" si="7"/>
        <v>14.783863525253553</v>
      </c>
      <c r="R62">
        <f t="shared" si="8"/>
        <v>4.4779170849828782</v>
      </c>
      <c r="T62">
        <f t="shared" si="9"/>
        <v>1.4962480527766813</v>
      </c>
    </row>
    <row r="63" spans="1:20" x14ac:dyDescent="0.2">
      <c r="A63" s="7">
        <v>1975</v>
      </c>
      <c r="B63" s="4">
        <v>90.19</v>
      </c>
      <c r="C63" s="4">
        <v>3.68</v>
      </c>
      <c r="D63" s="5">
        <v>6.240267812580802E-2</v>
      </c>
      <c r="E63" s="5">
        <v>6.9364161849710948E-2</v>
      </c>
      <c r="G63" s="3">
        <f t="shared" si="6"/>
        <v>92.89</v>
      </c>
      <c r="H63">
        <f t="shared" si="0"/>
        <v>0.35487164527421222</v>
      </c>
      <c r="I63" s="6">
        <f t="shared" si="1"/>
        <v>107.65576350098115</v>
      </c>
      <c r="J63" s="5">
        <f t="shared" si="2"/>
        <v>0.28550748342450127</v>
      </c>
      <c r="K63" s="8">
        <f t="shared" si="3"/>
        <v>15.660860159192488</v>
      </c>
      <c r="L63" s="5">
        <f t="shared" si="4"/>
        <v>0.22310480529869325</v>
      </c>
      <c r="M63" s="9">
        <f t="shared" si="5"/>
        <v>2.8045422828138955</v>
      </c>
      <c r="P63">
        <f t="shared" si="7"/>
        <v>20.030237497969697</v>
      </c>
      <c r="R63">
        <f t="shared" si="8"/>
        <v>5.7563959228999186</v>
      </c>
      <c r="T63">
        <f t="shared" si="9"/>
        <v>1.8300681832699717</v>
      </c>
    </row>
    <row r="64" spans="1:20" x14ac:dyDescent="0.2">
      <c r="A64" s="7">
        <v>1976</v>
      </c>
      <c r="B64" s="4">
        <v>107.46</v>
      </c>
      <c r="C64" s="4">
        <v>4.05</v>
      </c>
      <c r="D64" s="5">
        <v>5.3360210582224843E-2</v>
      </c>
      <c r="E64" s="5">
        <v>4.8648648648648596E-2</v>
      </c>
      <c r="G64" s="3">
        <f t="shared" si="6"/>
        <v>110.22</v>
      </c>
      <c r="H64">
        <f t="shared" si="0"/>
        <v>0.22208670584321988</v>
      </c>
      <c r="I64" s="6">
        <f t="shared" si="1"/>
        <v>131.56467738195079</v>
      </c>
      <c r="J64" s="5">
        <f t="shared" si="2"/>
        <v>0.17343805719457128</v>
      </c>
      <c r="K64" s="8">
        <f t="shared" si="3"/>
        <v>18.377049319198697</v>
      </c>
      <c r="L64" s="5">
        <f t="shared" si="4"/>
        <v>0.12007784661234644</v>
      </c>
      <c r="M64" s="9">
        <f t="shared" si="5"/>
        <v>3.1413056808674624</v>
      </c>
      <c r="P64">
        <f t="shared" si="7"/>
        <v>24.478686961151123</v>
      </c>
      <c r="R64">
        <f t="shared" si="8"/>
        <v>6.7547740482104315</v>
      </c>
      <c r="T64">
        <f t="shared" si="9"/>
        <v>2.0498188298707989</v>
      </c>
    </row>
    <row r="65" spans="1:20" x14ac:dyDescent="0.2">
      <c r="A65" s="7">
        <v>1977</v>
      </c>
      <c r="B65" s="4">
        <v>95.1</v>
      </c>
      <c r="C65" s="4">
        <v>4.67</v>
      </c>
      <c r="D65" s="5">
        <v>5.0370641950455708E-2</v>
      </c>
      <c r="E65" s="5">
        <v>6.7010309278350499E-2</v>
      </c>
      <c r="G65" s="3">
        <f t="shared" si="6"/>
        <v>98.137499999999989</v>
      </c>
      <c r="H65">
        <f t="shared" si="0"/>
        <v>-8.675321049692919E-2</v>
      </c>
      <c r="I65" s="6">
        <f t="shared" si="1"/>
        <v>120.15101923107383</v>
      </c>
      <c r="J65" s="5">
        <f t="shared" si="2"/>
        <v>-0.15376351977527969</v>
      </c>
      <c r="K65" s="8">
        <f t="shared" si="3"/>
        <v>15.551329532794798</v>
      </c>
      <c r="L65" s="5">
        <f t="shared" si="4"/>
        <v>-0.2041341617257354</v>
      </c>
      <c r="M65" s="9">
        <f t="shared" si="5"/>
        <v>2.5000578789792924</v>
      </c>
      <c r="P65">
        <f t="shared" si="7"/>
        <v>22.355082278521945</v>
      </c>
      <c r="R65">
        <f t="shared" si="8"/>
        <v>5.7161362152708799</v>
      </c>
      <c r="T65">
        <f t="shared" si="9"/>
        <v>1.6313807813454955</v>
      </c>
    </row>
    <row r="66" spans="1:20" x14ac:dyDescent="0.2">
      <c r="A66" s="7">
        <v>1978</v>
      </c>
      <c r="B66" s="4">
        <v>96.11</v>
      </c>
      <c r="C66" s="4">
        <v>5.07</v>
      </c>
      <c r="D66" s="5">
        <v>6.9064102132263328E-2</v>
      </c>
      <c r="E66" s="5">
        <v>9.0177133655394481E-2</v>
      </c>
      <c r="G66" s="3">
        <f t="shared" si="6"/>
        <v>99.612499999999997</v>
      </c>
      <c r="H66">
        <f t="shared" si="0"/>
        <v>4.745005257623558E-2</v>
      </c>
      <c r="I66" s="6">
        <f t="shared" si="1"/>
        <v>125.85219141067658</v>
      </c>
      <c r="J66" s="5">
        <f t="shared" si="2"/>
        <v>-4.2727081079158902E-2</v>
      </c>
      <c r="K66" s="8">
        <f t="shared" si="3"/>
        <v>14.886866614958356</v>
      </c>
      <c r="L66" s="5">
        <f t="shared" si="4"/>
        <v>-0.11179118321142223</v>
      </c>
      <c r="M66" s="9">
        <f t="shared" si="5"/>
        <v>2.2205734505911585</v>
      </c>
      <c r="P66">
        <f t="shared" si="7"/>
        <v>23.415832107983881</v>
      </c>
      <c r="R66">
        <f t="shared" si="8"/>
        <v>5.4719023997414844</v>
      </c>
      <c r="T66">
        <f t="shared" si="9"/>
        <v>1.449006793530508</v>
      </c>
    </row>
    <row r="67" spans="1:20" x14ac:dyDescent="0.2">
      <c r="A67" s="7">
        <v>1979</v>
      </c>
      <c r="B67" s="4">
        <v>107.94</v>
      </c>
      <c r="C67" s="4">
        <v>5.65</v>
      </c>
      <c r="D67" s="5">
        <v>9.8113337098395315E-2</v>
      </c>
      <c r="E67" s="5">
        <v>0.13293943870014768</v>
      </c>
      <c r="G67" s="3">
        <f t="shared" si="6"/>
        <v>111.74249999999999</v>
      </c>
      <c r="H67">
        <f t="shared" si="0"/>
        <v>0.16265216938924132</v>
      </c>
      <c r="I67" s="6">
        <f t="shared" si="1"/>
        <v>146.32232336601317</v>
      </c>
      <c r="J67" s="5">
        <f t="shared" si="2"/>
        <v>2.9712730689093636E-2</v>
      </c>
      <c r="K67" s="8">
        <f t="shared" si="3"/>
        <v>15.329196073493073</v>
      </c>
      <c r="L67" s="5">
        <f t="shared" si="4"/>
        <v>-6.8400606409301679E-2</v>
      </c>
      <c r="M67" s="9">
        <f t="shared" si="5"/>
        <v>2.0686848799943278</v>
      </c>
      <c r="P67">
        <f t="shared" si="7"/>
        <v>27.22446799840171</v>
      </c>
      <c r="R67">
        <f t="shared" si="8"/>
        <v>5.6344875621020085</v>
      </c>
      <c r="T67">
        <f t="shared" si="9"/>
        <v>1.3498938501618234</v>
      </c>
    </row>
    <row r="68" spans="1:20" x14ac:dyDescent="0.2">
      <c r="A68" s="7">
        <v>1980</v>
      </c>
      <c r="B68" s="4">
        <v>135.76</v>
      </c>
      <c r="C68" s="4">
        <v>6.16</v>
      </c>
      <c r="D68" s="5">
        <v>0.11608074758093645</v>
      </c>
      <c r="E68" s="5">
        <v>0.12516297262059961</v>
      </c>
      <c r="G68" s="3">
        <f t="shared" si="6"/>
        <v>139.9975</v>
      </c>
      <c r="H68">
        <f t="shared" ref="H68:H108" si="10">G68/B67-1</f>
        <v>0.29699370020381699</v>
      </c>
      <c r="I68" s="6">
        <f t="shared" ref="I68:I109" si="11">I67*(1+H68)</f>
        <v>189.77913160490485</v>
      </c>
      <c r="J68" s="5">
        <f t="shared" ref="J68:J109" si="12">H68-E68</f>
        <v>0.17183072758321738</v>
      </c>
      <c r="K68" s="8">
        <f t="shared" ref="K68:K109" si="13">K67*(1+J68)</f>
        <v>17.963222988067187</v>
      </c>
      <c r="L68" s="5">
        <f t="shared" ref="L68:L109" si="14">J68-D68</f>
        <v>5.574998000228093E-2</v>
      </c>
      <c r="M68" s="9">
        <f t="shared" ref="M68:M109" si="15">M67*(1+L68)</f>
        <v>2.1840140206850327</v>
      </c>
      <c r="P68">
        <f t="shared" si="7"/>
        <v>35.309963485327437</v>
      </c>
      <c r="R68">
        <f t="shared" si="8"/>
        <v>6.6026656594565862</v>
      </c>
      <c r="T68">
        <f t="shared" si="9"/>
        <v>1.4251504053135471</v>
      </c>
    </row>
    <row r="69" spans="1:20" x14ac:dyDescent="0.2">
      <c r="A69" s="7">
        <v>1981</v>
      </c>
      <c r="B69" s="4">
        <v>122.55</v>
      </c>
      <c r="C69" s="4">
        <v>6.63</v>
      </c>
      <c r="D69" s="5">
        <v>0.15384785215123986</v>
      </c>
      <c r="E69" s="5">
        <v>8.9223638470451894E-2</v>
      </c>
      <c r="G69" s="3">
        <f t="shared" si="6"/>
        <v>127.17</v>
      </c>
      <c r="H69">
        <f t="shared" si="10"/>
        <v>-6.3273423688862573E-2</v>
      </c>
      <c r="I69" s="6">
        <f t="shared" si="11"/>
        <v>177.77115620356329</v>
      </c>
      <c r="J69" s="5">
        <f t="shared" si="12"/>
        <v>-0.15249706215931447</v>
      </c>
      <c r="K69" s="8">
        <f t="shared" si="13"/>
        <v>15.223884255474278</v>
      </c>
      <c r="L69" s="5">
        <f t="shared" si="14"/>
        <v>-0.30634491431055433</v>
      </c>
      <c r="M69" s="9">
        <f t="shared" si="15"/>
        <v>1.5149524326652271</v>
      </c>
      <c r="P69">
        <f t="shared" si="7"/>
        <v>33.075781205282048</v>
      </c>
      <c r="R69">
        <f t="shared" si="8"/>
        <v>5.5957785439692636</v>
      </c>
      <c r="T69">
        <f t="shared" si="9"/>
        <v>0.98856282651811678</v>
      </c>
    </row>
    <row r="70" spans="1:20" x14ac:dyDescent="0.2">
      <c r="A70" s="7">
        <v>1982</v>
      </c>
      <c r="B70" s="4">
        <v>140.63999999999999</v>
      </c>
      <c r="C70" s="4">
        <v>6.87</v>
      </c>
      <c r="D70" s="5">
        <v>0.1143564047425889</v>
      </c>
      <c r="E70" s="5">
        <v>3.8297872340425476E-2</v>
      </c>
      <c r="G70" s="3">
        <f t="shared" ref="G70:G109" si="16">B70+C69*0.75</f>
        <v>145.61249999999998</v>
      </c>
      <c r="H70">
        <f t="shared" si="10"/>
        <v>0.188188494492044</v>
      </c>
      <c r="I70" s="6">
        <f t="shared" si="11"/>
        <v>211.22564245362184</v>
      </c>
      <c r="J70" s="5">
        <f t="shared" si="12"/>
        <v>0.14989062215161852</v>
      </c>
      <c r="K70" s="8">
        <f t="shared" si="13"/>
        <v>17.505801738091549</v>
      </c>
      <c r="L70" s="5">
        <f t="shared" si="14"/>
        <v>3.5534217409029623E-2</v>
      </c>
      <c r="M70" s="9">
        <f t="shared" si="15"/>
        <v>1.5687850817718916</v>
      </c>
      <c r="P70">
        <f t="shared" si="7"/>
        <v>39.30026267445232</v>
      </c>
      <c r="R70">
        <f t="shared" si="8"/>
        <v>6.4345332713474948</v>
      </c>
      <c r="T70">
        <f t="shared" si="9"/>
        <v>1.0236906329180964</v>
      </c>
    </row>
    <row r="71" spans="1:20" x14ac:dyDescent="0.2">
      <c r="A71" s="7">
        <v>1983</v>
      </c>
      <c r="B71" s="4">
        <v>164.93</v>
      </c>
      <c r="C71" s="4">
        <v>7.09</v>
      </c>
      <c r="D71" s="5">
        <v>8.7958820521792491E-2</v>
      </c>
      <c r="E71" s="5">
        <v>3.7909836065573854E-2</v>
      </c>
      <c r="G71" s="3">
        <f t="shared" si="16"/>
        <v>170.08250000000001</v>
      </c>
      <c r="H71">
        <f t="shared" si="10"/>
        <v>0.20934655858930618</v>
      </c>
      <c r="I71" s="6">
        <f t="shared" si="11"/>
        <v>255.44500378710282</v>
      </c>
      <c r="J71" s="5">
        <f t="shared" si="12"/>
        <v>0.17143672252373232</v>
      </c>
      <c r="K71" s="8">
        <f t="shared" si="13"/>
        <v>20.506939013220222</v>
      </c>
      <c r="L71" s="5">
        <f t="shared" si="14"/>
        <v>8.347790200193983E-2</v>
      </c>
      <c r="M71" s="9">
        <f t="shared" si="15"/>
        <v>1.6997439690901508</v>
      </c>
      <c r="P71">
        <f t="shared" si="7"/>
        <v>47.527637417004676</v>
      </c>
      <c r="R71">
        <f t="shared" si="8"/>
        <v>7.5376485663572197</v>
      </c>
      <c r="T71">
        <f t="shared" si="9"/>
        <v>1.109146179253137</v>
      </c>
    </row>
    <row r="72" spans="1:20" x14ac:dyDescent="0.2">
      <c r="A72" s="7">
        <v>1984</v>
      </c>
      <c r="B72" s="4">
        <v>167.24</v>
      </c>
      <c r="C72" s="4">
        <v>7.53</v>
      </c>
      <c r="D72" s="5">
        <v>0.10047503631507793</v>
      </c>
      <c r="E72" s="5">
        <v>3.948667324777877E-2</v>
      </c>
      <c r="G72" s="3">
        <f t="shared" si="16"/>
        <v>172.5575</v>
      </c>
      <c r="H72">
        <f t="shared" si="10"/>
        <v>4.6246892621111924E-2</v>
      </c>
      <c r="I72" s="6">
        <f t="shared" si="11"/>
        <v>267.25854144784449</v>
      </c>
      <c r="J72" s="5">
        <f t="shared" si="12"/>
        <v>6.7602193733331539E-3</v>
      </c>
      <c r="K72" s="8">
        <f t="shared" si="13"/>
        <v>20.645570419625155</v>
      </c>
      <c r="L72" s="5">
        <f t="shared" si="14"/>
        <v>-9.3714816941744772E-2</v>
      </c>
      <c r="M72" s="9">
        <f t="shared" si="15"/>
        <v>1.5404527741790326</v>
      </c>
      <c r="P72">
        <f t="shared" si="7"/>
        <v>49.725642961164034</v>
      </c>
      <c r="R72">
        <f t="shared" si="8"/>
        <v>7.5886047242248846</v>
      </c>
      <c r="T72">
        <f t="shared" si="9"/>
        <v>1.0052027481027936</v>
      </c>
    </row>
    <row r="73" spans="1:20" x14ac:dyDescent="0.2">
      <c r="A73" s="7">
        <v>1985</v>
      </c>
      <c r="B73" s="4">
        <v>211.28</v>
      </c>
      <c r="C73" s="4">
        <v>7.9</v>
      </c>
      <c r="D73" s="5">
        <v>7.8796523779858019E-2</v>
      </c>
      <c r="E73" s="5">
        <v>3.7986704653371284E-2</v>
      </c>
      <c r="G73" s="3">
        <f t="shared" si="16"/>
        <v>216.92750000000001</v>
      </c>
      <c r="H73">
        <f t="shared" si="10"/>
        <v>0.29710296579765605</v>
      </c>
      <c r="I73" s="6">
        <f t="shared" si="11"/>
        <v>346.66184674675486</v>
      </c>
      <c r="J73" s="5">
        <f t="shared" si="12"/>
        <v>0.25911626114428477</v>
      </c>
      <c r="K73" s="8">
        <f t="shared" si="13"/>
        <v>25.995173435949468</v>
      </c>
      <c r="L73" s="5">
        <f t="shared" si="14"/>
        <v>0.18031973736442675</v>
      </c>
      <c r="M73" s="9">
        <f t="shared" si="15"/>
        <v>1.8182268138412983</v>
      </c>
      <c r="P73">
        <f t="shared" si="7"/>
        <v>64.499278961121206</v>
      </c>
      <c r="R73">
        <f t="shared" si="8"/>
        <v>9.5549356076678933</v>
      </c>
      <c r="T73">
        <f t="shared" si="9"/>
        <v>1.1864606436386893</v>
      </c>
    </row>
    <row r="74" spans="1:20" x14ac:dyDescent="0.2">
      <c r="A74" s="7">
        <v>1986</v>
      </c>
      <c r="B74" s="4">
        <v>242.17</v>
      </c>
      <c r="C74" s="4">
        <v>8.2799999999999994</v>
      </c>
      <c r="D74" s="5">
        <v>6.4183570972459636E-2</v>
      </c>
      <c r="E74" s="5">
        <v>1.0978956999085021E-2</v>
      </c>
      <c r="G74" s="3">
        <f t="shared" si="16"/>
        <v>248.095</v>
      </c>
      <c r="H74">
        <f t="shared" si="10"/>
        <v>0.17424744414994309</v>
      </c>
      <c r="I74" s="6">
        <f t="shared" si="11"/>
        <v>407.06678752667614</v>
      </c>
      <c r="J74" s="5">
        <f t="shared" si="12"/>
        <v>0.16326848715085807</v>
      </c>
      <c r="K74" s="8">
        <f t="shared" si="13"/>
        <v>30.23936607606111</v>
      </c>
      <c r="L74" s="5">
        <f t="shared" si="14"/>
        <v>9.908491617839843E-2</v>
      </c>
      <c r="M74" s="9">
        <f t="shared" si="15"/>
        <v>1.9983856652840797</v>
      </c>
      <c r="P74">
        <f t="shared" si="7"/>
        <v>75.738113469610767</v>
      </c>
      <c r="R74">
        <f t="shared" si="8"/>
        <v>11.114955489155694</v>
      </c>
      <c r="T74">
        <f>M74/M$17</f>
        <v>1.3040209970625976</v>
      </c>
    </row>
    <row r="75" spans="1:20" x14ac:dyDescent="0.2">
      <c r="A75" s="7">
        <v>1987</v>
      </c>
      <c r="B75" s="4">
        <v>247.08</v>
      </c>
      <c r="C75" s="4">
        <v>8.81</v>
      </c>
      <c r="D75" s="5">
        <v>5.9246048175767951E-2</v>
      </c>
      <c r="E75" s="5">
        <v>4.4343891402714997E-2</v>
      </c>
      <c r="G75" s="3">
        <f t="shared" si="16"/>
        <v>253.29000000000002</v>
      </c>
      <c r="H75">
        <f t="shared" si="10"/>
        <v>4.5918156666804544E-2</v>
      </c>
      <c r="I75" s="6">
        <f t="shared" si="11"/>
        <v>425.7585440501789</v>
      </c>
      <c r="J75" s="5">
        <f t="shared" si="12"/>
        <v>1.5742652640895471E-3</v>
      </c>
      <c r="K75" s="8">
        <f t="shared" si="13"/>
        <v>30.286970859682739</v>
      </c>
      <c r="L75" s="5">
        <f t="shared" si="14"/>
        <v>-5.7671782911678404E-2</v>
      </c>
      <c r="M75" s="9">
        <f t="shared" si="15"/>
        <v>1.8831352010220062</v>
      </c>
      <c r="P75">
        <f t="shared" si="7"/>
        <v>79.215868029556574</v>
      </c>
      <c r="R75">
        <f t="shared" si="8"/>
        <v>11.132453377494173</v>
      </c>
      <c r="T75">
        <f t="shared" si="9"/>
        <v>1.2288157812077329</v>
      </c>
    </row>
    <row r="76" spans="1:20" x14ac:dyDescent="0.2">
      <c r="A76" s="7">
        <v>1988</v>
      </c>
      <c r="B76" s="4">
        <v>277.72000000000003</v>
      </c>
      <c r="C76" s="4">
        <v>9.75</v>
      </c>
      <c r="D76" s="5">
        <v>6.4420472521362848E-2</v>
      </c>
      <c r="E76" s="5">
        <v>4.4194107452339537E-2</v>
      </c>
      <c r="G76" s="3">
        <f t="shared" si="16"/>
        <v>284.32750000000004</v>
      </c>
      <c r="H76">
        <f t="shared" si="10"/>
        <v>0.15075076898170647</v>
      </c>
      <c r="I76" s="6">
        <f t="shared" si="11"/>
        <v>489.9419719662751</v>
      </c>
      <c r="J76" s="5">
        <f t="shared" si="12"/>
        <v>0.10655666152936694</v>
      </c>
      <c r="K76" s="8">
        <f t="shared" si="13"/>
        <v>33.514249362327753</v>
      </c>
      <c r="L76" s="5">
        <f t="shared" si="14"/>
        <v>4.2136189008004088E-2</v>
      </c>
      <c r="M76" s="9">
        <f t="shared" si="15"/>
        <v>1.9624833417798953</v>
      </c>
      <c r="P76">
        <f t="shared" si="7"/>
        <v>91.157721050565598</v>
      </c>
      <c r="R76">
        <f t="shared" si="8"/>
        <v>12.318690444031278</v>
      </c>
      <c r="T76">
        <f t="shared" si="9"/>
        <v>1.2805933952207202</v>
      </c>
    </row>
    <row r="77" spans="1:20" x14ac:dyDescent="0.2">
      <c r="A77" s="7">
        <v>1989</v>
      </c>
      <c r="B77" s="4">
        <v>353.4</v>
      </c>
      <c r="C77" s="4">
        <v>11.055</v>
      </c>
      <c r="D77" s="5">
        <v>8.4527595853770565E-2</v>
      </c>
      <c r="E77" s="5">
        <v>4.647302904564321E-2</v>
      </c>
      <c r="G77" s="3">
        <f t="shared" si="16"/>
        <v>360.71249999999998</v>
      </c>
      <c r="H77">
        <f t="shared" si="10"/>
        <v>0.29883515771280411</v>
      </c>
      <c r="I77" s="6">
        <f t="shared" si="11"/>
        <v>636.35385842893913</v>
      </c>
      <c r="J77" s="5">
        <f t="shared" si="12"/>
        <v>0.2523621286671609</v>
      </c>
      <c r="K77" s="8">
        <f t="shared" si="13"/>
        <v>41.971976672086825</v>
      </c>
      <c r="L77" s="5">
        <f t="shared" si="14"/>
        <v>0.16783453281339034</v>
      </c>
      <c r="M77" s="9">
        <f t="shared" si="15"/>
        <v>2.291855816601585</v>
      </c>
      <c r="P77">
        <f t="shared" si="7"/>
        <v>118.39885299745117</v>
      </c>
      <c r="R77">
        <f t="shared" si="8"/>
        <v>15.427461386878825</v>
      </c>
      <c r="T77">
        <f t="shared" si="9"/>
        <v>1.495521189431503</v>
      </c>
    </row>
    <row r="78" spans="1:20" x14ac:dyDescent="0.2">
      <c r="A78" s="7">
        <v>1990</v>
      </c>
      <c r="B78" s="4">
        <v>330.22</v>
      </c>
      <c r="C78" s="4">
        <v>12.086</v>
      </c>
      <c r="D78" s="5">
        <v>7.8775135913004002E-2</v>
      </c>
      <c r="E78" s="5">
        <v>6.1062648691514898E-2</v>
      </c>
      <c r="G78" s="3">
        <f t="shared" si="16"/>
        <v>338.51125000000002</v>
      </c>
      <c r="H78">
        <f t="shared" si="10"/>
        <v>-4.2130022637238196E-2</v>
      </c>
      <c r="I78" s="6">
        <f t="shared" si="11"/>
        <v>609.54425596803401</v>
      </c>
      <c r="J78" s="5">
        <f t="shared" si="12"/>
        <v>-0.10319267132875309</v>
      </c>
      <c r="K78" s="8">
        <f t="shared" si="13"/>
        <v>37.640776278346074</v>
      </c>
      <c r="L78" s="5">
        <f t="shared" si="14"/>
        <v>-0.1819678072417571</v>
      </c>
      <c r="M78" s="9">
        <f t="shared" si="15"/>
        <v>1.8748118391403279</v>
      </c>
      <c r="P78">
        <f t="shared" si="7"/>
        <v>113.4107066404455</v>
      </c>
      <c r="R78">
        <f t="shared" si="8"/>
        <v>13.835460434545608</v>
      </c>
      <c r="T78">
        <f t="shared" si="9"/>
        <v>1.2233844779070679</v>
      </c>
    </row>
    <row r="79" spans="1:20" x14ac:dyDescent="0.2">
      <c r="A79" s="7">
        <v>1991</v>
      </c>
      <c r="B79" s="4">
        <v>417.09</v>
      </c>
      <c r="C79" s="4">
        <v>12.202999999999999</v>
      </c>
      <c r="D79" s="5">
        <v>5.989627221290772E-2</v>
      </c>
      <c r="E79" s="5">
        <v>3.0642750373692129E-2</v>
      </c>
      <c r="G79" s="3">
        <f t="shared" si="16"/>
        <v>426.15449999999998</v>
      </c>
      <c r="H79">
        <f t="shared" si="10"/>
        <v>0.29051692810853358</v>
      </c>
      <c r="I79" s="6">
        <f t="shared" si="11"/>
        <v>786.6271807580689</v>
      </c>
      <c r="J79" s="5">
        <f t="shared" si="12"/>
        <v>0.25987417773484145</v>
      </c>
      <c r="K79" s="8">
        <f t="shared" si="13"/>
        <v>47.422642062982383</v>
      </c>
      <c r="L79" s="5">
        <f t="shared" si="14"/>
        <v>0.19997790552193373</v>
      </c>
      <c r="M79" s="9">
        <f t="shared" si="15"/>
        <v>2.2497327839793351</v>
      </c>
      <c r="P79">
        <f t="shared" si="7"/>
        <v>146.35843674824579</v>
      </c>
      <c r="R79">
        <f t="shared" si="8"/>
        <v>17.43093933855608</v>
      </c>
      <c r="T79">
        <f t="shared" si="9"/>
        <v>1.4680343434469678</v>
      </c>
    </row>
    <row r="80" spans="1:20" x14ac:dyDescent="0.2">
      <c r="A80" s="7">
        <v>1992</v>
      </c>
      <c r="B80" s="4">
        <v>435.71</v>
      </c>
      <c r="C80" s="4">
        <v>12.385000000000002</v>
      </c>
      <c r="D80" s="5">
        <v>3.7205395052753332E-2</v>
      </c>
      <c r="E80" s="5">
        <v>2.9006526468455363E-2</v>
      </c>
      <c r="G80" s="3">
        <f t="shared" si="16"/>
        <v>444.86224999999996</v>
      </c>
      <c r="H80">
        <f t="shared" si="10"/>
        <v>6.6585748879138817E-2</v>
      </c>
      <c r="I80" s="6">
        <f t="shared" si="11"/>
        <v>839.00534067753063</v>
      </c>
      <c r="J80" s="5">
        <f t="shared" si="12"/>
        <v>3.7579222410683455E-2</v>
      </c>
      <c r="K80" s="8">
        <f t="shared" si="13"/>
        <v>49.204748076369434</v>
      </c>
      <c r="L80" s="5">
        <f t="shared" si="14"/>
        <v>3.7382735793012323E-4</v>
      </c>
      <c r="M80" s="9">
        <f t="shared" si="15"/>
        <v>2.2505737956420186</v>
      </c>
      <c r="P80">
        <f t="shared" si="7"/>
        <v>156.10382286390782</v>
      </c>
      <c r="R80">
        <f t="shared" si="8"/>
        <v>18.085980484786809</v>
      </c>
      <c r="T80">
        <f t="shared" si="9"/>
        <v>1.4685831348469292</v>
      </c>
    </row>
    <row r="81" spans="1:20" x14ac:dyDescent="0.2">
      <c r="A81" s="7">
        <v>1993</v>
      </c>
      <c r="B81" s="4">
        <v>466.45</v>
      </c>
      <c r="C81" s="4">
        <v>12.576999999999998</v>
      </c>
      <c r="D81" s="5">
        <v>3.0824888088347047E-2</v>
      </c>
      <c r="E81" s="5">
        <v>2.748414376321362E-2</v>
      </c>
      <c r="G81" s="3">
        <f t="shared" si="16"/>
        <v>475.73874999999998</v>
      </c>
      <c r="H81">
        <f t="shared" si="10"/>
        <v>9.1870165936058346E-2</v>
      </c>
      <c r="I81" s="6">
        <f t="shared" si="11"/>
        <v>916.08490054681454</v>
      </c>
      <c r="J81" s="5">
        <f t="shared" si="12"/>
        <v>6.4386022172844726E-2</v>
      </c>
      <c r="K81" s="8">
        <f t="shared" si="13"/>
        <v>52.372846077023794</v>
      </c>
      <c r="L81" s="5">
        <f t="shared" si="14"/>
        <v>3.3561134084497679E-2</v>
      </c>
      <c r="M81" s="9">
        <f t="shared" si="15"/>
        <v>2.3261056045646171</v>
      </c>
      <c r="P81">
        <f t="shared" si="7"/>
        <v>170.44510697366809</v>
      </c>
      <c r="R81">
        <f t="shared" si="8"/>
        <v>19.250464825297932</v>
      </c>
      <c r="T81">
        <f t="shared" si="9"/>
        <v>1.5178704503497586</v>
      </c>
    </row>
    <row r="82" spans="1:20" x14ac:dyDescent="0.2">
      <c r="A82" s="7">
        <v>1994</v>
      </c>
      <c r="B82" s="4">
        <v>459.27</v>
      </c>
      <c r="C82" s="4">
        <v>13.170000000000002</v>
      </c>
      <c r="D82" s="5">
        <v>3.8849074430125974E-2</v>
      </c>
      <c r="E82" s="5">
        <v>2.6748971193415461E-2</v>
      </c>
      <c r="G82" s="3">
        <f t="shared" si="16"/>
        <v>468.70274999999998</v>
      </c>
      <c r="H82">
        <f t="shared" si="10"/>
        <v>4.8295637260156177E-3</v>
      </c>
      <c r="I82" s="6">
        <f t="shared" si="11"/>
        <v>920.50919095244603</v>
      </c>
      <c r="J82" s="5">
        <f t="shared" si="12"/>
        <v>-2.1919407467399843E-2</v>
      </c>
      <c r="K82" s="8">
        <f t="shared" si="13"/>
        <v>51.224864323634094</v>
      </c>
      <c r="L82" s="5">
        <f t="shared" si="14"/>
        <v>-6.0768481897525817E-2</v>
      </c>
      <c r="M82" s="9">
        <f t="shared" si="15"/>
        <v>2.1847516982418989</v>
      </c>
      <c r="P82">
        <f t="shared" ref="P82:P109" si="17">I82/I$17</f>
        <v>171.26828247958497</v>
      </c>
      <c r="R82">
        <f t="shared" ref="R82:R109" si="18">K82/K$17</f>
        <v>18.828506042855377</v>
      </c>
      <c r="T82">
        <f t="shared" ref="T82:T109" si="19">M82/M$17</f>
        <v>1.4256317673648899</v>
      </c>
    </row>
    <row r="83" spans="1:20" x14ac:dyDescent="0.2">
      <c r="A83" s="7">
        <v>1995</v>
      </c>
      <c r="B83" s="4">
        <v>615.92999999999995</v>
      </c>
      <c r="C83" s="4">
        <v>13.787999999999998</v>
      </c>
      <c r="D83" s="5">
        <v>5.635283330328078E-2</v>
      </c>
      <c r="E83" s="5">
        <v>2.5384101536406245E-2</v>
      </c>
      <c r="G83" s="3">
        <f t="shared" si="16"/>
        <v>625.8075</v>
      </c>
      <c r="H83">
        <f t="shared" si="10"/>
        <v>0.36261349532954479</v>
      </c>
      <c r="I83" s="6">
        <f t="shared" si="11"/>
        <v>1254.2982461666838</v>
      </c>
      <c r="J83" s="5">
        <f t="shared" si="12"/>
        <v>0.33722939379313854</v>
      </c>
      <c r="K83" s="8">
        <f t="shared" si="13"/>
        <v>68.499394266628983</v>
      </c>
      <c r="L83" s="5">
        <f t="shared" si="14"/>
        <v>0.28087656048985776</v>
      </c>
      <c r="M83" s="9">
        <f t="shared" si="15"/>
        <v>2.798397240768459</v>
      </c>
      <c r="P83">
        <f t="shared" si="17"/>
        <v>233.3724730285951</v>
      </c>
      <c r="R83">
        <f t="shared" si="18"/>
        <v>25.178031721717939</v>
      </c>
      <c r="T83">
        <f t="shared" si="19"/>
        <v>1.8260583147074174</v>
      </c>
    </row>
    <row r="84" spans="1:20" x14ac:dyDescent="0.2">
      <c r="A84" s="7">
        <v>1996</v>
      </c>
      <c r="B84" s="4">
        <v>740.74</v>
      </c>
      <c r="C84" s="4">
        <v>14.898999999999999</v>
      </c>
      <c r="D84" s="5">
        <v>5.1672047751260664E-2</v>
      </c>
      <c r="E84" s="5">
        <v>3.3224755700325792E-2</v>
      </c>
      <c r="G84" s="3">
        <f t="shared" si="16"/>
        <v>751.08100000000002</v>
      </c>
      <c r="H84">
        <f t="shared" si="10"/>
        <v>0.21942590878833657</v>
      </c>
      <c r="I84" s="6">
        <f t="shared" si="11"/>
        <v>1529.523778723425</v>
      </c>
      <c r="J84" s="5">
        <f t="shared" si="12"/>
        <v>0.18620115308801077</v>
      </c>
      <c r="K84" s="8">
        <f t="shared" si="13"/>
        <v>81.254060464905578</v>
      </c>
      <c r="L84" s="5">
        <f t="shared" si="14"/>
        <v>0.13452910533675011</v>
      </c>
      <c r="M84" s="9">
        <f t="shared" si="15"/>
        <v>3.1748631179458697</v>
      </c>
      <c r="P84">
        <f t="shared" si="17"/>
        <v>284.58044000907614</v>
      </c>
      <c r="R84">
        <f t="shared" si="18"/>
        <v>29.866210260788336</v>
      </c>
      <c r="T84">
        <f t="shared" si="19"/>
        <v>2.0717163060777399</v>
      </c>
    </row>
    <row r="85" spans="1:20" x14ac:dyDescent="0.2">
      <c r="A85" s="7">
        <v>1997</v>
      </c>
      <c r="B85" s="4">
        <v>970.43</v>
      </c>
      <c r="C85" s="4">
        <v>15.497</v>
      </c>
      <c r="D85" s="5">
        <v>5.0763595318581656E-2</v>
      </c>
      <c r="E85" s="5">
        <v>1.7023959646910614E-2</v>
      </c>
      <c r="G85" s="3">
        <f t="shared" si="16"/>
        <v>981.60424999999998</v>
      </c>
      <c r="H85">
        <f t="shared" si="10"/>
        <v>0.32516706266706263</v>
      </c>
      <c r="I85" s="6">
        <f t="shared" si="11"/>
        <v>2026.8745331303473</v>
      </c>
      <c r="J85" s="5">
        <f t="shared" si="12"/>
        <v>0.30814310302015202</v>
      </c>
      <c r="K85" s="8">
        <f t="shared" si="13"/>
        <v>106.29193878954864</v>
      </c>
      <c r="L85" s="5">
        <f t="shared" si="14"/>
        <v>0.25737950770157036</v>
      </c>
      <c r="M85" s="9">
        <f t="shared" si="15"/>
        <v>3.9920078242626502</v>
      </c>
      <c r="P85">
        <f t="shared" si="17"/>
        <v>377.11662577932759</v>
      </c>
      <c r="R85">
        <f t="shared" si="18"/>
        <v>39.069276965999954</v>
      </c>
      <c r="T85">
        <f t="shared" si="19"/>
        <v>2.604933629033344</v>
      </c>
    </row>
    <row r="86" spans="1:20" x14ac:dyDescent="0.2">
      <c r="A86" s="7">
        <v>1998</v>
      </c>
      <c r="B86" s="4">
        <v>1229.23</v>
      </c>
      <c r="C86" s="4">
        <v>16.195</v>
      </c>
      <c r="D86" s="5">
        <v>5.0374034627762132E-2</v>
      </c>
      <c r="E86" s="5">
        <v>1.6119032858028515E-2</v>
      </c>
      <c r="G86" s="3">
        <f t="shared" si="16"/>
        <v>1240.85275</v>
      </c>
      <c r="H86">
        <f t="shared" si="10"/>
        <v>0.27866280927011755</v>
      </c>
      <c r="I86" s="6">
        <f t="shared" si="11"/>
        <v>2591.6890845705079</v>
      </c>
      <c r="J86" s="5">
        <f t="shared" si="12"/>
        <v>0.26254377641208904</v>
      </c>
      <c r="K86" s="8">
        <f t="shared" si="13"/>
        <v>134.19822580151936</v>
      </c>
      <c r="L86" s="5">
        <f t="shared" si="14"/>
        <v>0.2121697417843269</v>
      </c>
      <c r="M86" s="9">
        <f t="shared" si="15"/>
        <v>4.8389910935374694</v>
      </c>
      <c r="P86">
        <f t="shared" si="17"/>
        <v>482.20500414146267</v>
      </c>
      <c r="R86">
        <f t="shared" si="18"/>
        <v>49.326672482343426</v>
      </c>
      <c r="T86">
        <f t="shared" si="19"/>
        <v>3.1576217244706584</v>
      </c>
    </row>
    <row r="87" spans="1:20" x14ac:dyDescent="0.2">
      <c r="A87" s="7">
        <v>1999</v>
      </c>
      <c r="B87" s="4">
        <v>1469.25</v>
      </c>
      <c r="C87" s="4">
        <v>16.692</v>
      </c>
      <c r="D87" s="5">
        <v>4.5971763625068052E-2</v>
      </c>
      <c r="E87" s="5">
        <v>2.6845637583892579E-2</v>
      </c>
      <c r="G87" s="3">
        <f t="shared" si="16"/>
        <v>1481.39625</v>
      </c>
      <c r="H87">
        <f t="shared" si="10"/>
        <v>0.20514163338024627</v>
      </c>
      <c r="I87" s="6">
        <f t="shared" si="11"/>
        <v>3123.3524165930571</v>
      </c>
      <c r="J87" s="5">
        <f t="shared" si="12"/>
        <v>0.17829599579635369</v>
      </c>
      <c r="K87" s="8">
        <f t="shared" si="13"/>
        <v>158.12523210490517</v>
      </c>
      <c r="L87" s="5">
        <f t="shared" si="14"/>
        <v>0.13232423217128564</v>
      </c>
      <c r="M87" s="9">
        <f t="shared" si="15"/>
        <v>5.4793068744735045</v>
      </c>
      <c r="P87">
        <f t="shared" si="17"/>
        <v>581.12532631517081</v>
      </c>
      <c r="R87">
        <f t="shared" si="18"/>
        <v>58.121420671903444</v>
      </c>
      <c r="T87">
        <f t="shared" si="19"/>
        <v>3.5754515946486092</v>
      </c>
    </row>
    <row r="88" spans="1:20" x14ac:dyDescent="0.2">
      <c r="A88" s="7">
        <v>2000</v>
      </c>
      <c r="B88" s="4">
        <v>1320.28</v>
      </c>
      <c r="C88" s="4">
        <v>16.270999999999997</v>
      </c>
      <c r="D88" s="5">
        <v>5.765520365087129E-2</v>
      </c>
      <c r="E88" s="5">
        <v>3.3868092691621943E-2</v>
      </c>
      <c r="G88" s="3">
        <f t="shared" si="16"/>
        <v>1332.799</v>
      </c>
      <c r="H88">
        <f t="shared" si="10"/>
        <v>-9.2871192785434764E-2</v>
      </c>
      <c r="I88" s="6">
        <f t="shared" si="11"/>
        <v>2833.2829521747899</v>
      </c>
      <c r="J88" s="5">
        <f t="shared" si="12"/>
        <v>-0.12673928547705671</v>
      </c>
      <c r="K88" s="8">
        <f t="shared" si="13"/>
        <v>138.08455317203573</v>
      </c>
      <c r="L88" s="5">
        <f t="shared" si="14"/>
        <v>-0.184394489127928</v>
      </c>
      <c r="M88" s="9">
        <f t="shared" si="15"/>
        <v>4.4689528825798188</v>
      </c>
      <c r="P88">
        <f t="shared" si="17"/>
        <v>527.15552410245584</v>
      </c>
      <c r="R88">
        <f t="shared" si="18"/>
        <v>50.755153345034962</v>
      </c>
      <c r="T88">
        <f t="shared" si="19"/>
        <v>2.9161580244517431</v>
      </c>
    </row>
    <row r="89" spans="1:20" x14ac:dyDescent="0.2">
      <c r="A89" s="7">
        <v>2001</v>
      </c>
      <c r="B89" s="4">
        <v>1148.08</v>
      </c>
      <c r="C89" s="4">
        <v>15.74</v>
      </c>
      <c r="D89" s="5">
        <v>4.1411304529239024E-2</v>
      </c>
      <c r="E89" s="5">
        <v>1.551724137931032E-2</v>
      </c>
      <c r="G89" s="3">
        <f t="shared" si="16"/>
        <v>1160.28325</v>
      </c>
      <c r="H89">
        <f t="shared" si="10"/>
        <v>-0.12118395340382349</v>
      </c>
      <c r="I89" s="6">
        <f t="shared" si="11"/>
        <v>2489.9345229185928</v>
      </c>
      <c r="J89" s="5">
        <f t="shared" si="12"/>
        <v>-0.13670119478313381</v>
      </c>
      <c r="K89" s="8">
        <f t="shared" si="13"/>
        <v>119.20822977232328</v>
      </c>
      <c r="L89" s="5">
        <f t="shared" si="14"/>
        <v>-0.17811249931237283</v>
      </c>
      <c r="M89" s="9">
        <f t="shared" si="15"/>
        <v>3.6729765153542941</v>
      </c>
      <c r="P89">
        <f t="shared" si="17"/>
        <v>463.27273363305574</v>
      </c>
      <c r="R89">
        <f t="shared" si="18"/>
        <v>43.816863241367514</v>
      </c>
      <c r="T89">
        <f t="shared" si="19"/>
        <v>2.3967538303268117</v>
      </c>
    </row>
    <row r="90" spans="1:20" x14ac:dyDescent="0.2">
      <c r="A90" s="7">
        <v>2002</v>
      </c>
      <c r="B90" s="4">
        <v>879.82</v>
      </c>
      <c r="C90" s="4">
        <v>16.073999999999998</v>
      </c>
      <c r="D90" s="5">
        <v>1.7133961525302999E-2</v>
      </c>
      <c r="E90" s="5">
        <v>2.3769100169779289E-2</v>
      </c>
      <c r="G90" s="3">
        <f t="shared" si="16"/>
        <v>891.625</v>
      </c>
      <c r="H90">
        <f t="shared" si="10"/>
        <v>-0.22337729078113022</v>
      </c>
      <c r="I90" s="6">
        <f t="shared" si="11"/>
        <v>1933.7396949666315</v>
      </c>
      <c r="J90" s="5">
        <f t="shared" si="12"/>
        <v>-0.24714639095090951</v>
      </c>
      <c r="K90" s="8">
        <f t="shared" si="13"/>
        <v>89.746346012446821</v>
      </c>
      <c r="L90" s="5">
        <f t="shared" si="14"/>
        <v>-0.26428035247621251</v>
      </c>
      <c r="M90" s="9">
        <f t="shared" si="15"/>
        <v>2.7022809872396105</v>
      </c>
      <c r="P90">
        <f t="shared" si="17"/>
        <v>359.78812550133557</v>
      </c>
      <c r="R90">
        <f t="shared" si="18"/>
        <v>32.987683628473967</v>
      </c>
      <c r="T90">
        <f t="shared" si="19"/>
        <v>1.7633388832493293</v>
      </c>
    </row>
    <row r="91" spans="1:20" x14ac:dyDescent="0.2">
      <c r="A91" s="7">
        <v>2003</v>
      </c>
      <c r="B91" s="4">
        <v>1111.92</v>
      </c>
      <c r="C91" s="4">
        <v>17.385000000000002</v>
      </c>
      <c r="D91" s="5">
        <v>1.0490849849769335E-2</v>
      </c>
      <c r="E91" s="5">
        <v>1.8794914317302513E-2</v>
      </c>
      <c r="G91" s="3">
        <f t="shared" si="16"/>
        <v>1123.9755</v>
      </c>
      <c r="H91">
        <f t="shared" si="10"/>
        <v>0.27750619444886437</v>
      </c>
      <c r="I91" s="6">
        <f t="shared" si="11"/>
        <v>2470.3644387715294</v>
      </c>
      <c r="J91" s="5">
        <f t="shared" si="12"/>
        <v>0.25871128013156186</v>
      </c>
      <c r="K91" s="8">
        <f t="shared" si="13"/>
        <v>112.96473807645702</v>
      </c>
      <c r="L91" s="5">
        <f t="shared" si="14"/>
        <v>0.24822043028179253</v>
      </c>
      <c r="M91" s="9">
        <f t="shared" si="15"/>
        <v>3.3730423366345339</v>
      </c>
      <c r="P91">
        <f t="shared" si="17"/>
        <v>459.63155901710161</v>
      </c>
      <c r="R91">
        <f t="shared" si="18"/>
        <v>41.521969488571429</v>
      </c>
      <c r="T91">
        <f t="shared" si="19"/>
        <v>2.2010356195820937</v>
      </c>
    </row>
    <row r="92" spans="1:20" x14ac:dyDescent="0.2">
      <c r="A92" s="7">
        <v>2004</v>
      </c>
      <c r="B92" s="4">
        <v>1211.92</v>
      </c>
      <c r="C92" s="4">
        <v>19.442</v>
      </c>
      <c r="D92" s="5">
        <v>1.1952063288624748E-2</v>
      </c>
      <c r="E92" s="5">
        <v>3.255561584373301E-2</v>
      </c>
      <c r="G92" s="3">
        <f t="shared" si="16"/>
        <v>1224.95875</v>
      </c>
      <c r="H92">
        <f t="shared" si="10"/>
        <v>0.1016608658896323</v>
      </c>
      <c r="I92" s="6">
        <f t="shared" si="11"/>
        <v>2721.5038266799988</v>
      </c>
      <c r="J92" s="5">
        <f t="shared" si="12"/>
        <v>6.9105250045899291E-2</v>
      </c>
      <c r="K92" s="8">
        <f t="shared" si="13"/>
        <v>120.7711945476001</v>
      </c>
      <c r="L92" s="5">
        <f t="shared" si="14"/>
        <v>5.7153186757274543E-2</v>
      </c>
      <c r="M92" s="9">
        <f t="shared" si="15"/>
        <v>3.5658224552404012</v>
      </c>
      <c r="P92">
        <f t="shared" si="17"/>
        <v>506.35810129698183</v>
      </c>
      <c r="R92">
        <f t="shared" si="18"/>
        <v>44.391355572477359</v>
      </c>
      <c r="T92">
        <f t="shared" si="19"/>
        <v>2.3268318194074826</v>
      </c>
    </row>
    <row r="93" spans="1:20" x14ac:dyDescent="0.2">
      <c r="A93" s="7">
        <v>2005</v>
      </c>
      <c r="B93" s="5">
        <v>1248.29</v>
      </c>
      <c r="C93" s="4">
        <v>22.216000000000001</v>
      </c>
      <c r="D93" s="5">
        <v>2.8599263315503665E-2</v>
      </c>
      <c r="E93" s="5">
        <v>3.4156594850236477E-2</v>
      </c>
      <c r="G93" s="3">
        <f t="shared" si="16"/>
        <v>1262.8715</v>
      </c>
      <c r="H93">
        <f t="shared" si="10"/>
        <v>4.2041966466433323E-2</v>
      </c>
      <c r="I93" s="6">
        <f t="shared" si="11"/>
        <v>2835.9211992995492</v>
      </c>
      <c r="J93" s="5">
        <f t="shared" si="12"/>
        <v>7.8853716161968457E-3</v>
      </c>
      <c r="K93" s="8">
        <f t="shared" si="13"/>
        <v>121.72352029713994</v>
      </c>
      <c r="L93" s="5">
        <f t="shared" si="14"/>
        <v>-2.0713891699306819E-2</v>
      </c>
      <c r="M93" s="9">
        <f t="shared" si="15"/>
        <v>3.4919603950835953</v>
      </c>
      <c r="P93">
        <f t="shared" si="17"/>
        <v>527.64639161171635</v>
      </c>
      <c r="R93">
        <f t="shared" si="18"/>
        <v>44.741397907713072</v>
      </c>
      <c r="T93">
        <f t="shared" si="19"/>
        <v>2.2786340770977751</v>
      </c>
    </row>
    <row r="94" spans="1:20" x14ac:dyDescent="0.2">
      <c r="A94" s="7">
        <v>2006</v>
      </c>
      <c r="B94" s="5">
        <v>1418.3</v>
      </c>
      <c r="C94" s="4">
        <v>24.884</v>
      </c>
      <c r="D94" s="5">
        <v>4.5763320111316341E-2</v>
      </c>
      <c r="E94" s="5">
        <v>2.5406504065040636E-2</v>
      </c>
      <c r="G94" s="3">
        <f t="shared" si="16"/>
        <v>1434.962</v>
      </c>
      <c r="H94">
        <f t="shared" si="10"/>
        <v>0.14954217369361289</v>
      </c>
      <c r="I94" s="6">
        <f t="shared" si="11"/>
        <v>3260.0110198666016</v>
      </c>
      <c r="J94" s="5">
        <f t="shared" si="12"/>
        <v>0.12413566962857225</v>
      </c>
      <c r="K94" s="8">
        <f t="shared" si="13"/>
        <v>136.8337509987725</v>
      </c>
      <c r="L94" s="5">
        <f t="shared" si="14"/>
        <v>7.8372349517255913E-2</v>
      </c>
      <c r="M94" s="9">
        <f t="shared" si="15"/>
        <v>3.7656335356675021</v>
      </c>
      <c r="P94">
        <f t="shared" si="17"/>
        <v>606.55177995492375</v>
      </c>
      <c r="R94">
        <f t="shared" si="18"/>
        <v>50.295401297105435</v>
      </c>
      <c r="T94">
        <f t="shared" si="19"/>
        <v>2.4572159834100118</v>
      </c>
    </row>
    <row r="95" spans="1:20" x14ac:dyDescent="0.2">
      <c r="A95" s="7">
        <v>2007</v>
      </c>
      <c r="B95" s="5">
        <v>1468.3552</v>
      </c>
      <c r="C95" s="4">
        <v>27.731999999999999</v>
      </c>
      <c r="D95" s="5">
        <v>4.6512860136357359E-2</v>
      </c>
      <c r="E95" s="5">
        <v>4.0812685827551931E-2</v>
      </c>
      <c r="G95" s="3">
        <f t="shared" si="16"/>
        <v>1487.0182</v>
      </c>
      <c r="H95">
        <f t="shared" si="10"/>
        <v>4.8451103433688303E-2</v>
      </c>
      <c r="I95" s="6">
        <f t="shared" si="11"/>
        <v>3417.9621509851222</v>
      </c>
      <c r="J95" s="5">
        <f t="shared" si="12"/>
        <v>7.6384176061363718E-3</v>
      </c>
      <c r="K95" s="8">
        <f t="shared" si="13"/>
        <v>137.87894433151521</v>
      </c>
      <c r="L95" s="5">
        <f t="shared" si="14"/>
        <v>-3.8874442530220987E-2</v>
      </c>
      <c r="M95" s="9">
        <f t="shared" si="15"/>
        <v>3.6192466311953231</v>
      </c>
      <c r="P95">
        <f t="shared" si="17"/>
        <v>635.93988298340764</v>
      </c>
      <c r="R95">
        <f t="shared" si="18"/>
        <v>50.679578575880939</v>
      </c>
      <c r="T95">
        <f t="shared" si="19"/>
        <v>2.3616930818785988</v>
      </c>
    </row>
    <row r="96" spans="1:20" x14ac:dyDescent="0.2">
      <c r="A96" s="7">
        <v>2008</v>
      </c>
      <c r="B96" s="5">
        <v>903.25</v>
      </c>
      <c r="C96" s="5">
        <v>28.387</v>
      </c>
      <c r="D96" s="5">
        <v>1.8241686808281754E-2</v>
      </c>
      <c r="E96" s="5">
        <v>9.1412900645604367E-4</v>
      </c>
      <c r="G96" s="3">
        <f t="shared" si="16"/>
        <v>924.04899999999998</v>
      </c>
      <c r="H96">
        <f t="shared" si="10"/>
        <v>-0.37069109708604564</v>
      </c>
      <c r="I96" s="6">
        <f t="shared" si="11"/>
        <v>2150.9540114378669</v>
      </c>
      <c r="J96" s="5">
        <f t="shared" si="12"/>
        <v>-0.37160522609250168</v>
      </c>
      <c r="K96" s="8">
        <f t="shared" si="13"/>
        <v>86.642408049807045</v>
      </c>
      <c r="L96" s="5">
        <f t="shared" si="14"/>
        <v>-0.38984691290078344</v>
      </c>
      <c r="M96" s="9">
        <f t="shared" si="15"/>
        <v>2.2082945049972662</v>
      </c>
      <c r="P96">
        <f t="shared" si="17"/>
        <v>400.20263007951678</v>
      </c>
      <c r="R96">
        <f t="shared" si="18"/>
        <v>31.846782320917995</v>
      </c>
      <c r="T96">
        <f t="shared" si="19"/>
        <v>1.4409943246890899</v>
      </c>
    </row>
    <row r="97" spans="1:20" x14ac:dyDescent="0.2">
      <c r="A97" s="7">
        <v>2009</v>
      </c>
      <c r="B97" s="5">
        <v>1115.0999999999999</v>
      </c>
      <c r="C97" s="5">
        <v>22.405000000000001</v>
      </c>
      <c r="D97" s="5">
        <v>1.3506244855367999E-3</v>
      </c>
      <c r="E97" s="5">
        <v>2.7213311262058282E-2</v>
      </c>
      <c r="G97" s="3">
        <f t="shared" si="16"/>
        <v>1136.3902499999999</v>
      </c>
      <c r="H97">
        <f t="shared" si="10"/>
        <v>0.25811264876833651</v>
      </c>
      <c r="I97" s="6">
        <f t="shared" si="11"/>
        <v>2706.1424487089735</v>
      </c>
      <c r="J97" s="5">
        <f t="shared" si="12"/>
        <v>0.23089933750627822</v>
      </c>
      <c r="K97" s="8">
        <f t="shared" si="13"/>
        <v>106.64808266845613</v>
      </c>
      <c r="L97" s="5">
        <f t="shared" si="14"/>
        <v>0.22954871302074142</v>
      </c>
      <c r="M97" s="9">
        <f t="shared" si="15"/>
        <v>2.715205666590164</v>
      </c>
      <c r="P97">
        <f t="shared" si="17"/>
        <v>503.49999097339554</v>
      </c>
      <c r="R97">
        <f t="shared" si="18"/>
        <v>39.200183260524618</v>
      </c>
      <c r="T97">
        <f t="shared" si="19"/>
        <v>1.7717727173916631</v>
      </c>
    </row>
    <row r="98" spans="1:20" x14ac:dyDescent="0.2">
      <c r="A98" s="7">
        <v>2010</v>
      </c>
      <c r="B98" s="5">
        <v>1257.6400000000001</v>
      </c>
      <c r="C98" s="5">
        <v>22.728999999999999</v>
      </c>
      <c r="D98" s="5">
        <v>1.1754969628958722E-3</v>
      </c>
      <c r="E98" s="5">
        <v>1.4957235273143077E-2</v>
      </c>
      <c r="G98" s="3">
        <f t="shared" si="16"/>
        <v>1274.4437500000001</v>
      </c>
      <c r="H98">
        <f t="shared" si="10"/>
        <v>0.14289637700654678</v>
      </c>
      <c r="I98" s="6">
        <f t="shared" si="11"/>
        <v>3092.8404002931106</v>
      </c>
      <c r="J98" s="5">
        <f t="shared" si="12"/>
        <v>0.12793914173340371</v>
      </c>
      <c r="K98" s="8">
        <f t="shared" si="13"/>
        <v>120.29254683257149</v>
      </c>
      <c r="L98" s="5">
        <f t="shared" si="14"/>
        <v>0.12676364477050783</v>
      </c>
      <c r="M98" s="9">
        <f t="shared" si="15"/>
        <v>3.0593950331886695</v>
      </c>
      <c r="P98">
        <f t="shared" si="17"/>
        <v>575.44831550632284</v>
      </c>
      <c r="R98">
        <f t="shared" si="18"/>
        <v>44.215421062668277</v>
      </c>
      <c r="T98">
        <f t="shared" si="19"/>
        <v>1.9963690847531772</v>
      </c>
    </row>
    <row r="99" spans="1:20" x14ac:dyDescent="0.2">
      <c r="A99" s="7">
        <v>2011</v>
      </c>
      <c r="B99" s="5">
        <v>1257.5999999999999</v>
      </c>
      <c r="C99" s="5">
        <v>26.424999999999997</v>
      </c>
      <c r="D99" s="5">
        <v>7.2516501243757858E-4</v>
      </c>
      <c r="E99" s="5">
        <v>2.9624188448710953E-2</v>
      </c>
      <c r="G99" s="3">
        <f t="shared" si="16"/>
        <v>1274.6467499999999</v>
      </c>
      <c r="H99">
        <f t="shared" si="10"/>
        <v>1.3522748958366249E-2</v>
      </c>
      <c r="I99" s="6">
        <f t="shared" si="11"/>
        <v>3134.6641045945676</v>
      </c>
      <c r="J99" s="5">
        <f t="shared" si="12"/>
        <v>-1.6101439490344704E-2</v>
      </c>
      <c r="K99" s="8">
        <f t="shared" si="13"/>
        <v>118.35566366860738</v>
      </c>
      <c r="L99" s="5">
        <f t="shared" si="14"/>
        <v>-1.6826604502782283E-2</v>
      </c>
      <c r="M99" s="9">
        <f t="shared" si="15"/>
        <v>3.0079158029474273</v>
      </c>
      <c r="P99">
        <f t="shared" si="17"/>
        <v>583.22995861542961</v>
      </c>
      <c r="R99">
        <f t="shared" si="18"/>
        <v>43.503489135887605</v>
      </c>
      <c r="T99">
        <f t="shared" si="19"/>
        <v>1.9627769717224541</v>
      </c>
    </row>
    <row r="100" spans="1:20" x14ac:dyDescent="0.2">
      <c r="A100" s="7">
        <v>2012</v>
      </c>
      <c r="B100" s="5">
        <v>1426.19</v>
      </c>
      <c r="C100" s="5">
        <v>31.246942068069245</v>
      </c>
      <c r="D100" s="5">
        <v>7.2517939142202614E-4</v>
      </c>
      <c r="E100" s="5">
        <v>1.7410223687475579E-2</v>
      </c>
      <c r="G100" s="3">
        <f t="shared" si="16"/>
        <v>1446.00875</v>
      </c>
      <c r="H100">
        <f t="shared" si="10"/>
        <v>0.14981611800254457</v>
      </c>
      <c r="I100" s="6">
        <f t="shared" si="11"/>
        <v>3604.2873119868482</v>
      </c>
      <c r="J100" s="5">
        <f t="shared" si="12"/>
        <v>0.13240589431506899</v>
      </c>
      <c r="K100" s="8">
        <f t="shared" si="13"/>
        <v>134.02665116390287</v>
      </c>
      <c r="L100" s="5">
        <f t="shared" si="14"/>
        <v>0.13168071492364697</v>
      </c>
      <c r="M100" s="9">
        <f t="shared" si="15"/>
        <v>3.4040003063096802</v>
      </c>
      <c r="P100">
        <f t="shared" si="17"/>
        <v>670.60720691797803</v>
      </c>
      <c r="R100">
        <f t="shared" si="18"/>
        <v>49.263607520750703</v>
      </c>
      <c r="T100">
        <f t="shared" si="19"/>
        <v>2.2212368465945378</v>
      </c>
    </row>
    <row r="101" spans="1:20" x14ac:dyDescent="0.2">
      <c r="A101" s="7">
        <v>2013</v>
      </c>
      <c r="B101" s="5">
        <v>1848.36</v>
      </c>
      <c r="C101" s="5">
        <v>34.992044109737122</v>
      </c>
      <c r="D101" s="5">
        <v>5.751156343909436E-4</v>
      </c>
      <c r="E101" s="5">
        <v>1.501735619618394E-2</v>
      </c>
      <c r="G101" s="3">
        <f t="shared" si="16"/>
        <v>1871.7952065510519</v>
      </c>
      <c r="H101">
        <f t="shared" si="10"/>
        <v>0.31244448954981574</v>
      </c>
      <c r="I101" s="6">
        <f t="shared" si="11"/>
        <v>4730.4270213714562</v>
      </c>
      <c r="J101" s="5">
        <f t="shared" si="12"/>
        <v>0.2974271333536318</v>
      </c>
      <c r="K101" s="8">
        <f t="shared" si="13"/>
        <v>173.88981381256968</v>
      </c>
      <c r="L101" s="5">
        <f t="shared" si="14"/>
        <v>0.29685201771924086</v>
      </c>
      <c r="M101" s="9">
        <f t="shared" si="15"/>
        <v>4.4144846655546228</v>
      </c>
      <c r="P101">
        <f t="shared" si="17"/>
        <v>880.13473337189328</v>
      </c>
      <c r="R101">
        <f t="shared" si="18"/>
        <v>63.915941084305992</v>
      </c>
      <c r="T101">
        <f t="shared" si="19"/>
        <v>2.8806154863384501</v>
      </c>
    </row>
    <row r="102" spans="1:20" x14ac:dyDescent="0.2">
      <c r="A102" s="7">
        <v>2014</v>
      </c>
      <c r="B102" s="5">
        <v>2058.9</v>
      </c>
      <c r="C102" s="5">
        <v>39.443141092729945</v>
      </c>
      <c r="D102" s="5">
        <v>4.500718797812997E-4</v>
      </c>
      <c r="E102" s="5">
        <v>7.564932696557447E-3</v>
      </c>
      <c r="G102" s="3">
        <f t="shared" si="16"/>
        <v>2085.1440330823029</v>
      </c>
      <c r="H102">
        <f t="shared" si="10"/>
        <v>0.12810493252521327</v>
      </c>
      <c r="I102" s="6">
        <f t="shared" si="11"/>
        <v>5336.4180557596919</v>
      </c>
      <c r="J102" s="5">
        <f t="shared" si="12"/>
        <v>0.12053999982865582</v>
      </c>
      <c r="K102" s="8">
        <f t="shared" si="13"/>
        <v>194.85049193974183</v>
      </c>
      <c r="L102" s="5">
        <f t="shared" si="14"/>
        <v>0.12008992794887452</v>
      </c>
      <c r="M102" s="9">
        <f t="shared" si="15"/>
        <v>4.9446198109724886</v>
      </c>
      <c r="P102">
        <f t="shared" si="17"/>
        <v>992.88433400359611</v>
      </c>
      <c r="R102">
        <f t="shared" si="18"/>
        <v>71.620368611656616</v>
      </c>
      <c r="T102">
        <f t="shared" si="19"/>
        <v>3.2265483925412464</v>
      </c>
    </row>
    <row r="103" spans="1:20" x14ac:dyDescent="0.2">
      <c r="A103" s="7">
        <v>2015</v>
      </c>
      <c r="B103" s="5">
        <v>2043.9399410000001</v>
      </c>
      <c r="C103" s="5">
        <v>43.387887360930144</v>
      </c>
      <c r="D103" s="5">
        <v>2.5002312593791487E-4</v>
      </c>
      <c r="E103" s="5">
        <v>7.2951978604158807E-3</v>
      </c>
      <c r="G103" s="3">
        <f t="shared" si="16"/>
        <v>2073.5222968195476</v>
      </c>
      <c r="H103">
        <f t="shared" si="10"/>
        <v>7.1019946668353651E-3</v>
      </c>
      <c r="I103" s="6">
        <f t="shared" si="11"/>
        <v>5374.3172683317016</v>
      </c>
      <c r="J103" s="5">
        <f t="shared" si="12"/>
        <v>-1.9320319358051563E-4</v>
      </c>
      <c r="K103" s="8">
        <f t="shared" si="13"/>
        <v>194.81284620242835</v>
      </c>
      <c r="L103" s="5">
        <f t="shared" si="14"/>
        <v>-4.432263195184305E-4</v>
      </c>
      <c r="M103" s="9">
        <f t="shared" si="15"/>
        <v>4.9424282253322529</v>
      </c>
      <c r="P103">
        <f t="shared" si="17"/>
        <v>999.93579324847417</v>
      </c>
      <c r="R103">
        <f t="shared" si="18"/>
        <v>71.60653132771543</v>
      </c>
      <c r="T103">
        <f t="shared" si="19"/>
        <v>3.225118301372472</v>
      </c>
    </row>
    <row r="104" spans="1:20" x14ac:dyDescent="0.2">
      <c r="A104" s="7">
        <v>2016</v>
      </c>
      <c r="B104" s="5">
        <v>2238.83</v>
      </c>
      <c r="C104" s="5">
        <v>45.700603485297862</v>
      </c>
      <c r="D104" s="5">
        <v>2.7027274700168746E-3</v>
      </c>
      <c r="E104" s="5">
        <v>2.074622132966919E-2</v>
      </c>
      <c r="G104" s="3">
        <f t="shared" si="16"/>
        <v>2271.3709155206975</v>
      </c>
      <c r="H104">
        <f t="shared" si="10"/>
        <v>0.11127086953906606</v>
      </c>
      <c r="I104" s="6">
        <f t="shared" si="11"/>
        <v>5972.3222239577881</v>
      </c>
      <c r="J104" s="5">
        <f t="shared" si="12"/>
        <v>9.0524648209396874E-2</v>
      </c>
      <c r="K104" s="8">
        <f t="shared" si="13"/>
        <v>212.44821057157452</v>
      </c>
      <c r="L104" s="5">
        <f t="shared" si="14"/>
        <v>8.7821920739379999E-2</v>
      </c>
      <c r="M104" s="9">
        <f t="shared" si="15"/>
        <v>5.3764817651974566</v>
      </c>
      <c r="P104">
        <f t="shared" si="17"/>
        <v>1111.1995184464677</v>
      </c>
      <c r="R104">
        <f t="shared" si="18"/>
        <v>78.088687385652037</v>
      </c>
      <c r="T104">
        <f t="shared" si="19"/>
        <v>3.5083543852107293</v>
      </c>
    </row>
    <row r="105" spans="1:20" x14ac:dyDescent="0.2">
      <c r="A105" s="7">
        <v>2017</v>
      </c>
      <c r="B105" s="5">
        <v>2673.610107</v>
      </c>
      <c r="C105" s="5">
        <v>48.932019335607713</v>
      </c>
      <c r="D105" s="5">
        <v>8.1744022074432543E-3</v>
      </c>
      <c r="E105" s="5">
        <v>2.1090824745684245E-2</v>
      </c>
      <c r="G105" s="3">
        <f t="shared" si="16"/>
        <v>2707.8855596139733</v>
      </c>
      <c r="H105">
        <f t="shared" si="10"/>
        <v>0.2095092345617906</v>
      </c>
      <c r="I105" s="6">
        <f t="shared" si="11"/>
        <v>7223.5788816555551</v>
      </c>
      <c r="J105" s="5">
        <f t="shared" si="12"/>
        <v>0.18841840981610636</v>
      </c>
      <c r="K105" s="8">
        <f t="shared" si="13"/>
        <v>252.47736457574791</v>
      </c>
      <c r="L105" s="5">
        <f t="shared" si="14"/>
        <v>0.1802440076086631</v>
      </c>
      <c r="M105" s="9">
        <f t="shared" si="15"/>
        <v>6.3455603853915452</v>
      </c>
      <c r="P105">
        <f t="shared" si="17"/>
        <v>1344.0060790016173</v>
      </c>
      <c r="R105">
        <f t="shared" si="18"/>
        <v>92.802033687483629</v>
      </c>
      <c r="T105">
        <f t="shared" si="19"/>
        <v>4.1407142397125387</v>
      </c>
    </row>
    <row r="106" spans="1:20" x14ac:dyDescent="0.2">
      <c r="A106" s="7">
        <v>2018</v>
      </c>
      <c r="B106" s="5">
        <v>2506.85</v>
      </c>
      <c r="C106" s="4">
        <v>53.748178084616868</v>
      </c>
      <c r="D106" s="5">
        <v>1.7740717624432634E-2</v>
      </c>
      <c r="E106" s="5">
        <v>1.9101588486313714E-2</v>
      </c>
      <c r="G106" s="3">
        <f t="shared" si="16"/>
        <v>2543.5490145017056</v>
      </c>
      <c r="H106">
        <f t="shared" si="10"/>
        <v>-4.8646245074317584E-2</v>
      </c>
      <c r="I106" s="6">
        <f t="shared" si="11"/>
        <v>6872.1788930648736</v>
      </c>
      <c r="J106" s="5">
        <f t="shared" si="12"/>
        <v>-6.7747833560631299E-2</v>
      </c>
      <c r="K106" s="8">
        <f t="shared" si="13"/>
        <v>235.37257010264332</v>
      </c>
      <c r="L106" s="5">
        <f t="shared" si="14"/>
        <v>-8.5488551185063932E-2</v>
      </c>
      <c r="M106" s="9">
        <f t="shared" si="15"/>
        <v>5.8030876215870864</v>
      </c>
      <c r="P106">
        <f t="shared" si="17"/>
        <v>1278.6252299011319</v>
      </c>
      <c r="R106">
        <f t="shared" si="18"/>
        <v>86.514896955135896</v>
      </c>
      <c r="T106">
        <f t="shared" si="19"/>
        <v>3.7867305784881502</v>
      </c>
    </row>
    <row r="107" spans="1:20" x14ac:dyDescent="0.2">
      <c r="A107" s="7">
        <v>2019</v>
      </c>
      <c r="B107" s="5">
        <v>3230.780029</v>
      </c>
      <c r="C107" s="4">
        <v>58.24</v>
      </c>
      <c r="D107" s="5">
        <v>2.2257889293773259E-2</v>
      </c>
      <c r="E107" s="5">
        <v>2.2851297401217163E-2</v>
      </c>
      <c r="G107" s="3">
        <f t="shared" si="16"/>
        <v>3271.0911625634626</v>
      </c>
      <c r="H107">
        <f>G107/B106-1</f>
        <v>0.30486114548675136</v>
      </c>
      <c r="I107" s="6">
        <f t="shared" si="11"/>
        <v>8967.2392223945062</v>
      </c>
      <c r="J107" s="5">
        <f t="shared" si="12"/>
        <v>0.2820098480855342</v>
      </c>
      <c r="K107" s="8">
        <f t="shared" si="13"/>
        <v>301.74995284079154</v>
      </c>
      <c r="L107" s="5">
        <f t="shared" si="14"/>
        <v>0.25975195879176094</v>
      </c>
      <c r="M107" s="9">
        <f t="shared" si="15"/>
        <v>7.3104509983345531</v>
      </c>
      <c r="P107">
        <f t="shared" si="17"/>
        <v>1668.4283821370518</v>
      </c>
      <c r="R107">
        <f t="shared" si="18"/>
        <v>110.91294990258942</v>
      </c>
      <c r="T107">
        <f t="shared" si="19"/>
        <v>4.7703412636671052</v>
      </c>
    </row>
    <row r="108" spans="1:20" x14ac:dyDescent="0.2">
      <c r="A108" s="7">
        <v>2020</v>
      </c>
      <c r="B108" s="5">
        <v>3756.07</v>
      </c>
      <c r="C108" s="4">
        <v>58.278846136010173</v>
      </c>
      <c r="D108" s="5">
        <v>5.2559917626506802E-3</v>
      </c>
      <c r="E108" s="5">
        <v>1.3620054947193205E-2</v>
      </c>
      <c r="G108" s="3">
        <f t="shared" si="16"/>
        <v>3799.75</v>
      </c>
      <c r="H108">
        <f t="shared" si="10"/>
        <v>0.17610916431723433</v>
      </c>
      <c r="I108" s="6">
        <f t="shared" si="11"/>
        <v>10546.45222808313</v>
      </c>
      <c r="J108" s="5">
        <f t="shared" si="12"/>
        <v>0.16248910937004113</v>
      </c>
      <c r="K108" s="8">
        <f t="shared" si="13"/>
        <v>350.78103393034365</v>
      </c>
      <c r="L108" s="5">
        <f t="shared" si="14"/>
        <v>0.15723311760739045</v>
      </c>
      <c r="M108" s="9">
        <f t="shared" si="15"/>
        <v>8.4598959999187553</v>
      </c>
      <c r="P108">
        <f t="shared" si="17"/>
        <v>1962.2539102383635</v>
      </c>
      <c r="R108">
        <f t="shared" si="18"/>
        <v>128.93509634986515</v>
      </c>
      <c r="T108">
        <f t="shared" si="19"/>
        <v>5.5203968926046629</v>
      </c>
    </row>
    <row r="109" spans="1:20" x14ac:dyDescent="0.2">
      <c r="A109" s="7">
        <v>2021</v>
      </c>
      <c r="B109" s="5">
        <v>4766.18</v>
      </c>
      <c r="C109" s="5">
        <v>60.397117282392585</v>
      </c>
      <c r="D109" s="5">
        <v>5.0008688137515023E-4</v>
      </c>
      <c r="E109" s="5">
        <v>7.0364028655451438E-2</v>
      </c>
      <c r="G109" s="3">
        <f t="shared" si="16"/>
        <v>4809.8891346020082</v>
      </c>
      <c r="H109">
        <f>G109/B108-1</f>
        <v>0.28056429582036757</v>
      </c>
      <c r="I109" s="6">
        <f t="shared" si="11"/>
        <v>13505.41017085842</v>
      </c>
      <c r="J109" s="5">
        <f t="shared" si="12"/>
        <v>0.21020026716491613</v>
      </c>
      <c r="K109" s="8">
        <f t="shared" si="13"/>
        <v>424.51530097888741</v>
      </c>
      <c r="L109" s="5">
        <f t="shared" si="14"/>
        <v>0.20970018028354098</v>
      </c>
      <c r="M109" s="9">
        <f t="shared" si="15"/>
        <v>10.233937716281725</v>
      </c>
      <c r="P109">
        <f t="shared" si="17"/>
        <v>2512.7922967851528</v>
      </c>
      <c r="R109">
        <f t="shared" si="18"/>
        <v>156.03728804954102</v>
      </c>
      <c r="T109">
        <f t="shared" si="19"/>
        <v>6.6780251162205593</v>
      </c>
    </row>
    <row r="111" spans="1:20" x14ac:dyDescent="0.2">
      <c r="G111" t="s">
        <v>12</v>
      </c>
      <c r="I111" s="10">
        <f>I109^(1/107)-1</f>
        <v>9.2956497971710128E-2</v>
      </c>
      <c r="J111" s="10"/>
      <c r="K111" s="10">
        <f>K109^(1/107)-1</f>
        <v>5.8180492120462279E-2</v>
      </c>
      <c r="L111" s="10"/>
      <c r="M111" s="10">
        <f>M109^(1/107)-1</f>
        <v>2.1973541085174908E-2</v>
      </c>
      <c r="P111" s="10">
        <f>P109^(1/90)-1</f>
        <v>9.0886375431202371E-2</v>
      </c>
      <c r="R111" s="10">
        <f>R109^(1/90)-1</f>
        <v>5.7716317651329785E-2</v>
      </c>
      <c r="T111" s="10">
        <f>T109^(1/90)-1</f>
        <v>2.1322162432092062E-2</v>
      </c>
    </row>
  </sheetData>
  <pageMargins left="0.7" right="0.7" top="0.75" bottom="0.75" header="0.3" footer="0.3"/>
  <ignoredErrors>
    <ignoredError sqref="J3:J109 L3:L10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2023-02-27T20:22:25Z</dcterms:created>
  <dcterms:modified xsi:type="dcterms:W3CDTF">2023-02-27T21:52:34Z</dcterms:modified>
</cp:coreProperties>
</file>