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\Desktop\"/>
    </mc:Choice>
  </mc:AlternateContent>
  <xr:revisionPtr revIDLastSave="0" documentId="13_ncr:1_{AC8A750B-FD68-4F4D-A277-485D045A30E7}" xr6:coauthVersionLast="47" xr6:coauthVersionMax="47" xr10:uidLastSave="{00000000-0000-0000-0000-000000000000}"/>
  <bookViews>
    <workbookView xWindow="-120" yWindow="-120" windowWidth="29040" windowHeight="15840" xr2:uid="{2AD44C42-7BA5-42E5-8242-3994CA68748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" l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18" i="1"/>
  <c r="B20" i="1"/>
  <c r="B19" i="1"/>
  <c r="H19" i="1" s="1"/>
  <c r="I19" i="1" s="1"/>
  <c r="J18" i="1"/>
  <c r="D2" i="1" l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E2" i="1"/>
  <c r="F2" i="1" s="1"/>
  <c r="B3" i="1" l="1"/>
  <c r="E3" i="1" l="1"/>
  <c r="F3" i="1" s="1"/>
  <c r="D3" i="1" l="1"/>
  <c r="B4" i="1" s="1"/>
  <c r="E4" i="1" l="1"/>
  <c r="F4" i="1" l="1"/>
  <c r="D4" i="1" s="1"/>
  <c r="B5" i="1" s="1"/>
  <c r="E5" i="1" s="1"/>
  <c r="F5" i="1" s="1"/>
  <c r="D5" i="1" l="1"/>
  <c r="B6" i="1" s="1"/>
  <c r="E6" i="1" l="1"/>
  <c r="F6" i="1" s="1"/>
  <c r="D6" i="1" l="1"/>
  <c r="B7" i="1" s="1"/>
  <c r="E7" i="1" l="1"/>
  <c r="F7" i="1" s="1"/>
  <c r="D7" i="1" l="1"/>
  <c r="B8" i="1" s="1"/>
  <c r="E8" i="1" l="1"/>
  <c r="F8" i="1" s="1"/>
  <c r="D8" i="1" l="1"/>
  <c r="B9" i="1" s="1"/>
  <c r="E9" i="1" l="1"/>
  <c r="F9" i="1" s="1"/>
  <c r="D9" i="1" l="1"/>
  <c r="B10" i="1" s="1"/>
  <c r="E10" i="1" l="1"/>
  <c r="F10" i="1" s="1"/>
  <c r="D10" i="1"/>
  <c r="B11" i="1" s="1"/>
  <c r="E11" i="1" l="1"/>
  <c r="F11" i="1" s="1"/>
  <c r="D11" i="1" l="1"/>
  <c r="B12" i="1" s="1"/>
  <c r="E12" i="1" l="1"/>
  <c r="F12" i="1" s="1"/>
  <c r="D12" i="1" l="1"/>
  <c r="B13" i="1" s="1"/>
  <c r="E13" i="1" l="1"/>
  <c r="F13" i="1" s="1"/>
  <c r="D13" i="1" l="1"/>
  <c r="B14" i="1" s="1"/>
  <c r="E14" i="1" l="1"/>
  <c r="F14" i="1" s="1"/>
  <c r="D14" i="1" l="1"/>
  <c r="B15" i="1" s="1"/>
  <c r="E15" i="1" l="1"/>
  <c r="F15" i="1" s="1"/>
  <c r="D15" i="1" l="1"/>
  <c r="B16" i="1" s="1"/>
  <c r="E16" i="1" l="1"/>
  <c r="F16" i="1" s="1"/>
  <c r="D16" i="1" l="1"/>
  <c r="B17" i="1" s="1"/>
  <c r="E17" i="1" s="1"/>
  <c r="F17" i="1" l="1"/>
  <c r="D17" i="1" s="1"/>
  <c r="B18" i="1" s="1"/>
  <c r="E18" i="1" l="1"/>
  <c r="H18" i="1"/>
  <c r="I18" i="1" s="1"/>
  <c r="F18" i="1"/>
  <c r="D18" i="1" s="1"/>
  <c r="G18" i="1"/>
  <c r="E19" i="1" l="1"/>
  <c r="F19" i="1" l="1"/>
  <c r="D19" i="1" s="1"/>
  <c r="H20" i="1" s="1"/>
  <c r="I20" i="1" s="1"/>
  <c r="G19" i="1" l="1"/>
  <c r="J19" i="1" s="1"/>
  <c r="E20" i="1"/>
  <c r="F20" i="1" l="1"/>
  <c r="D20" i="1" s="1"/>
  <c r="B21" i="1" s="1"/>
  <c r="G20" i="1"/>
  <c r="J20" i="1" s="1"/>
  <c r="E21" i="1" l="1"/>
  <c r="H21" i="1"/>
  <c r="I21" i="1" s="1"/>
  <c r="F21" i="1"/>
  <c r="D21" i="1" s="1"/>
  <c r="B22" i="1" l="1"/>
  <c r="H22" i="1" s="1"/>
  <c r="I22" i="1" s="1"/>
  <c r="G21" i="1"/>
  <c r="J21" i="1" s="1"/>
  <c r="E22" i="1" l="1"/>
  <c r="F22" i="1"/>
  <c r="D22" i="1" s="1"/>
  <c r="G22" i="1"/>
  <c r="J22" i="1" s="1"/>
  <c r="B23" i="1" l="1"/>
  <c r="H23" i="1" s="1"/>
  <c r="I23" i="1" s="1"/>
  <c r="E23" i="1"/>
  <c r="F23" i="1" l="1"/>
  <c r="D23" i="1" s="1"/>
  <c r="G23" i="1"/>
  <c r="J23" i="1" s="1"/>
  <c r="B24" i="1" l="1"/>
  <c r="H24" i="1" s="1"/>
  <c r="I24" i="1" s="1"/>
  <c r="E24" i="1"/>
  <c r="F24" i="1" l="1"/>
  <c r="D24" i="1" s="1"/>
  <c r="G24" i="1"/>
  <c r="J24" i="1" s="1"/>
  <c r="B25" i="1" l="1"/>
  <c r="H25" i="1" s="1"/>
  <c r="I25" i="1" s="1"/>
  <c r="E25" i="1"/>
  <c r="F25" i="1" l="1"/>
  <c r="D25" i="1" s="1"/>
  <c r="B26" i="1" l="1"/>
  <c r="H26" i="1" s="1"/>
  <c r="I26" i="1" s="1"/>
  <c r="G25" i="1"/>
  <c r="J25" i="1" s="1"/>
  <c r="E26" i="1"/>
  <c r="F26" i="1" l="1"/>
  <c r="D26" i="1" s="1"/>
  <c r="B27" i="1" l="1"/>
  <c r="H27" i="1" s="1"/>
  <c r="I27" i="1" s="1"/>
  <c r="G26" i="1"/>
  <c r="J26" i="1" s="1"/>
  <c r="E27" i="1"/>
  <c r="F27" i="1" l="1"/>
  <c r="D27" i="1" s="1"/>
  <c r="B28" i="1" s="1"/>
  <c r="E28" i="1" l="1"/>
  <c r="H28" i="1"/>
  <c r="I28" i="1" s="1"/>
  <c r="G27" i="1"/>
  <c r="J27" i="1" s="1"/>
  <c r="F28" i="1"/>
  <c r="D28" i="1" s="1"/>
  <c r="B29" i="1" l="1"/>
  <c r="H29" i="1" s="1"/>
  <c r="I29" i="1" s="1"/>
  <c r="E29" i="1"/>
  <c r="G28" i="1"/>
  <c r="J28" i="1" s="1"/>
  <c r="F29" i="1" l="1"/>
  <c r="D29" i="1" s="1"/>
  <c r="G29" i="1"/>
  <c r="J29" i="1" s="1"/>
  <c r="B30" i="1" l="1"/>
  <c r="H30" i="1" s="1"/>
  <c r="I30" i="1" s="1"/>
  <c r="E30" i="1"/>
  <c r="F30" i="1" l="1"/>
  <c r="D30" i="1" s="1"/>
  <c r="B31" i="1" l="1"/>
  <c r="H31" i="1" s="1"/>
  <c r="I31" i="1" s="1"/>
  <c r="G30" i="1"/>
  <c r="J30" i="1" s="1"/>
  <c r="E31" i="1"/>
  <c r="F31" i="1" l="1"/>
  <c r="D31" i="1" s="1"/>
  <c r="G31" i="1"/>
  <c r="J31" i="1" s="1"/>
  <c r="B32" i="1" l="1"/>
  <c r="H32" i="1" s="1"/>
  <c r="I32" i="1" s="1"/>
  <c r="E32" i="1"/>
  <c r="F32" i="1" l="1"/>
  <c r="D32" i="1" s="1"/>
  <c r="G32" i="1"/>
  <c r="J32" i="1" s="1"/>
</calcChain>
</file>

<file path=xl/sharedStrings.xml><?xml version="1.0" encoding="utf-8"?>
<sst xmlns="http://schemas.openxmlformats.org/spreadsheetml/2006/main" count="15" uniqueCount="14">
  <si>
    <t>Jahre</t>
  </si>
  <si>
    <t>Jahresanfang</t>
  </si>
  <si>
    <t>Einzahlung</t>
  </si>
  <si>
    <t>Jahreende</t>
  </si>
  <si>
    <t>Dividende</t>
  </si>
  <si>
    <t>Steuer</t>
  </si>
  <si>
    <t>Kursanstieg</t>
  </si>
  <si>
    <t>Ausschüttungen</t>
  </si>
  <si>
    <t>Sparrate</t>
  </si>
  <si>
    <t>netto Dividende</t>
  </si>
  <si>
    <t>Verkauf Anteile</t>
  </si>
  <si>
    <t>Verkauf Anteile netto</t>
  </si>
  <si>
    <t>Netto Gesamt</t>
  </si>
  <si>
    <t>pro Monat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</si>
</sst>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17AAA-F3FE-49E5-8653-027106C04865}">
  <dimension ref="A1:N32"/>
  <sheetViews>
    <sheetView tabSelected="1" workbookViewId="0">
      <selection activeCell="J15" sqref="J15"/>
    </sheetView>
  </sheetViews>
  <sheetFormatPr baseColWidth="10" defaultRowHeight="15" x14ac:dyDescent="0.25"/>
  <cols>
    <col min="1" max="1" width="15.140625" customWidth="1"/>
    <col min="2" max="2" width="19.7109375" customWidth="1"/>
    <col min="3" max="3" width="13.140625" customWidth="1"/>
    <col min="4" max="5" width="15.7109375" customWidth="1"/>
    <col min="6" max="6" width="16.140625" customWidth="1"/>
    <col min="7" max="8" width="16.28515625" customWidth="1"/>
    <col min="9" max="10" width="20.5703125" customWidth="1"/>
    <col min="11" max="11" width="16.28515625" style="3" customWidth="1"/>
    <col min="13" max="13" width="16.140625" customWidth="1"/>
  </cols>
  <sheetData>
    <row r="1" spans="1:14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9</v>
      </c>
      <c r="H1" s="1" t="s">
        <v>10</v>
      </c>
      <c r="I1" s="1" t="s">
        <v>11</v>
      </c>
      <c r="J1" s="1" t="s">
        <v>12</v>
      </c>
      <c r="K1" s="3" t="s">
        <v>10</v>
      </c>
      <c r="L1" s="3" t="s">
        <v>6</v>
      </c>
      <c r="M1" s="3" t="s">
        <v>7</v>
      </c>
      <c r="N1" s="2" t="s">
        <v>8</v>
      </c>
    </row>
    <row r="2" spans="1:14" x14ac:dyDescent="0.25">
      <c r="A2" s="4">
        <v>44927</v>
      </c>
      <c r="B2" s="2">
        <v>170000</v>
      </c>
      <c r="C2" s="2">
        <f>12*N2</f>
        <v>24000</v>
      </c>
      <c r="D2" s="2">
        <f>B2*L2+B2</f>
        <v>178500</v>
      </c>
      <c r="E2" s="2">
        <f>B2*M2</f>
        <v>3400</v>
      </c>
      <c r="F2" s="2">
        <f>(E2*0.7)*0.26375</f>
        <v>627.72499999999991</v>
      </c>
      <c r="G2" s="2"/>
      <c r="H2" s="2"/>
      <c r="I2" s="2"/>
      <c r="J2" s="2"/>
      <c r="K2" s="3">
        <v>1.4999999999999999E-2</v>
      </c>
      <c r="L2" s="3">
        <v>0.05</v>
      </c>
      <c r="M2" s="3">
        <v>0.02</v>
      </c>
      <c r="N2" s="2">
        <v>2000</v>
      </c>
    </row>
    <row r="3" spans="1:14" x14ac:dyDescent="0.25">
      <c r="A3" s="4">
        <v>45292</v>
      </c>
      <c r="B3" s="2">
        <f>D2</f>
        <v>178500</v>
      </c>
      <c r="C3" s="2">
        <f>12*N2</f>
        <v>24000</v>
      </c>
      <c r="D3" s="2">
        <f>B3*L2+C3+E3-F3+B3</f>
        <v>214335.88874999998</v>
      </c>
      <c r="E3" s="2">
        <f>B3*M2</f>
        <v>3570</v>
      </c>
      <c r="F3" s="2">
        <f t="shared" ref="F3:F32" si="0">(E3*0.7)*0.26375</f>
        <v>659.11124999999993</v>
      </c>
      <c r="G3" s="2"/>
      <c r="H3" s="2"/>
      <c r="I3" s="2"/>
      <c r="J3" s="2"/>
      <c r="L3" s="2"/>
      <c r="M3" s="3"/>
      <c r="N3" s="3"/>
    </row>
    <row r="4" spans="1:14" x14ac:dyDescent="0.25">
      <c r="A4" s="4">
        <v>45658</v>
      </c>
      <c r="B4" s="2">
        <f>D3</f>
        <v>214335.88874999998</v>
      </c>
      <c r="C4" s="2">
        <f>12*N2</f>
        <v>24000</v>
      </c>
      <c r="D4" s="2">
        <f>B4*L2+C4+E4-F4+B4</f>
        <v>252547.96569329061</v>
      </c>
      <c r="E4" s="2">
        <f>B4*M2</f>
        <v>4286.7177750000001</v>
      </c>
      <c r="F4" s="2">
        <f t="shared" si="0"/>
        <v>791.43526920937495</v>
      </c>
      <c r="G4" s="2"/>
      <c r="H4" s="2"/>
      <c r="I4" s="2"/>
      <c r="J4" s="2"/>
      <c r="L4" s="2"/>
      <c r="M4" s="3"/>
      <c r="N4" s="3"/>
    </row>
    <row r="5" spans="1:14" x14ac:dyDescent="0.25">
      <c r="A5" s="4">
        <v>46023</v>
      </c>
      <c r="B5" s="2">
        <f t="shared" ref="B5:B19" si="1">D4</f>
        <v>252547.96569329061</v>
      </c>
      <c r="C5" s="2">
        <f>12*N2</f>
        <v>24000</v>
      </c>
      <c r="D5" s="2">
        <f>B5*L2+C5+E5-F5+B5</f>
        <v>293293.78992849845</v>
      </c>
      <c r="E5" s="2">
        <f>B5*M2</f>
        <v>5050.959313865812</v>
      </c>
      <c r="F5" s="2">
        <f t="shared" si="0"/>
        <v>932.53336332247534</v>
      </c>
      <c r="G5" s="2"/>
      <c r="H5" s="2"/>
      <c r="I5" s="2"/>
      <c r="J5" s="2"/>
      <c r="L5" s="2"/>
      <c r="M5" s="3"/>
      <c r="N5" s="3"/>
    </row>
    <row r="6" spans="1:14" x14ac:dyDescent="0.25">
      <c r="A6" s="4">
        <v>46388</v>
      </c>
      <c r="B6" s="2">
        <f t="shared" si="1"/>
        <v>293293.78992849845</v>
      </c>
      <c r="C6" s="2">
        <f>12*N2</f>
        <v>24000</v>
      </c>
      <c r="D6" s="2">
        <f>B6*L2+C6+E6-F6+B6</f>
        <v>336741.36790418235</v>
      </c>
      <c r="E6" s="2">
        <f>B6*M2</f>
        <v>5865.8757985699694</v>
      </c>
      <c r="F6" s="2">
        <f t="shared" si="0"/>
        <v>1082.9873193109804</v>
      </c>
      <c r="G6" s="2"/>
      <c r="H6" s="2"/>
      <c r="I6" s="2"/>
      <c r="J6" s="2"/>
      <c r="L6" s="2"/>
      <c r="M6" s="3"/>
      <c r="N6" s="3"/>
    </row>
    <row r="7" spans="1:14" x14ac:dyDescent="0.25">
      <c r="A7" s="4">
        <v>46753</v>
      </c>
      <c r="B7" s="2">
        <f t="shared" si="1"/>
        <v>336741.36790418235</v>
      </c>
      <c r="C7" s="2">
        <f>12*N2</f>
        <v>24000</v>
      </c>
      <c r="D7" s="2">
        <f>B7*L2+C7+E7-F7+B7</f>
        <v>383069.84615648893</v>
      </c>
      <c r="E7" s="2">
        <f>B7*M2</f>
        <v>6734.8273580836467</v>
      </c>
      <c r="F7" s="2">
        <f t="shared" si="0"/>
        <v>1243.4175009861931</v>
      </c>
      <c r="G7" s="2"/>
      <c r="H7" s="2"/>
      <c r="I7" s="2"/>
      <c r="J7" s="2"/>
      <c r="L7" s="2"/>
      <c r="M7" s="3"/>
      <c r="N7" s="3"/>
    </row>
    <row r="8" spans="1:14" x14ac:dyDescent="0.25">
      <c r="A8" s="4">
        <v>47119</v>
      </c>
      <c r="B8" s="2">
        <f t="shared" si="1"/>
        <v>383069.84615648893</v>
      </c>
      <c r="C8" s="2">
        <f>12*N2</f>
        <v>24000</v>
      </c>
      <c r="D8" s="2">
        <f>B8*L2+C8+E8-F8+B8</f>
        <v>432470.24998051033</v>
      </c>
      <c r="E8" s="2">
        <f>B8*M2</f>
        <v>7661.3969231297788</v>
      </c>
      <c r="F8" s="2">
        <f t="shared" si="0"/>
        <v>1414.4854069328351</v>
      </c>
      <c r="G8" s="2"/>
      <c r="H8" s="2"/>
      <c r="I8" s="2"/>
      <c r="J8" s="2"/>
      <c r="L8" s="2"/>
      <c r="M8" s="3"/>
      <c r="N8" s="3"/>
    </row>
    <row r="9" spans="1:14" x14ac:dyDescent="0.25">
      <c r="A9" s="4">
        <v>47484</v>
      </c>
      <c r="B9" s="2">
        <f t="shared" si="1"/>
        <v>432470.24998051033</v>
      </c>
      <c r="C9" s="2">
        <f>12*N2</f>
        <v>24000</v>
      </c>
      <c r="D9" s="2">
        <f>B9*L2+C9+E9-F9+B9</f>
        <v>485146.271081093</v>
      </c>
      <c r="E9" s="2">
        <f>B9*M2</f>
        <v>8649.4049996102076</v>
      </c>
      <c r="F9" s="2">
        <f t="shared" si="0"/>
        <v>1596.8963980530343</v>
      </c>
      <c r="G9" s="2"/>
      <c r="H9" s="2"/>
      <c r="I9" s="2"/>
      <c r="J9" s="2"/>
      <c r="L9" s="2"/>
      <c r="M9" s="3"/>
      <c r="N9" s="3"/>
    </row>
    <row r="10" spans="1:14" x14ac:dyDescent="0.25">
      <c r="A10" s="4">
        <v>47849</v>
      </c>
      <c r="B10" s="2">
        <f t="shared" si="1"/>
        <v>485146.271081093</v>
      </c>
      <c r="C10" s="2">
        <f>12*N2</f>
        <v>24000</v>
      </c>
      <c r="D10" s="2">
        <f>B10*L2+C10+E10-F10+B10</f>
        <v>541315.10745080258</v>
      </c>
      <c r="E10" s="2">
        <f>B10*M2</f>
        <v>9702.9254216218596</v>
      </c>
      <c r="F10" s="2">
        <f t="shared" si="0"/>
        <v>1791.4026059669357</v>
      </c>
      <c r="G10" s="2"/>
      <c r="H10" s="2"/>
      <c r="I10" s="2"/>
      <c r="J10" s="2"/>
      <c r="L10" s="2"/>
      <c r="M10" s="3"/>
      <c r="N10" s="3"/>
    </row>
    <row r="11" spans="1:14" x14ac:dyDescent="0.25">
      <c r="A11" s="4">
        <v>48214</v>
      </c>
      <c r="B11" s="2">
        <f t="shared" si="1"/>
        <v>541315.10745080258</v>
      </c>
      <c r="C11" s="2">
        <f>12*N2</f>
        <v>24000</v>
      </c>
      <c r="D11" s="2">
        <f>B11*L2+C11+E11-F11+B11</f>
        <v>601208.35893809667</v>
      </c>
      <c r="E11" s="2">
        <f>B11*M2</f>
        <v>10826.302149016052</v>
      </c>
      <c r="F11" s="2">
        <f t="shared" si="0"/>
        <v>1998.8060342620884</v>
      </c>
      <c r="G11" s="2"/>
      <c r="H11" s="2"/>
      <c r="I11" s="2"/>
      <c r="J11" s="2"/>
      <c r="L11" s="2"/>
      <c r="M11" s="3"/>
      <c r="N11" s="3"/>
    </row>
    <row r="12" spans="1:14" x14ac:dyDescent="0.25">
      <c r="A12" s="4">
        <v>48580</v>
      </c>
      <c r="B12" s="2">
        <f t="shared" si="1"/>
        <v>601208.35893809667</v>
      </c>
      <c r="C12" s="2">
        <f>12*N2</f>
        <v>24000</v>
      </c>
      <c r="D12" s="2">
        <f>B12*M12+C2+E12-F12+B12</f>
        <v>635012.56425147969</v>
      </c>
      <c r="E12" s="2">
        <f>B12*M2</f>
        <v>12024.167178761934</v>
      </c>
      <c r="F12" s="2">
        <f t="shared" si="0"/>
        <v>2219.9618653789221</v>
      </c>
      <c r="G12" s="2"/>
      <c r="H12" s="2"/>
      <c r="I12" s="2"/>
      <c r="J12" s="2"/>
      <c r="L12" s="2"/>
      <c r="M12" s="3"/>
      <c r="N12" s="3"/>
    </row>
    <row r="13" spans="1:14" x14ac:dyDescent="0.25">
      <c r="A13" s="4">
        <v>48945</v>
      </c>
      <c r="B13" s="2">
        <f t="shared" si="1"/>
        <v>635012.56425147969</v>
      </c>
      <c r="C13" s="2">
        <f>12*N2</f>
        <v>24000</v>
      </c>
      <c r="D13" s="2">
        <f>B13*L2+C13+E13-F13+B13</f>
        <v>701118.65985558461</v>
      </c>
      <c r="E13" s="2">
        <f>B13*M2</f>
        <v>12700.251285029593</v>
      </c>
      <c r="F13" s="2">
        <f t="shared" si="0"/>
        <v>2344.7838934985884</v>
      </c>
      <c r="G13" s="2"/>
      <c r="H13" s="2"/>
      <c r="I13" s="2"/>
      <c r="J13" s="2"/>
      <c r="L13" s="2"/>
      <c r="M13" s="3"/>
      <c r="N13" s="3"/>
    </row>
    <row r="14" spans="1:14" x14ac:dyDescent="0.25">
      <c r="A14" s="4">
        <v>49310</v>
      </c>
      <c r="B14" s="2">
        <f t="shared" si="1"/>
        <v>701118.65985558461</v>
      </c>
      <c r="C14" s="2">
        <f>12*N2</f>
        <v>24000</v>
      </c>
      <c r="D14" s="2">
        <f>B14*L2+C14+E14-F14+B14</f>
        <v>771608.08539395873</v>
      </c>
      <c r="E14" s="2">
        <f>B14*M2</f>
        <v>14022.373197111692</v>
      </c>
      <c r="F14" s="2">
        <f t="shared" si="0"/>
        <v>2588.8806515167457</v>
      </c>
      <c r="G14" s="2"/>
      <c r="H14" s="2"/>
      <c r="I14" s="2"/>
      <c r="J14" s="2"/>
      <c r="L14" s="2"/>
      <c r="M14" s="3"/>
      <c r="N14" s="3"/>
    </row>
    <row r="15" spans="1:14" x14ac:dyDescent="0.25">
      <c r="A15" s="4">
        <v>49675</v>
      </c>
      <c r="B15" s="2">
        <f t="shared" si="1"/>
        <v>771608.08539395873</v>
      </c>
      <c r="C15" s="2">
        <f>12*N2</f>
        <v>24000</v>
      </c>
      <c r="D15" s="2">
        <f>B15*L2+C15+E15-F15+B15</f>
        <v>846771.48851621861</v>
      </c>
      <c r="E15" s="2">
        <f>B15*M2</f>
        <v>15432.161707879175</v>
      </c>
      <c r="F15" s="2">
        <f t="shared" si="0"/>
        <v>2849.1628553171922</v>
      </c>
      <c r="G15" s="2"/>
      <c r="H15" s="2"/>
      <c r="I15" s="2"/>
      <c r="J15" s="2"/>
      <c r="L15" s="2"/>
      <c r="M15" s="3"/>
      <c r="N15" s="3"/>
    </row>
    <row r="16" spans="1:14" x14ac:dyDescent="0.25">
      <c r="A16" s="4">
        <v>50041</v>
      </c>
      <c r="B16" s="2">
        <f t="shared" si="1"/>
        <v>846771.48851621861</v>
      </c>
      <c r="C16" s="2">
        <f>12*N2</f>
        <v>24000</v>
      </c>
      <c r="D16" s="2">
        <f>B16*L2+C16+E16-F16+B16</f>
        <v>926918.78899100772</v>
      </c>
      <c r="E16" s="2">
        <f>B16*M2</f>
        <v>16935.429770324372</v>
      </c>
      <c r="F16" s="2">
        <f t="shared" si="0"/>
        <v>3126.7037213461372</v>
      </c>
      <c r="G16" s="2"/>
      <c r="H16" s="2"/>
      <c r="I16" s="2"/>
      <c r="J16" s="2"/>
      <c r="L16" s="2"/>
      <c r="M16" s="3"/>
      <c r="N16" s="3"/>
    </row>
    <row r="17" spans="1:14" x14ac:dyDescent="0.25">
      <c r="A17" s="4">
        <v>50406</v>
      </c>
      <c r="B17" s="2">
        <f t="shared" si="1"/>
        <v>926918.78899100772</v>
      </c>
      <c r="C17" s="2">
        <f>12*N2</f>
        <v>24000</v>
      </c>
      <c r="D17" s="2">
        <f>B17*L2+C17+E17-F17+B17</f>
        <v>1012380.456592029</v>
      </c>
      <c r="E17" s="2">
        <f>B17*M2</f>
        <v>18538.375779820155</v>
      </c>
      <c r="F17" s="2">
        <f t="shared" si="0"/>
        <v>3422.6476283492957</v>
      </c>
      <c r="G17" s="2"/>
      <c r="H17" s="2"/>
      <c r="I17" s="2"/>
      <c r="J17" s="2"/>
      <c r="K17" s="3" t="s">
        <v>13</v>
      </c>
      <c r="L17" s="2"/>
      <c r="M17" s="3"/>
      <c r="N17" s="3"/>
    </row>
    <row r="18" spans="1:14" x14ac:dyDescent="0.25">
      <c r="A18" s="4">
        <v>50771</v>
      </c>
      <c r="B18" s="2">
        <f t="shared" si="1"/>
        <v>1012380.456592029</v>
      </c>
      <c r="C18" s="2">
        <f>12*N2</f>
        <v>24000</v>
      </c>
      <c r="D18" s="2">
        <f>B18*L2+C18+E18-F18+B18</f>
        <v>1103508.873717505</v>
      </c>
      <c r="E18" s="2">
        <f>B18*M2</f>
        <v>20247.609131840578</v>
      </c>
      <c r="F18" s="2">
        <f t="shared" si="0"/>
        <v>3738.2148359660664</v>
      </c>
      <c r="G18" s="2">
        <f>E18-F18</f>
        <v>16509.39429587451</v>
      </c>
      <c r="H18" s="2">
        <f>B18*K2</f>
        <v>15185.706848880434</v>
      </c>
      <c r="I18" s="2">
        <f>H18*(1-0.26375)</f>
        <v>11180.476667488221</v>
      </c>
      <c r="J18" s="2">
        <f>G18+I18</f>
        <v>27689.87096336273</v>
      </c>
      <c r="K18" s="2">
        <f>J18/12</f>
        <v>2307.4892469468941</v>
      </c>
      <c r="L18" s="2"/>
      <c r="M18" s="3"/>
      <c r="N18" s="3"/>
    </row>
    <row r="19" spans="1:14" x14ac:dyDescent="0.25">
      <c r="A19" s="4">
        <v>51136</v>
      </c>
      <c r="B19" s="2">
        <f>D18-H18</f>
        <v>1088323.1668686245</v>
      </c>
      <c r="C19" s="2">
        <f>12*N2</f>
        <v>24000</v>
      </c>
      <c r="D19" s="2">
        <f>B19*L2+C19+E19-F19+B19</f>
        <v>1184487.1552557659</v>
      </c>
      <c r="E19" s="2">
        <f>B19*M2</f>
        <v>21766.46333737249</v>
      </c>
      <c r="F19" s="2">
        <f t="shared" si="0"/>
        <v>4018.6332936623958</v>
      </c>
      <c r="G19" s="2">
        <f t="shared" ref="G19:G32" si="2">E19-F19</f>
        <v>17747.830043710095</v>
      </c>
      <c r="H19" s="2">
        <f>B19*K2</f>
        <v>16324.847503029367</v>
      </c>
      <c r="I19" s="2">
        <f t="shared" ref="I19:I32" si="3">H19*(1-0.26375)</f>
        <v>12019.168974105372</v>
      </c>
      <c r="J19" s="2">
        <f t="shared" ref="J19:J32" si="4">G19+I19</f>
        <v>29766.999017815469</v>
      </c>
      <c r="K19" s="2">
        <f t="shared" ref="K19:K32" si="5">J19/12</f>
        <v>2480.5832514846225</v>
      </c>
      <c r="L19" s="2"/>
      <c r="M19" s="3"/>
      <c r="N19" s="3"/>
    </row>
    <row r="20" spans="1:14" x14ac:dyDescent="0.25">
      <c r="A20" s="4">
        <v>51502</v>
      </c>
      <c r="B20" s="2">
        <f t="shared" ref="B20:B32" si="6">D19-H19</f>
        <v>1168162.3077527366</v>
      </c>
      <c r="C20" s="2">
        <f>12*N2</f>
        <v>24000</v>
      </c>
      <c r="D20" s="2">
        <f>B20*L42+C20+E20-F20+B20</f>
        <v>1211212.1145864143</v>
      </c>
      <c r="E20" s="2">
        <f>B20*M2</f>
        <v>23363.246155054734</v>
      </c>
      <c r="F20" s="2">
        <f t="shared" si="0"/>
        <v>4313.4393213769799</v>
      </c>
      <c r="G20" s="2">
        <f t="shared" si="2"/>
        <v>19049.806833677754</v>
      </c>
      <c r="H20" s="2">
        <f>B20*K2</f>
        <v>17522.434616291048</v>
      </c>
      <c r="I20" s="2">
        <f t="shared" si="3"/>
        <v>12900.892486244285</v>
      </c>
      <c r="J20" s="2">
        <f t="shared" si="4"/>
        <v>31950.699319922038</v>
      </c>
      <c r="K20" s="2">
        <f t="shared" si="5"/>
        <v>2662.5582766601697</v>
      </c>
    </row>
    <row r="21" spans="1:14" x14ac:dyDescent="0.25">
      <c r="A21" s="4">
        <v>51867</v>
      </c>
      <c r="B21" s="2">
        <f t="shared" si="6"/>
        <v>1193689.6799701233</v>
      </c>
      <c r="C21" s="2">
        <f>12*N2</f>
        <v>24000</v>
      </c>
      <c r="D21" s="2">
        <f>B21*L2+C21+E21-F21+B21</f>
        <v>1296840.2584247424</v>
      </c>
      <c r="E21" s="2">
        <f>B21*M2</f>
        <v>23873.793599402466</v>
      </c>
      <c r="F21" s="2">
        <f t="shared" si="0"/>
        <v>4407.6991432896803</v>
      </c>
      <c r="G21" s="2">
        <f t="shared" si="2"/>
        <v>19466.094456112787</v>
      </c>
      <c r="H21" s="2">
        <f>B21*K2</f>
        <v>17905.345199551848</v>
      </c>
      <c r="I21" s="2">
        <f t="shared" si="3"/>
        <v>13182.81040317005</v>
      </c>
      <c r="J21" s="2">
        <f t="shared" si="4"/>
        <v>32648.904859282837</v>
      </c>
      <c r="K21" s="2">
        <f t="shared" si="5"/>
        <v>2720.7420716069032</v>
      </c>
    </row>
    <row r="22" spans="1:14" x14ac:dyDescent="0.25">
      <c r="A22" s="4">
        <v>52232</v>
      </c>
      <c r="B22" s="2">
        <f t="shared" si="6"/>
        <v>1278934.9132251905</v>
      </c>
      <c r="C22" s="2">
        <f>12*N2</f>
        <v>24000</v>
      </c>
      <c r="D22" s="2">
        <f>B22*L2+C22+E22-F22+B22</f>
        <v>1387737.8899838699</v>
      </c>
      <c r="E22" s="2">
        <f>B22*M2</f>
        <v>25578.698264503812</v>
      </c>
      <c r="F22" s="2">
        <f t="shared" si="0"/>
        <v>4722.4671670840162</v>
      </c>
      <c r="G22" s="2">
        <f t="shared" si="2"/>
        <v>20856.231097419797</v>
      </c>
      <c r="H22" s="2">
        <f>B22*K2</f>
        <v>19184.023698377856</v>
      </c>
      <c r="I22" s="2">
        <f t="shared" si="3"/>
        <v>14124.237447930698</v>
      </c>
      <c r="J22" s="2">
        <f t="shared" si="4"/>
        <v>34980.468545350494</v>
      </c>
      <c r="K22" s="2">
        <f t="shared" si="5"/>
        <v>2915.0390454458743</v>
      </c>
    </row>
    <row r="23" spans="1:14" x14ac:dyDescent="0.25">
      <c r="A23" s="4">
        <v>52597</v>
      </c>
      <c r="B23" s="2">
        <f t="shared" si="6"/>
        <v>1368553.866285492</v>
      </c>
      <c r="C23" s="2">
        <f>12*N2</f>
        <v>24000</v>
      </c>
      <c r="D23" s="2">
        <f>B23*L2+C23+E23-F23+B23</f>
        <v>1483299.2517742172</v>
      </c>
      <c r="E23" s="2">
        <f>B23*M2</f>
        <v>27371.077325709841</v>
      </c>
      <c r="F23" s="2">
        <f t="shared" si="0"/>
        <v>5053.3851512591782</v>
      </c>
      <c r="G23" s="2">
        <f t="shared" si="2"/>
        <v>22317.692174450662</v>
      </c>
      <c r="H23" s="2">
        <f>B23*K2</f>
        <v>20528.307994282379</v>
      </c>
      <c r="I23" s="2">
        <f t="shared" si="3"/>
        <v>15113.966760790403</v>
      </c>
      <c r="J23" s="2">
        <f t="shared" si="4"/>
        <v>37431.658935241067</v>
      </c>
      <c r="K23" s="2">
        <f t="shared" si="5"/>
        <v>3119.3049112700887</v>
      </c>
    </row>
    <row r="24" spans="1:14" x14ac:dyDescent="0.25">
      <c r="A24" s="4">
        <v>52963</v>
      </c>
      <c r="B24" s="2">
        <f t="shared" si="6"/>
        <v>1462770.9437799349</v>
      </c>
      <c r="C24" s="2">
        <f>12*N2</f>
        <v>24000</v>
      </c>
      <c r="D24" s="2">
        <f>B24*L2+C24+E24-F24+B24</f>
        <v>1583763.6281346229</v>
      </c>
      <c r="E24" s="2">
        <f>B24*M2</f>
        <v>29255.418875598698</v>
      </c>
      <c r="F24" s="2">
        <f t="shared" si="0"/>
        <v>5401.2817099074091</v>
      </c>
      <c r="G24" s="2">
        <f t="shared" si="2"/>
        <v>23854.137165691289</v>
      </c>
      <c r="H24" s="2">
        <f>B24*K2</f>
        <v>21941.564156699023</v>
      </c>
      <c r="I24" s="2">
        <f t="shared" si="3"/>
        <v>16154.476610369658</v>
      </c>
      <c r="J24" s="2">
        <f t="shared" si="4"/>
        <v>40008.613776060949</v>
      </c>
      <c r="K24" s="2">
        <f t="shared" si="5"/>
        <v>3334.0511480050791</v>
      </c>
    </row>
    <row r="25" spans="1:14" x14ac:dyDescent="0.25">
      <c r="A25" s="4">
        <v>53328</v>
      </c>
      <c r="B25" s="2">
        <f t="shared" si="6"/>
        <v>1561822.0639779239</v>
      </c>
      <c r="C25" s="2">
        <f>12*N2</f>
        <v>24000</v>
      </c>
      <c r="D25" s="2">
        <f>B25*L2+C25+E25-F25+B25</f>
        <v>1689382.5804851402</v>
      </c>
      <c r="E25" s="2">
        <f>B25*M2</f>
        <v>31236.441279558479</v>
      </c>
      <c r="F25" s="2">
        <f t="shared" si="0"/>
        <v>5767.0279712384836</v>
      </c>
      <c r="G25" s="2">
        <f t="shared" si="2"/>
        <v>25469.413308319996</v>
      </c>
      <c r="H25" s="2">
        <f>B25*K2</f>
        <v>23427.33095966886</v>
      </c>
      <c r="I25" s="2">
        <f t="shared" si="3"/>
        <v>17248.372419056199</v>
      </c>
      <c r="J25" s="2">
        <f t="shared" si="4"/>
        <v>42717.785727376191</v>
      </c>
      <c r="K25" s="2">
        <f t="shared" si="5"/>
        <v>3559.8154772813491</v>
      </c>
    </row>
    <row r="26" spans="1:14" x14ac:dyDescent="0.25">
      <c r="A26" s="4">
        <v>53693</v>
      </c>
      <c r="B26" s="2">
        <f t="shared" si="6"/>
        <v>1665955.2495254714</v>
      </c>
      <c r="C26" s="2">
        <f>12*N2</f>
        <v>24000</v>
      </c>
      <c r="D26" s="2">
        <f>B26*L2+C26+E26-F26+B26</f>
        <v>1800420.5772333816</v>
      </c>
      <c r="E26" s="2">
        <f>B26*M2</f>
        <v>33319.104990509426</v>
      </c>
      <c r="F26" s="2">
        <f t="shared" si="0"/>
        <v>6151.5397588728019</v>
      </c>
      <c r="G26" s="2">
        <f t="shared" si="2"/>
        <v>27167.565231636625</v>
      </c>
      <c r="H26" s="2">
        <f>B26*K2</f>
        <v>24989.328742882069</v>
      </c>
      <c r="I26" s="2">
        <f t="shared" si="3"/>
        <v>18398.393286946924</v>
      </c>
      <c r="J26" s="2">
        <f t="shared" si="4"/>
        <v>45565.958518583546</v>
      </c>
      <c r="K26" s="2">
        <f t="shared" si="5"/>
        <v>3797.1632098819623</v>
      </c>
    </row>
    <row r="27" spans="1:14" x14ac:dyDescent="0.25">
      <c r="A27" s="4">
        <v>54058</v>
      </c>
      <c r="B27" s="2">
        <f t="shared" si="6"/>
        <v>1775431.2484904996</v>
      </c>
      <c r="C27" s="2">
        <f>12*N2</f>
        <v>24000</v>
      </c>
      <c r="D27" s="2">
        <f>B27*L2+C27+E27-F27+B27</f>
        <v>1917155.6559997834</v>
      </c>
      <c r="E27" s="2">
        <f>B27*M2</f>
        <v>35508.624969809993</v>
      </c>
      <c r="F27" s="2">
        <f t="shared" si="0"/>
        <v>6555.779885051169</v>
      </c>
      <c r="G27" s="2">
        <f t="shared" si="2"/>
        <v>28952.845084758825</v>
      </c>
      <c r="H27" s="2">
        <f>B27*K2</f>
        <v>26631.468727357493</v>
      </c>
      <c r="I27" s="2">
        <f t="shared" si="3"/>
        <v>19607.418850516955</v>
      </c>
      <c r="J27" s="2">
        <f t="shared" si="4"/>
        <v>48560.263935275783</v>
      </c>
      <c r="K27" s="2">
        <f t="shared" si="5"/>
        <v>4046.6886612729818</v>
      </c>
    </row>
    <row r="28" spans="1:14" x14ac:dyDescent="0.25">
      <c r="A28" s="4">
        <v>54424</v>
      </c>
      <c r="B28" s="2">
        <f t="shared" si="6"/>
        <v>1890524.187272426</v>
      </c>
      <c r="C28" s="2">
        <f>12*N2</f>
        <v>24000</v>
      </c>
      <c r="D28" s="2">
        <f>B28*L2+C28+E28-F28+B28</f>
        <v>2039880.1198199925</v>
      </c>
      <c r="E28" s="2">
        <f>B28*M2</f>
        <v>37810.483745448517</v>
      </c>
      <c r="F28" s="2">
        <f t="shared" si="0"/>
        <v>6980.7605615034317</v>
      </c>
      <c r="G28" s="2">
        <f t="shared" si="2"/>
        <v>30829.723183945083</v>
      </c>
      <c r="H28" s="2">
        <f>B28*K2</f>
        <v>28357.862809086389</v>
      </c>
      <c r="I28" s="2">
        <f t="shared" si="3"/>
        <v>20878.476493189857</v>
      </c>
      <c r="J28" s="2">
        <f t="shared" si="4"/>
        <v>51708.199677134937</v>
      </c>
      <c r="K28" s="2">
        <f t="shared" si="5"/>
        <v>4309.0166397612447</v>
      </c>
    </row>
    <row r="29" spans="1:14" x14ac:dyDescent="0.25">
      <c r="A29" s="4">
        <v>54789</v>
      </c>
      <c r="B29" s="2">
        <f t="shared" si="6"/>
        <v>2011522.257010906</v>
      </c>
      <c r="C29" s="2">
        <f>12*N2</f>
        <v>24000</v>
      </c>
      <c r="D29" s="2">
        <f>B29*L2+C29+E29-F29+B29</f>
        <v>2168901.2690676567</v>
      </c>
      <c r="E29" s="2">
        <f>B29*M2</f>
        <v>40230.445140218122</v>
      </c>
      <c r="F29" s="2">
        <f t="shared" si="0"/>
        <v>7427.54593401277</v>
      </c>
      <c r="G29" s="2">
        <f t="shared" si="2"/>
        <v>32802.899206205351</v>
      </c>
      <c r="H29" s="2">
        <f>B29*K2</f>
        <v>30172.83385516359</v>
      </c>
      <c r="I29" s="2">
        <f t="shared" si="3"/>
        <v>22214.748925864194</v>
      </c>
      <c r="J29" s="2">
        <f t="shared" si="4"/>
        <v>55017.648132069546</v>
      </c>
      <c r="K29" s="2">
        <f t="shared" si="5"/>
        <v>4584.8040110057955</v>
      </c>
    </row>
    <row r="30" spans="1:14" x14ac:dyDescent="0.25">
      <c r="A30" s="4">
        <v>55154</v>
      </c>
      <c r="B30" s="2">
        <f t="shared" si="6"/>
        <v>2138728.4352124929</v>
      </c>
      <c r="C30" s="2">
        <f>12*N2</f>
        <v>24000</v>
      </c>
      <c r="D30" s="2">
        <f>B30*L2+C30+E30-F30+B30</f>
        <v>2304542.1709303455</v>
      </c>
      <c r="E30" s="2">
        <f>B30*M2</f>
        <v>42774.568704249861</v>
      </c>
      <c r="F30" s="2">
        <f t="shared" si="0"/>
        <v>7897.2547470221298</v>
      </c>
      <c r="G30" s="2">
        <f t="shared" si="2"/>
        <v>34877.313957227729</v>
      </c>
      <c r="H30" s="2">
        <f>B30*K2</f>
        <v>32080.926528187392</v>
      </c>
      <c r="I30" s="2">
        <f t="shared" si="3"/>
        <v>23619.582156377968</v>
      </c>
      <c r="J30" s="2">
        <f t="shared" si="4"/>
        <v>58496.896113605697</v>
      </c>
      <c r="K30" s="2">
        <f t="shared" si="5"/>
        <v>4874.7413428004747</v>
      </c>
    </row>
    <row r="31" spans="1:14" x14ac:dyDescent="0.25">
      <c r="A31" s="4">
        <v>55519</v>
      </c>
      <c r="B31" s="2">
        <f t="shared" si="6"/>
        <v>2272461.2444021581</v>
      </c>
      <c r="C31" s="2">
        <f>12*N2</f>
        <v>24000</v>
      </c>
      <c r="D31" s="2">
        <f>B31*L2+C31+E31-F31+B31</f>
        <v>2447142.468365354</v>
      </c>
      <c r="E31" s="2">
        <f>B31*M2</f>
        <v>45449.224888043165</v>
      </c>
      <c r="F31" s="2">
        <f t="shared" si="0"/>
        <v>8391.0631449549692</v>
      </c>
      <c r="G31" s="2">
        <f t="shared" si="2"/>
        <v>37058.161743088196</v>
      </c>
      <c r="H31" s="2">
        <f>B31*K2</f>
        <v>34086.918666032368</v>
      </c>
      <c r="I31" s="2">
        <f t="shared" si="3"/>
        <v>25096.493867866335</v>
      </c>
      <c r="J31" s="2">
        <f t="shared" si="4"/>
        <v>62154.655610954534</v>
      </c>
      <c r="K31" s="2">
        <f t="shared" si="5"/>
        <v>5179.5546342462112</v>
      </c>
    </row>
    <row r="32" spans="1:14" x14ac:dyDescent="0.25">
      <c r="A32" s="4">
        <v>55885</v>
      </c>
      <c r="B32" s="2">
        <f t="shared" si="6"/>
        <v>2413055.5496993219</v>
      </c>
      <c r="C32" s="2">
        <f>12*N2</f>
        <v>24000</v>
      </c>
      <c r="D32" s="2">
        <f>B32*L2+C32+E32-F32+B32</f>
        <v>2597059.2305610096</v>
      </c>
      <c r="E32" s="2">
        <f>B32*M2</f>
        <v>48261.11099398644</v>
      </c>
      <c r="F32" s="2">
        <f t="shared" si="0"/>
        <v>8910.2076172647467</v>
      </c>
      <c r="G32" s="2">
        <f t="shared" si="2"/>
        <v>39350.90337672169</v>
      </c>
      <c r="H32" s="2">
        <f>B32*K2</f>
        <v>36195.833245489826</v>
      </c>
      <c r="I32" s="2">
        <f t="shared" si="3"/>
        <v>26649.182226991888</v>
      </c>
      <c r="J32" s="2">
        <f t="shared" si="4"/>
        <v>66000.085603713582</v>
      </c>
      <c r="K32" s="2">
        <f t="shared" si="5"/>
        <v>5500.0071336427982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Endrich</dc:creator>
  <cp:lastModifiedBy>Michael Endrich</cp:lastModifiedBy>
  <dcterms:created xsi:type="dcterms:W3CDTF">2023-03-10T14:36:50Z</dcterms:created>
  <dcterms:modified xsi:type="dcterms:W3CDTF">2023-03-10T15:00:51Z</dcterms:modified>
</cp:coreProperties>
</file>