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Mac\Downloads\"/>
    </mc:Choice>
  </mc:AlternateContent>
  <xr:revisionPtr revIDLastSave="0" documentId="13_ncr:1_{4B0B6FFA-2AFF-447A-BE01-47A5F31956CA}" xr6:coauthVersionLast="47" xr6:coauthVersionMax="47" xr10:uidLastSave="{00000000-0000-0000-0000-000000000000}"/>
  <bookViews>
    <workbookView xWindow="-120" yWindow="-120" windowWidth="15600" windowHeight="16800" xr2:uid="{F79DBD27-0B37-4B35-851F-4E913AE4FFE3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  <c r="C9" i="1"/>
  <c r="E9" i="1"/>
  <c r="I9" i="1"/>
  <c r="J9" i="1"/>
  <c r="B10" i="1"/>
  <c r="C10" i="1"/>
  <c r="E10" i="1"/>
  <c r="I10" i="1"/>
  <c r="J10" i="1"/>
  <c r="B7" i="1" l="1"/>
  <c r="C7" i="1"/>
  <c r="E7" i="1"/>
  <c r="I7" i="1"/>
  <c r="J7" i="1"/>
  <c r="B8" i="1"/>
  <c r="C8" i="1"/>
  <c r="E8" i="1"/>
  <c r="I8" i="1"/>
  <c r="J8" i="1"/>
  <c r="C5" i="1"/>
  <c r="C6" i="1"/>
  <c r="C4" i="1"/>
  <c r="J4" i="1" s="1"/>
  <c r="B4" i="1"/>
  <c r="J6" i="1"/>
  <c r="B6" i="1"/>
  <c r="J5" i="1"/>
  <c r="B5" i="1"/>
  <c r="E4" i="1"/>
  <c r="E5" i="1" l="1"/>
  <c r="I5" i="1"/>
  <c r="H4" i="1" s="1"/>
  <c r="E6" i="1"/>
  <c r="I6" i="1"/>
  <c r="D4" i="1"/>
  <c r="G4" i="1" s="1"/>
  <c r="F4" i="1"/>
  <c r="I4" i="1" s="1"/>
</calcChain>
</file>

<file path=xl/sharedStrings.xml><?xml version="1.0" encoding="utf-8"?>
<sst xmlns="http://schemas.openxmlformats.org/spreadsheetml/2006/main" count="20" uniqueCount="19">
  <si>
    <t>Symbol</t>
  </si>
  <si>
    <t>webdienst</t>
  </si>
  <si>
    <t>Price</t>
  </si>
  <si>
    <t>bats.l</t>
  </si>
  <si>
    <t>bp.l</t>
  </si>
  <si>
    <t>currency</t>
  </si>
  <si>
    <t>dividendrate</t>
  </si>
  <si>
    <t>price</t>
  </si>
  <si>
    <t>summaryDetail</t>
  </si>
  <si>
    <t>regularMarketTime</t>
  </si>
  <si>
    <t>shortName</t>
  </si>
  <si>
    <t>Zeit</t>
  </si>
  <si>
    <t>Datum</t>
  </si>
  <si>
    <t>fullExchangeName</t>
  </si>
  <si>
    <t>mmm</t>
  </si>
  <si>
    <t>eurusd=x</t>
  </si>
  <si>
    <t>eurgbp=x</t>
  </si>
  <si>
    <t>xrp-eur</t>
  </si>
  <si>
    <t>blok-usd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</si>
</sst>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F7308-F6DA-4980-8C42-7C0524141C0C}">
  <dimension ref="A1:J10"/>
  <sheetViews>
    <sheetView tabSelected="1" workbookViewId="0">
      <selection activeCell="D23" sqref="D23"/>
    </sheetView>
  </sheetViews>
  <sheetFormatPr baseColWidth="10" defaultRowHeight="14.4" x14ac:dyDescent="0.3"/>
  <cols>
    <col min="7" max="7" width="16.5546875" customWidth="1"/>
    <col min="8" max="8" width="17.44140625" customWidth="1"/>
    <col min="9" max="9" width="18.44140625" customWidth="1"/>
  </cols>
  <sheetData>
    <row r="1" spans="1:10" x14ac:dyDescent="0.3">
      <c r="A1" s="2" t="s">
        <v>0</v>
      </c>
      <c r="B1" s="2" t="s">
        <v>1</v>
      </c>
      <c r="C1" s="2"/>
      <c r="D1" s="2" t="s">
        <v>10</v>
      </c>
      <c r="E1" s="2" t="s">
        <v>2</v>
      </c>
      <c r="F1" s="2" t="s">
        <v>5</v>
      </c>
      <c r="G1" s="2" t="s">
        <v>13</v>
      </c>
      <c r="H1" s="2" t="s">
        <v>9</v>
      </c>
      <c r="I1" s="2" t="s">
        <v>9</v>
      </c>
      <c r="J1" s="2" t="s">
        <v>6</v>
      </c>
    </row>
    <row r="2" spans="1:10" x14ac:dyDescent="0.3">
      <c r="A2" s="2"/>
      <c r="B2" s="2" t="s">
        <v>7</v>
      </c>
      <c r="C2" s="2" t="s">
        <v>8</v>
      </c>
      <c r="D2" s="2"/>
      <c r="E2" s="2"/>
      <c r="F2" s="2"/>
      <c r="G2" s="2"/>
      <c r="H2" s="2" t="s">
        <v>11</v>
      </c>
      <c r="I2" s="2" t="s">
        <v>12</v>
      </c>
      <c r="J2" s="2"/>
    </row>
    <row r="4" spans="1:10" x14ac:dyDescent="0.3">
      <c r="A4" t="s">
        <v>3</v>
      </c>
      <c r="B4" t="str">
        <f>_xlfn.WEBSERVICE("https://query2.finance.yahoo.com/v10/finance/quoteSummary/"&amp;A4&amp;"?modules=price")</f>
        <v>{"quoteSummary":{"result":[{"price":{"maxAge":1,"preMarketChange":{},"preMarketPrice":{},"postMarketChange":{},"postMarketPrice":{},"regularMarketChangePercent":{"raw":0.005284792,"fmt":"0.53%"},"regularMarketChange":{"raw":13.5,"fmt":"13.50"},"regularMarketTime":1685611298,"priceHint":{"raw":2,"fmt":"2","longFmt":"2"},"regularMarketPrice":{"raw":2568.0,"fmt":"2,568.00"},"regularMarketDayHigh":{"raw":2574.5,"fmt":"2,574.50"},"regularMarketDayLow":{"raw":2551.5,"fmt":"2,551.50"},"regularMarketVolume":{"raw":343152,"fmt":"343.15k","longFmt":"343,152.00"},"averageDailyVolume10Day":{},"averageDailyVolume3Month":{},"regularMarketPreviousClose":{"raw":2554.5,"fmt":"2,554.50"},"regularMarketSource":"DELAYED","regularMarketOpen":{"raw":2562.5,"fmt":"2,562.50"},"strikePrice":{},"openInterest":{},"exchange":"LSE","exchangeName":"LSE","exchangeDataDelayedBy":15,"marketState":"REGULAR","quoteType":"EQUITY","symbol":"BATS.L","underlyingSymbol":null,"shortName":"BRITISH AMERICAN TOBACCO PLC OR","longName":"British American Tobacco p.l.c.","currency":"GBp","quoteSourceName":"Delayed Quote","currencySymbol":"£","fromCurrency":null,"toCurrency":null,"lastMarket":null,"volume24Hr":{},"volumeAllCurrencies":{},"circulatingSupply":{},"marketCap":{"raw":57428697088,"fmt":"57.43B","longFmt":"57,428,697,088.00"}}}],"error":null}}</v>
      </c>
      <c r="C4" t="str">
        <f>_xlfn.WEBSERVICE("https://query2.finance.yahoo.com/v10/finance/quoteSummary/"&amp;A4&amp;"?modules=summaryDetail")</f>
        <v>{"quoteSummary":{"result":[{"summaryDetail":{"maxAge":1,"priceHint":{"raw":2,"fmt":"2","longFmt":"2"},"previousClose":{"raw":2554.5,"fmt":"2,554.50"},"open":{"raw":2562.5,"fmt":"2,562.50"},"dayLow":{"raw":2551.5,"fmt":"2,551.50"},"dayHigh":{"raw":2574.5,"fmt":"2,574.50"},"regularMarketPreviousClose":{"raw":2554.5,"fmt":"2,554.50"},"regularMarketOpen":{"raw":2562.5,"fmt":"2,562.50"},"regularMarketDayLow":{"raw":2551.5,"fmt":"2,551.50"},"regularMarketDayHigh":{"raw":2574.5,"fmt":"2,574.50"},"dividendRate":{"raw":2.31,"fmt":"2.31"},"dividendYield":{"raw":0.0889,"fmt":"8.89%"},"exDividendDate":{"raw":1689206400,"fmt":"2023-07-13"},"payoutRatio":{"raw":0.7461,"fmt":"74.61%"},"fiveYearAvgDividendYield":{"raw":6.92,"fmt":"6.92"},"beta":{"raw":0.333462,"fmt":"0.33"},"trailingPE":{"raw":8.79452,"fmt":"8.79"},"forwardPE":{"raw":0.06322631,"fmt":"0.06"},"volume":{"raw":343152,"fmt":"343.15k","longFmt":"343,152"},"regularMarketVolume":{"raw":343152,"fmt":"343.15k","longFmt":"343,152"},"averageVolume":{"raw":4276250,"fmt":"4.28M","longFmt":"4,276,250"},"averageVolume10days":{"raw":4957616,"fmt":"4.96M","longFmt":"4,957,616"},"averageDailyVolume10Day":{"raw":4957616,"fmt":"4.96M","longFmt":"4,957,616"},"bid":{"raw":2568.0,"fmt":"2,568.00"},"ask":{"raw":2568.5,"fmt":"2,568.50"},"bidSize":{"raw":0,"fmt":null,"longFmt":"0"},"askSize":{"raw":0,"fmt":null,"longFmt":"0"},"marketCap":{"raw":57428697088,"fmt":"57.43B","longFmt":"57,428,697,088"},"yield":{},"ytdReturn":{},"totalAssets":{},"expireDate":{},"strikePrice":{},"openInterest":{},"fiftyTwoWeekLow":{"raw":2551.5,"fmt":"2,551.50"},"fiftyTwoWeekHigh":{"raw":3645.0,"fmt":"3,645.00"},"priceToSalesTrailing12Months":{"raw":2.0766118,"fmt":"2.08"},"fiftyDayAverage":{"raw":2824.36,"fmt":"2,824.36"},"twoHundredDayAverage":{"raw":3167.62,"fmt":"3,167.62"},"trailingAnnualDividendRate":{"raw":2.178,"fmt":"2.18"},"trailingAnnualDividendYield":{"raw":8.52613E-4,"fmt":"0.09%"},"navPrice":{},"currency":"GBp","fromCurrency":null,"toCurrency":null,"lastMarket":null,"coinMarketCapLink":null,"volume24Hr":{},"volumeAllCurrencies":{},"circulatingSupply":{},"algorithm":null,"maxSupply":{},"startDate":{},"tradeable":false}}],"error":null}}</v>
      </c>
      <c r="D4" t="e">
        <f>SUBSTITUTE(MID(B4,FIND("shortName",B4)+27,FIND(",",MID(B4,FIND("shortName",B4)+27,50))-1),".",",")/1</f>
        <v>#VALUE!</v>
      </c>
      <c r="E4">
        <f>SUBSTITUTE(MID(B4,FIND("regularMarketPrice",B4)+27,FIND(",",MID(B4,FIND("regularMarketPrice",B4)+27,50))-1),".",",")/1</f>
        <v>2568</v>
      </c>
      <c r="F4" t="e">
        <f>SUBSTITUTE(MID(B4,FIND("currency",B4)+27,FIND(",",MID(B4,FIND("currency",B4)+27,50))-1),".",",")/1</f>
        <v>#VALUE!</v>
      </c>
      <c r="G4" t="e">
        <f>SUBSTITUTE(MID(D4,FIND("fullExchangeName",D4)+27,FIND(",",MID(D4,FIND("fullExchangeName",D4)+27,50))-1),".",",")/1</f>
        <v>#VALUE!</v>
      </c>
      <c r="H4" t="e">
        <f ca="1">I5=SUBSTITUTE(MID(E4,FIND("regularMarketPrice",E4)+27,FIND(",",MID(E4,FIND("regularMarketPrice",E4)+27,50))-1),".",",")/1</f>
        <v>#VALUE!</v>
      </c>
      <c r="I4" t="e">
        <f t="shared" ref="I4" si="0">SUBSTITUTE(MID(F4,FIND("regularMarketPrice",F4)+27,FIND(",",MID(F4,FIND("regularMarketPrice",F4)+27,50))-1),".",",")/1</f>
        <v>#VALUE!</v>
      </c>
      <c r="J4" t="e">
        <f>SUBSTITUTE(MID(C4,FIND("dividendRate",C4)+27,FIND(",",MID(C4,FIND("dividendRate",C4)+27,50))-1),".",",")/1</f>
        <v>#VALUE!</v>
      </c>
    </row>
    <row r="5" spans="1:10" x14ac:dyDescent="0.3">
      <c r="A5" t="s">
        <v>4</v>
      </c>
      <c r="B5" t="str">
        <f t="shared" ref="B5:B6" si="1">_xlfn.WEBSERVICE("https://query2.finance.yahoo.com/v10/finance/quoteSummary/"&amp;A5&amp;"?modules=price")</f>
        <v>{"quoteSummary":{"result":[{"price":{"maxAge":1,"preMarketChange":{},"preMarketPrice":{},"postMarketChange":{},"postMarketPrice":{},"regularMarketChangePercent":{"raw":0.009816926,"fmt":"0.98%"},"regularMarketChange":{"raw":4.450012,"fmt":"4.45"},"regularMarketTime":1685611326,"priceHint":{"raw":2,"fmt":"2","longFmt":"2"},"regularMarketPrice":{"raw":457.75,"fmt":"457.75"},"regularMarketDayHigh":{"raw":459.95,"fmt":"459.95"},"regularMarketDayLow":{"raw":454.35,"fmt":"454.35"},"regularMarketVolume":{"raw":4450663,"fmt":"4.45M","longFmt":"4,450,663.00"},"averageDailyVolume10Day":{},"averageDailyVolume3Month":{},"regularMarketPreviousClose":{"raw":453.3,"fmt":"453.30"},"regularMarketSource":"DELAYED","regularMarketOpen":{"raw":456.35,"fmt":"456.35"},"strikePrice":{},"openInterest":{},"exchange":"LSE","exchangeName":"LSE","exchangeDataDelayedBy":15,"marketState":"REGULAR","quoteType":"EQUITY","symbol":"BP.L","underlyingSymbol":null,"shortName":"BP PLC $0.25","longName":"BP p.l.c.","currency":"GBp","quoteSourceName":"Delayed Quote","currencySymbol":"£","fromCurrency":null,"toCurrency":null,"lastMarket":null,"volume24Hr":{},"volumeAllCurrencies":{},"circulatingSupply":{},"marketCap":{"raw":80332840960,"fmt":"80.33B","longFmt":"80,332,840,960.00"}}}],"error":null}}</v>
      </c>
      <c r="C5" t="str">
        <f t="shared" ref="C5:C6" si="2">_xlfn.WEBSERVICE("https://query2.finance.yahoo.com/v10/finance/quoteSummary/"&amp;A5&amp;"?modules=summaryDetail")</f>
        <v>{"quoteSummary":{"result":[{"summaryDetail":{"maxAge":1,"priceHint":{"raw":2,"fmt":"2","longFmt":"2"},"previousClose":{"raw":453.3,"fmt":"453.30"},"open":{"raw":456.35,"fmt":"456.35"},"dayLow":{"raw":454.35,"fmt":"454.35"},"dayHigh":{"raw":459.95,"fmt":"459.95"},"regularMarketPreviousClose":{"raw":453.3,"fmt":"453.30"},"regularMarketOpen":{"raw":456.35,"fmt":"456.35"},"regularMarketDayLow":{"raw":454.35,"fmt":"454.35"},"regularMarketDayHigh":{"raw":459.95,"fmt":"459.95"},"dividendRate":{"raw":0.21,"fmt":"0.21"},"dividendYield":{"raw":0.044899996,"fmt":"4.49%"},"exDividendDate":{"raw":1683763200,"fmt":"2023-05-11"},"payoutRatio":{"raw":0.1769,"fmt":"17.69%"},"fiveYearAvgDividendYield":{"raw":6.23,"fmt":"6.23"},"beta":{"raw":0.594584,"fmt":"0.59"},"trailingPE":{"raw":4.1613636,"fmt":"4.16"},"forwardPE":{"raw":5.944805,"fmt":"5.94"},"volume":{"raw":4450663,"fmt":"4.45M","longFmt":"4,450,663"},"regularMarketVolume":{"raw":4450663,"fmt":"4.45M","longFmt":"4,450,663"},"averageVolume":{"raw":54393691,"fmt":"54.39M","longFmt":"54,393,691"},"averageVolume10days":{"raw":35059676,"fmt":"35.06M","longFmt":"35,059,676"},"averageDailyVolume10Day":{"raw":35059676,"fmt":"35.06M","longFmt":"35,059,676"},"bid":{"raw":457.65,"fmt":"457.65"},"ask":{"raw":457.75,"fmt":"457.75"},"bidSize":{"raw":0,"fmt":null,"longFmt":"0"},"askSize":{"raw":0,"fmt":null,"longFmt":"0"},"marketCap":{"raw":80332840960,"fmt":"80.33B","longFmt":"80,332,840,960"},"yield":{},"ytdReturn":{},"totalAssets":{},"expireDate":{},"strikePrice":{},"openInterest":{},"fiftyTwoWeekLow":{"raw":359.2,"fmt":"359.20"},"fiftyTwoWeekHigh":{"raw":570.567,"fmt":"570.57"},"priceToSalesTrailing12Months":{"raw":0.32563627,"fmt":"0.33"},"fiftyDayAverage":{"raw":504.832,"fmt":"504.83"},"twoHundredDayAverage":{"raw":487.421,"fmt":"487.42"},"trailingAnnualDividendRate":{"raw":0.252,"fmt":"0.25"},"trailingAnnualDividendYield":{"raw":5.5592327E-4,"fmt":"0.06%"},"navPrice":{},"currency":"GBp","fromCurrency":null,"toCurrency":null,"lastMarket":null,"coinMarketCapLink":null,"volume24Hr":{},"volumeAllCurrencies":{},"circulatingSupply":{},"algorithm":null,"maxSupply":{},"startDate":{},"tradeable":false}}],"error":null}}</v>
      </c>
      <c r="E5">
        <f>SUBSTITUTE(MID(B5,FIND("regularMarketPrice",B5)+27,FIND(",",MID(B5,FIND("regularMarketPrice",B5)+27,50))-1),".",",")/1</f>
        <v>457.75</v>
      </c>
      <c r="I5" s="1">
        <f ca="1">(MID(B5,FIND("regularMarketTime",B5)+19,FIND(",",MID(B5,FIND("regularMarketTime",B5)+19,20))-1)+IF(AND(TODAY()&gt;=(DATE(YEAR(TODAY()),4,0)-WEEKDAY(DATE(YEAR(TODAY()),4,0))+1),TODAY()&lt;=(DATE(YEAR(TODAY()),11,0)-WEEKDAY(DATE(YEAR(TODAY()),11,0))+1)),7200,3600))/86400+25569</f>
        <v>45078.473680555559</v>
      </c>
      <c r="J5">
        <f>IFERROR(SUBSTITUTE(MID(_xlfn.WEBSERVICE("https://query2.finance.yahoo.com/v10/finance/quoteSummary/"&amp;A5&amp;"?modules=summaryDetail"),SEARCH("dividendRate"":",_xlfn.WEBSERVICE("https://query2.finance.yahoo.com/v10/finance/quoteSummary/"&amp;A5&amp;"?modules=summaryDetail"))+21,FIND(",",MID(_xlfn.WEBSERVICE("https://query2.finance.yahoo.com/v10/finance/quoteSummary/"&amp;A5&amp;"?modules=summaryDetail"),SEARCH("dividendRate"":",_xlfn.WEBSERVICE("https://query2.finance.yahoo.com/v10/finance/quoteSummary/"&amp;A5&amp;"?modules=summaryDetail"))+21,50))-1),".",",")/1,"-")</f>
        <v>0.21</v>
      </c>
    </row>
    <row r="6" spans="1:10" x14ac:dyDescent="0.3">
      <c r="A6" t="s">
        <v>14</v>
      </c>
      <c r="B6" t="str">
        <f t="shared" si="1"/>
        <v>{"quoteSummary":{"result":[{"price":{"maxAge":1,"preMarketChangePercent":{"raw":0.005251372,"fmt":"0.53%"},"preMarketChange":{"raw":0.4900055,"fmt":"0.49"},"preMarketTime":1685612072,"preMarketPrice":{"raw":93.8,"fmt":"93.80"},"preMarketSource":"FREE_REALTIME","postMarketChangePercent":{"raw":0.002143442,"fmt":"0.21%"},"postMarketChange":{"raw":0.20000458,"fmt":"0.20"},"postMarketTime":1685577504,"postMarketPrice":{"raw":93.51,"fmt":"93.51"},"postMarketSource":"DELAYED","regularMarketChangePercent":{"raw":-0.028627941,"fmt":"-2.86%"},"regularMarketChange":{"raw":-2.75,"fmt":"-2.75"},"regularMarketTime":1685563391,"priceHint":{"raw":2,"fmt":"2","longFmt":"2"},"regularMarketPrice":{"raw":93.31,"fmt":"93.31"},"regularMarketDayHigh":{"raw":95.77,"fmt":"95.77"},"regularMarketDayLow":{"raw":93.19,"fmt":"93.19"},"regularMarketVolume":{"raw":6026609,"fmt":"6.03M","longFmt":"6,026,609.00"},"averageDailyVolume10Day":{},"averageDailyVolume3Month":{},"regularMarketPreviousClose":{"raw":96.06,"fmt":"96.06"},"regularMarketSource":"DELAYED","regularMarketOpen":{"raw":95.0,"fmt":"95.00"},"strikePrice":{},"openInterest":{},"exchange":"NYQ","exchangeName":"NYSE","exchangeDataDelayedBy":0,"marketState":"PRE","quoteType":"EQUITY","symbol":"MMM","underlyingSymbol":null,"shortName":"3M Company","longName":"3M Company","currency":"USD","quoteSourceName":"Nasdaq Real Time Price","currencySymbol":"$","fromCurrency":null,"toCurrency":null,"lastMarket":null,"volume24Hr":{},"volumeAllCurrencies":{},"circulatingSupply":{},"marketCap":{"raw":51476512768,"fmt":"51.48B","longFmt":"51,476,512,768.00"}}}],"error":null}}</v>
      </c>
      <c r="C6" t="str">
        <f t="shared" si="2"/>
        <v>{"quoteSummary":{"result":[{"summaryDetail":{"maxAge":1,"priceHint":{"raw":2,"fmt":"2","longFmt":"2"},"previousClose":{"raw":96.06,"fmt":"96.06"},"open":{"raw":95.0,"fmt":"95.00"},"dayLow":{"raw":93.19,"fmt":"93.19"},"dayHigh":{"raw":95.77,"fmt":"95.77"},"regularMarketPreviousClose":{"raw":96.06,"fmt":"96.06"},"regularMarketOpen":{"raw":95.0,"fmt":"95.00"},"regularMarketDayLow":{"raw":93.19,"fmt":"93.19"},"regularMarketDayHigh":{"raw":95.77,"fmt":"95.77"},"dividendRate":{"raw":6.0,"fmt":"6.00"},"dividendYield":{"raw":0.0625,"fmt":"6.25%"},"exDividendDate":{"raw":1684368000,"fmt":"2023-05-18"},"payoutRatio":{"raw":0.6167,"fmt":"61.67%"},"fiveYearAvgDividendYield":{"raw":3.61,"fmt":"3.61"},"beta":{"raw":0.948979,"fmt":"0.95"},"trailingPE":{"raw":9.639462,"fmt":"9.64"},"forwardPE":{"raw":9.740084,"fmt":"9.74"},"volume":{"raw":6026609,"fmt":"6.03M","longFmt":"6,026,609"},"regularMarketVolume":{"raw":6026609,"fmt":"6.03M","longFmt":"6,026,609"},"averageVolume":{"raw":3415684,"fmt":"3.42M","longFmt":"3,415,684"},"averageVolume10days":{"raw":3608620,"fmt":"3.61M","longFmt":"3,608,620"},"averageDailyVolume10Day":{"raw":3608620,"fmt":"3.61M","longFmt":"3,608,620"},"bid":{"raw":93.52,"fmt":"93.52"},"ask":{"raw":0.0,"fmt":"0.00"},"bidSize":{"raw":1800,"fmt":"1.8k","longFmt":"1,800"},"askSize":{"raw":800,"fmt":"800","longFmt":"800"},"marketCap":{"raw":51476512768,"fmt":"51.48B","longFmt":"51,476,512,768"},"yield":{},"ytdReturn":{},"totalAssets":{},"expireDate":{},"strikePrice":{},"openInterest":{},"fiftyTwoWeekLow":{"raw":93.19,"fmt":"93.19"},"fiftyTwoWeekHigh":{"raw":152.3,"fmt":"152.30"},"priceToSalesTrailing12Months":{"raw":1.5397838,"fmt":"1.54"},"fiftyDayAverage":{"raw":102.217,"fmt":"102.22"},"twoHundredDayAverage":{"raw":115.69035,"fmt":"115.69"},"trailingAnnualDividendRate":{"raw":5.97,"fmt":"5.97"},"trailingAnnualDividendYield":{"raw":0.062148657,"fmt":"6.21%"},"navPrice":{},"currency":"USD","fromCurrency":null,"toCurrency":null,"lastMarket":null,"coinMarketCapLink":null,"volume24Hr":{},"volumeAllCurrencies":{},"circulatingSupply":{},"algorithm":null,"maxSupply":{},"startDate":{},"tradeable":false}}],"error":null}}</v>
      </c>
      <c r="E6">
        <f>SUBSTITUTE(MID(B6,FIND("regularMarketPrice",B6)+27,FIND(",",MID(B6,FIND("regularMarketPrice",B6)+27,50))-1),".",",")/1</f>
        <v>93.31</v>
      </c>
      <c r="I6" s="1">
        <f ca="1">(MID(B6,FIND("regularMarketTime",B6)+19,FIND(",",MID(B6,FIND("regularMarketTime",B6)+19,20))-1)+IF(AND(TODAY()&gt;=(DATE(YEAR(TODAY()),4,0)-WEEKDAY(DATE(YEAR(TODAY()),4,0))+1),TODAY()&lt;=(DATE(YEAR(TODAY()),11,0)-WEEKDAY(DATE(YEAR(TODAY()),11,0))+1)),7200,3600))/86400+25569</f>
        <v>45077.91887731482</v>
      </c>
      <c r="J6">
        <f>IFERROR(SUBSTITUTE(MID(_xlfn.WEBSERVICE("https://query2.finance.yahoo.com/v10/finance/quoteSummary/"&amp;A6&amp;"?modules=summaryDetail"),SEARCH("dividendRate"":",_xlfn.WEBSERVICE("https://query2.finance.yahoo.com/v10/finance/quoteSummary/"&amp;A6&amp;"?modules=summaryDetail"))+21,FIND(",",MID(_xlfn.WEBSERVICE("https://query2.finance.yahoo.com/v10/finance/quoteSummary/"&amp;A6&amp;"?modules=summaryDetail"),SEARCH("dividendRate"":",_xlfn.WEBSERVICE("https://query2.finance.yahoo.com/v10/finance/quoteSummary/"&amp;A6&amp;"?modules=summaryDetail"))+21,50))-1),".",",")/1,"-")</f>
        <v>6</v>
      </c>
    </row>
    <row r="7" spans="1:10" x14ac:dyDescent="0.3">
      <c r="A7" t="s">
        <v>15</v>
      </c>
      <c r="B7" t="str">
        <f t="shared" ref="B7:B8" si="3">_xlfn.WEBSERVICE("https://query2.finance.yahoo.com/v10/finance/quoteSummary/"&amp;A7&amp;"?modules=price")</f>
        <v>{"quoteSummary":{"result":[{"price":{"maxAge":1,"preMarketChange":{},"preMarketPrice":{},"postMarketChange":{},"postMarketPrice":{},"regularMarketChangePercent":{"raw":4.2786048E-4,"fmt":"0.0428%"},"regularMarketChange":{"raw":4.5740604E-4,"fmt":"0.0005"},"regularMarketTime":1685612214,"priceHint":{"raw":4,"fmt":"4","longFmt":"4"},"regularMarketPrice":{"raw":1.0696331,"fmt":"1.0696"},"regularMarketDayHigh":{"raw":1.07032,"fmt":"1.0703"},"regularMarketDayLow":{"raw":1.0664392,"fmt":"1.0664"},"regularMarketVolume":{"raw":0,"fmt":null,"longFmt":"0.0000"},"averageDailyVolume10Day":{},"averageDailyVolume3Month":{},"regularMarketPreviousClose":{"raw":1.0691757,"fmt":"1.0692"},"regularMarketSource":"DELAYED","regularMarketOpen":{"raw":1.06929,"fmt":"1.0693"},"strikePrice":{},"openInterest":{},"exchange":"CCY","exchangeName":"CCY","exchangeDataDelayedBy":0,"marketState":"REGULAR","quoteType":"CURRENCY","symbol":"EURUSD=X","underlyingSymbol":null,"shortName":"EUR/USD","longName":null,"currency":"USD","quoteSourceName":"Delayed Quote","currencySymbol":"$","fromCurrency":null,"toCurrency":null,"lastMarket":null,"volume24Hr":{},"volumeAllCurrencies":{},"circulatingSupply":{},"marketCap":{}}}],"error":null}}</v>
      </c>
      <c r="C7" t="str">
        <f t="shared" ref="C7:C8" si="4">_xlfn.WEBSERVICE("https://query2.finance.yahoo.com/v10/finance/quoteSummary/"&amp;A7&amp;"?modules=summaryDetail")</f>
        <v>{"quoteSummary":{"result":[{"summaryDetail":{"maxAge":1,"priceHint":{"raw":4,"fmt":"4","longFmt":"4"},"previousClose":{"raw":1.0691757,"fmt":"1.0692"},"open":{"raw":1.06929,"fmt":"1.0693"},"dayLow":{"raw":1.0664392,"fmt":"1.0664"},"dayHigh":{"raw":1.07032,"fmt":"1.0703"},"regularMarketPreviousClose":{"raw":1.0691757,"fmt":"1.0692"},"regularMarketOpen":{"raw":1.06929,"fmt":"1.0693"},"regularMarketDayLow":{"raw":1.0664392,"fmt":"1.0664"},"regularMarketDayHigh":{"raw":1.07032,"fmt":"1.0703"},"dividendRate":{},"dividendYield":{},"exDividendDate":{},"payoutRatio":{},"fiveYearAvgDividendYield":{},"beta":{},"forwardPE":{},"volume":{"raw":0,"fmt":null,"longFmt":"0"},"regularMarketVolume":{"raw":0,"fmt":null,"longFmt":"0"},"averageVolume":{"raw":0,"fmt":null,"longFmt":"0"},"averageVolume10days":{"raw":0,"fmt":null,"longFmt":"0"},"averageDailyVolume10Day":{"raw":0,"fmt":null,"longFmt":"0"},"bid":{"raw":1.0696331,"fmt":"1.0696"},"ask":{"raw":1.0690614,"fmt":"1.0691"},"bidSize":{"raw":0,"fmt":null,"longFmt":"0"},"askSize":{"raw":0,"fmt":null,"longFmt":"0"},"marketCap":{},"yield":{},"ytdReturn":{},"totalAssets":{},"expireDate":{},"strikePrice":{},"openInterest":{},"fiftyTwoWeekLow":{"raw":0.9540164,"fmt":"0.9540"},"fiftyTwoWeekHigh":{"raw":1.10941,"fmt":"1.1094"},"priceToSalesTrailing12Months":{},"fiftyDayAverage":{"raw":1.0904415,"fmt":"1.0904"},"twoHundredDayAverage":{"raw":1.0476003,"fmt":"1.0476"},"trailingAnnualDividendRate":{},"trailingAnnualDividendYield":{},"navPrice":{},"currency":"USD","fromCurrency":null,"toCurrency":null,"lastMarket":null,"coinMarketCapLink":null,"volume24Hr":{},"volumeAllCurrencies":{},"circulatingSupply":{},"algorithm":null,"maxSupply":{},"startDate":{},"tradeable":false}}],"error":null}}</v>
      </c>
      <c r="E7">
        <f t="shared" ref="E7:E8" si="5">SUBSTITUTE(MID(B7,FIND("regularMarketPrice",B7)+27,FIND(",",MID(B7,FIND("regularMarketPrice",B7)+27,50))-1),".",",")/1</f>
        <v>1.0696330999999999</v>
      </c>
      <c r="I7" s="1">
        <f t="shared" ref="I7:I8" ca="1" si="6">(MID(B7,FIND("regularMarketTime",B7)+19,FIND(",",MID(B7,FIND("regularMarketTime",B7)+19,20))-1)+IF(AND(TODAY()&gt;=(DATE(YEAR(TODAY()),4,0)-WEEKDAY(DATE(YEAR(TODAY()),4,0))+1),TODAY()&lt;=(DATE(YEAR(TODAY()),11,0)-WEEKDAY(DATE(YEAR(TODAY()),11,0))+1)),7200,3600))/86400+25569</f>
        <v>45078.483958333338</v>
      </c>
      <c r="J7" t="str">
        <f t="shared" ref="J7:J8" si="7">IFERROR(SUBSTITUTE(MID(_xlfn.WEBSERVICE("https://query2.finance.yahoo.com/v10/finance/quoteSummary/"&amp;A7&amp;"?modules=summaryDetail"),SEARCH("dividendRate"":",_xlfn.WEBSERVICE("https://query2.finance.yahoo.com/v10/finance/quoteSummary/"&amp;A7&amp;"?modules=summaryDetail"))+21,FIND(",",MID(_xlfn.WEBSERVICE("https://query2.finance.yahoo.com/v10/finance/quoteSummary/"&amp;A7&amp;"?modules=summaryDetail"),SEARCH("dividendRate"":",_xlfn.WEBSERVICE("https://query2.finance.yahoo.com/v10/finance/quoteSummary/"&amp;A7&amp;"?modules=summaryDetail"))+21,50))-1),".",",")/1,"-")</f>
        <v>-</v>
      </c>
    </row>
    <row r="8" spans="1:10" x14ac:dyDescent="0.3">
      <c r="A8" t="s">
        <v>16</v>
      </c>
      <c r="B8" t="str">
        <f t="shared" si="3"/>
        <v>{"quoteSummary":{"result":[{"price":{"maxAge":1,"preMarketChange":{},"preMarketPrice":{},"postMarketChange":{},"postMarketPrice":{},"regularMarketChangePercent":{"raw":0.0014905152,"fmt":"0.1491%"},"regularMarketChange":{"raw":0.0012800097,"fmt":"0.0013"},"regularMarketTime":1685612225,"priceHint":{"raw":4,"fmt":"4","longFmt":"4"},"regularMarketPrice":{"raw":0.86005,"fmt":"0.8601"},"regularMarketDayHigh":{"raw":0.8603,"fmt":"0.8603"},"regularMarketDayLow":{"raw":0.8583,"fmt":"0.8583"},"regularMarketVolume":{"raw":0,"fmt":null,"longFmt":"0.0000"},"averageDailyVolume10Day":{},"averageDailyVolume3Month":{},"regularMarketPreviousClose":{"raw":0.85877,"fmt":"0.8588"},"regularMarketSource":"DELAYED","regularMarketOpen":{"raw":0.85897,"fmt":"0.8590"},"strikePrice":{},"openInterest":{},"exchange":"CCY","exchangeName":"CCY","exchangeDataDelayedBy":0,"marketState":"REGULAR","quoteType":"CURRENCY","symbol":"EURGBP=X","underlyingSymbol":null,"shortName":"EUR/GBP","longName":"EUR/GBP","currency":"GBP","quoteSourceName":"Delayed Quote","currencySymbol":"£","fromCurrency":null,"toCurrency":null,"lastMarket":null,"volume24Hr":{},"volumeAllCurrencies":{},"circulatingSupply":{},"marketCap":{}}}],"error":null}}</v>
      </c>
      <c r="C8" t="str">
        <f t="shared" si="4"/>
        <v>{"quoteSummary":{"result":[{"summaryDetail":{"maxAge":1,"priceHint":{"raw":4,"fmt":"4","longFmt":"4"},"previousClose":{"raw":0.85877,"fmt":"0.8588"},"open":{"raw":0.85897,"fmt":"0.8590"},"dayLow":{"raw":0.8583,"fmt":"0.8583"},"dayHigh":{"raw":0.8603,"fmt":"0.8603"},"regularMarketPreviousClose":{"raw":0.85877,"fmt":"0.8588"},"regularMarketOpen":{"raw":0.85897,"fmt":"0.8590"},"regularMarketDayLow":{"raw":0.8583,"fmt":"0.8583"},"regularMarketDayHigh":{"raw":0.8603,"fmt":"0.8603"},"dividendRate":{},"dividendYield":{},"exDividendDate":{},"payoutRatio":{},"fiveYearAvgDividendYield":{},"beta":{},"forwardPE":{},"volume":{"raw":0,"fmt":null,"longFmt":"0"},"regularMarketVolume":{"raw":0,"fmt":null,"longFmt":"0"},"averageVolume":{"raw":0,"fmt":null,"longFmt":"0"},"averageVolume10days":{"raw":0,"fmt":null,"longFmt":"0"},"averageDailyVolume10Day":{"raw":0,"fmt":null,"longFmt":"0"},"bid":{"raw":0.86,"fmt":"0.8600"},"ask":{"raw":0.8607,"fmt":"0.8607"},"bidSize":{"raw":0,"fmt":null,"longFmt":"0"},"askSize":{"raw":0,"fmt":null,"longFmt":"0"},"marketCap":{},"yield":{},"ytdReturn":{},"totalAssets":{},"expireDate":{},"strikePrice":{},"openInterest":{},"fiftyTwoWeekLow":{"raw":0.834,"fmt":"0.8340"},"fiftyTwoWeekHigh":{"raw":0.92358,"fmt":"0.9236"},"priceToSalesTrailing12Months":{},"fiftyDayAverage":{"raw":0.8764286,"fmt":"0.8764"},"twoHundredDayAverage":{"raw":0.87572,"fmt":"0.8757"},"trailingAnnualDividendRate":{},"trailingAnnualDividendYield":{},"navPrice":{},"currency":"GBP","fromCurrency":null,"toCurrency":null,"lastMarket":null,"coinMarketCapLink":null,"volume24Hr":{},"volumeAllCurrencies":{},"circulatingSupply":{},"algorithm":null,"maxSupply":{},"startDate":{},"tradeable":false}}],"error":null}}</v>
      </c>
      <c r="E8">
        <f t="shared" si="5"/>
        <v>0.86004999999999998</v>
      </c>
      <c r="I8" s="1">
        <f t="shared" ca="1" si="6"/>
        <v>45078.484085648146</v>
      </c>
      <c r="J8" t="str">
        <f t="shared" si="7"/>
        <v>-</v>
      </c>
    </row>
    <row r="9" spans="1:10" x14ac:dyDescent="0.3">
      <c r="A9" t="s">
        <v>17</v>
      </c>
      <c r="B9" t="str">
        <f t="shared" ref="B9:B10" si="8">_xlfn.WEBSERVICE("https://query2.finance.yahoo.com/v10/finance/quoteSummary/"&amp;A9&amp;"?modules=price")</f>
        <v>{"quoteSummary":{"result":[{"price":{"maxAge":1,"preMarketChange":{},"preMarketPrice":{},"postMarketChange":{},"postMarketPrice":{},"regularMarketChangePercent":{"raw":0.0037496672,"fmt":"0.37%"},"regularMarketChange":{"raw":0.0017718077,"fmt":"0.001772"},"regularMarketTime":1685612127,"priceHint":{"raw":6,"fmt":"6","longFmt":"6"},"regularMarketPrice":{"raw":0.4743052,"fmt":"0.474305"},"regularMarketDayHigh":{"raw":0.48322868,"fmt":"0.483229"},"regularMarketDayLow":{"raw":0.47105205,"fmt":"0.471052"},"regularMarketVolume":{"raw":1227491584,"fmt":"1.23B","longFmt":"1,227,491,584.00"},"averageDailyVolume10Day":{},"averageDailyVolume3Month":{},"regularMarketPreviousClose":{"raw":0.48314652,"fmt":"0.483147"},"regularMarketSource":"FREE_REALTIME","regularMarketOpen":{"raw":0.48314652,"fmt":"0.483147"},"strikePrice":{},"openInterest":{},"exchange":"CCC","exchangeName":"CCC","exchangeDataDelayedBy":0,"marketState":"REGULAR","quoteType":"CRYPTOCURRENCY","symbol":"XRP-EUR","underlyingSymbol":null,"shortName":"XRP EUR","longName":"XRP EUR","currency":"EUR","quoteSourceName":"CoinMarketCap","currencySymbol":"€","fromCurrency":"XRP","toCurrency":"EUR=X","lastMarket":"CoinMarketCap","volume24Hr":{"raw":1227491584,"fmt":"1.23B","longFmt":"1,227,491,584.00"},"volumeAllCurrencies":{"raw":1227491584,"fmt":"1.23B","longFmt":"1,227,491,584.00"},"circulatingSupply":{"raw":51983384576,"fmt":"51.98B","longFmt":"51,983,384,576.00"},"marketCap":{"raw":24655990784,"fmt":"24.66B","longFmt":"24,655,990,784.00"}}}],"error":null}}</v>
      </c>
      <c r="C9" t="str">
        <f t="shared" ref="C9:C10" si="9">_xlfn.WEBSERVICE("https://query2.finance.yahoo.com/v10/finance/quoteSummary/"&amp;A9&amp;"?modules=summaryDetail")</f>
        <v>{"quoteSummary":{"result":[{"summaryDetail":{"maxAge":1,"priceHint":{"raw":6,"fmt":"6","longFmt":"6"},"previousClose":{"raw":0.48314652,"fmt":"0.483147"},"open":{"raw":0.48314652,"fmt":"0.483147"},"dayLow":{"raw":0.47105205,"fmt":"0.471052"},"dayHigh":{"raw":0.48322868,"fmt":"0.483229"},"regularMarketPreviousClose":{"raw":0.48314652,"fmt":"0.483147"},"regularMarketOpen":{"raw":0.48314652,"fmt":"0.483147"},"regularMarketDayLow":{"raw":0.47105205,"fmt":"0.471052"},"regularMarketDayHigh":{"raw":0.48322868,"fmt":"0.483229"},"dividendRate":{},"dividendYield":{},"exDividendDate":{},"payoutRatio":{},"fiveYearAvgDividendYield":{},"beta":{},"forwardPE":{},"volume":{"raw":1227491584,"fmt":"1.23B","longFmt":"1,227,491,584"},"regularMarketVolume":{"raw":1227491584,"fmt":"1.23B","longFmt":"1,227,491,584"},"averageVolume":{"raw":1156386618,"fmt":"1.16B","longFmt":"1,156,386,618"},"averageVolume10days":{"raw":866563538,"fmt":"866.56M","longFmt":"866,563,538"},"averageDailyVolume10Day":{"raw":866563538,"fmt":"866.56M","longFmt":"866,563,538"},"bid":{},"ask":{},"bidSize":{},"askSize":{},"marketCap":{"raw":24655990784,"fmt":"24.66B","longFmt":"24,655,990,784"},"yield":{},"ytdReturn":{},"totalAssets":{},"expireDate":{},"strikePrice":{},"openInterest":{},"fiftyTwoWeekLow":{"raw":0.276848,"fmt":"0.276848"},"fiftyTwoWeekHigh":{"raw":0.562245,"fmt":"0.562245"},"priceToSalesTrailing12Months":{},"fiftyDayAverage":{"raw":0.4288866,"fmt":"0.428887"},"twoHundredDayAverage":{"raw":0.38515607,"fmt":"0.385156"},"trailingAnnualDividendRate":{},"trailingAnnualDividendYield":{},"navPrice":{},"currency":"EUR","fromCurrency":"XRP","toCurrency":"EUR=X","lastMarket":"CoinMarketCap","coinMarketCapLink":"https://coinmarketcap.com/currencies/xrp","volume24Hr":{"raw":1227491584,"fmt":"1.23B","longFmt":"1,227,491,584.00"},"volumeAllCurrencies":{"raw":1227491584,"fmt":"1.23B","longFmt":"1,227,491,584.00"},"circulatingSupply":{"raw":51983384576,"fmt":"51.98B","longFmt":"51,983,384,576.00"},"algorithm":null,"maxSupply":{},"startDate":{"raw":1375574400,"fmt":"2013-08-04"},"tradeable":false}}],"error":null}}</v>
      </c>
      <c r="E9">
        <f t="shared" ref="E9:E10" si="10">SUBSTITUTE(MID(B9,FIND("regularMarketPrice",B9)+27,FIND(",",MID(B9,FIND("regularMarketPrice",B9)+27,50))-1),".",",")/1</f>
        <v>0.47430519999999998</v>
      </c>
      <c r="I9" s="1">
        <f t="shared" ref="I9:I10" ca="1" si="11">(MID(B9,FIND("regularMarketTime",B9)+19,FIND(",",MID(B9,FIND("regularMarketTime",B9)+19,20))-1)+IF(AND(TODAY()&gt;=(DATE(YEAR(TODAY()),4,0)-WEEKDAY(DATE(YEAR(TODAY()),4,0))+1),TODAY()&lt;=(DATE(YEAR(TODAY()),11,0)-WEEKDAY(DATE(YEAR(TODAY()),11,0))+1)),7200,3600))/86400+25569</f>
        <v>45078.482951388884</v>
      </c>
      <c r="J9" t="str">
        <f t="shared" ref="J9:J10" si="12">IFERROR(SUBSTITUTE(MID(_xlfn.WEBSERVICE("https://query2.finance.yahoo.com/v10/finance/quoteSummary/"&amp;A9&amp;"?modules=summaryDetail"),SEARCH("dividendRate"":",_xlfn.WEBSERVICE("https://query2.finance.yahoo.com/v10/finance/quoteSummary/"&amp;A9&amp;"?modules=summaryDetail"))+21,FIND(",",MID(_xlfn.WEBSERVICE("https://query2.finance.yahoo.com/v10/finance/quoteSummary/"&amp;A9&amp;"?modules=summaryDetail"),SEARCH("dividendRate"":",_xlfn.WEBSERVICE("https://query2.finance.yahoo.com/v10/finance/quoteSummary/"&amp;A9&amp;"?modules=summaryDetail"))+21,50))-1),".",",")/1,"-")</f>
        <v>-</v>
      </c>
    </row>
    <row r="10" spans="1:10" x14ac:dyDescent="0.3">
      <c r="A10" t="s">
        <v>18</v>
      </c>
      <c r="B10" t="str">
        <f t="shared" si="8"/>
        <v>{"quoteSummary":{"result":[{"price":{"maxAge":1,"preMarketChange":{},"preMarketPrice":{},"postMarketChange":{},"postMarketPrice":{},"regularMarketChangePercent":{"raw":-0.006444471,"fmt":"-0.64%"},"regularMarketChange":{"raw":-1.2813136E-5,"fmt":"-0.000013"},"regularMarketTime":1685611860,"priceHint":{"raw":6,"fmt":"6","longFmt":"6"},"regularMarketPrice":{"raw":0.001975418,"fmt":"0.001975"},"regularMarketDayHigh":{"raw":0.0019841832,"fmt":"0.001984"},"regularMarketDayLow":{"raw":0.0019669102,"fmt":"0.001967"},"regularMarketVolume":{"raw":433989,"fmt":"433.99k","longFmt":"433,989.00"},"averageDailyVolume10Day":{},"averageDailyVolume3Month":{},"regularMarketPreviousClose":{"raw":0.001976876,"fmt":"0.001977"},"regularMarketSource":"FREE_REALTIME","regularMarketOpen":{"raw":0.001976876,"fmt":"0.001977"},"strikePrice":{},"openInterest":{},"exchange":"CCC","exchangeName":"CCC","exchangeDataDelayedBy":0,"marketState":"REGULAR","quoteType":"CRYPTOCURRENCY","symbol":"BLOK-USD","underlyingSymbol":null,"shortName":"Bloktopia USD","longName":"Bloktopia USD","currency":"USD","quoteSourceName":"CoinMarketCap","currencySymbol":"$","fromCurrency":"BLOK","toCurrency":"USD=X","lastMarket":"CoinMarketCap","volume24Hr":{"raw":433989,"fmt":"433.99k","longFmt":"433,989.00"},"volumeAllCurrencies":{"raw":433989,"fmt":"433.99k","longFmt":"433,989.00"},"circulatingSupply":{"raw":17536641024,"fmt":"17.54B","longFmt":"17,536,641,024.00"},"marketCap":{"raw":34642196,"fmt":"34.64M","longFmt":"34,642,196.00"}}}],"error":null}}</v>
      </c>
      <c r="C10" t="str">
        <f t="shared" si="9"/>
        <v>{"quoteSummary":{"result":[{"summaryDetail":{"maxAge":1,"priceHint":{"raw":6,"fmt":"6","longFmt":"6"},"previousClose":{"raw":0.001976876,"fmt":"0.001977"},"open":{"raw":0.001976876,"fmt":"0.001977"},"dayLow":{"raw":0.0019669102,"fmt":"0.001967"},"dayHigh":{"raw":0.0019841832,"fmt":"0.001984"},"regularMarketPreviousClose":{"raw":0.001976876,"fmt":"0.001977"},"regularMarketOpen":{"raw":0.001976876,"fmt":"0.001977"},"regularMarketDayLow":{"raw":0.0019669102,"fmt":"0.001967"},"regularMarketDayHigh":{"raw":0.0019841832,"fmt":"0.001984"},"dividendRate":{},"dividendYield":{},"exDividendDate":{},"payoutRatio":{},"fiveYearAvgDividendYield":{},"beta":{},"forwardPE":{},"volume":{"raw":433989,"fmt":"433.99k","longFmt":"433,989"},"regularMarketVolume":{"raw":433989,"fmt":"433.99k","longFmt":"433,989"},"averageVolume":{"raw":759049,"fmt":"759.05k","longFmt":"759,049"},"averageVolume10days":{"raw":917532,"fmt":"917.53k","longFmt":"917,532"},"averageDailyVolume10Day":{"raw":917532,"fmt":"917.53k","longFmt":"917,532"},"bid":{},"ask":{},"bidSize":{},"askSize":{},"marketCap":{"raw":34642196,"fmt":"34.64M","longFmt":"34,642,196"},"yield":{},"ytdReturn":{},"totalAssets":{},"expireDate":{},"strikePrice":{},"openInterest":{},"fiftyTwoWeekLow":{"raw":0.001782,"fmt":"0.001782"},"fiftyTwoWeekHigh":{"raw":0.006449,"fmt":"0.006449"},"priceToSalesTrailing12Months":{},"fiftyDayAverage":{"raw":0.00224486,"fmt":"0.002245"},"twoHundredDayAverage":{"raw":0.00246918,"fmt":"0.002469"},"trailingAnnualDividendRate":{},"trailingAnnualDividendYield":{},"navPrice":{},"currency":"USD","fromCurrency":"BLOK","toCurrency":"USD=X","lastMarket":"CoinMarketCap","coinMarketCapLink":"https://coinmarketcap.com/currencies/bloktopia","volume24Hr":{"raw":433989,"fmt":"433.99k","longFmt":"433,989.00"},"volumeAllCurrencies":{"raw":433989,"fmt":"433.99k","longFmt":"433,989.00"},"circulatingSupply":{"raw":17536641024,"fmt":"17.54B","longFmt":"17,536,641,024.00"},"algorithm":null,"maxSupply":{},"startDate":{"raw":1628467200,"fmt":"2021-08-09"},"tradeable":false}}],"error":null}}</v>
      </c>
      <c r="E10">
        <f t="shared" si="10"/>
        <v>1.9754180000000001E-3</v>
      </c>
      <c r="I10" s="1">
        <f t="shared" ca="1" si="11"/>
        <v>45078.479861111111</v>
      </c>
      <c r="J10" t="str">
        <f t="shared" si="12"/>
        <v>-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Finanz Schlabbe</dc:creator>
  <cp:lastModifiedBy>Finanz Schlabbe</cp:lastModifiedBy>
  <dcterms:created xsi:type="dcterms:W3CDTF">2023-06-01T08:59:24Z</dcterms:created>
  <dcterms:modified xsi:type="dcterms:W3CDTF">2023-06-01T09:45:50Z</dcterms:modified>
</cp:coreProperties>
</file>