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0"/>
  <workbookPr filterPrivacy="1" defaultThemeVersion="166925"/>
  <xr:revisionPtr revIDLastSave="0" documentId="13_ncr:1_{9F951586-327D-4C5E-BA2E-637851C75765}" xr6:coauthVersionLast="36" xr6:coauthVersionMax="36" xr10:uidLastSave="{00000000-0000-0000-0000-000000000000}"/>
  <bookViews>
    <workbookView xWindow="0" yWindow="0" windowWidth="28800" windowHeight="12225" xr2:uid="{9A463A82-3C84-499C-A863-070AD2B4F331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4" i="1" l="1"/>
  <c r="E21" i="1"/>
  <c r="E20" i="1"/>
  <c r="J17" i="1"/>
  <c r="H17" i="1"/>
  <c r="H6" i="1"/>
  <c r="H7" i="1"/>
  <c r="H8" i="1"/>
  <c r="H9" i="1"/>
  <c r="H10" i="1"/>
  <c r="H11" i="1"/>
  <c r="H12" i="1"/>
  <c r="H13" i="1"/>
  <c r="H14" i="1"/>
  <c r="H15" i="1"/>
  <c r="H16" i="1"/>
  <c r="H5" i="1"/>
  <c r="D17" i="1"/>
  <c r="E17" i="1"/>
  <c r="G17" i="1"/>
  <c r="B17" i="1"/>
  <c r="G6" i="1"/>
  <c r="G7" i="1"/>
  <c r="G8" i="1"/>
  <c r="G9" i="1"/>
  <c r="G10" i="1"/>
  <c r="G11" i="1"/>
  <c r="G12" i="1"/>
  <c r="G13" i="1"/>
  <c r="G14" i="1"/>
  <c r="G15" i="1"/>
  <c r="G16" i="1"/>
  <c r="G5" i="1"/>
  <c r="D6" i="1"/>
  <c r="D7" i="1"/>
  <c r="D8" i="1"/>
  <c r="D9" i="1"/>
  <c r="D10" i="1"/>
  <c r="D11" i="1"/>
  <c r="D12" i="1"/>
  <c r="D13" i="1"/>
  <c r="D14" i="1"/>
  <c r="D15" i="1"/>
  <c r="D16" i="1"/>
  <c r="D5" i="1"/>
</calcChain>
</file>

<file path=xl/sharedStrings.xml><?xml version="1.0" encoding="utf-8"?>
<sst xmlns="http://schemas.openxmlformats.org/spreadsheetml/2006/main" count="30" uniqueCount="26">
  <si>
    <t>Jahresüberblick</t>
  </si>
  <si>
    <t>Monat</t>
  </si>
  <si>
    <t>Brutto</t>
  </si>
  <si>
    <t>Netto</t>
  </si>
  <si>
    <t>Ust.</t>
  </si>
  <si>
    <t>Einnahmen</t>
  </si>
  <si>
    <t>Ausgaben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</si>
  <si>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</si>
  <si>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</si>
  <si>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</si>
  <si>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</si>
  <si>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</si>
  <si>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</si>
  <si>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</si>
  <si>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</si>
  <si>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</si>
  <si>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</si>
  <si>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</si>
  <si>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</si>
  <si>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Σ</t>
  </si>
  <si>
    <t>Nettogewinn</t>
  </si>
  <si>
    <t>GKV</t>
  </si>
  <si>
    <t>- GKV (auf Basis von Nettogewinn)</t>
  </si>
  <si>
    <t>- Einkommenssteuer (auf Basis von Nettogewinn)</t>
  </si>
  <si>
    <t>= tasächlicher Gewinn pro Jahr</t>
  </si>
  <si>
    <t>- Rentenversicherung (12x 600€)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</si>
</sst>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44" fontId="0" fillId="0" borderId="0" xfId="1" applyFont="1"/>
    <xf numFmtId="44" fontId="0" fillId="0" borderId="1" xfId="1" applyFont="1" applyBorder="1"/>
    <xf numFmtId="164" fontId="0" fillId="0" borderId="1" xfId="0" applyNumberFormat="1" applyBorder="1"/>
    <xf numFmtId="0" fontId="5" fillId="0" borderId="0" xfId="0" applyFont="1"/>
    <xf numFmtId="0" fontId="4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4" fillId="0" borderId="1" xfId="0" applyFont="1" applyBorder="1"/>
    <xf numFmtId="44" fontId="0" fillId="0" borderId="1" xfId="0" applyNumberFormat="1" applyBorder="1"/>
    <xf numFmtId="44" fontId="0" fillId="0" borderId="0" xfId="0" applyNumberFormat="1"/>
    <xf numFmtId="44" fontId="0" fillId="0" borderId="3" xfId="0" applyNumberFormat="1" applyBorder="1"/>
    <xf numFmtId="44" fontId="0" fillId="0" borderId="0" xfId="0" applyNumberFormat="1" applyBorder="1"/>
    <xf numFmtId="0" fontId="4" fillId="0" borderId="4" xfId="0" applyFont="1" applyBorder="1"/>
    <xf numFmtId="0" fontId="4" fillId="0" borderId="2" xfId="0" applyFont="1" applyBorder="1"/>
    <xf numFmtId="0" fontId="0" fillId="0" borderId="0" xfId="0" applyAlignment="1">
      <alignment horizontal="right"/>
    </xf>
    <xf numFmtId="0" fontId="4" fillId="0" borderId="0" xfId="0" quotePrefix="1" applyFont="1" applyAlignment="1">
      <alignment horizontal="right"/>
    </xf>
    <xf numFmtId="44" fontId="2" fillId="2" borderId="1" xfId="2" applyNumberFormat="1" applyBorder="1"/>
    <xf numFmtId="0" fontId="4" fillId="0" borderId="0" xfId="0" applyFont="1" applyFill="1" applyBorder="1" applyAlignment="1">
      <alignment horizontal="right"/>
    </xf>
    <xf numFmtId="0" fontId="4" fillId="0" borderId="0" xfId="0" applyFont="1" applyFill="1" applyBorder="1" applyAlignment="1"/>
    <xf numFmtId="0" fontId="4" fillId="0" borderId="0" xfId="0" quotePrefix="1" applyFont="1" applyFill="1" applyBorder="1" applyAlignment="1">
      <alignment horizontal="right"/>
    </xf>
    <xf numFmtId="0" fontId="4" fillId="0" borderId="0" xfId="0" quotePrefix="1" applyFont="1" applyFill="1" applyBorder="1" applyAlignment="1"/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</cellXfs>
  <cellStyles count="3">
    <cellStyle name="Gut" xfId="2" builtinId="26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404888</xdr:colOff>
      <xdr:row>0</xdr:row>
      <xdr:rowOff>33132</xdr:rowOff>
    </xdr:from>
    <xdr:to>
      <xdr:col>17</xdr:col>
      <xdr:colOff>360647</xdr:colOff>
      <xdr:row>11</xdr:row>
      <xdr:rowOff>128382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52BFECCB-922D-4026-89CE-8351D6D441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3708" b="17468"/>
        <a:stretch/>
      </xdr:blipFill>
      <xdr:spPr>
        <a:xfrm>
          <a:off x="7328830" y="33132"/>
          <a:ext cx="5289759" cy="229332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5</xdr:col>
      <xdr:colOff>87312</xdr:colOff>
      <xdr:row>17</xdr:row>
      <xdr:rowOff>97775</xdr:rowOff>
    </xdr:from>
    <xdr:to>
      <xdr:col>7</xdr:col>
      <xdr:colOff>369552</xdr:colOff>
      <xdr:row>19</xdr:row>
      <xdr:rowOff>63500</xdr:rowOff>
    </xdr:to>
    <xdr:cxnSp macro="">
      <xdr:nvCxnSpPr>
        <xdr:cNvPr id="8" name="Gerade Verbindung mit Pfeil 7">
          <a:extLst>
            <a:ext uri="{FF2B5EF4-FFF2-40B4-BE49-F238E27FC236}">
              <a16:creationId xmlns:a16="http://schemas.microsoft.com/office/drawing/2014/main" id="{A0C57A08-6A50-4D25-94FB-B2E139245B87}"/>
            </a:ext>
          </a:extLst>
        </xdr:cNvPr>
        <xdr:cNvCxnSpPr/>
      </xdr:nvCxnSpPr>
      <xdr:spPr>
        <a:xfrm flipH="1">
          <a:off x="3984625" y="3439463"/>
          <a:ext cx="1480802" cy="34672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55564</xdr:colOff>
      <xdr:row>4</xdr:row>
      <xdr:rowOff>134939</xdr:rowOff>
    </xdr:from>
    <xdr:to>
      <xdr:col>10</xdr:col>
      <xdr:colOff>527539</xdr:colOff>
      <xdr:row>10</xdr:row>
      <xdr:rowOff>51288</xdr:rowOff>
    </xdr:to>
    <xdr:cxnSp macro="">
      <xdr:nvCxnSpPr>
        <xdr:cNvPr id="10" name="Gerade Verbindung mit Pfeil 9">
          <a:extLst>
            <a:ext uri="{FF2B5EF4-FFF2-40B4-BE49-F238E27FC236}">
              <a16:creationId xmlns:a16="http://schemas.microsoft.com/office/drawing/2014/main" id="{78F00BBD-6810-43D1-B872-176BE84AC11C}"/>
            </a:ext>
          </a:extLst>
        </xdr:cNvPr>
        <xdr:cNvCxnSpPr/>
      </xdr:nvCxnSpPr>
      <xdr:spPr>
        <a:xfrm flipH="1" flipV="1">
          <a:off x="6979506" y="999516"/>
          <a:ext cx="471975" cy="1059349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79375</xdr:colOff>
      <xdr:row>17</xdr:row>
      <xdr:rowOff>119062</xdr:rowOff>
    </xdr:from>
    <xdr:to>
      <xdr:col>9</xdr:col>
      <xdr:colOff>238125</xdr:colOff>
      <xdr:row>20</xdr:row>
      <xdr:rowOff>103187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3D9E4AFF-4B0B-41F2-BCCF-323A5F420185}"/>
            </a:ext>
          </a:extLst>
        </xdr:cNvPr>
        <xdr:cNvCxnSpPr/>
      </xdr:nvCxnSpPr>
      <xdr:spPr>
        <a:xfrm flipH="1">
          <a:off x="3976688" y="3460750"/>
          <a:ext cx="2968625" cy="55562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388323</xdr:colOff>
      <xdr:row>12</xdr:row>
      <xdr:rowOff>0</xdr:rowOff>
    </xdr:from>
    <xdr:to>
      <xdr:col>18</xdr:col>
      <xdr:colOff>730418</xdr:colOff>
      <xdr:row>31</xdr:row>
      <xdr:rowOff>161452</xdr:rowOff>
    </xdr:to>
    <xdr:pic>
      <xdr:nvPicPr>
        <xdr:cNvPr id="21" name="Grafik 20">
          <a:extLst>
            <a:ext uri="{FF2B5EF4-FFF2-40B4-BE49-F238E27FC236}">
              <a16:creationId xmlns:a16="http://schemas.microsoft.com/office/drawing/2014/main" id="{39F8228C-7A6F-4863-9A99-3C02B300C6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12265" y="2388577"/>
          <a:ext cx="6438095" cy="378095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5</xdr:col>
      <xdr:colOff>74544</xdr:colOff>
      <xdr:row>22</xdr:row>
      <xdr:rowOff>107675</xdr:rowOff>
    </xdr:from>
    <xdr:to>
      <xdr:col>15</xdr:col>
      <xdr:colOff>564173</xdr:colOff>
      <xdr:row>30</xdr:row>
      <xdr:rowOff>139211</xdr:rowOff>
    </xdr:to>
    <xdr:cxnSp macro="">
      <xdr:nvCxnSpPr>
        <xdr:cNvPr id="24" name="Gerade Verbindung mit Pfeil 23">
          <a:extLst>
            <a:ext uri="{FF2B5EF4-FFF2-40B4-BE49-F238E27FC236}">
              <a16:creationId xmlns:a16="http://schemas.microsoft.com/office/drawing/2014/main" id="{65F2DF3F-C4F7-41CD-AECF-B6ABE7F0FB84}"/>
            </a:ext>
          </a:extLst>
        </xdr:cNvPr>
        <xdr:cNvCxnSpPr/>
      </xdr:nvCxnSpPr>
      <xdr:spPr>
        <a:xfrm flipH="1" flipV="1">
          <a:off x="3979794" y="4401252"/>
          <a:ext cx="7318321" cy="1555536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322385</xdr:colOff>
      <xdr:row>16</xdr:row>
      <xdr:rowOff>124558</xdr:rowOff>
    </xdr:from>
    <xdr:to>
      <xdr:col>18</xdr:col>
      <xdr:colOff>578827</xdr:colOff>
      <xdr:row>18</xdr:row>
      <xdr:rowOff>43962</xdr:rowOff>
    </xdr:to>
    <xdr:sp macro="" textlink="">
      <xdr:nvSpPr>
        <xdr:cNvPr id="30" name="Rechteck 29">
          <a:extLst>
            <a:ext uri="{FF2B5EF4-FFF2-40B4-BE49-F238E27FC236}">
              <a16:creationId xmlns:a16="http://schemas.microsoft.com/office/drawing/2014/main" id="{1831CCB6-FF1A-4A1A-9862-8AC44F44B379}"/>
            </a:ext>
          </a:extLst>
        </xdr:cNvPr>
        <xdr:cNvSpPr/>
      </xdr:nvSpPr>
      <xdr:spPr>
        <a:xfrm>
          <a:off x="12580327" y="3275135"/>
          <a:ext cx="1018442" cy="300404"/>
        </a:xfrm>
        <a:prstGeom prst="rect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89F78-4B4C-472F-82CF-4CB3786CDFB3}">
  <dimension ref="A1:J25"/>
  <sheetViews>
    <sheetView tabSelected="1" zoomScale="115" zoomScaleNormal="115" workbookViewId="0">
      <selection activeCell="H27" sqref="H27"/>
    </sheetView>
  </sheetViews>
  <sheetFormatPr baseColWidth="10" defaultRowHeight="15" x14ac:dyDescent="0.25"/>
  <cols>
    <col min="1" max="1" width="13.85546875" customWidth="1"/>
    <col min="2" max="2" width="12.7109375" bestFit="1" customWidth="1"/>
    <col min="3" max="3" width="6.42578125" bestFit="1" customWidth="1"/>
    <col min="4" max="5" width="12.7109375" bestFit="1" customWidth="1"/>
    <col min="6" max="6" width="6.42578125" bestFit="1" customWidth="1"/>
    <col min="7" max="7" width="11.5703125" bestFit="1" customWidth="1"/>
    <col min="8" max="8" width="12.7109375" bestFit="1" customWidth="1"/>
    <col min="9" max="9" width="3" customWidth="1"/>
    <col min="10" max="10" width="11.5703125" bestFit="1" customWidth="1"/>
  </cols>
  <sheetData>
    <row r="1" spans="1:10" ht="23.25" x14ac:dyDescent="0.35">
      <c r="A1" s="5" t="s">
        <v>0</v>
      </c>
      <c r="J1" s="1"/>
    </row>
    <row r="3" spans="1:10" x14ac:dyDescent="0.25">
      <c r="B3" s="22" t="s">
        <v>5</v>
      </c>
      <c r="C3" s="22"/>
      <c r="D3" s="22"/>
      <c r="E3" s="23" t="s">
        <v>6</v>
      </c>
      <c r="F3" s="23"/>
      <c r="G3" s="23"/>
    </row>
    <row r="4" spans="1:10" s="7" customFormat="1" x14ac:dyDescent="0.25">
      <c r="A4" s="6" t="s">
        <v>1</v>
      </c>
      <c r="B4" s="6" t="s">
        <v>3</v>
      </c>
      <c r="C4" s="6" t="s">
        <v>4</v>
      </c>
      <c r="D4" s="6" t="s">
        <v>2</v>
      </c>
      <c r="E4" s="6" t="s">
        <v>3</v>
      </c>
      <c r="F4" s="6" t="s">
        <v>4</v>
      </c>
      <c r="G4" s="6" t="s">
        <v>2</v>
      </c>
      <c r="H4" s="6" t="s">
        <v>20</v>
      </c>
      <c r="J4" s="6" t="s">
        <v>21</v>
      </c>
    </row>
    <row r="5" spans="1:10" x14ac:dyDescent="0.25">
      <c r="A5" s="8" t="s">
        <v>7</v>
      </c>
      <c r="B5" s="3">
        <v>10000</v>
      </c>
      <c r="C5" s="4">
        <v>0.19</v>
      </c>
      <c r="D5" s="3">
        <f>B5*(1+C5)</f>
        <v>11900</v>
      </c>
      <c r="E5" s="3">
        <v>2000</v>
      </c>
      <c r="F5" s="4">
        <v>0.19</v>
      </c>
      <c r="G5" s="3">
        <f>E5*(1+F5)</f>
        <v>2380</v>
      </c>
      <c r="H5" s="9">
        <f>B5-E5</f>
        <v>8000</v>
      </c>
      <c r="J5" s="3">
        <v>957.61</v>
      </c>
    </row>
    <row r="6" spans="1:10" x14ac:dyDescent="0.25">
      <c r="A6" s="8" t="s">
        <v>8</v>
      </c>
      <c r="B6" s="3">
        <v>4000</v>
      </c>
      <c r="C6" s="4">
        <v>0.19</v>
      </c>
      <c r="D6" s="3">
        <f t="shared" ref="D6:D16" si="0">B6*(1+C6)</f>
        <v>4760</v>
      </c>
      <c r="E6" s="3">
        <v>50</v>
      </c>
      <c r="F6" s="4">
        <v>0.19</v>
      </c>
      <c r="G6" s="3">
        <f t="shared" ref="G6:G16" si="1">E6*(1+F6)</f>
        <v>59.5</v>
      </c>
      <c r="H6" s="9">
        <f t="shared" ref="H6:H16" si="2">B6-E6</f>
        <v>3950</v>
      </c>
      <c r="J6" s="3">
        <v>758.4</v>
      </c>
    </row>
    <row r="7" spans="1:10" x14ac:dyDescent="0.25">
      <c r="A7" s="8" t="s">
        <v>9</v>
      </c>
      <c r="B7" s="3">
        <v>1000</v>
      </c>
      <c r="C7" s="4">
        <v>0.19</v>
      </c>
      <c r="D7" s="3">
        <f t="shared" si="0"/>
        <v>1190</v>
      </c>
      <c r="E7" s="3">
        <v>50</v>
      </c>
      <c r="F7" s="4">
        <v>0.19</v>
      </c>
      <c r="G7" s="3">
        <f t="shared" si="1"/>
        <v>59.5</v>
      </c>
      <c r="H7" s="9">
        <f t="shared" si="2"/>
        <v>950</v>
      </c>
      <c r="J7" s="3">
        <v>217.28</v>
      </c>
    </row>
    <row r="8" spans="1:10" x14ac:dyDescent="0.25">
      <c r="A8" s="8" t="s">
        <v>10</v>
      </c>
      <c r="B8" s="3">
        <v>10000</v>
      </c>
      <c r="C8" s="4">
        <v>0.19</v>
      </c>
      <c r="D8" s="3">
        <f t="shared" si="0"/>
        <v>11900</v>
      </c>
      <c r="E8" s="3">
        <v>50</v>
      </c>
      <c r="F8" s="4">
        <v>0.19</v>
      </c>
      <c r="G8" s="3">
        <f t="shared" si="1"/>
        <v>59.5</v>
      </c>
      <c r="H8" s="9">
        <f t="shared" si="2"/>
        <v>9950</v>
      </c>
      <c r="J8" s="3">
        <v>957.61</v>
      </c>
    </row>
    <row r="9" spans="1:10" x14ac:dyDescent="0.25">
      <c r="A9" s="8" t="s">
        <v>11</v>
      </c>
      <c r="B9" s="3">
        <v>4000</v>
      </c>
      <c r="C9" s="4">
        <v>0.19</v>
      </c>
      <c r="D9" s="3">
        <f t="shared" si="0"/>
        <v>4760</v>
      </c>
      <c r="E9" s="3">
        <v>50</v>
      </c>
      <c r="F9" s="4">
        <v>0.19</v>
      </c>
      <c r="G9" s="3">
        <f t="shared" si="1"/>
        <v>59.5</v>
      </c>
      <c r="H9" s="9">
        <f t="shared" si="2"/>
        <v>3950</v>
      </c>
      <c r="J9" s="3">
        <v>758.4</v>
      </c>
    </row>
    <row r="10" spans="1:10" x14ac:dyDescent="0.25">
      <c r="A10" s="8" t="s">
        <v>12</v>
      </c>
      <c r="B10" s="3">
        <v>1000</v>
      </c>
      <c r="C10" s="4">
        <v>0.19</v>
      </c>
      <c r="D10" s="3">
        <f t="shared" si="0"/>
        <v>1190</v>
      </c>
      <c r="E10" s="3">
        <v>50</v>
      </c>
      <c r="F10" s="4">
        <v>0.19</v>
      </c>
      <c r="G10" s="3">
        <f t="shared" si="1"/>
        <v>59.5</v>
      </c>
      <c r="H10" s="9">
        <f t="shared" si="2"/>
        <v>950</v>
      </c>
      <c r="J10" s="3">
        <v>217.28</v>
      </c>
    </row>
    <row r="11" spans="1:10" x14ac:dyDescent="0.25">
      <c r="A11" s="8" t="s">
        <v>13</v>
      </c>
      <c r="B11" s="3">
        <v>10000</v>
      </c>
      <c r="C11" s="4">
        <v>0.19</v>
      </c>
      <c r="D11" s="3">
        <f t="shared" si="0"/>
        <v>11900</v>
      </c>
      <c r="E11" s="3">
        <v>50</v>
      </c>
      <c r="F11" s="4">
        <v>0.19</v>
      </c>
      <c r="G11" s="3">
        <f t="shared" si="1"/>
        <v>59.5</v>
      </c>
      <c r="H11" s="9">
        <f t="shared" si="2"/>
        <v>9950</v>
      </c>
      <c r="J11" s="3">
        <v>957.61</v>
      </c>
    </row>
    <row r="12" spans="1:10" x14ac:dyDescent="0.25">
      <c r="A12" s="8" t="s">
        <v>14</v>
      </c>
      <c r="B12" s="3">
        <v>4000</v>
      </c>
      <c r="C12" s="4">
        <v>0.19</v>
      </c>
      <c r="D12" s="3">
        <f t="shared" si="0"/>
        <v>4760</v>
      </c>
      <c r="E12" s="3">
        <v>50</v>
      </c>
      <c r="F12" s="4">
        <v>0.19</v>
      </c>
      <c r="G12" s="3">
        <f t="shared" si="1"/>
        <v>59.5</v>
      </c>
      <c r="H12" s="9">
        <f t="shared" si="2"/>
        <v>3950</v>
      </c>
      <c r="J12" s="3">
        <v>758.4</v>
      </c>
    </row>
    <row r="13" spans="1:10" x14ac:dyDescent="0.25">
      <c r="A13" s="8" t="s">
        <v>15</v>
      </c>
      <c r="B13" s="3">
        <v>1000</v>
      </c>
      <c r="C13" s="4">
        <v>0.19</v>
      </c>
      <c r="D13" s="3">
        <f t="shared" si="0"/>
        <v>1190</v>
      </c>
      <c r="E13" s="3">
        <v>50</v>
      </c>
      <c r="F13" s="4">
        <v>0.19</v>
      </c>
      <c r="G13" s="3">
        <f t="shared" si="1"/>
        <v>59.5</v>
      </c>
      <c r="H13" s="9">
        <f t="shared" si="2"/>
        <v>950</v>
      </c>
      <c r="J13" s="3">
        <v>217.28</v>
      </c>
    </row>
    <row r="14" spans="1:10" x14ac:dyDescent="0.25">
      <c r="A14" s="8" t="s">
        <v>16</v>
      </c>
      <c r="B14" s="3">
        <v>10000</v>
      </c>
      <c r="C14" s="4">
        <v>0.19</v>
      </c>
      <c r="D14" s="3">
        <f t="shared" si="0"/>
        <v>11900</v>
      </c>
      <c r="E14" s="3">
        <v>50</v>
      </c>
      <c r="F14" s="4">
        <v>0.19</v>
      </c>
      <c r="G14" s="3">
        <f t="shared" si="1"/>
        <v>59.5</v>
      </c>
      <c r="H14" s="9">
        <f t="shared" si="2"/>
        <v>9950</v>
      </c>
      <c r="J14" s="3">
        <v>957.61</v>
      </c>
    </row>
    <row r="15" spans="1:10" x14ac:dyDescent="0.25">
      <c r="A15" s="8" t="s">
        <v>17</v>
      </c>
      <c r="B15" s="3">
        <v>4000</v>
      </c>
      <c r="C15" s="4">
        <v>0.19</v>
      </c>
      <c r="D15" s="3">
        <f t="shared" si="0"/>
        <v>4760</v>
      </c>
      <c r="E15" s="3">
        <v>50</v>
      </c>
      <c r="F15" s="4">
        <v>0.19</v>
      </c>
      <c r="G15" s="3">
        <f t="shared" si="1"/>
        <v>59.5</v>
      </c>
      <c r="H15" s="9">
        <f t="shared" si="2"/>
        <v>3950</v>
      </c>
      <c r="J15" s="3">
        <v>758.4</v>
      </c>
    </row>
    <row r="16" spans="1:10" x14ac:dyDescent="0.25">
      <c r="A16" s="13" t="s">
        <v>18</v>
      </c>
      <c r="B16" s="3">
        <v>1000</v>
      </c>
      <c r="C16" s="4">
        <v>0.19</v>
      </c>
      <c r="D16" s="3">
        <f t="shared" si="0"/>
        <v>1190</v>
      </c>
      <c r="E16" s="3">
        <v>50</v>
      </c>
      <c r="F16" s="4">
        <v>0.19</v>
      </c>
      <c r="G16" s="3">
        <f t="shared" si="1"/>
        <v>59.5</v>
      </c>
      <c r="H16" s="11">
        <f t="shared" si="2"/>
        <v>950</v>
      </c>
      <c r="J16" s="3">
        <v>217.28</v>
      </c>
    </row>
    <row r="17" spans="1:10" x14ac:dyDescent="0.25">
      <c r="A17" s="14" t="s">
        <v>19</v>
      </c>
      <c r="B17" s="9">
        <f>SUM(B5:B16)</f>
        <v>60000</v>
      </c>
      <c r="C17" s="12"/>
      <c r="D17" s="9">
        <f t="shared" ref="D17:H17" si="3">SUM(D5:D16)</f>
        <v>71400</v>
      </c>
      <c r="E17" s="9">
        <f t="shared" si="3"/>
        <v>2550</v>
      </c>
      <c r="F17" s="12"/>
      <c r="G17" s="9">
        <f t="shared" si="3"/>
        <v>3034.5</v>
      </c>
      <c r="H17" s="11">
        <f t="shared" si="3"/>
        <v>57450</v>
      </c>
      <c r="J17" s="9">
        <f>SUM(J5:J16)</f>
        <v>7733.1599999999989</v>
      </c>
    </row>
    <row r="20" spans="1:10" x14ac:dyDescent="0.25">
      <c r="B20" s="19"/>
      <c r="C20" s="19"/>
      <c r="D20" s="18" t="s">
        <v>20</v>
      </c>
      <c r="E20" s="10">
        <f>H17</f>
        <v>57450</v>
      </c>
    </row>
    <row r="21" spans="1:10" x14ac:dyDescent="0.25">
      <c r="B21" s="21"/>
      <c r="C21" s="21"/>
      <c r="D21" s="20" t="s">
        <v>22</v>
      </c>
      <c r="E21" s="10">
        <f>J17</f>
        <v>7733.1599999999989</v>
      </c>
    </row>
    <row r="22" spans="1:10" x14ac:dyDescent="0.25">
      <c r="D22" s="16" t="s">
        <v>25</v>
      </c>
      <c r="E22" s="2">
        <v>7200</v>
      </c>
    </row>
    <row r="23" spans="1:10" x14ac:dyDescent="0.25">
      <c r="B23" s="16"/>
      <c r="C23" s="16"/>
      <c r="D23" s="16" t="s">
        <v>23</v>
      </c>
      <c r="E23" s="2">
        <v>14211</v>
      </c>
    </row>
    <row r="24" spans="1:10" x14ac:dyDescent="0.25">
      <c r="D24" s="16" t="s">
        <v>24</v>
      </c>
      <c r="E24" s="17">
        <f>E20-E21-E22-E23</f>
        <v>28305.840000000004</v>
      </c>
    </row>
    <row r="25" spans="1:10" x14ac:dyDescent="0.25">
      <c r="D25" s="15"/>
    </row>
  </sheetData>
  <mergeCells count="2">
    <mergeCell ref="B3:D3"/>
    <mergeCell ref="E3:G3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2023-09-04T12:16:06Z</dcterms:created>
  <dcterms:modified xsi:type="dcterms:W3CDTF">2023-09-04T12:16:56Z</dcterms:modified>
</cp:coreProperties>
</file>