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drawing10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10.vml" ContentType="application/vnd.openxmlformats-officedocument.vmlDrawing"/>
  <Override PartName="/xl/drawings/vmlDrawing6.vml" ContentType="application/vnd.openxmlformats-officedocument.vmlDrawing"/>
  <Override PartName="/xl/drawings/drawing7.xml" ContentType="application/vnd.openxmlformats-officedocument.drawing+xml"/>
  <Override PartName="/xl/drawings/_rels/drawing1.xml.rels" ContentType="application/vnd.openxmlformats-package.relationships+xml"/>
  <Override PartName="/xl/drawings/_rels/drawing10.xml.rels" ContentType="application/vnd.openxmlformats-package.relationships+xml"/>
  <Override PartName="/xl/drawings/_rels/drawing6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drawings/vmlDrawing7.vml" ContentType="application/vnd.openxmlformats-officedocument.vmlDrawing"/>
  <Override PartName="/xl/drawings/drawing8.xml" ContentType="application/vnd.openxmlformats-officedocument.drawing+xml"/>
  <Override PartName="/xl/drawings/vmlDrawing8.vml" ContentType="application/vnd.openxmlformats-officedocument.vmlDrawing"/>
  <Override PartName="/xl/drawings/drawing9.xml" ContentType="application/vnd.openxmlformats-officedocument.drawing+xml"/>
  <Override PartName="/xl/drawings/vmlDrawing9.vml" ContentType="application/vnd.openxmlformats-officedocument.vmlDrawing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2013" sheetId="1" state="visible" r:id="rId3"/>
    <sheet name="2018" sheetId="2" state="visible" r:id="rId4"/>
    <sheet name="2019" sheetId="3" state="visible" r:id="rId5"/>
    <sheet name="2020" sheetId="4" state="visible" r:id="rId6"/>
    <sheet name="2021" sheetId="5" state="visible" r:id="rId7"/>
    <sheet name="2022" sheetId="6" state="visible" r:id="rId8"/>
    <sheet name="2023" sheetId="7" state="visible" r:id="rId9"/>
    <sheet name="2024" sheetId="8" state="visible" r:id="rId10"/>
    <sheet name="2025" sheetId="9" state="visible" r:id="rId11"/>
    <sheet name="2026" sheetId="10" state="visible" r:id="rId12"/>
    <sheet name="Source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0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10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<sst xmlns="http://schemas.openxmlformats.org/spreadsheetml/2006/main" count="770" uniqueCount="57">
  <si>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</si>
  <si>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</si>
  <si>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</si>
  <si>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</si>
  <si>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</si>
  <si>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</si>
  <si>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</si>
  <si>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</si>
  <si>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</si>
  <si>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</si>
  <si>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</si>
  <si>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</si>
  <si>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</si>
  <si>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</si>
  <si>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</si>
  <si>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</si>
  <si>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</si>
  <si>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</si>
  <si>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</si>
  <si>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</si>
  <si>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</si>
  <si>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</si>
  <si>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</si>
  <si>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</si>
  <si>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</si>
  <si>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</si>
  <si>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</si>
  <si>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</si>
  <si>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</si>
  <si>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</si>
  <si>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</si>
  <si>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</si>
  <si>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</si>
  <si>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</si>
  <si>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</si>
  <si>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</si>
  <si>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</si>
  <si>
    <t xml:space="preserve">Steuer</t>
  </si>
  <si>
    <t xml:space="preserve">Grenze</t>
  </si>
  <si>
    <t xml:space="preserve">Multiplikator</t>
  </si>
  <si>
    <t xml:space="preserve">Offset I</t>
  </si>
  <si>
    <t xml:space="preserve">Offset II</t>
  </si>
  <si>
    <t xml:space="preserve">Tarifzone 1</t>
  </si>
  <si>
    <t xml:space="preserve">Tarifzone 2</t>
  </si>
  <si>
    <t xml:space="preserve">Tarifzone 3</t>
  </si>
  <si>
    <t xml:space="preserve">Tarifzone 4</t>
  </si>
  <si>
    <t xml:space="preserve">Tarifzone 5</t>
  </si>
  <si>
    <t xml:space="preserve">Steuer:</t>
  </si>
  <si>
    <t xml:space="preserve">https://www.lohn-info.de/lohnsteuerzahlen.html </t>
  </si>
  <si>
    <t xml:space="preserve">BBG:</t>
  </si>
  <si>
    <t xml:space="preserve">https://de.wikipedia.org/wiki/Beitragsbemessungsgrenze </t>
  </si>
  <si>
    <t xml:space="preserve">GKV</t>
  </si>
  <si>
    <t xml:space="preserve">https://de.wikipedia.org/wiki/Gesetzliche_Krankenversicherung</t>
  </si>
  <si>
    <t xml:space="preserve">GKV-Zusatzbeitrag</t>
  </si>
  <si>
    <t xml:space="preserve">https://de.wikipedia.org/wiki/Zusatzbeitrag</t>
  </si>
  <si>
    <t xml:space="preserve">PV</t>
  </si>
  <si>
    <t xml:space="preserve">https://de.wikipedia.org/wiki/Pflegeversicherung_(Deutschland)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</si>
</sst>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#,##0&quot; €&quot;"/>
    <numFmt numFmtId="167" formatCode="0%"/>
    <numFmt numFmtId="168" formatCode="0.00%"/>
    <numFmt numFmtId="169" formatCode="0"/>
    <numFmt numFmtId="170" formatCode="#,##0.000&quot; €&quot;"/>
    <numFmt numFmtId="171" formatCode="#,##0"/>
    <numFmt numFmtId="172" formatCode="#,##0.00"/>
    <numFmt numFmtId="173" formatCode="@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10"/>
      <name val="Arial"/>
      <family val="2"/>
    </font>
    <font>
      <b val="true"/>
      <sz val="9"/>
      <color rgb="FFFF0000"/>
      <name val="Tahoma"/>
      <family val="2"/>
      <charset val="1"/>
    </font>
    <font>
      <b val="true"/>
      <sz val="9"/>
      <color rgb="FF000000"/>
      <name val="Tahoma"/>
      <family val="0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  <font>
      <b val="true"/>
      <sz val="9"/>
      <color rgb="FF000000"/>
      <name val="Tahoma"/>
      <family val="2"/>
      <charset val="1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_RuP" xfId="21"/>
    <cellStyle name="*unknown*" xfId="20" builtinId="8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DejaVu Sans"/>
              </a:rPr>
              <a:t>Entwicklung Kapitalstock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'2013'!$B$138:$B$182</c:f>
              <c:numCache>
                <c:formatCode>General</c:formatCode>
                <c:ptCount val="45"/>
                <c:pt idx="0">
                  <c:v>991755.5655</c:v>
                </c:pt>
                <c:pt idx="1">
                  <c:v>982097.99816025</c:v>
                </c:pt>
                <c:pt idx="2">
                  <c:v>970948.910402519</c:v>
                </c:pt>
                <c:pt idx="3">
                  <c:v>958225.665511843</c:v>
                </c:pt>
                <c:pt idx="4">
                  <c:v>943840.056503797</c:v>
                </c:pt>
                <c:pt idx="5">
                  <c:v>927699.111151627</c:v>
                </c:pt>
                <c:pt idx="6">
                  <c:v>909704.795637401</c:v>
                </c:pt>
                <c:pt idx="7">
                  <c:v>889752.555661594</c:v>
                </c:pt>
                <c:pt idx="8">
                  <c:v>867729.775449268</c:v>
                </c:pt>
                <c:pt idx="9">
                  <c:v>843574.128565502</c:v>
                </c:pt>
                <c:pt idx="10">
                  <c:v>819755.113420684</c:v>
                </c:pt>
                <c:pt idx="11">
                  <c:v>793637.907846869</c:v>
                </c:pt>
                <c:pt idx="12">
                  <c:v>765124.57958561</c:v>
                </c:pt>
                <c:pt idx="13">
                  <c:v>734236.576531811</c:v>
                </c:pt>
                <c:pt idx="14">
                  <c:v>700851.964126884</c:v>
                </c:pt>
                <c:pt idx="15">
                  <c:v>664845.179563498</c:v>
                </c:pt>
                <c:pt idx="16">
                  <c:v>626078.882470472</c:v>
                </c:pt>
                <c:pt idx="17">
                  <c:v>584410.332529889</c:v>
                </c:pt>
                <c:pt idx="18">
                  <c:v>539686.604956493</c:v>
                </c:pt>
                <c:pt idx="19">
                  <c:v>491745.323869771</c:v>
                </c:pt>
                <c:pt idx="20">
                  <c:v>440411.998903659</c:v>
                </c:pt>
                <c:pt idx="21">
                  <c:v>388653.034924811</c:v>
                </c:pt>
                <c:pt idx="22">
                  <c:v>333297.207637495</c:v>
                </c:pt>
                <c:pt idx="23">
                  <c:v>274132.85171365</c:v>
                </c:pt>
                <c:pt idx="24">
                  <c:v>210746.981020931</c:v>
                </c:pt>
                <c:pt idx="25">
                  <c:v>142357.14982772</c:v>
                </c:pt>
                <c:pt idx="26">
                  <c:v>68694.1453092088</c:v>
                </c:pt>
                <c:pt idx="27">
                  <c:v>-10519.4920533482</c:v>
                </c:pt>
                <c:pt idx="28">
                  <c:v>-93409.5357215471</c:v>
                </c:pt>
                <c:pt idx="29">
                  <c:v>-178767.536034583</c:v>
                </c:pt>
                <c:pt idx="30">
                  <c:v>-266666.524869225</c:v>
                </c:pt>
                <c:pt idx="31">
                  <c:v>-357181.831332854</c:v>
                </c:pt>
                <c:pt idx="32">
                  <c:v>-450391.16007251</c:v>
                </c:pt>
                <c:pt idx="33">
                  <c:v>-546374.672478817</c:v>
                </c:pt>
                <c:pt idx="34">
                  <c:v>-645215.070899328</c:v>
                </c:pt>
                <c:pt idx="35">
                  <c:v>-746997.685980581</c:v>
                </c:pt>
                <c:pt idx="36">
                  <c:v>-851810.567263145</c:v>
                </c:pt>
                <c:pt idx="37">
                  <c:v>-959744.577159096</c:v>
                </c:pt>
                <c:pt idx="38">
                  <c:v>-1070893.48844677</c:v>
                </c:pt>
                <c:pt idx="39">
                  <c:v>-1185354.0854233</c:v>
                </c:pt>
                <c:pt idx="40">
                  <c:v>-1303226.26886123</c:v>
                </c:pt>
                <c:pt idx="41">
                  <c:v>-1424613.16492179</c:v>
                </c:pt>
                <c:pt idx="42">
                  <c:v>-1549621.23818366</c:v>
                </c:pt>
                <c:pt idx="43">
                  <c:v>-1678360.40895277</c:v>
                </c:pt>
                <c:pt idx="44">
                  <c:v>-1810944.1750257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'2013'!$C$138:$C$182</c:f>
              <c:numCache>
                <c:formatCode>General</c:formatCode>
                <c:ptCount val="45"/>
                <c:pt idx="0">
                  <c:v>997042.4274</c:v>
                </c:pt>
                <c:pt idx="1">
                  <c:v>992644.97526456</c:v>
                </c:pt>
                <c:pt idx="2">
                  <c:v>986716.703022386</c:v>
                </c:pt>
                <c:pt idx="3">
                  <c:v>979161.602656123</c:v>
                </c:pt>
                <c:pt idx="4">
                  <c:v>970391.553373949</c:v>
                </c:pt>
                <c:pt idx="5">
                  <c:v>959805.872619247</c:v>
                </c:pt>
                <c:pt idx="6">
                  <c:v>947294.460761188</c:v>
                </c:pt>
                <c:pt idx="7">
                  <c:v>932738.856885368</c:v>
                </c:pt>
                <c:pt idx="8">
                  <c:v>916015.992791012</c:v>
                </c:pt>
                <c:pt idx="9">
                  <c:v>898485.609842532</c:v>
                </c:pt>
                <c:pt idx="10">
                  <c:v>878571.733147063</c:v>
                </c:pt>
                <c:pt idx="11">
                  <c:v>856129.139037256</c:v>
                </c:pt>
                <c:pt idx="12">
                  <c:v>831005.334388999</c:v>
                </c:pt>
                <c:pt idx="13">
                  <c:v>803036.953318976</c:v>
                </c:pt>
                <c:pt idx="14">
                  <c:v>772049.154205371</c:v>
                </c:pt>
                <c:pt idx="15">
                  <c:v>737856.040049615</c:v>
                </c:pt>
                <c:pt idx="16">
                  <c:v>700258.982410531</c:v>
                </c:pt>
                <c:pt idx="17">
                  <c:v>659043.81061566</c:v>
                </c:pt>
                <c:pt idx="18">
                  <c:v>613983.145644987</c:v>
                </c:pt>
                <c:pt idx="19">
                  <c:v>564830.391877716</c:v>
                </c:pt>
                <c:pt idx="20">
                  <c:v>511320.841068341</c:v>
                </c:pt>
                <c:pt idx="21">
                  <c:v>453218.914081524</c:v>
                </c:pt>
                <c:pt idx="22">
                  <c:v>390036.093637785</c:v>
                </c:pt>
                <c:pt idx="23">
                  <c:v>321042.526474866</c:v>
                </c:pt>
                <c:pt idx="24">
                  <c:v>245580.278558733</c:v>
                </c:pt>
                <c:pt idx="25">
                  <c:v>163232.341438988</c:v>
                </c:pt>
                <c:pt idx="26">
                  <c:v>73558.1347856588</c:v>
                </c:pt>
                <c:pt idx="27">
                  <c:v>-23907.7427897195</c:v>
                </c:pt>
                <c:pt idx="28">
                  <c:v>-126579.459085558</c:v>
                </c:pt>
                <c:pt idx="29">
                  <c:v>-233287.616768302</c:v>
                </c:pt>
                <c:pt idx="30">
                  <c:v>-344186.940329453</c:v>
                </c:pt>
                <c:pt idx="31">
                  <c:v>-459438.224823497</c:v>
                </c:pt>
                <c:pt idx="32">
                  <c:v>-578097.58101167</c:v>
                </c:pt>
                <c:pt idx="33">
                  <c:v>-701444.13571902</c:v>
                </c:pt>
                <c:pt idx="34">
                  <c:v>-829658.380068905</c:v>
                </c:pt>
                <c:pt idx="35">
                  <c:v>-962927.919239623</c:v>
                </c:pt>
                <c:pt idx="36">
                  <c:v>-1101447.76117415</c:v>
                </c:pt>
                <c:pt idx="37">
                  <c:v>-1245420.61737998</c:v>
                </c:pt>
                <c:pt idx="38">
                  <c:v>-1395057.21634148</c:v>
                </c:pt>
                <c:pt idx="39">
                  <c:v>-1550576.63009047</c:v>
                </c:pt>
                <c:pt idx="40">
                  <c:v>-1712206.61450483</c:v>
                </c:pt>
                <c:pt idx="41">
                  <c:v>-1880183.96393083</c:v>
                </c:pt>
                <c:pt idx="42">
                  <c:v>-2054754.8807508</c:v>
                </c:pt>
                <c:pt idx="43">
                  <c:v>-2236175.36054618</c:v>
                </c:pt>
                <c:pt idx="44">
                  <c:v>-2424711.59353474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5533753"/>
        <c:axId val="3930278"/>
      </c:lineChart>
      <c:catAx>
        <c:axId val="65533753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3930278"/>
        <c:crosses val="autoZero"/>
        <c:auto val="1"/>
        <c:lblAlgn val="ctr"/>
        <c:lblOffset val="100"/>
        <c:noMultiLvlLbl val="0"/>
      </c:catAx>
      <c:valAx>
        <c:axId val="3930278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65533753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43970807762"/>
          <c:y val="0.206063088897993"/>
          <c:w val="0.870957040968652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'2021'!$D$137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'2021'!$D$138:$D$182</c:f>
              <c:numCache>
                <c:formatCode>General</c:formatCode>
                <c:ptCount val="45"/>
                <c:pt idx="0">
                  <c:v>-8570.72468424996</c:v>
                </c:pt>
                <c:pt idx="1">
                  <c:v>-9672.92108222889</c:v>
                </c:pt>
                <c:pt idx="2">
                  <c:v>-11152.8363914865</c:v>
                </c:pt>
                <c:pt idx="3">
                  <c:v>-12695.9979613919</c:v>
                </c:pt>
                <c:pt idx="4">
                  <c:v>-14318.32137338</c:v>
                </c:pt>
                <c:pt idx="5">
                  <c:v>-16019.2541546831</c:v>
                </c:pt>
                <c:pt idx="6">
                  <c:v>-17805.076529258</c:v>
                </c:pt>
                <c:pt idx="7">
                  <c:v>-19680.0463913898</c:v>
                </c:pt>
                <c:pt idx="8">
                  <c:v>-21647.4510328184</c:v>
                </c:pt>
                <c:pt idx="9">
                  <c:v>-23712.996783773</c:v>
                </c:pt>
                <c:pt idx="10">
                  <c:v>-23651.572676127</c:v>
                </c:pt>
                <c:pt idx="11">
                  <c:v>-25793.5096314083</c:v>
                </c:pt>
                <c:pt idx="12">
                  <c:v>-28078.5945320197</c:v>
                </c:pt>
                <c:pt idx="13">
                  <c:v>-30475.802960737</c:v>
                </c:pt>
                <c:pt idx="14">
                  <c:v>-32993.9311519617</c:v>
                </c:pt>
                <c:pt idx="15">
                  <c:v>-35637.5529116713</c:v>
                </c:pt>
                <c:pt idx="16">
                  <c:v>-38414.8454152544</c:v>
                </c:pt>
                <c:pt idx="17">
                  <c:v>-41334.307844768</c:v>
                </c:pt>
                <c:pt idx="18">
                  <c:v>-44403.6252209799</c:v>
                </c:pt>
                <c:pt idx="19">
                  <c:v>-47633.062801507</c:v>
                </c:pt>
                <c:pt idx="20">
                  <c:v>-50980.3921601838</c:v>
                </c:pt>
                <c:pt idx="21">
                  <c:v>-51475.3393392963</c:v>
                </c:pt>
                <c:pt idx="22">
                  <c:v>-55021.4313890813</c:v>
                </c:pt>
                <c:pt idx="23">
                  <c:v>-58960.632161815</c:v>
                </c:pt>
                <c:pt idx="24">
                  <c:v>-63484.8866189663</c:v>
                </c:pt>
                <c:pt idx="25">
                  <c:v>-68449.1436058055</c:v>
                </c:pt>
                <c:pt idx="26">
                  <c:v>-73672.5092460994</c:v>
                </c:pt>
                <c:pt idx="27">
                  <c:v>-79165.7249854561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-96164.0962067408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'2021'!$E$138:$E$182</c:f>
              <c:numCache>
                <c:formatCode>General</c:formatCode>
                <c:ptCount val="45"/>
                <c:pt idx="0">
                  <c:v>-2261.32760000008</c:v>
                </c:pt>
                <c:pt idx="1">
                  <c:v>-3688.21825744002</c:v>
                </c:pt>
                <c:pt idx="2">
                  <c:v>-5207.59337999031</c:v>
                </c:pt>
                <c:pt idx="3">
                  <c:v>-6821.41336259921</c:v>
                </c:pt>
                <c:pt idx="4">
                  <c:v>-8014.33657554688</c:v>
                </c:pt>
                <c:pt idx="5">
                  <c:v>-9818.5694039017</c:v>
                </c:pt>
                <c:pt idx="6">
                  <c:v>-11735.5607632825</c:v>
                </c:pt>
                <c:pt idx="7">
                  <c:v>-13769.5699924348</c:v>
                </c:pt>
                <c:pt idx="8">
                  <c:v>-15928.3053065497</c:v>
                </c:pt>
                <c:pt idx="9">
                  <c:v>-16699.4907504939</c:v>
                </c:pt>
                <c:pt idx="10">
                  <c:v>-19075.632883893</c:v>
                </c:pt>
                <c:pt idx="11">
                  <c:v>-21595.6172729972</c:v>
                </c:pt>
                <c:pt idx="12">
                  <c:v>-24269.817039892</c:v>
                </c:pt>
                <c:pt idx="13">
                  <c:v>-27108.1264118475</c:v>
                </c:pt>
                <c:pt idx="14">
                  <c:v>-30119.9441486057</c:v>
                </c:pt>
                <c:pt idx="15">
                  <c:v>-33317.3214303107</c:v>
                </c:pt>
                <c:pt idx="16">
                  <c:v>-36712.9747166301</c:v>
                </c:pt>
                <c:pt idx="17">
                  <c:v>-40319.2655906593</c:v>
                </c:pt>
                <c:pt idx="18">
                  <c:v>-44153.4655309945</c:v>
                </c:pt>
                <c:pt idx="19">
                  <c:v>-48230.5946724702</c:v>
                </c:pt>
                <c:pt idx="20">
                  <c:v>-52569.6578507655</c:v>
                </c:pt>
                <c:pt idx="21">
                  <c:v>-57154.5227808458</c:v>
                </c:pt>
                <c:pt idx="22">
                  <c:v>-62241.3514910216</c:v>
                </c:pt>
                <c:pt idx="23">
                  <c:v>-68143.2969887019</c:v>
                </c:pt>
                <c:pt idx="24">
                  <c:v>-74574.2257461799</c:v>
                </c:pt>
                <c:pt idx="25">
                  <c:v>-81420.4867654467</c:v>
                </c:pt>
                <c:pt idx="26">
                  <c:v>-88705.5775032995</c:v>
                </c:pt>
                <c:pt idx="27">
                  <c:v>-96454.2412910875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7604782"/>
        <c:axId val="41709512"/>
      </c:lineChart>
      <c:catAx>
        <c:axId val="77604782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1709512"/>
        <c:crosses val="autoZero"/>
        <c:auto val="1"/>
        <c:lblAlgn val="ctr"/>
        <c:lblOffset val="100"/>
        <c:noMultiLvlLbl val="0"/>
      </c:catAx>
      <c:valAx>
        <c:axId val="4170951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760478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49248182877"/>
          <c:y val="0.041261498028909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'2022'!$B$138:$B$182</c:f>
              <c:numCache>
                <c:formatCode>General</c:formatCode>
                <c:ptCount val="45"/>
                <c:pt idx="0">
                  <c:v>991443.72003825</c:v>
                </c:pt>
                <c:pt idx="1">
                  <c:v>981773.020446578</c:v>
                </c:pt>
                <c:pt idx="2">
                  <c:v>970620.375475218</c:v>
                </c:pt>
                <c:pt idx="3">
                  <c:v>957921.759821286</c:v>
                </c:pt>
                <c:pt idx="4">
                  <c:v>943599.520246173</c:v>
                </c:pt>
                <c:pt idx="5">
                  <c:v>927574.371436082</c:v>
                </c:pt>
                <c:pt idx="6">
                  <c:v>909760.756725221</c:v>
                </c:pt>
                <c:pt idx="7">
                  <c:v>890071.164227319</c:v>
                </c:pt>
                <c:pt idx="8">
                  <c:v>868412.622077304</c:v>
                </c:pt>
                <c:pt idx="9">
                  <c:v>844687.620359468</c:v>
                </c:pt>
                <c:pt idx="10">
                  <c:v>821018.232120556</c:v>
                </c:pt>
                <c:pt idx="11">
                  <c:v>795203.844779153</c:v>
                </c:pt>
                <c:pt idx="12">
                  <c:v>767104.262827325</c:v>
                </c:pt>
                <c:pt idx="13">
                  <c:v>736605.932456074</c:v>
                </c:pt>
                <c:pt idx="14">
                  <c:v>703589.936333499</c:v>
                </c:pt>
                <c:pt idx="15">
                  <c:v>667930.645282182</c:v>
                </c:pt>
                <c:pt idx="16">
                  <c:v>629494.315063793</c:v>
                </c:pt>
                <c:pt idx="17">
                  <c:v>588141.061968623</c:v>
                </c:pt>
                <c:pt idx="18">
                  <c:v>543721.203592232</c:v>
                </c:pt>
                <c:pt idx="19">
                  <c:v>496077.171925926</c:v>
                </c:pt>
                <c:pt idx="20">
                  <c:v>445080.224755685</c:v>
                </c:pt>
                <c:pt idx="21">
                  <c:v>393588.382547713</c:v>
                </c:pt>
                <c:pt idx="22">
                  <c:v>338537.254972479</c:v>
                </c:pt>
                <c:pt idx="23">
                  <c:v>279524.644335798</c:v>
                </c:pt>
                <c:pt idx="24">
                  <c:v>215872.575440812</c:v>
                </c:pt>
                <c:pt idx="25">
                  <c:v>147270.108340529</c:v>
                </c:pt>
                <c:pt idx="26">
                  <c:v>73460.9803047596</c:v>
                </c:pt>
                <c:pt idx="27">
                  <c:v>-5821.54441592602</c:v>
                </c:pt>
                <c:pt idx="28">
                  <c:v>-88948.3791873112</c:v>
                </c:pt>
                <c:pt idx="29">
                  <c:v>-174547.465497183</c:v>
                </c:pt>
                <c:pt idx="30">
                  <c:v>-262691.916903597</c:v>
                </c:pt>
                <c:pt idx="31">
                  <c:v>-353457.145790555</c:v>
                </c:pt>
                <c:pt idx="32">
                  <c:v>-446920.941708651</c:v>
                </c:pt>
                <c:pt idx="33">
                  <c:v>-543163.552611233</c:v>
                </c:pt>
                <c:pt idx="34">
                  <c:v>-642267.769100615</c:v>
                </c:pt>
                <c:pt idx="35">
                  <c:v>-744319.011803674</c:v>
                </c:pt>
                <c:pt idx="36">
                  <c:v>-849405.422001091</c:v>
                </c:pt>
                <c:pt idx="37">
                  <c:v>-957617.955639709</c:v>
                </c:pt>
                <c:pt idx="38">
                  <c:v>-1069050.48086288</c:v>
                </c:pt>
                <c:pt idx="39">
                  <c:v>-1183799.87919924</c:v>
                </c:pt>
                <c:pt idx="40">
                  <c:v>-1301966.15055644</c:v>
                </c:pt>
                <c:pt idx="41">
                  <c:v>-1423652.52217205</c:v>
                </c:pt>
                <c:pt idx="42">
                  <c:v>-1548965.56168093</c:v>
                </c:pt>
                <c:pt idx="43">
                  <c:v>-1678015.29446424</c:v>
                </c:pt>
                <c:pt idx="44">
                  <c:v>-1810915.32545294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'2022'!$C$138:$C$182</c:f>
              <c:numCache>
                <c:formatCode>General</c:formatCode>
                <c:ptCount val="45"/>
                <c:pt idx="0">
                  <c:v>997904.3624</c:v>
                </c:pt>
                <c:pt idx="1">
                  <c:v>994386.01517856</c:v>
                </c:pt>
                <c:pt idx="2">
                  <c:v>989353.725108568</c:v>
                </c:pt>
                <c:pt idx="3">
                  <c:v>982711.178522931</c:v>
                </c:pt>
                <c:pt idx="4">
                  <c:v>974880.485409244</c:v>
                </c:pt>
                <c:pt idx="5">
                  <c:v>965249.493236908</c:v>
                </c:pt>
                <c:pt idx="6">
                  <c:v>953705.618134273</c:v>
                </c:pt>
                <c:pt idx="7">
                  <c:v>940132.024645819</c:v>
                </c:pt>
                <c:pt idx="8">
                  <c:v>924404.177200026</c:v>
                </c:pt>
                <c:pt idx="9">
                  <c:v>907911.934639307</c:v>
                </c:pt>
                <c:pt idx="10">
                  <c:v>889048.531764815</c:v>
                </c:pt>
                <c:pt idx="11">
                  <c:v>867668.237513636</c:v>
                </c:pt>
                <c:pt idx="12">
                  <c:v>843619.083837731</c:v>
                </c:pt>
                <c:pt idx="13">
                  <c:v>816736.143243231</c:v>
                </c:pt>
                <c:pt idx="14">
                  <c:v>786846.108162263</c:v>
                </c:pt>
                <c:pt idx="15">
                  <c:v>753764.683762193</c:v>
                </c:pt>
                <c:pt idx="16">
                  <c:v>717292.804903947</c:v>
                </c:pt>
                <c:pt idx="17">
                  <c:v>677220.064827784</c:v>
                </c:pt>
                <c:pt idx="18">
                  <c:v>633320.905544129</c:v>
                </c:pt>
                <c:pt idx="19">
                  <c:v>585351.688316381</c:v>
                </c:pt>
                <c:pt idx="20">
                  <c:v>533051.848068883</c:v>
                </c:pt>
                <c:pt idx="21">
                  <c:v>476170.777792889</c:v>
                </c:pt>
                <c:pt idx="22">
                  <c:v>414200.020097935</c:v>
                </c:pt>
                <c:pt idx="23">
                  <c:v>346279.331269847</c:v>
                </c:pt>
                <c:pt idx="24">
                  <c:v>271937.597486611</c:v>
                </c:pt>
                <c:pt idx="25">
                  <c:v>190759.925327263</c:v>
                </c:pt>
                <c:pt idx="26">
                  <c:v>102307.943398574</c:v>
                </c:pt>
                <c:pt idx="27">
                  <c:v>6118.557325609</c:v>
                </c:pt>
                <c:pt idx="28">
                  <c:v>-96553.1589702298</c:v>
                </c:pt>
                <c:pt idx="29">
                  <c:v>-203261.316652974</c:v>
                </c:pt>
                <c:pt idx="30">
                  <c:v>-314160.640214124</c:v>
                </c:pt>
                <c:pt idx="31">
                  <c:v>-429411.924708168</c:v>
                </c:pt>
                <c:pt idx="32">
                  <c:v>-548071.280896341</c:v>
                </c:pt>
                <c:pt idx="33">
                  <c:v>-671417.835603691</c:v>
                </c:pt>
                <c:pt idx="34">
                  <c:v>-799632.079953577</c:v>
                </c:pt>
                <c:pt idx="35">
                  <c:v>-932901.619124294</c:v>
                </c:pt>
                <c:pt idx="36">
                  <c:v>-1071421.46105882</c:v>
                </c:pt>
                <c:pt idx="37">
                  <c:v>-1215394.31726465</c:v>
                </c:pt>
                <c:pt idx="38">
                  <c:v>-1365030.91622615</c:v>
                </c:pt>
                <c:pt idx="39">
                  <c:v>-1520550.32997514</c:v>
                </c:pt>
                <c:pt idx="40">
                  <c:v>-1682180.31438951</c:v>
                </c:pt>
                <c:pt idx="41">
                  <c:v>-1850157.6638155</c:v>
                </c:pt>
                <c:pt idx="42">
                  <c:v>-2024728.58063547</c:v>
                </c:pt>
                <c:pt idx="43">
                  <c:v>-2206149.06043085</c:v>
                </c:pt>
                <c:pt idx="44">
                  <c:v>-2394685.29341942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4649013"/>
        <c:axId val="23239713"/>
      </c:lineChart>
      <c:catAx>
        <c:axId val="94649013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3239713"/>
        <c:crosses val="autoZero"/>
        <c:auto val="1"/>
        <c:lblAlgn val="ctr"/>
        <c:lblOffset val="100"/>
        <c:noMultiLvlLbl val="0"/>
      </c:catAx>
      <c:valAx>
        <c:axId val="23239713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464901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58372029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43970807762"/>
          <c:y val="0.205954657197487"/>
          <c:w val="0.870957040968652"/>
          <c:h val="0.654465992898115"/>
        </c:manualLayout>
      </c:layout>
      <c:lineChart>
        <c:grouping val="standard"/>
        <c:varyColors val="0"/>
        <c:ser>
          <c:idx val="0"/>
          <c:order val="0"/>
          <c:tx>
            <c:strRef>
              <c:f>'2022'!$D$137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'2022'!$D$138:$D$182</c:f>
              <c:numCache>
                <c:formatCode>General</c:formatCode>
                <c:ptCount val="45"/>
                <c:pt idx="0">
                  <c:v>-8555.27996175003</c:v>
                </c:pt>
                <c:pt idx="1">
                  <c:v>-9670.69959167182</c:v>
                </c:pt>
                <c:pt idx="2">
                  <c:v>-11152.6449713605</c:v>
                </c:pt>
                <c:pt idx="3">
                  <c:v>-12698.6156539316</c:v>
                </c:pt>
                <c:pt idx="4">
                  <c:v>-14322.2395751133</c:v>
                </c:pt>
                <c:pt idx="5">
                  <c:v>-16025.1488100906</c:v>
                </c:pt>
                <c:pt idx="6">
                  <c:v>-17813.6147108616</c:v>
                </c:pt>
                <c:pt idx="7">
                  <c:v>-19689.5924979019</c:v>
                </c:pt>
                <c:pt idx="8">
                  <c:v>-21658.5421500145</c:v>
                </c:pt>
                <c:pt idx="9">
                  <c:v>-23725.0017178366</c:v>
                </c:pt>
                <c:pt idx="10">
                  <c:v>-23669.3882389118</c:v>
                </c:pt>
                <c:pt idx="11">
                  <c:v>-25814.3873414026</c:v>
                </c:pt>
                <c:pt idx="12">
                  <c:v>-28099.5819518286</c:v>
                </c:pt>
                <c:pt idx="13">
                  <c:v>-30498.3303712507</c:v>
                </c:pt>
                <c:pt idx="14">
                  <c:v>-33015.9961225751</c:v>
                </c:pt>
                <c:pt idx="15">
                  <c:v>-35659.2910513169</c:v>
                </c:pt>
                <c:pt idx="16">
                  <c:v>-38436.3302183889</c:v>
                </c:pt>
                <c:pt idx="17">
                  <c:v>-41353.2530951698</c:v>
                </c:pt>
                <c:pt idx="18">
                  <c:v>-44419.8583763917</c:v>
                </c:pt>
                <c:pt idx="19">
                  <c:v>-47644.0316663052</c:v>
                </c:pt>
                <c:pt idx="20">
                  <c:v>-50996.9471702412</c:v>
                </c:pt>
                <c:pt idx="21">
                  <c:v>-51491.8422079721</c:v>
                </c:pt>
                <c:pt idx="22">
                  <c:v>-55051.1275752342</c:v>
                </c:pt>
                <c:pt idx="23">
                  <c:v>-59012.6106366804</c:v>
                </c:pt>
                <c:pt idx="24">
                  <c:v>-63652.0688949868</c:v>
                </c:pt>
                <c:pt idx="25">
                  <c:v>-68602.4671002824</c:v>
                </c:pt>
                <c:pt idx="26">
                  <c:v>-73809.1280357696</c:v>
                </c:pt>
                <c:pt idx="27">
                  <c:v>-79282.5247206856</c:v>
                </c:pt>
                <c:pt idx="28">
                  <c:v>-83126.8347713851</c:v>
                </c:pt>
                <c:pt idx="29">
                  <c:v>-85599.0863098718</c:v>
                </c:pt>
                <c:pt idx="30">
                  <c:v>-88144.4514064144</c:v>
                </c:pt>
                <c:pt idx="31">
                  <c:v>-90765.2288869576</c:v>
                </c:pt>
                <c:pt idx="32">
                  <c:v>-93463.7959180961</c:v>
                </c:pt>
                <c:pt idx="33">
                  <c:v>-96242.6109025815</c:v>
                </c:pt>
                <c:pt idx="34">
                  <c:v>-99104.2164893827</c:v>
                </c:pt>
                <c:pt idx="35">
                  <c:v>-102051.242703059</c:v>
                </c:pt>
                <c:pt idx="36">
                  <c:v>-105086.410197416</c:v>
                </c:pt>
                <c:pt idx="37">
                  <c:v>-108212.533638618</c:v>
                </c:pt>
                <c:pt idx="38">
                  <c:v>-111432.525223166</c:v>
                </c:pt>
                <c:pt idx="39">
                  <c:v>-114749.398336369</c:v>
                </c:pt>
                <c:pt idx="40">
                  <c:v>-118166.271357193</c:v>
                </c:pt>
                <c:pt idx="41">
                  <c:v>-121686.371615615</c:v>
                </c:pt>
                <c:pt idx="42">
                  <c:v>-125313.039508877</c:v>
                </c:pt>
                <c:pt idx="43">
                  <c:v>-129049.732783311</c:v>
                </c:pt>
                <c:pt idx="44">
                  <c:v>-132900.030988703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'2022'!$E$138:$E$182</c:f>
              <c:numCache>
                <c:formatCode>General</c:formatCode>
                <c:ptCount val="45"/>
                <c:pt idx="0">
                  <c:v>-2094.63760000002</c:v>
                </c:pt>
                <c:pt idx="1">
                  <c:v>-3518.34722143994</c:v>
                </c:pt>
                <c:pt idx="2">
                  <c:v>-5032.29006999196</c:v>
                </c:pt>
                <c:pt idx="3">
                  <c:v>-6642.5465856368</c:v>
                </c:pt>
                <c:pt idx="4">
                  <c:v>-7830.69311368745</c:v>
                </c:pt>
                <c:pt idx="5">
                  <c:v>-9630.99217233562</c:v>
                </c:pt>
                <c:pt idx="6">
                  <c:v>-11543.8751026349</c:v>
                </c:pt>
                <c:pt idx="7">
                  <c:v>-13573.5934884544</c:v>
                </c:pt>
                <c:pt idx="8">
                  <c:v>-15727.8474457926</c:v>
                </c:pt>
                <c:pt idx="9">
                  <c:v>-16492.2425607191</c:v>
                </c:pt>
                <c:pt idx="10">
                  <c:v>-18863.4028744922</c:v>
                </c:pt>
                <c:pt idx="11">
                  <c:v>-21380.2942511792</c:v>
                </c:pt>
                <c:pt idx="12">
                  <c:v>-24049.1536759052</c:v>
                </c:pt>
                <c:pt idx="13">
                  <c:v>-26882.9405944998</c:v>
                </c:pt>
                <c:pt idx="14">
                  <c:v>-29890.0350809678</c:v>
                </c:pt>
                <c:pt idx="15">
                  <c:v>-33081.4244000695</c:v>
                </c:pt>
                <c:pt idx="16">
                  <c:v>-36471.8788582461</c:v>
                </c:pt>
                <c:pt idx="17">
                  <c:v>-40072.7400761633</c:v>
                </c:pt>
                <c:pt idx="18">
                  <c:v>-43899.1592836547</c:v>
                </c:pt>
                <c:pt idx="19">
                  <c:v>-47969.2172277486</c:v>
                </c:pt>
                <c:pt idx="20">
                  <c:v>-52299.8402474982</c:v>
                </c:pt>
                <c:pt idx="21">
                  <c:v>-56881.0702759935</c:v>
                </c:pt>
                <c:pt idx="22">
                  <c:v>-61970.7576949538</c:v>
                </c:pt>
                <c:pt idx="23">
                  <c:v>-67920.6888280887</c:v>
                </c:pt>
                <c:pt idx="24">
                  <c:v>-74341.7337832355</c:v>
                </c:pt>
                <c:pt idx="25">
                  <c:v>-81177.6721593476</c:v>
                </c:pt>
                <c:pt idx="26">
                  <c:v>-88451.9819286896</c:v>
                </c:pt>
                <c:pt idx="27">
                  <c:v>-96189.3860729649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4788270"/>
        <c:axId val="14267364"/>
      </c:lineChart>
      <c:catAx>
        <c:axId val="6478827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4267364"/>
        <c:crosses val="autoZero"/>
        <c:auto val="1"/>
        <c:lblAlgn val="ctr"/>
        <c:lblOffset val="100"/>
        <c:noMultiLvlLbl val="0"/>
      </c:catAx>
      <c:valAx>
        <c:axId val="14267364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478827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960217499861"/>
          <c:y val="0.041392904073587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'2023'!$B$138:$B$182</c:f>
              <c:numCache>
                <c:formatCode>General</c:formatCode>
                <c:ptCount val="45"/>
                <c:pt idx="0">
                  <c:v>991724.087219125</c:v>
                </c:pt>
                <c:pt idx="1">
                  <c:v>982046.063576873</c:v>
                </c:pt>
                <c:pt idx="2">
                  <c:v>970893.938588726</c:v>
                </c:pt>
                <c:pt idx="3">
                  <c:v>958195.40294673</c:v>
                </c:pt>
                <c:pt idx="4">
                  <c:v>943873.346780972</c:v>
                </c:pt>
                <c:pt idx="5">
                  <c:v>927847.949816784</c:v>
                </c:pt>
                <c:pt idx="6">
                  <c:v>910035.431272562</c:v>
                </c:pt>
                <c:pt idx="7">
                  <c:v>890347.8913487</c:v>
                </c:pt>
                <c:pt idx="8">
                  <c:v>868693.148040888</c:v>
                </c:pt>
                <c:pt idx="9">
                  <c:v>844974.569232264</c:v>
                </c:pt>
                <c:pt idx="10">
                  <c:v>821330.05044802</c:v>
                </c:pt>
                <c:pt idx="11">
                  <c:v>795510.218212046</c:v>
                </c:pt>
                <c:pt idx="12">
                  <c:v>767408.818639934</c:v>
                </c:pt>
                <c:pt idx="13">
                  <c:v>736912.299315208</c:v>
                </c:pt>
                <c:pt idx="14">
                  <c:v>703901.812312945</c:v>
                </c:pt>
                <c:pt idx="15">
                  <c:v>668253.017969866</c:v>
                </c:pt>
                <c:pt idx="16">
                  <c:v>629833.593750405</c:v>
                </c:pt>
                <c:pt idx="17">
                  <c:v>588505.220365783</c:v>
                </c:pt>
                <c:pt idx="18">
                  <c:v>544118.787884216</c:v>
                </c:pt>
                <c:pt idx="19">
                  <c:v>496518.562438054</c:v>
                </c:pt>
                <c:pt idx="20">
                  <c:v>445539.606803353</c:v>
                </c:pt>
                <c:pt idx="21">
                  <c:v>394163.653661876</c:v>
                </c:pt>
                <c:pt idx="22">
                  <c:v>339110.712484006</c:v>
                </c:pt>
                <c:pt idx="23">
                  <c:v>279992.632700974</c:v>
                </c:pt>
                <c:pt idx="24">
                  <c:v>216184.717818828</c:v>
                </c:pt>
                <c:pt idx="25">
                  <c:v>147443.891707457</c:v>
                </c:pt>
                <c:pt idx="26">
                  <c:v>73517.2082078601</c:v>
                </c:pt>
                <c:pt idx="27">
                  <c:v>-5858.4450478342</c:v>
                </c:pt>
                <c:pt idx="28">
                  <c:v>-89067.7979309358</c:v>
                </c:pt>
                <c:pt idx="29">
                  <c:v>-174750.899057887</c:v>
                </c:pt>
                <c:pt idx="30">
                  <c:v>-262980.890451434</c:v>
                </c:pt>
                <c:pt idx="31">
                  <c:v>-353833.213516218</c:v>
                </c:pt>
                <c:pt idx="32">
                  <c:v>-447385.687390437</c:v>
                </c:pt>
                <c:pt idx="33">
                  <c:v>-543718.590193236</c:v>
                </c:pt>
                <c:pt idx="34">
                  <c:v>-642914.743282377</c:v>
                </c:pt>
                <c:pt idx="35">
                  <c:v>-745059.59864152</c:v>
                </c:pt>
                <c:pt idx="36">
                  <c:v>-850241.329521385</c:v>
                </c:pt>
                <c:pt idx="37">
                  <c:v>-958550.924464266</c:v>
                </c:pt>
                <c:pt idx="38">
                  <c:v>-1070082.28484677</c:v>
                </c:pt>
                <c:pt idx="39">
                  <c:v>-1184932.32608126</c:v>
                </c:pt>
                <c:pt idx="40">
                  <c:v>-1303201.08262244</c:v>
                </c:pt>
                <c:pt idx="41">
                  <c:v>-1424991.81693149</c:v>
                </c:pt>
                <c:pt idx="42">
                  <c:v>-1550411.13255674</c:v>
                </c:pt>
                <c:pt idx="43">
                  <c:v>-1679569.09149652</c:v>
                </c:pt>
                <c:pt idx="44">
                  <c:v>-1812579.33601648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'2023'!$C$138:$C$182</c:f>
              <c:numCache>
                <c:formatCode>General</c:formatCode>
                <c:ptCount val="45"/>
                <c:pt idx="0">
                  <c:v>998348.5174</c:v>
                </c:pt>
                <c:pt idx="1">
                  <c:v>995283.49566056</c:v>
                </c:pt>
                <c:pt idx="2">
                  <c:v>990711.998723969</c:v>
                </c:pt>
                <c:pt idx="3">
                  <c:v>984538.044486856</c:v>
                </c:pt>
                <c:pt idx="4">
                  <c:v>977191.474221967</c:v>
                </c:pt>
                <c:pt idx="5">
                  <c:v>968051.329952916</c:v>
                </c:pt>
                <c:pt idx="6">
                  <c:v>957004.271400472</c:v>
                </c:pt>
                <c:pt idx="7">
                  <c:v>943932.673117037</c:v>
                </c:pt>
                <c:pt idx="8">
                  <c:v>928711.174463366</c:v>
                </c:pt>
                <c:pt idx="9">
                  <c:v>912750.927581139</c:v>
                </c:pt>
                <c:pt idx="10">
                  <c:v>894423.095993264</c:v>
                </c:pt>
                <c:pt idx="11">
                  <c:v>873582.107393828</c:v>
                </c:pt>
                <c:pt idx="12">
                  <c:v>850074.049540604</c:v>
                </c:pt>
                <c:pt idx="13">
                  <c:v>823735.129423311</c:v>
                </c:pt>
                <c:pt idx="14">
                  <c:v>794391.114328739</c:v>
                </c:pt>
                <c:pt idx="15">
                  <c:v>761857.798202461</c:v>
                </c:pt>
                <c:pt idx="16">
                  <c:v>725936.208625363</c:v>
                </c:pt>
                <c:pt idx="17">
                  <c:v>686417.09067443</c:v>
                </c:pt>
                <c:pt idx="18">
                  <c:v>643073.979338367</c:v>
                </c:pt>
                <c:pt idx="19">
                  <c:v>595665.453587082</c:v>
                </c:pt>
                <c:pt idx="20">
                  <c:v>543933.264517603</c:v>
                </c:pt>
                <c:pt idx="21">
                  <c:v>487609.329131933</c:v>
                </c:pt>
                <c:pt idx="22">
                  <c:v>426184.443116433</c:v>
                </c:pt>
                <c:pt idx="23">
                  <c:v>358795.862670365</c:v>
                </c:pt>
                <c:pt idx="24">
                  <c:v>285009.862881313</c:v>
                </c:pt>
                <c:pt idx="25">
                  <c:v>204412.59930549</c:v>
                </c:pt>
                <c:pt idx="26">
                  <c:v>116566.796101434</c:v>
                </c:pt>
                <c:pt idx="27">
                  <c:v>21010.5030884757</c:v>
                </c:pt>
                <c:pt idx="28">
                  <c:v>-81661.213207363</c:v>
                </c:pt>
                <c:pt idx="29">
                  <c:v>-188369.370890107</c:v>
                </c:pt>
                <c:pt idx="30">
                  <c:v>-299268.694451257</c:v>
                </c:pt>
                <c:pt idx="31">
                  <c:v>-414519.978945302</c:v>
                </c:pt>
                <c:pt idx="32">
                  <c:v>-533179.335133474</c:v>
                </c:pt>
                <c:pt idx="33">
                  <c:v>-656525.889840825</c:v>
                </c:pt>
                <c:pt idx="34">
                  <c:v>-784740.13419071</c:v>
                </c:pt>
                <c:pt idx="35">
                  <c:v>-918009.673361428</c:v>
                </c:pt>
                <c:pt idx="36">
                  <c:v>-1056529.51529595</c:v>
                </c:pt>
                <c:pt idx="37">
                  <c:v>-1200502.37150178</c:v>
                </c:pt>
                <c:pt idx="38">
                  <c:v>-1350138.97046329</c:v>
                </c:pt>
                <c:pt idx="39">
                  <c:v>-1505658.38421227</c:v>
                </c:pt>
                <c:pt idx="40">
                  <c:v>-1667288.36862664</c:v>
                </c:pt>
                <c:pt idx="41">
                  <c:v>-1835265.71805264</c:v>
                </c:pt>
                <c:pt idx="42">
                  <c:v>-2009836.6348726</c:v>
                </c:pt>
                <c:pt idx="43">
                  <c:v>-2191257.11466798</c:v>
                </c:pt>
                <c:pt idx="44">
                  <c:v>-2379793.34765655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8445493"/>
        <c:axId val="53030341"/>
      </c:lineChart>
      <c:catAx>
        <c:axId val="58445493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3030341"/>
        <c:crosses val="autoZero"/>
        <c:auto val="1"/>
        <c:lblAlgn val="ctr"/>
        <c:lblOffset val="100"/>
        <c:noMultiLvlLbl val="0"/>
      </c:catAx>
      <c:valAx>
        <c:axId val="53030341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844549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58372029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43970807762"/>
          <c:y val="0.205954657197487"/>
          <c:w val="0.870957040968652"/>
          <c:h val="0.654465992898115"/>
        </c:manualLayout>
      </c:layout>
      <c:lineChart>
        <c:grouping val="standard"/>
        <c:varyColors val="0"/>
        <c:ser>
          <c:idx val="0"/>
          <c:order val="0"/>
          <c:tx>
            <c:strRef>
              <c:f>'2023'!$D$137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'2023'!$D$138:$D$182</c:f>
              <c:numCache>
                <c:formatCode>General</c:formatCode>
                <c:ptCount val="45"/>
                <c:pt idx="0">
                  <c:v>-8274.91278087511</c:v>
                </c:pt>
                <c:pt idx="1">
                  <c:v>-9678.02364225173</c:v>
                </c:pt>
                <c:pt idx="2">
                  <c:v>-11152.1249881471</c:v>
                </c:pt>
                <c:pt idx="3">
                  <c:v>-12698.5356419961</c:v>
                </c:pt>
                <c:pt idx="4">
                  <c:v>-14322.0561657585</c:v>
                </c:pt>
                <c:pt idx="5">
                  <c:v>-16025.3969641873</c:v>
                </c:pt>
                <c:pt idx="6">
                  <c:v>-17812.5185442221</c:v>
                </c:pt>
                <c:pt idx="7">
                  <c:v>-19687.5399238626</c:v>
                </c:pt>
                <c:pt idx="8">
                  <c:v>-21654.7433078116</c:v>
                </c:pt>
                <c:pt idx="9">
                  <c:v>-23718.5788086244</c:v>
                </c:pt>
                <c:pt idx="10">
                  <c:v>-23644.5187842434</c:v>
                </c:pt>
                <c:pt idx="11">
                  <c:v>-25819.8322359738</c:v>
                </c:pt>
                <c:pt idx="12">
                  <c:v>-28101.3995721126</c:v>
                </c:pt>
                <c:pt idx="13">
                  <c:v>-30496.5193247256</c:v>
                </c:pt>
                <c:pt idx="14">
                  <c:v>-33010.4870022635</c:v>
                </c:pt>
                <c:pt idx="15">
                  <c:v>-35648.7943430791</c:v>
                </c:pt>
                <c:pt idx="16">
                  <c:v>-38419.424219461</c:v>
                </c:pt>
                <c:pt idx="17">
                  <c:v>-41328.3733846218</c:v>
                </c:pt>
                <c:pt idx="18">
                  <c:v>-44386.4324815666</c:v>
                </c:pt>
                <c:pt idx="19">
                  <c:v>-47600.2254461626</c:v>
                </c:pt>
                <c:pt idx="20">
                  <c:v>-50978.955634701</c:v>
                </c:pt>
                <c:pt idx="21">
                  <c:v>-51375.9531414767</c:v>
                </c:pt>
                <c:pt idx="22">
                  <c:v>-55052.94117787</c:v>
                </c:pt>
                <c:pt idx="23">
                  <c:v>-59118.0797830324</c:v>
                </c:pt>
                <c:pt idx="24">
                  <c:v>-63807.9148821452</c:v>
                </c:pt>
                <c:pt idx="25">
                  <c:v>-68740.8261113713</c:v>
                </c:pt>
                <c:pt idx="26">
                  <c:v>-73926.683499597</c:v>
                </c:pt>
                <c:pt idx="27">
                  <c:v>-79375.6532556943</c:v>
                </c:pt>
                <c:pt idx="28">
                  <c:v>-83209.3528831016</c:v>
                </c:pt>
                <c:pt idx="29">
                  <c:v>-85683.1011269509</c:v>
                </c:pt>
                <c:pt idx="30">
                  <c:v>-88229.9913935471</c:v>
                </c:pt>
                <c:pt idx="31">
                  <c:v>-90852.3230647844</c:v>
                </c:pt>
                <c:pt idx="32">
                  <c:v>-93552.4738742193</c:v>
                </c:pt>
                <c:pt idx="33">
                  <c:v>-96332.9028027982</c:v>
                </c:pt>
                <c:pt idx="34">
                  <c:v>-99196.1530891409</c:v>
                </c:pt>
                <c:pt idx="35">
                  <c:v>-102144.855359143</c:v>
                </c:pt>
                <c:pt idx="36">
                  <c:v>-105181.730879865</c:v>
                </c:pt>
                <c:pt idx="37">
                  <c:v>-108309.594942881</c:v>
                </c:pt>
                <c:pt idx="38">
                  <c:v>-111531.360382503</c:v>
                </c:pt>
                <c:pt idx="39">
                  <c:v>-114850.041234495</c:v>
                </c:pt>
                <c:pt idx="40">
                  <c:v>-118268.756541179</c:v>
                </c:pt>
                <c:pt idx="41">
                  <c:v>-121790.734309042</c:v>
                </c:pt>
                <c:pt idx="42">
                  <c:v>-125419.315625258</c:v>
                </c:pt>
                <c:pt idx="43">
                  <c:v>-129157.958939776</c:v>
                </c:pt>
                <c:pt idx="44">
                  <c:v>-133010.244519959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'2023'!$E$138:$E$182</c:f>
              <c:numCache>
                <c:formatCode>General</c:formatCode>
                <c:ptCount val="45"/>
                <c:pt idx="0">
                  <c:v>-1650.48259999999</c:v>
                </c:pt>
                <c:pt idx="1">
                  <c:v>-3065.02173943992</c:v>
                </c:pt>
                <c:pt idx="2">
                  <c:v>-4571.49693659111</c:v>
                </c:pt>
                <c:pt idx="3">
                  <c:v>-6173.95423711301</c:v>
                </c:pt>
                <c:pt idx="4">
                  <c:v>-7346.57026488916</c:v>
                </c:pt>
                <c:pt idx="5">
                  <c:v>-9140.1442690508</c:v>
                </c:pt>
                <c:pt idx="6">
                  <c:v>-11047.0585524441</c:v>
                </c:pt>
                <c:pt idx="7">
                  <c:v>-13071.5982834352</c:v>
                </c:pt>
                <c:pt idx="8">
                  <c:v>-15221.4986536705</c:v>
                </c:pt>
                <c:pt idx="9">
                  <c:v>-15960.246882227</c:v>
                </c:pt>
                <c:pt idx="10">
                  <c:v>-18327.8315878748</c:v>
                </c:pt>
                <c:pt idx="11">
                  <c:v>-20840.988599436</c:v>
                </c:pt>
                <c:pt idx="12">
                  <c:v>-23508.0578532247</c:v>
                </c:pt>
                <c:pt idx="13">
                  <c:v>-26338.9201172922</c:v>
                </c:pt>
                <c:pt idx="14">
                  <c:v>-29344.0150945722</c:v>
                </c:pt>
                <c:pt idx="15">
                  <c:v>-32533.3161262781</c:v>
                </c:pt>
                <c:pt idx="16">
                  <c:v>-35921.5895770984</c:v>
                </c:pt>
                <c:pt idx="17">
                  <c:v>-39519.1179509324</c:v>
                </c:pt>
                <c:pt idx="18">
                  <c:v>-43343.1113360636</c:v>
                </c:pt>
                <c:pt idx="19">
                  <c:v>-47408.5257512846</c:v>
                </c:pt>
                <c:pt idx="20">
                  <c:v>-51732.189069479</c:v>
                </c:pt>
                <c:pt idx="21">
                  <c:v>-56323.9353856703</c:v>
                </c:pt>
                <c:pt idx="22">
                  <c:v>-61424.8860155002</c:v>
                </c:pt>
                <c:pt idx="23">
                  <c:v>-67388.5804460674</c:v>
                </c:pt>
                <c:pt idx="24">
                  <c:v>-73785.9997890525</c:v>
                </c:pt>
                <c:pt idx="25">
                  <c:v>-80597.2635758228</c:v>
                </c:pt>
                <c:pt idx="26">
                  <c:v>-87845.8032040563</c:v>
                </c:pt>
                <c:pt idx="27">
                  <c:v>-95556.2930129579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6158629"/>
        <c:axId val="94579139"/>
      </c:lineChart>
      <c:catAx>
        <c:axId val="16158629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4579139"/>
        <c:crosses val="autoZero"/>
        <c:auto val="1"/>
        <c:lblAlgn val="ctr"/>
        <c:lblOffset val="100"/>
        <c:noMultiLvlLbl val="0"/>
      </c:catAx>
      <c:valAx>
        <c:axId val="9457913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615862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9015702158353"/>
          <c:y val="0.041524310118265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'2024'!$B$138:$B$182</c:f>
              <c:numCache>
                <c:formatCode>General</c:formatCode>
                <c:ptCount val="45"/>
                <c:pt idx="0">
                  <c:v>992080.034622</c:v>
                </c:pt>
                <c:pt idx="1">
                  <c:v>982759.971702838</c:v>
                </c:pt>
                <c:pt idx="2">
                  <c:v>971970.269893862</c:v>
                </c:pt>
                <c:pt idx="3">
                  <c:v>959635.462163444</c:v>
                </c:pt>
                <c:pt idx="4">
                  <c:v>945679.730724786</c:v>
                </c:pt>
                <c:pt idx="5">
                  <c:v>930022.325543948</c:v>
                </c:pt>
                <c:pt idx="6">
                  <c:v>912579.651660201</c:v>
                </c:pt>
                <c:pt idx="7">
                  <c:v>893262.870822565</c:v>
                </c:pt>
                <c:pt idx="8">
                  <c:v>871979.979929862</c:v>
                </c:pt>
                <c:pt idx="9">
                  <c:v>848634.54820029</c:v>
                </c:pt>
                <c:pt idx="10">
                  <c:v>825386.092649609</c:v>
                </c:pt>
                <c:pt idx="11">
                  <c:v>799963.48720877</c:v>
                </c:pt>
                <c:pt idx="12">
                  <c:v>772259.563642008</c:v>
                </c:pt>
                <c:pt idx="13">
                  <c:v>742162.123472173</c:v>
                </c:pt>
                <c:pt idx="14">
                  <c:v>709552.605396363</c:v>
                </c:pt>
                <c:pt idx="15">
                  <c:v>674306.988869326</c:v>
                </c:pt>
                <c:pt idx="16">
                  <c:v>636294.450518406</c:v>
                </c:pt>
                <c:pt idx="17">
                  <c:v>595375.967026145</c:v>
                </c:pt>
                <c:pt idx="18">
                  <c:v>551405.153323803</c:v>
                </c:pt>
                <c:pt idx="19">
                  <c:v>504279.376976066</c:v>
                </c:pt>
                <c:pt idx="20">
                  <c:v>453698.341231549</c:v>
                </c:pt>
                <c:pt idx="21">
                  <c:v>402751.318628744</c:v>
                </c:pt>
                <c:pt idx="22">
                  <c:v>348107.122223401</c:v>
                </c:pt>
                <c:pt idx="23">
                  <c:v>289305.255376153</c:v>
                </c:pt>
                <c:pt idx="24">
                  <c:v>225832.119177242</c:v>
                </c:pt>
                <c:pt idx="25">
                  <c:v>157446.032551767</c:v>
                </c:pt>
                <c:pt idx="26">
                  <c:v>83895.543247174</c:v>
                </c:pt>
                <c:pt idx="27">
                  <c:v>4919.13763257075</c:v>
                </c:pt>
                <c:pt idx="28">
                  <c:v>-78315.3294584445</c:v>
                </c:pt>
                <c:pt idx="29">
                  <c:v>-164024.000312333</c:v>
                </c:pt>
                <c:pt idx="30">
                  <c:v>-252280.025615007</c:v>
                </c:pt>
                <c:pt idx="31">
                  <c:v>-343158.855603478</c:v>
                </c:pt>
                <c:pt idx="32">
                  <c:v>-436738.318420865</c:v>
                </c:pt>
                <c:pt idx="33">
                  <c:v>-533098.701367208</c:v>
                </c:pt>
                <c:pt idx="34">
                  <c:v>-632322.835160623</c:v>
                </c:pt>
                <c:pt idx="35">
                  <c:v>-734496.18132814</c:v>
                </c:pt>
                <c:pt idx="36">
                  <c:v>-839706.922850489</c:v>
                </c:pt>
                <c:pt idx="37">
                  <c:v>-948046.05819032</c:v>
                </c:pt>
                <c:pt idx="38">
                  <c:v>-1059607.49883871</c:v>
                </c:pt>
                <c:pt idx="39">
                  <c:v>-1174488.17052046</c:v>
                </c:pt>
                <c:pt idx="40">
                  <c:v>-1292788.11820459</c:v>
                </c:pt>
                <c:pt idx="41">
                  <c:v>-1414610.6150725</c:v>
                </c:pt>
                <c:pt idx="42">
                  <c:v>-1540062.27560274</c:v>
                </c:pt>
                <c:pt idx="43">
                  <c:v>-1669253.17293797</c:v>
                </c:pt>
                <c:pt idx="44">
                  <c:v>-1802296.96070657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'2024'!$C$138:$C$182</c:f>
              <c:numCache>
                <c:formatCode>General</c:formatCode>
                <c:ptCount val="45"/>
                <c:pt idx="0">
                  <c:v>998740.9774</c:v>
                </c:pt>
                <c:pt idx="1">
                  <c:v>996076.34588456</c:v>
                </c:pt>
                <c:pt idx="2">
                  <c:v>991913.521497915</c:v>
                </c:pt>
                <c:pt idx="3">
                  <c:v>986155.834871965</c:v>
                </c:pt>
                <c:pt idx="4">
                  <c:v>979239.794500174</c:v>
                </c:pt>
                <c:pt idx="5">
                  <c:v>970536.635651476</c:v>
                </c:pt>
                <c:pt idx="6">
                  <c:v>959933.304672048</c:v>
                </c:pt>
                <c:pt idx="7">
                  <c:v>947311.42046587</c:v>
                </c:pt>
                <c:pt idx="8">
                  <c:v>932544.833194488</c:v>
                </c:pt>
                <c:pt idx="9">
                  <c:v>917061.805759923</c:v>
                </c:pt>
                <c:pt idx="10">
                  <c:v>899216.557163186</c:v>
                </c:pt>
                <c:pt idx="11">
                  <c:v>878862.698239694</c:v>
                </c:pt>
                <c:pt idx="12">
                  <c:v>855846.518620026</c:v>
                </c:pt>
                <c:pt idx="13">
                  <c:v>830004.43612986</c:v>
                </c:pt>
                <c:pt idx="14">
                  <c:v>801162.438253059</c:v>
                </c:pt>
                <c:pt idx="15">
                  <c:v>769135.493909021</c:v>
                </c:pt>
                <c:pt idx="16">
                  <c:v>733725.879021294</c:v>
                </c:pt>
                <c:pt idx="17">
                  <c:v>694723.532435941</c:v>
                </c:pt>
                <c:pt idx="18">
                  <c:v>651904.312114088</c:v>
                </c:pt>
                <c:pt idx="19">
                  <c:v>605028.168138046</c:v>
                </c:pt>
                <c:pt idx="20">
                  <c:v>553837.228594629</c:v>
                </c:pt>
                <c:pt idx="21">
                  <c:v>498044.029213979</c:v>
                </c:pt>
                <c:pt idx="22">
                  <c:v>437126.443882121</c:v>
                </c:pt>
                <c:pt idx="23">
                  <c:v>370223.688270051</c:v>
                </c:pt>
                <c:pt idx="24">
                  <c:v>296945.083937624</c:v>
                </c:pt>
                <c:pt idx="25">
                  <c:v>216877.744176702</c:v>
                </c:pt>
                <c:pt idx="26">
                  <c:v>129585.393404927</c:v>
                </c:pt>
                <c:pt idx="27">
                  <c:v>34607.1261122442</c:v>
                </c:pt>
                <c:pt idx="28">
                  <c:v>-68064.5901835945</c:v>
                </c:pt>
                <c:pt idx="29">
                  <c:v>-174772.747866339</c:v>
                </c:pt>
                <c:pt idx="30">
                  <c:v>-285672.071427489</c:v>
                </c:pt>
                <c:pt idx="31">
                  <c:v>-400923.355921533</c:v>
                </c:pt>
                <c:pt idx="32">
                  <c:v>-519582.712109706</c:v>
                </c:pt>
                <c:pt idx="33">
                  <c:v>-642929.266817056</c:v>
                </c:pt>
                <c:pt idx="34">
                  <c:v>-771143.511166942</c:v>
                </c:pt>
                <c:pt idx="35">
                  <c:v>-904413.050337659</c:v>
                </c:pt>
                <c:pt idx="36">
                  <c:v>-1042932.89227218</c:v>
                </c:pt>
                <c:pt idx="37">
                  <c:v>-1186905.74847801</c:v>
                </c:pt>
                <c:pt idx="38">
                  <c:v>-1336542.34743952</c:v>
                </c:pt>
                <c:pt idx="39">
                  <c:v>-1492061.7611885</c:v>
                </c:pt>
                <c:pt idx="40">
                  <c:v>-1653691.74560287</c:v>
                </c:pt>
                <c:pt idx="41">
                  <c:v>-1821669.09502887</c:v>
                </c:pt>
                <c:pt idx="42">
                  <c:v>-1996240.01184883</c:v>
                </c:pt>
                <c:pt idx="43">
                  <c:v>-2177660.49164422</c:v>
                </c:pt>
                <c:pt idx="44">
                  <c:v>-2366196.72463278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6281821"/>
        <c:axId val="55946877"/>
      </c:lineChart>
      <c:catAx>
        <c:axId val="56281821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5946877"/>
        <c:crosses val="autoZero"/>
        <c:auto val="1"/>
        <c:lblAlgn val="ctr"/>
        <c:lblOffset val="100"/>
        <c:noMultiLvlLbl val="0"/>
      </c:catAx>
      <c:valAx>
        <c:axId val="55946877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6281821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58372029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43970807762"/>
          <c:y val="0.205954657197487"/>
          <c:w val="0.870957040968652"/>
          <c:h val="0.654465992898115"/>
        </c:manualLayout>
      </c:layout>
      <c:lineChart>
        <c:grouping val="standard"/>
        <c:varyColors val="0"/>
        <c:ser>
          <c:idx val="0"/>
          <c:order val="0"/>
          <c:tx>
            <c:strRef>
              <c:f>'2024'!$D$137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'2024'!$D$138:$D$182</c:f>
              <c:numCache>
                <c:formatCode>General</c:formatCode>
                <c:ptCount val="45"/>
                <c:pt idx="0">
                  <c:v>-7918.96537799994</c:v>
                </c:pt>
                <c:pt idx="1">
                  <c:v>-9320.06291916233</c:v>
                </c:pt>
                <c:pt idx="2">
                  <c:v>-10789.7018089755</c:v>
                </c:pt>
                <c:pt idx="3">
                  <c:v>-12334.8077304178</c:v>
                </c:pt>
                <c:pt idx="4">
                  <c:v>-13955.7314386582</c:v>
                </c:pt>
                <c:pt idx="5">
                  <c:v>-15657.4051808383</c:v>
                </c:pt>
                <c:pt idx="6">
                  <c:v>-17442.6738837468</c:v>
                </c:pt>
                <c:pt idx="7">
                  <c:v>-19316.7808376364</c:v>
                </c:pt>
                <c:pt idx="8">
                  <c:v>-21282.8908927023</c:v>
                </c:pt>
                <c:pt idx="9">
                  <c:v>-23345.4317295724</c:v>
                </c:pt>
                <c:pt idx="10">
                  <c:v>-23248.4555506815</c:v>
                </c:pt>
                <c:pt idx="11">
                  <c:v>-25422.6054408387</c:v>
                </c:pt>
                <c:pt idx="12">
                  <c:v>-27703.9235667614</c:v>
                </c:pt>
                <c:pt idx="13">
                  <c:v>-30097.4401698356</c:v>
                </c:pt>
                <c:pt idx="14">
                  <c:v>-32609.5180758094</c:v>
                </c:pt>
                <c:pt idx="15">
                  <c:v>-35245.6165270375</c:v>
                </c:pt>
                <c:pt idx="16">
                  <c:v>-38012.5383509197</c:v>
                </c:pt>
                <c:pt idx="17">
                  <c:v>-40918.4834922608</c:v>
                </c:pt>
                <c:pt idx="18">
                  <c:v>-43970.8137023429</c:v>
                </c:pt>
                <c:pt idx="19">
                  <c:v>-47125.776347737</c:v>
                </c:pt>
                <c:pt idx="20">
                  <c:v>-50581.0357445162</c:v>
                </c:pt>
                <c:pt idx="21">
                  <c:v>-50947.0226028057</c:v>
                </c:pt>
                <c:pt idx="22">
                  <c:v>-54644.1964053422</c:v>
                </c:pt>
                <c:pt idx="23">
                  <c:v>-58801.8668472489</c:v>
                </c:pt>
                <c:pt idx="24">
                  <c:v>-63473.1361989108</c:v>
                </c:pt>
                <c:pt idx="25">
                  <c:v>-68386.0866254753</c:v>
                </c:pt>
                <c:pt idx="26">
                  <c:v>-73550.4893045925</c:v>
                </c:pt>
                <c:pt idx="27">
                  <c:v>-78976.4056146033</c:v>
                </c:pt>
                <c:pt idx="28">
                  <c:v>-83234.4670910153</c:v>
                </c:pt>
                <c:pt idx="29">
                  <c:v>-85708.670853888</c:v>
                </c:pt>
                <c:pt idx="30">
                  <c:v>-88256.0253026745</c:v>
                </c:pt>
                <c:pt idx="31">
                  <c:v>-90878.8299884709</c:v>
                </c:pt>
                <c:pt idx="32">
                  <c:v>-93579.4628173874</c:v>
                </c:pt>
                <c:pt idx="33">
                  <c:v>-96360.3829463425</c:v>
                </c:pt>
                <c:pt idx="34">
                  <c:v>-99224.1337934152</c:v>
                </c:pt>
                <c:pt idx="35">
                  <c:v>-102173.346167517</c:v>
                </c:pt>
                <c:pt idx="36">
                  <c:v>-105210.741522349</c:v>
                </c:pt>
                <c:pt idx="37">
                  <c:v>-108339.135339831</c:v>
                </c:pt>
                <c:pt idx="38">
                  <c:v>-111561.440648388</c:v>
                </c:pt>
                <c:pt idx="39">
                  <c:v>-114880.671681751</c:v>
                </c:pt>
                <c:pt idx="40">
                  <c:v>-118299.947684131</c:v>
                </c:pt>
                <c:pt idx="41">
                  <c:v>-121822.496867911</c:v>
                </c:pt>
                <c:pt idx="42">
                  <c:v>-125451.660530243</c:v>
                </c:pt>
                <c:pt idx="43">
                  <c:v>-129190.897335222</c:v>
                </c:pt>
                <c:pt idx="44">
                  <c:v>-133043.787768601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'2024'!$E$138:$E$182</c:f>
              <c:numCache>
                <c:formatCode>General</c:formatCode>
                <c:ptCount val="45"/>
                <c:pt idx="0">
                  <c:v>-1258.02260000003</c:v>
                </c:pt>
                <c:pt idx="1">
                  <c:v>-2664.63151543995</c:v>
                </c:pt>
                <c:pt idx="2">
                  <c:v>-4162.82438664557</c:v>
                </c:pt>
                <c:pt idx="3">
                  <c:v>-5757.68662594992</c:v>
                </c:pt>
                <c:pt idx="4">
                  <c:v>-6916.04037179041</c:v>
                </c:pt>
                <c:pt idx="5">
                  <c:v>-8703.15884869837</c:v>
                </c:pt>
                <c:pt idx="6">
                  <c:v>-10603.330979428</c:v>
                </c:pt>
                <c:pt idx="7">
                  <c:v>-12621.8842061773</c:v>
                </c:pt>
                <c:pt idx="8">
                  <c:v>-14766.5872713825</c:v>
                </c:pt>
                <c:pt idx="9">
                  <c:v>-15483.0274345651</c:v>
                </c:pt>
                <c:pt idx="10">
                  <c:v>-17845.2485967369</c:v>
                </c:pt>
                <c:pt idx="11">
                  <c:v>-20353.8589234916</c:v>
                </c:pt>
                <c:pt idx="12">
                  <c:v>-23016.1796196683</c:v>
                </c:pt>
                <c:pt idx="13">
                  <c:v>-25842.0824901658</c:v>
                </c:pt>
                <c:pt idx="14">
                  <c:v>-28841.9978768014</c:v>
                </c:pt>
                <c:pt idx="15">
                  <c:v>-32026.9443440381</c:v>
                </c:pt>
                <c:pt idx="16">
                  <c:v>-35409.6148877271</c:v>
                </c:pt>
                <c:pt idx="17">
                  <c:v>-39002.346585353</c:v>
                </c:pt>
                <c:pt idx="18">
                  <c:v>-42819.2203218525</c:v>
                </c:pt>
                <c:pt idx="19">
                  <c:v>-46876.1439760425</c:v>
                </c:pt>
                <c:pt idx="20">
                  <c:v>-51190.9395434164</c:v>
                </c:pt>
                <c:pt idx="21">
                  <c:v>-55793.1993806504</c:v>
                </c:pt>
                <c:pt idx="22">
                  <c:v>-60917.5853318574</c:v>
                </c:pt>
                <c:pt idx="23">
                  <c:v>-66902.7556120709</c:v>
                </c:pt>
                <c:pt idx="24">
                  <c:v>-73278.6043324265</c:v>
                </c:pt>
                <c:pt idx="25">
                  <c:v>-80067.3397609226</c:v>
                </c:pt>
                <c:pt idx="26">
                  <c:v>-87292.3507717745</c:v>
                </c:pt>
                <c:pt idx="27">
                  <c:v>-94978.2672926828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5739972"/>
        <c:axId val="59413367"/>
      </c:lineChart>
      <c:catAx>
        <c:axId val="45739972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9413367"/>
        <c:crosses val="autoZero"/>
        <c:auto val="1"/>
        <c:lblAlgn val="ctr"/>
        <c:lblOffset val="100"/>
        <c:noMultiLvlLbl val="0"/>
      </c:catAx>
      <c:valAx>
        <c:axId val="59413367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573997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9015702158353"/>
          <c:y val="0.041655716162943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'2025'!$B$138:$B$182</c:f>
              <c:numCache>
                <c:formatCode>General</c:formatCode>
                <c:ptCount val="45"/>
                <c:pt idx="0">
                  <c:v>991856.1590115</c:v>
                </c:pt>
                <c:pt idx="1">
                  <c:v>982302.746339567</c:v>
                </c:pt>
                <c:pt idx="2">
                  <c:v>971267.347147086</c:v>
                </c:pt>
                <c:pt idx="3">
                  <c:v>958676.150236407</c:v>
                </c:pt>
                <c:pt idx="4">
                  <c:v>944452.858324216</c:v>
                </c:pt>
                <c:pt idx="5">
                  <c:v>928516.305862722</c:v>
                </c:pt>
                <c:pt idx="6">
                  <c:v>910783.700223203</c:v>
                </c:pt>
                <c:pt idx="7">
                  <c:v>891165.990843992</c:v>
                </c:pt>
                <c:pt idx="8">
                  <c:v>869571.055050889</c:v>
                </c:pt>
                <c:pt idx="9">
                  <c:v>845903.58962794</c:v>
                </c:pt>
                <c:pt idx="10">
                  <c:v>822307.258637526</c:v>
                </c:pt>
                <c:pt idx="11">
                  <c:v>796525.191136616</c:v>
                </c:pt>
                <c:pt idx="12">
                  <c:v>768450.432468398</c:v>
                </c:pt>
                <c:pt idx="13">
                  <c:v>737972.281592016</c:v>
                </c:pt>
                <c:pt idx="14">
                  <c:v>704972.730277862</c:v>
                </c:pt>
                <c:pt idx="15">
                  <c:v>669327.334887101</c:v>
                </c:pt>
                <c:pt idx="16">
                  <c:v>630907.27493271</c:v>
                </c:pt>
                <c:pt idx="17">
                  <c:v>589574.632559186</c:v>
                </c:pt>
                <c:pt idx="18">
                  <c:v>545185.493285809</c:v>
                </c:pt>
                <c:pt idx="19">
                  <c:v>497611.082497493</c:v>
                </c:pt>
                <c:pt idx="20">
                  <c:v>446537.748420558</c:v>
                </c:pt>
                <c:pt idx="21">
                  <c:v>395086.787046147</c:v>
                </c:pt>
                <c:pt idx="22">
                  <c:v>339891.545075187</c:v>
                </c:pt>
                <c:pt idx="23">
                  <c:v>280367.957630149</c:v>
                </c:pt>
                <c:pt idx="24">
                  <c:v>216186.018277159</c:v>
                </c:pt>
                <c:pt idx="25">
                  <c:v>147109.321352182</c:v>
                </c:pt>
                <c:pt idx="26">
                  <c:v>72892.2163226006</c:v>
                </c:pt>
                <c:pt idx="27">
                  <c:v>-6720.44647932997</c:v>
                </c:pt>
                <c:pt idx="28">
                  <c:v>-90112.7743058028</c:v>
                </c:pt>
                <c:pt idx="29">
                  <c:v>-175982.169157581</c:v>
                </c:pt>
                <c:pt idx="30">
                  <c:v>-264401.836174771</c:v>
                </c:pt>
                <c:pt idx="31">
                  <c:v>-355447.281112127</c:v>
                </c:pt>
                <c:pt idx="32">
                  <c:v>-449196.388715142</c:v>
                </c:pt>
                <c:pt idx="33">
                  <c:v>-545729.503992334</c:v>
                </c:pt>
                <c:pt idx="34">
                  <c:v>-645129.51649833</c:v>
                </c:pt>
                <c:pt idx="35">
                  <c:v>-747481.947747051</c:v>
                </c:pt>
                <c:pt idx="36">
                  <c:v>-852875.041879302</c:v>
                </c:pt>
                <c:pt idx="37">
                  <c:v>-961399.859714245</c:v>
                </c:pt>
                <c:pt idx="38">
                  <c:v>-1073150.37631962</c:v>
                </c:pt>
                <c:pt idx="39">
                  <c:v>-1188223.58224127</c:v>
                </c:pt>
                <c:pt idx="40">
                  <c:v>-1306719.58853824</c:v>
                </c:pt>
                <c:pt idx="41">
                  <c:v>-1428741.73577619</c:v>
                </c:pt>
                <c:pt idx="42">
                  <c:v>-1554396.70713777</c:v>
                </c:pt>
                <c:pt idx="43">
                  <c:v>-1683794.6458158</c:v>
                </c:pt>
                <c:pt idx="44">
                  <c:v>-1817049.27686158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'2025'!$C$138:$C$182</c:f>
              <c:numCache>
                <c:formatCode>General</c:formatCode>
                <c:ptCount val="45"/>
                <c:pt idx="0">
                  <c:v>998890.7874</c:v>
                </c:pt>
                <c:pt idx="1">
                  <c:v>996379.45244856</c:v>
                </c:pt>
                <c:pt idx="2">
                  <c:v>992372.510993356</c:v>
                </c:pt>
                <c:pt idx="3">
                  <c:v>986773.408501004</c:v>
                </c:pt>
                <c:pt idx="4">
                  <c:v>980020.883398343</c:v>
                </c:pt>
                <c:pt idx="5">
                  <c:v>971484.279896723</c:v>
                </c:pt>
                <c:pt idx="6">
                  <c:v>961050.679321784</c:v>
                </c:pt>
                <c:pt idx="7">
                  <c:v>948600.786550055</c:v>
                </c:pt>
                <c:pt idx="8">
                  <c:v>934008.552132811</c:v>
                </c:pt>
                <c:pt idx="9">
                  <c:v>918707.618819107</c:v>
                </c:pt>
                <c:pt idx="10">
                  <c:v>901046.219322198</c:v>
                </c:pt>
                <c:pt idx="11">
                  <c:v>880879.097398566</c:v>
                </c:pt>
                <c:pt idx="12">
                  <c:v>858051.615901552</c:v>
                </c:pt>
                <c:pt idx="13">
                  <c:v>832399.224730686</c:v>
                </c:pt>
                <c:pt idx="14">
                  <c:v>803749.010467761</c:v>
                </c:pt>
                <c:pt idx="15">
                  <c:v>771914.979930056</c:v>
                </c:pt>
                <c:pt idx="16">
                  <c:v>736700.514221663</c:v>
                </c:pt>
                <c:pt idx="17">
                  <c:v>697894.596439206</c:v>
                </c:pt>
                <c:pt idx="18">
                  <c:v>655274.196359099</c:v>
                </c:pt>
                <c:pt idx="19">
                  <c:v>608599.370243534</c:v>
                </c:pt>
                <c:pt idx="20">
                  <c:v>557612.357073602</c:v>
                </c:pt>
                <c:pt idx="21">
                  <c:v>502016.773397418</c:v>
                </c:pt>
                <c:pt idx="22">
                  <c:v>441275.577907305</c:v>
                </c:pt>
                <c:pt idx="23">
                  <c:v>374557.043845953</c:v>
                </c:pt>
                <c:pt idx="24">
                  <c:v>301470.840501096</c:v>
                </c:pt>
                <c:pt idx="25">
                  <c:v>221604.444331592</c:v>
                </c:pt>
                <c:pt idx="26">
                  <c:v>134521.959046694</c:v>
                </c:pt>
                <c:pt idx="27">
                  <c:v>39762.8752685059</c:v>
                </c:pt>
                <c:pt idx="28">
                  <c:v>-62908.8410273329</c:v>
                </c:pt>
                <c:pt idx="29">
                  <c:v>-169616.998710077</c:v>
                </c:pt>
                <c:pt idx="30">
                  <c:v>-280516.322271227</c:v>
                </c:pt>
                <c:pt idx="31">
                  <c:v>-395767.606765271</c:v>
                </c:pt>
                <c:pt idx="32">
                  <c:v>-514426.962953443</c:v>
                </c:pt>
                <c:pt idx="33">
                  <c:v>-637773.517660794</c:v>
                </c:pt>
                <c:pt idx="34">
                  <c:v>-765987.762010679</c:v>
                </c:pt>
                <c:pt idx="35">
                  <c:v>-899257.301181397</c:v>
                </c:pt>
                <c:pt idx="36">
                  <c:v>-1037777.14311592</c:v>
                </c:pt>
                <c:pt idx="37">
                  <c:v>-1181749.99932175</c:v>
                </c:pt>
                <c:pt idx="38">
                  <c:v>-1331386.59828326</c:v>
                </c:pt>
                <c:pt idx="39">
                  <c:v>-1486906.01203224</c:v>
                </c:pt>
                <c:pt idx="40">
                  <c:v>-1648535.99644661</c:v>
                </c:pt>
                <c:pt idx="41">
                  <c:v>-1816513.34587261</c:v>
                </c:pt>
                <c:pt idx="42">
                  <c:v>-1991084.26269257</c:v>
                </c:pt>
                <c:pt idx="43">
                  <c:v>-2172504.74248795</c:v>
                </c:pt>
                <c:pt idx="44">
                  <c:v>-2361040.97547652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8534882"/>
        <c:axId val="62810402"/>
      </c:lineChart>
      <c:catAx>
        <c:axId val="9853488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2810402"/>
        <c:crosses val="autoZero"/>
        <c:auto val="1"/>
        <c:lblAlgn val="ctr"/>
        <c:lblOffset val="100"/>
        <c:noMultiLvlLbl val="0"/>
      </c:catAx>
      <c:valAx>
        <c:axId val="62810402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853488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58372029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43970807762"/>
          <c:y val="0.205954657197487"/>
          <c:w val="0.870957040968652"/>
          <c:h val="0.654465992898115"/>
        </c:manualLayout>
      </c:layout>
      <c:lineChart>
        <c:grouping val="standard"/>
        <c:varyColors val="0"/>
        <c:ser>
          <c:idx val="0"/>
          <c:order val="0"/>
          <c:tx>
            <c:strRef>
              <c:f>'2025'!$D$137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'2025'!$D$138:$D$182</c:f>
              <c:numCache>
                <c:formatCode>General</c:formatCode>
                <c:ptCount val="45"/>
                <c:pt idx="0">
                  <c:v>-8142.84098850004</c:v>
                </c:pt>
                <c:pt idx="1">
                  <c:v>-9553.41267193272</c:v>
                </c:pt>
                <c:pt idx="2">
                  <c:v>-11035.3991924808</c:v>
                </c:pt>
                <c:pt idx="3">
                  <c:v>-12591.1969106798</c:v>
                </c:pt>
                <c:pt idx="4">
                  <c:v>-14223.291912191</c:v>
                </c:pt>
                <c:pt idx="5">
                  <c:v>-15936.5524614936</c:v>
                </c:pt>
                <c:pt idx="6">
                  <c:v>-17732.6056395189</c:v>
                </c:pt>
                <c:pt idx="7">
                  <c:v>-19617.7093792113</c:v>
                </c:pt>
                <c:pt idx="8">
                  <c:v>-21594.9357931031</c:v>
                </c:pt>
                <c:pt idx="9">
                  <c:v>-23667.4654229485</c:v>
                </c:pt>
                <c:pt idx="10">
                  <c:v>-23596.3309904141</c:v>
                </c:pt>
                <c:pt idx="11">
                  <c:v>-25782.0675009098</c:v>
                </c:pt>
                <c:pt idx="12">
                  <c:v>-28074.7586682184</c:v>
                </c:pt>
                <c:pt idx="13">
                  <c:v>-30478.1508763818</c:v>
                </c:pt>
                <c:pt idx="14">
                  <c:v>-32999.5513141539</c:v>
                </c:pt>
                <c:pt idx="15">
                  <c:v>-35645.3953907609</c:v>
                </c:pt>
                <c:pt idx="16">
                  <c:v>-38420.0599543916</c:v>
                </c:pt>
                <c:pt idx="17">
                  <c:v>-41332.6423735243</c:v>
                </c:pt>
                <c:pt idx="18">
                  <c:v>-44389.1392733763</c:v>
                </c:pt>
                <c:pt idx="19">
                  <c:v>-47574.4107883163</c:v>
                </c:pt>
                <c:pt idx="20">
                  <c:v>-51073.3340769354</c:v>
                </c:pt>
                <c:pt idx="21">
                  <c:v>-51450.9613744105</c:v>
                </c:pt>
                <c:pt idx="22">
                  <c:v>-55195.2419709603</c:v>
                </c:pt>
                <c:pt idx="23">
                  <c:v>-59523.5874450381</c:v>
                </c:pt>
                <c:pt idx="24">
                  <c:v>-64181.9393529898</c:v>
                </c:pt>
                <c:pt idx="25">
                  <c:v>-69076.696924977</c:v>
                </c:pt>
                <c:pt idx="26">
                  <c:v>-74217.1050295812</c:v>
                </c:pt>
                <c:pt idx="27">
                  <c:v>-79612.6628019306</c:v>
                </c:pt>
                <c:pt idx="28">
                  <c:v>-83392.3278264728</c:v>
                </c:pt>
                <c:pt idx="29">
                  <c:v>-85869.3948517785</c:v>
                </c:pt>
                <c:pt idx="30">
                  <c:v>-88419.6670171893</c:v>
                </c:pt>
                <c:pt idx="31">
                  <c:v>-91045.4449373569</c:v>
                </c:pt>
                <c:pt idx="32">
                  <c:v>-93749.1076030145</c:v>
                </c:pt>
                <c:pt idx="33">
                  <c:v>-96533.1152771919</c:v>
                </c:pt>
                <c:pt idx="34">
                  <c:v>-99400.0125059962</c:v>
                </c:pt>
                <c:pt idx="35">
                  <c:v>-102352.431248721</c:v>
                </c:pt>
                <c:pt idx="36">
                  <c:v>-105393.094132251</c:v>
                </c:pt>
                <c:pt idx="37">
                  <c:v>-108524.817834943</c:v>
                </c:pt>
                <c:pt idx="38">
                  <c:v>-111750.51660538</c:v>
                </c:pt>
                <c:pt idx="39">
                  <c:v>-115073.205921644</c:v>
                </c:pt>
                <c:pt idx="40">
                  <c:v>-118496.006296974</c:v>
                </c:pt>
                <c:pt idx="41">
                  <c:v>-122022.147237947</c:v>
                </c:pt>
                <c:pt idx="42">
                  <c:v>-125654.971361582</c:v>
                </c:pt>
                <c:pt idx="43">
                  <c:v>-129397.938678024</c:v>
                </c:pt>
                <c:pt idx="44">
                  <c:v>-133254.631045786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'2025'!$E$138:$E$182</c:f>
              <c:numCache>
                <c:formatCode>General</c:formatCode>
                <c:ptCount val="45"/>
                <c:pt idx="0">
                  <c:v>-1108.21260000009</c:v>
                </c:pt>
                <c:pt idx="1">
                  <c:v>-2511.33495143987</c:v>
                </c:pt>
                <c:pt idx="2">
                  <c:v>-4006.94145520404</c:v>
                </c:pt>
                <c:pt idx="3">
                  <c:v>-5599.10249235225</c:v>
                </c:pt>
                <c:pt idx="4">
                  <c:v>-6752.52510266111</c:v>
                </c:pt>
                <c:pt idx="5">
                  <c:v>-8536.60350161966</c:v>
                </c:pt>
                <c:pt idx="6">
                  <c:v>-10433.600574939</c:v>
                </c:pt>
                <c:pt idx="7">
                  <c:v>-12449.8927717289</c:v>
                </c:pt>
                <c:pt idx="8">
                  <c:v>-14592.2344172446</c:v>
                </c:pt>
                <c:pt idx="9">
                  <c:v>-15300.9333137035</c:v>
                </c:pt>
                <c:pt idx="10">
                  <c:v>-17661.3994969091</c:v>
                </c:pt>
                <c:pt idx="11">
                  <c:v>-20167.1219236315</c:v>
                </c:pt>
                <c:pt idx="12">
                  <c:v>-22827.4814970143</c:v>
                </c:pt>
                <c:pt idx="13">
                  <c:v>-25652.391170866</c:v>
                </c:pt>
                <c:pt idx="14">
                  <c:v>-28650.2142629247</c:v>
                </c:pt>
                <c:pt idx="15">
                  <c:v>-31834.0305377053</c:v>
                </c:pt>
                <c:pt idx="16">
                  <c:v>-35214.4657083934</c:v>
                </c:pt>
                <c:pt idx="17">
                  <c:v>-38805.9177824566</c:v>
                </c:pt>
                <c:pt idx="18">
                  <c:v>-42620.4000801075</c:v>
                </c:pt>
                <c:pt idx="19">
                  <c:v>-46674.8261155641</c:v>
                </c:pt>
                <c:pt idx="20">
                  <c:v>-50987.0131699326</c:v>
                </c:pt>
                <c:pt idx="21">
                  <c:v>-55595.583676184</c:v>
                </c:pt>
                <c:pt idx="22">
                  <c:v>-60741.1954901127</c:v>
                </c:pt>
                <c:pt idx="23">
                  <c:v>-66718.5340613526</c:v>
                </c:pt>
                <c:pt idx="24">
                  <c:v>-73086.2033448564</c:v>
                </c:pt>
                <c:pt idx="25">
                  <c:v>-79866.3961695045</c:v>
                </c:pt>
                <c:pt idx="26">
                  <c:v>-87082.4852848974</c:v>
                </c:pt>
                <c:pt idx="27">
                  <c:v>-94759.0837781883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9061996"/>
        <c:axId val="94511919"/>
      </c:lineChart>
      <c:catAx>
        <c:axId val="89061996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4511919"/>
        <c:crosses val="autoZero"/>
        <c:auto val="1"/>
        <c:lblAlgn val="ctr"/>
        <c:lblOffset val="100"/>
        <c:noMultiLvlLbl val="0"/>
      </c:catAx>
      <c:valAx>
        <c:axId val="9451191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906199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9015702158353"/>
          <c:y val="0.0417871222076216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'2026'!$B$138:$B$182</c:f>
              <c:numCache>
                <c:formatCode>General</c:formatCode>
                <c:ptCount val="45"/>
                <c:pt idx="0">
                  <c:v>991979.8190115</c:v>
                </c:pt>
                <c:pt idx="1">
                  <c:v>982550.914594978</c:v>
                </c:pt>
                <c:pt idx="2">
                  <c:v>971642.025352942</c:v>
                </c:pt>
                <c:pt idx="3">
                  <c:v>959178.253161751</c:v>
                </c:pt>
                <c:pt idx="4">
                  <c:v>945083.310331903</c:v>
                </c:pt>
                <c:pt idx="5">
                  <c:v>929277.185545811</c:v>
                </c:pt>
                <c:pt idx="6">
                  <c:v>911674.854592297</c:v>
                </c:pt>
                <c:pt idx="7">
                  <c:v>892189.517729921</c:v>
                </c:pt>
                <c:pt idx="8">
                  <c:v>870727.96459587</c:v>
                </c:pt>
                <c:pt idx="9">
                  <c:v>847193.756311851</c:v>
                </c:pt>
                <c:pt idx="10">
                  <c:v>823739.676774939</c:v>
                </c:pt>
                <c:pt idx="11">
                  <c:v>798100.043667733</c:v>
                </c:pt>
                <c:pt idx="12">
                  <c:v>770169.017015314</c:v>
                </c:pt>
                <c:pt idx="13">
                  <c:v>739834.767114712</c:v>
                </c:pt>
                <c:pt idx="14">
                  <c:v>706979.253257747</c:v>
                </c:pt>
                <c:pt idx="15">
                  <c:v>671480.287306534</c:v>
                </c:pt>
                <c:pt idx="16">
                  <c:v>633206.818423889</c:v>
                </c:pt>
                <c:pt idx="17">
                  <c:v>592023.183397972</c:v>
                </c:pt>
                <c:pt idx="18">
                  <c:v>547784.380856763</c:v>
                </c:pt>
                <c:pt idx="19">
                  <c:v>500355.197433277</c:v>
                </c:pt>
                <c:pt idx="20">
                  <c:v>449420.764311506</c:v>
                </c:pt>
                <c:pt idx="21">
                  <c:v>398120.601614807</c:v>
                </c:pt>
                <c:pt idx="22">
                  <c:v>343072.153052378</c:v>
                </c:pt>
                <c:pt idx="23">
                  <c:v>283679.152091981</c:v>
                </c:pt>
                <c:pt idx="24">
                  <c:v>219632.682490647</c:v>
                </c:pt>
                <c:pt idx="25">
                  <c:v>150696.494967482</c:v>
                </c:pt>
                <c:pt idx="26">
                  <c:v>76625.0989494087</c:v>
                </c:pt>
                <c:pt idx="27">
                  <c:v>-2836.49169497046</c:v>
                </c:pt>
                <c:pt idx="28">
                  <c:v>-86228.8195214433</c:v>
                </c:pt>
                <c:pt idx="29">
                  <c:v>-172098.214373222</c:v>
                </c:pt>
                <c:pt idx="30">
                  <c:v>-260517.881390411</c:v>
                </c:pt>
                <c:pt idx="31">
                  <c:v>-351563.326327768</c:v>
                </c:pt>
                <c:pt idx="32">
                  <c:v>-445312.433930782</c:v>
                </c:pt>
                <c:pt idx="33">
                  <c:v>-541845.549207974</c:v>
                </c:pt>
                <c:pt idx="34">
                  <c:v>-641245.56171397</c:v>
                </c:pt>
                <c:pt idx="35">
                  <c:v>-743597.992962691</c:v>
                </c:pt>
                <c:pt idx="36">
                  <c:v>-848991.087094942</c:v>
                </c:pt>
                <c:pt idx="37">
                  <c:v>-957515.904929885</c:v>
                </c:pt>
                <c:pt idx="38">
                  <c:v>-1069266.42153527</c:v>
                </c:pt>
                <c:pt idx="39">
                  <c:v>-1184339.62745691</c:v>
                </c:pt>
                <c:pt idx="40">
                  <c:v>-1302835.63375388</c:v>
                </c:pt>
                <c:pt idx="41">
                  <c:v>-1424857.78099183</c:v>
                </c:pt>
                <c:pt idx="42">
                  <c:v>-1550512.75235341</c:v>
                </c:pt>
                <c:pt idx="43">
                  <c:v>-1679910.69103144</c:v>
                </c:pt>
                <c:pt idx="44">
                  <c:v>-1813165.32207722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'2026'!$C$138:$C$182</c:f>
              <c:numCache>
                <c:formatCode>General</c:formatCode>
                <c:ptCount val="45"/>
                <c:pt idx="0">
                  <c:v>999008.9474</c:v>
                </c:pt>
                <c:pt idx="1">
                  <c:v>996618.90875256</c:v>
                </c:pt>
                <c:pt idx="2">
                  <c:v>992735.484157254</c:v>
                </c:pt>
                <c:pt idx="3">
                  <c:v>987262.217673378</c:v>
                </c:pt>
                <c:pt idx="4">
                  <c:v>980640.060697971</c:v>
                </c:pt>
                <c:pt idx="5">
                  <c:v>972235.393668455</c:v>
                </c:pt>
                <c:pt idx="6">
                  <c:v>961936.422544981</c:v>
                </c:pt>
                <c:pt idx="7">
                  <c:v>949622.916772362</c:v>
                </c:pt>
                <c:pt idx="8">
                  <c:v>935168.904936987</c:v>
                </c:pt>
                <c:pt idx="9">
                  <c:v>920013.386287789</c:v>
                </c:pt>
                <c:pt idx="10">
                  <c:v>902498.58286649</c:v>
                </c:pt>
                <c:pt idx="11">
                  <c:v>882479.290884225</c:v>
                </c:pt>
                <c:pt idx="12">
                  <c:v>859800.927977974</c:v>
                </c:pt>
                <c:pt idx="13">
                  <c:v>834300.056263301</c:v>
                </c:pt>
                <c:pt idx="14">
                  <c:v>805801.758920424</c:v>
                </c:pt>
                <c:pt idx="15">
                  <c:v>774121.115414017</c:v>
                </c:pt>
                <c:pt idx="16">
                  <c:v>739061.572121111</c:v>
                </c:pt>
                <c:pt idx="17">
                  <c:v>700413.23530939</c:v>
                </c:pt>
                <c:pt idx="18">
                  <c:v>657952.137795119</c:v>
                </c:pt>
                <c:pt idx="19">
                  <c:v>611438.412279314</c:v>
                </c:pt>
                <c:pt idx="20">
                  <c:v>560615.43257577</c:v>
                </c:pt>
                <c:pt idx="21">
                  <c:v>505178.185451882</c:v>
                </c:pt>
                <c:pt idx="22">
                  <c:v>444577.356656988</c:v>
                </c:pt>
                <c:pt idx="23">
                  <c:v>378005.421572121</c:v>
                </c:pt>
                <c:pt idx="24">
                  <c:v>305072.326198307</c:v>
                </c:pt>
                <c:pt idx="25">
                  <c:v>225365.835993758</c:v>
                </c:pt>
                <c:pt idx="26">
                  <c:v>138450.356498661</c:v>
                </c:pt>
                <c:pt idx="27">
                  <c:v>43865.69356734</c:v>
                </c:pt>
                <c:pt idx="28">
                  <c:v>-58806.0227284988</c:v>
                </c:pt>
                <c:pt idx="29">
                  <c:v>-165514.180411243</c:v>
                </c:pt>
                <c:pt idx="30">
                  <c:v>-276413.503972393</c:v>
                </c:pt>
                <c:pt idx="31">
                  <c:v>-391664.788466437</c:v>
                </c:pt>
                <c:pt idx="32">
                  <c:v>-510324.144654609</c:v>
                </c:pt>
                <c:pt idx="33">
                  <c:v>-633670.699361959</c:v>
                </c:pt>
                <c:pt idx="34">
                  <c:v>-761884.943711845</c:v>
                </c:pt>
                <c:pt idx="35">
                  <c:v>-895154.482882563</c:v>
                </c:pt>
                <c:pt idx="36">
                  <c:v>-1033674.32481709</c:v>
                </c:pt>
                <c:pt idx="37">
                  <c:v>-1177647.18102291</c:v>
                </c:pt>
                <c:pt idx="38">
                  <c:v>-1327283.77998442</c:v>
                </c:pt>
                <c:pt idx="39">
                  <c:v>-1482803.1937334</c:v>
                </c:pt>
                <c:pt idx="40">
                  <c:v>-1644433.17814777</c:v>
                </c:pt>
                <c:pt idx="41">
                  <c:v>-1812410.52757377</c:v>
                </c:pt>
                <c:pt idx="42">
                  <c:v>-1986981.44439374</c:v>
                </c:pt>
                <c:pt idx="43">
                  <c:v>-2168401.92418912</c:v>
                </c:pt>
                <c:pt idx="44">
                  <c:v>-2356938.15717768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3662284"/>
        <c:axId val="68022908"/>
      </c:lineChart>
      <c:catAx>
        <c:axId val="83662284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8022908"/>
        <c:crosses val="autoZero"/>
        <c:auto val="1"/>
        <c:lblAlgn val="ctr"/>
        <c:lblOffset val="100"/>
        <c:noMultiLvlLbl val="0"/>
      </c:catAx>
      <c:valAx>
        <c:axId val="68022908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366228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DejaVu Sans"/>
              </a:rPr>
              <a:t>Differenz Kapitalstock ggü. VJ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'2013'!$D$137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'2013'!$D$138:$D$182</c:f>
              <c:numCache>
                <c:formatCode>General</c:formatCode>
                <c:ptCount val="45"/>
                <c:pt idx="0">
                  <c:v>-8243.43449999997</c:v>
                </c:pt>
                <c:pt idx="1">
                  <c:v>-9657.56733975001</c:v>
                </c:pt>
                <c:pt idx="2">
                  <c:v>-11149.0877577311</c:v>
                </c:pt>
                <c:pt idx="3">
                  <c:v>-12723.2448906759</c:v>
                </c:pt>
                <c:pt idx="4">
                  <c:v>-14385.6090080463</c:v>
                </c:pt>
                <c:pt idx="5">
                  <c:v>-16140.9453521703</c:v>
                </c:pt>
                <c:pt idx="6">
                  <c:v>-17994.3155142254</c:v>
                </c:pt>
                <c:pt idx="7">
                  <c:v>-19952.2399758069</c:v>
                </c:pt>
                <c:pt idx="8">
                  <c:v>-22022.7802123264</c:v>
                </c:pt>
                <c:pt idx="9">
                  <c:v>-24155.6468837655</c:v>
                </c:pt>
                <c:pt idx="10">
                  <c:v>-23819.0151448182</c:v>
                </c:pt>
                <c:pt idx="11">
                  <c:v>-26117.2055738153</c:v>
                </c:pt>
                <c:pt idx="12">
                  <c:v>-28513.3282612588</c:v>
                </c:pt>
                <c:pt idx="13">
                  <c:v>-30888.0030537986</c:v>
                </c:pt>
                <c:pt idx="14">
                  <c:v>-33384.6124049277</c:v>
                </c:pt>
                <c:pt idx="15">
                  <c:v>-36006.7845633858</c:v>
                </c:pt>
                <c:pt idx="16">
                  <c:v>-38766.2970930261</c:v>
                </c:pt>
                <c:pt idx="17">
                  <c:v>-41668.549940583</c:v>
                </c:pt>
                <c:pt idx="18">
                  <c:v>-44723.7275733955</c:v>
                </c:pt>
                <c:pt idx="19">
                  <c:v>-47941.2810867227</c:v>
                </c:pt>
                <c:pt idx="20">
                  <c:v>-51333.3249661113</c:v>
                </c:pt>
                <c:pt idx="21">
                  <c:v>-51758.9639788485</c:v>
                </c:pt>
                <c:pt idx="22">
                  <c:v>-55355.8272873159</c:v>
                </c:pt>
                <c:pt idx="23">
                  <c:v>-59164.3559238447</c:v>
                </c:pt>
                <c:pt idx="24">
                  <c:v>-63385.8706927196</c:v>
                </c:pt>
                <c:pt idx="25">
                  <c:v>-68389.8311932109</c:v>
                </c:pt>
                <c:pt idx="26">
                  <c:v>-73663.004518511</c:v>
                </c:pt>
                <c:pt idx="27">
                  <c:v>-79213.637362557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'2013'!$E$138:$E$182</c:f>
              <c:numCache>
                <c:formatCode>General</c:formatCode>
                <c:ptCount val="45"/>
                <c:pt idx="0">
                  <c:v>-2956.57260000007</c:v>
                </c:pt>
                <c:pt idx="1">
                  <c:v>-4397.45213543996</c:v>
                </c:pt>
                <c:pt idx="2">
                  <c:v>-5928.27224217355</c:v>
                </c:pt>
                <c:pt idx="3">
                  <c:v>-7555.1003662633</c:v>
                </c:pt>
                <c:pt idx="4">
                  <c:v>-8770.04928217374</c:v>
                </c:pt>
                <c:pt idx="5">
                  <c:v>-10585.6807547028</c:v>
                </c:pt>
                <c:pt idx="6">
                  <c:v>-12511.411858059</c:v>
                </c:pt>
                <c:pt idx="7">
                  <c:v>-14555.6038758194</c:v>
                </c:pt>
                <c:pt idx="8">
                  <c:v>-16722.8640943568</c:v>
                </c:pt>
                <c:pt idx="9">
                  <c:v>-17530.3829484795</c:v>
                </c:pt>
                <c:pt idx="10">
                  <c:v>-19913.876695469</c:v>
                </c:pt>
                <c:pt idx="11">
                  <c:v>-22442.5941098074</c:v>
                </c:pt>
                <c:pt idx="12">
                  <c:v>-25123.8046482566</c:v>
                </c:pt>
                <c:pt idx="13">
                  <c:v>-27968.3810700234</c:v>
                </c:pt>
                <c:pt idx="14">
                  <c:v>-30987.7991136047</c:v>
                </c:pt>
                <c:pt idx="15">
                  <c:v>-34193.1141557555</c:v>
                </c:pt>
                <c:pt idx="16">
                  <c:v>-37597.0576390848</c:v>
                </c:pt>
                <c:pt idx="17">
                  <c:v>-41215.1717948709</c:v>
                </c:pt>
                <c:pt idx="18">
                  <c:v>-45060.664970673</c:v>
                </c:pt>
                <c:pt idx="19">
                  <c:v>-49152.7537672706</c:v>
                </c:pt>
                <c:pt idx="20">
                  <c:v>-53509.5508093749</c:v>
                </c:pt>
                <c:pt idx="21">
                  <c:v>-58101.9269868176</c:v>
                </c:pt>
                <c:pt idx="22">
                  <c:v>-63182.8204437384</c:v>
                </c:pt>
                <c:pt idx="23">
                  <c:v>-68993.5671629194</c:v>
                </c:pt>
                <c:pt idx="24">
                  <c:v>-75462.2479161327</c:v>
                </c:pt>
                <c:pt idx="25">
                  <c:v>-82347.9371197453</c:v>
                </c:pt>
                <c:pt idx="26">
                  <c:v>-89674.206653329</c:v>
                </c:pt>
                <c:pt idx="27">
                  <c:v>-97465.8775753783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4513588"/>
        <c:axId val="650516"/>
      </c:lineChart>
      <c:catAx>
        <c:axId val="74513588"/>
        <c:scaling>
          <c:orientation val="minMax"/>
        </c:scaling>
        <c:delete val="0"/>
        <c:axPos val="b"/>
        <c:minorGridlines>
          <c:spPr>
            <a:ln w="0">
              <a:solidFill>
                <a:srgbClr val="b3b3b3"/>
              </a:solidFill>
            </a:ln>
          </c:spPr>
        </c:min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650516"/>
        <c:crosses val="autoZero"/>
        <c:auto val="1"/>
        <c:lblAlgn val="ctr"/>
        <c:lblOffset val="100"/>
        <c:noMultiLvlLbl val="0"/>
      </c:catAx>
      <c:valAx>
        <c:axId val="650516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74513588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58372029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43970807762"/>
          <c:y val="0.205954657197487"/>
          <c:w val="0.870957040968652"/>
          <c:h val="0.654465992898115"/>
        </c:manualLayout>
      </c:layout>
      <c:lineChart>
        <c:grouping val="standard"/>
        <c:varyColors val="0"/>
        <c:ser>
          <c:idx val="0"/>
          <c:order val="0"/>
          <c:tx>
            <c:strRef>
              <c:f>'2026'!$D$137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'2026'!$D$138:$D$182</c:f>
              <c:numCache>
                <c:formatCode>General</c:formatCode>
                <c:ptCount val="45"/>
                <c:pt idx="0">
                  <c:v>-8019.18098850001</c:v>
                </c:pt>
                <c:pt idx="1">
                  <c:v>-9428.90441652166</c:v>
                </c:pt>
                <c:pt idx="2">
                  <c:v>-10908.8892420359</c:v>
                </c:pt>
                <c:pt idx="3">
                  <c:v>-12463.7721911916</c:v>
                </c:pt>
                <c:pt idx="4">
                  <c:v>-14094.9428298475</c:v>
                </c:pt>
                <c:pt idx="5">
                  <c:v>-15806.1247860921</c:v>
                </c:pt>
                <c:pt idx="6">
                  <c:v>-17602.3309535142</c:v>
                </c:pt>
                <c:pt idx="7">
                  <c:v>-19485.3368623761</c:v>
                </c:pt>
                <c:pt idx="8">
                  <c:v>-21461.5531340512</c:v>
                </c:pt>
                <c:pt idx="9">
                  <c:v>-23534.2082840189</c:v>
                </c:pt>
                <c:pt idx="10">
                  <c:v>-23454.0795369125</c:v>
                </c:pt>
                <c:pt idx="11">
                  <c:v>-25639.6331072059</c:v>
                </c:pt>
                <c:pt idx="12">
                  <c:v>-27931.0266524185</c:v>
                </c:pt>
                <c:pt idx="13">
                  <c:v>-30334.2499006025</c:v>
                </c:pt>
                <c:pt idx="14">
                  <c:v>-32855.513856965</c:v>
                </c:pt>
                <c:pt idx="15">
                  <c:v>-35498.9659512127</c:v>
                </c:pt>
                <c:pt idx="16">
                  <c:v>-38273.468882645</c:v>
                </c:pt>
                <c:pt idx="17">
                  <c:v>-41183.6350259166</c:v>
                </c:pt>
                <c:pt idx="18">
                  <c:v>-44238.8025412093</c:v>
                </c:pt>
                <c:pt idx="19">
                  <c:v>-47429.1834234861</c:v>
                </c:pt>
                <c:pt idx="20">
                  <c:v>-50934.4331217704</c:v>
                </c:pt>
                <c:pt idx="21">
                  <c:v>-51300.1626966998</c:v>
                </c:pt>
                <c:pt idx="22">
                  <c:v>-55048.4485624282</c:v>
                </c:pt>
                <c:pt idx="23">
                  <c:v>-59393.0009603977</c:v>
                </c:pt>
                <c:pt idx="24">
                  <c:v>-64046.4696013337</c:v>
                </c:pt>
                <c:pt idx="25">
                  <c:v>-68936.1875231648</c:v>
                </c:pt>
                <c:pt idx="26">
                  <c:v>-74071.3960180735</c:v>
                </c:pt>
                <c:pt idx="27">
                  <c:v>-79461.5906443792</c:v>
                </c:pt>
                <c:pt idx="28">
                  <c:v>-83392.3278264728</c:v>
                </c:pt>
                <c:pt idx="29">
                  <c:v>-85869.3948517784</c:v>
                </c:pt>
                <c:pt idx="30">
                  <c:v>-88419.6670171893</c:v>
                </c:pt>
                <c:pt idx="31">
                  <c:v>-91045.4449373569</c:v>
                </c:pt>
                <c:pt idx="32">
                  <c:v>-93749.1076030145</c:v>
                </c:pt>
                <c:pt idx="33">
                  <c:v>-96533.1152771919</c:v>
                </c:pt>
                <c:pt idx="34">
                  <c:v>-99400.0125059962</c:v>
                </c:pt>
                <c:pt idx="35">
                  <c:v>-102352.431248721</c:v>
                </c:pt>
                <c:pt idx="36">
                  <c:v>-105393.094132251</c:v>
                </c:pt>
                <c:pt idx="37">
                  <c:v>-108524.817834943</c:v>
                </c:pt>
                <c:pt idx="38">
                  <c:v>-111750.51660538</c:v>
                </c:pt>
                <c:pt idx="39">
                  <c:v>-115073.205921645</c:v>
                </c:pt>
                <c:pt idx="40">
                  <c:v>-118496.006296974</c:v>
                </c:pt>
                <c:pt idx="41">
                  <c:v>-122022.147237947</c:v>
                </c:pt>
                <c:pt idx="42">
                  <c:v>-125654.971361582</c:v>
                </c:pt>
                <c:pt idx="43">
                  <c:v>-129397.938678024</c:v>
                </c:pt>
                <c:pt idx="44">
                  <c:v>-133254.631045786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'2026'!$E$138:$E$182</c:f>
              <c:numCache>
                <c:formatCode>General</c:formatCode>
                <c:ptCount val="45"/>
                <c:pt idx="0">
                  <c:v>-990.052600000054</c:v>
                </c:pt>
                <c:pt idx="1">
                  <c:v>-2390.03864743991</c:v>
                </c:pt>
                <c:pt idx="2">
                  <c:v>-3883.42459530639</c:v>
                </c:pt>
                <c:pt idx="3">
                  <c:v>-5473.26648387522</c:v>
                </c:pt>
                <c:pt idx="4">
                  <c:v>-6622.15697540762</c:v>
                </c:pt>
                <c:pt idx="5">
                  <c:v>-8404.66702951619</c:v>
                </c:pt>
                <c:pt idx="6">
                  <c:v>-10298.9711234741</c:v>
                </c:pt>
                <c:pt idx="7">
                  <c:v>-12313.5057726189</c:v>
                </c:pt>
                <c:pt idx="8">
                  <c:v>-14454.0118353742</c:v>
                </c:pt>
                <c:pt idx="9">
                  <c:v>-15155.5186491982</c:v>
                </c:pt>
                <c:pt idx="10">
                  <c:v>-17514.8034212997</c:v>
                </c:pt>
                <c:pt idx="11">
                  <c:v>-20019.2919822648</c:v>
                </c:pt>
                <c:pt idx="12">
                  <c:v>-22678.3629062511</c:v>
                </c:pt>
                <c:pt idx="13">
                  <c:v>-25500.871714673</c:v>
                </c:pt>
                <c:pt idx="14">
                  <c:v>-28498.2973428767</c:v>
                </c:pt>
                <c:pt idx="15">
                  <c:v>-31680.6435064072</c:v>
                </c:pt>
                <c:pt idx="16">
                  <c:v>-35059.5432929054</c:v>
                </c:pt>
                <c:pt idx="17">
                  <c:v>-38648.3368117211</c:v>
                </c:pt>
                <c:pt idx="18">
                  <c:v>-42461.0975142714</c:v>
                </c:pt>
                <c:pt idx="19">
                  <c:v>-46513.7255158047</c:v>
                </c:pt>
                <c:pt idx="20">
                  <c:v>-50822.9797035442</c:v>
                </c:pt>
                <c:pt idx="21">
                  <c:v>-55437.2471238877</c:v>
                </c:pt>
                <c:pt idx="22">
                  <c:v>-60600.8287948945</c:v>
                </c:pt>
                <c:pt idx="23">
                  <c:v>-66571.9350848667</c:v>
                </c:pt>
                <c:pt idx="24">
                  <c:v>-72933.0953738145</c:v>
                </c:pt>
                <c:pt idx="25">
                  <c:v>-79706.4902045484</c:v>
                </c:pt>
                <c:pt idx="26">
                  <c:v>-86915.4794950972</c:v>
                </c:pt>
                <c:pt idx="27">
                  <c:v>-94584.662931321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214446"/>
        <c:axId val="85068831"/>
      </c:lineChart>
      <c:catAx>
        <c:axId val="1214446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5068831"/>
        <c:crosses val="autoZero"/>
        <c:auto val="1"/>
        <c:lblAlgn val="ctr"/>
        <c:lblOffset val="100"/>
        <c:noMultiLvlLbl val="0"/>
      </c:catAx>
      <c:valAx>
        <c:axId val="8506883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21444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82794207402"/>
          <c:y val="0.040735873850197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'2018'!$B$138:$B$182</c:f>
              <c:numCache>
                <c:formatCode>General</c:formatCode>
                <c:ptCount val="45"/>
                <c:pt idx="0">
                  <c:v>991274.7005</c:v>
                </c:pt>
                <c:pt idx="1">
                  <c:v>981424.76465275</c:v>
                </c:pt>
                <c:pt idx="2">
                  <c:v>970032.720680353</c:v>
                </c:pt>
                <c:pt idx="3">
                  <c:v>957073.037807618</c:v>
                </c:pt>
                <c:pt idx="4">
                  <c:v>942492.279687013</c:v>
                </c:pt>
                <c:pt idx="5">
                  <c:v>926210.487814474</c:v>
                </c:pt>
                <c:pt idx="6">
                  <c:v>908143.630302273</c:v>
                </c:pt>
                <c:pt idx="7">
                  <c:v>888203.431703044</c:v>
                </c:pt>
                <c:pt idx="8">
                  <c:v>866297.197327231</c:v>
                </c:pt>
                <c:pt idx="9">
                  <c:v>842327.631962728</c:v>
                </c:pt>
                <c:pt idx="10">
                  <c:v>818401.420149695</c:v>
                </c:pt>
                <c:pt idx="11">
                  <c:v>792335.787791976</c:v>
                </c:pt>
                <c:pt idx="12">
                  <c:v>763987.286987376</c:v>
                </c:pt>
                <c:pt idx="13">
                  <c:v>733243.44066111</c:v>
                </c:pt>
                <c:pt idx="14">
                  <c:v>699982.924279428</c:v>
                </c:pt>
                <c:pt idx="15">
                  <c:v>664078.638349122</c:v>
                </c:pt>
                <c:pt idx="16">
                  <c:v>625396.340552776</c:v>
                </c:pt>
                <c:pt idx="17">
                  <c:v>583793.221721572</c:v>
                </c:pt>
                <c:pt idx="18">
                  <c:v>539118.714249735</c:v>
                </c:pt>
                <c:pt idx="19">
                  <c:v>491210.760956002</c:v>
                </c:pt>
                <c:pt idx="20">
                  <c:v>439899.942475234</c:v>
                </c:pt>
                <c:pt idx="21">
                  <c:v>388135.428488267</c:v>
                </c:pt>
                <c:pt idx="22">
                  <c:v>332834.06137241</c:v>
                </c:pt>
                <c:pt idx="23">
                  <c:v>273612.270551731</c:v>
                </c:pt>
                <c:pt idx="24">
                  <c:v>209951.322656691</c:v>
                </c:pt>
                <c:pt idx="25">
                  <c:v>141306.89485567</c:v>
                </c:pt>
                <c:pt idx="26">
                  <c:v>67417.7827033429</c:v>
                </c:pt>
                <c:pt idx="27">
                  <c:v>-11988.1329309453</c:v>
                </c:pt>
                <c:pt idx="28">
                  <c:v>-95000.159894725</c:v>
                </c:pt>
                <c:pt idx="29">
                  <c:v>-180482.356024313</c:v>
                </c:pt>
                <c:pt idx="30">
                  <c:v>-268507.795274716</c:v>
                </c:pt>
                <c:pt idx="31">
                  <c:v>-359151.849653393</c:v>
                </c:pt>
                <c:pt idx="32">
                  <c:v>-452492.267545579</c:v>
                </c:pt>
                <c:pt idx="33">
                  <c:v>-548609.254934815</c:v>
                </c:pt>
                <c:pt idx="34">
                  <c:v>-647585.55963323</c:v>
                </c:pt>
                <c:pt idx="35">
                  <c:v>-749506.558640868</c:v>
                </c:pt>
                <c:pt idx="36">
                  <c:v>-854460.348758356</c:v>
                </c:pt>
                <c:pt idx="37">
                  <c:v>-962537.840582348</c:v>
                </c:pt>
                <c:pt idx="38">
                  <c:v>-1073832.85601861</c:v>
                </c:pt>
                <c:pt idx="39">
                  <c:v>-1188442.22945324</c:v>
                </c:pt>
                <c:pt idx="40">
                  <c:v>-1306465.91272836</c:v>
                </c:pt>
                <c:pt idx="41">
                  <c:v>-1428007.08407486</c:v>
                </c:pt>
                <c:pt idx="42">
                  <c:v>-1553172.26116095</c:v>
                </c:pt>
                <c:pt idx="43">
                  <c:v>-1682071.41842222</c:v>
                </c:pt>
                <c:pt idx="44">
                  <c:v>-1814818.1088457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882637.275969531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777786.927364709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621479.032587676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462117.384053291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84709.4418906667</c:v>
                </c:pt>
                <c:pt idx="27">
                  <c:v>-12261.3176492493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-566451.155871199</c:v>
                </c:pt>
                <c:pt idx="33">
                  <c:v>-689797.71057855</c:v>
                </c:pt>
                <c:pt idx="34">
                  <c:v>-818011.954928435</c:v>
                </c:pt>
                <c:pt idx="35">
                  <c:v>-951281.494099153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-1538930.20495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-2043108.45561033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8873537"/>
        <c:axId val="77223550"/>
      </c:lineChart>
      <c:catAx>
        <c:axId val="38873537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7223550"/>
        <c:crosses val="autoZero"/>
        <c:auto val="1"/>
        <c:lblAlgn val="ctr"/>
        <c:lblOffset val="100"/>
        <c:noMultiLvlLbl val="0"/>
      </c:catAx>
      <c:valAx>
        <c:axId val="77223550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8873537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58372029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99259136396"/>
          <c:y val="0.205954657197487"/>
          <c:w val="0.870957040968652"/>
          <c:h val="0.654465992898115"/>
        </c:manualLayout>
      </c:layout>
      <c:lineChart>
        <c:grouping val="standard"/>
        <c:varyColors val="0"/>
        <c:ser>
          <c:idx val="0"/>
          <c:order val="0"/>
          <c:tx>
            <c:strRef>
              <c:f>'2018'!$D$137:$D$137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'2018'!$D$138:$D$182</c:f>
              <c:numCache>
                <c:formatCode>General</c:formatCode>
                <c:ptCount val="45"/>
                <c:pt idx="0">
                  <c:v>-8724.29950000008</c:v>
                </c:pt>
                <c:pt idx="1">
                  <c:v>-9849.93584725005</c:v>
                </c:pt>
                <c:pt idx="2">
                  <c:v>-11392.0439723973</c:v>
                </c:pt>
                <c:pt idx="3">
                  <c:v>-12959.682872735</c:v>
                </c:pt>
                <c:pt idx="4">
                  <c:v>-14580.7581206049</c:v>
                </c:pt>
                <c:pt idx="5">
                  <c:v>-16281.7918725386</c:v>
                </c:pt>
                <c:pt idx="6">
                  <c:v>-18066.8575122008</c:v>
                </c:pt>
                <c:pt idx="7">
                  <c:v>-19940.1985992291</c:v>
                </c:pt>
                <c:pt idx="8">
                  <c:v>-21906.2343758134</c:v>
                </c:pt>
                <c:pt idx="9">
                  <c:v>-23969.5653645028</c:v>
                </c:pt>
                <c:pt idx="10">
                  <c:v>-23926.2118130326</c:v>
                </c:pt>
                <c:pt idx="11">
                  <c:v>-26065.6323577189</c:v>
                </c:pt>
                <c:pt idx="12">
                  <c:v>-28348.5008046004</c:v>
                </c:pt>
                <c:pt idx="13">
                  <c:v>-30743.8463262657</c:v>
                </c:pt>
                <c:pt idx="14">
                  <c:v>-33260.5163816826</c:v>
                </c:pt>
                <c:pt idx="15">
                  <c:v>-35904.2859303056</c:v>
                </c:pt>
                <c:pt idx="16">
                  <c:v>-38682.2977963458</c:v>
                </c:pt>
                <c:pt idx="17">
                  <c:v>-41603.1188312046</c:v>
                </c:pt>
                <c:pt idx="18">
                  <c:v>-44674.507471837</c:v>
                </c:pt>
                <c:pt idx="19">
                  <c:v>-47907.9532937329</c:v>
                </c:pt>
                <c:pt idx="20">
                  <c:v>-51310.8184807681</c:v>
                </c:pt>
                <c:pt idx="21">
                  <c:v>-51764.5139869672</c:v>
                </c:pt>
                <c:pt idx="22">
                  <c:v>-55301.3671158564</c:v>
                </c:pt>
                <c:pt idx="23">
                  <c:v>-59221.7908206796</c:v>
                </c:pt>
                <c:pt idx="24">
                  <c:v>-63660.9478950395</c:v>
                </c:pt>
                <c:pt idx="25">
                  <c:v>-68644.4278010212</c:v>
                </c:pt>
                <c:pt idx="26">
                  <c:v>-73889.1121523269</c:v>
                </c:pt>
                <c:pt idx="27">
                  <c:v>-79405.9156342883</c:v>
                </c:pt>
                <c:pt idx="28">
                  <c:v>-83012.0269637797</c:v>
                </c:pt>
                <c:pt idx="29">
                  <c:v>-85482.1961295878</c:v>
                </c:pt>
                <c:pt idx="30">
                  <c:v>-88025.4392504036</c:v>
                </c:pt>
                <c:pt idx="31">
                  <c:v>-90644.0543786769</c:v>
                </c:pt>
                <c:pt idx="32">
                  <c:v>-93340.4178921855</c:v>
                </c:pt>
                <c:pt idx="33">
                  <c:v>-96116.9873892365</c:v>
                </c:pt>
                <c:pt idx="34">
                  <c:v>-98976.3046984148</c:v>
                </c:pt>
                <c:pt idx="35">
                  <c:v>-101920.999007638</c:v>
                </c:pt>
                <c:pt idx="36">
                  <c:v>-104953.790117488</c:v>
                </c:pt>
                <c:pt idx="37">
                  <c:v>-108077.491823992</c:v>
                </c:pt>
                <c:pt idx="38">
                  <c:v>-111295.015436263</c:v>
                </c:pt>
                <c:pt idx="39">
                  <c:v>-114609.373434628</c:v>
                </c:pt>
                <c:pt idx="40">
                  <c:v>-118023.683275126</c:v>
                </c:pt>
                <c:pt idx="41">
                  <c:v>-121541.171346498</c:v>
                </c:pt>
                <c:pt idx="42">
                  <c:v>-125165.177086085</c:v>
                </c:pt>
                <c:pt idx="43">
                  <c:v>-128899.157261273</c:v>
                </c:pt>
                <c:pt idx="44">
                  <c:v>-132746.690423478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-12135.8544476962</c:v>
                </c:pt>
                <c:pt idx="7">
                  <c:v>-14174.9767164366</c:v>
                </c:pt>
                <c:pt idx="8">
                  <c:v>-16336.9420890971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-22031.0390084897</c:v>
                </c:pt>
                <c:pt idx="12">
                  <c:v>-24707.6915004404</c:v>
                </c:pt>
                <c:pt idx="13">
                  <c:v>-27548.5624984443</c:v>
                </c:pt>
                <c:pt idx="14">
                  <c:v>-30563.0555974474</c:v>
                </c:pt>
                <c:pt idx="15">
                  <c:v>-33763.2270274808</c:v>
                </c:pt>
                <c:pt idx="16">
                  <c:v>-37161.7985223146</c:v>
                </c:pt>
                <c:pt idx="17">
                  <c:v>-40772.1921733163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-89200.1372972755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2430334"/>
        <c:axId val="94205540"/>
      </c:lineChart>
      <c:catAx>
        <c:axId val="32430334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4205540"/>
        <c:crosses val="autoZero"/>
        <c:auto val="1"/>
        <c:lblAlgn val="ctr"/>
        <c:lblOffset val="100"/>
        <c:noMultiLvlLbl val="0"/>
      </c:catAx>
      <c:valAx>
        <c:axId val="94205540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243033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38278865894"/>
          <c:y val="0.040867279894875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'2019'!$B$138:$B$182</c:f>
              <c:numCache>
                <c:formatCode>General</c:formatCode>
                <c:ptCount val="45"/>
                <c:pt idx="0">
                  <c:v>991156.91031575</c:v>
                </c:pt>
                <c:pt idx="1">
                  <c:v>981223.254761512</c:v>
                </c:pt>
                <c:pt idx="2">
                  <c:v>969805.964805962</c:v>
                </c:pt>
                <c:pt idx="3">
                  <c:v>956841.681256984</c:v>
                </c:pt>
                <c:pt idx="4">
                  <c:v>942253.41625629</c:v>
                </c:pt>
                <c:pt idx="5">
                  <c:v>925961.398860999</c:v>
                </c:pt>
                <c:pt idx="6">
                  <c:v>907880.672388208</c:v>
                </c:pt>
                <c:pt idx="7">
                  <c:v>887923.166062372</c:v>
                </c:pt>
                <c:pt idx="8">
                  <c:v>865996.426544167</c:v>
                </c:pt>
                <c:pt idx="9">
                  <c:v>842002.294859822</c:v>
                </c:pt>
                <c:pt idx="10">
                  <c:v>818051.693762727</c:v>
                </c:pt>
                <c:pt idx="11">
                  <c:v>791957.713381775</c:v>
                </c:pt>
                <c:pt idx="12">
                  <c:v>763576.068288203</c:v>
                </c:pt>
                <c:pt idx="13">
                  <c:v>732794.594070748</c:v>
                </c:pt>
                <c:pt idx="14">
                  <c:v>699493.475259143</c:v>
                </c:pt>
                <c:pt idx="15">
                  <c:v>663544.937820903</c:v>
                </c:pt>
                <c:pt idx="16">
                  <c:v>624815.222868713</c:v>
                </c:pt>
                <c:pt idx="17">
                  <c:v>583163.216000221</c:v>
                </c:pt>
                <c:pt idx="18">
                  <c:v>538436.731085572</c:v>
                </c:pt>
                <c:pt idx="19">
                  <c:v>490476.653266445</c:v>
                </c:pt>
                <c:pt idx="20">
                  <c:v>439112.107538785</c:v>
                </c:pt>
                <c:pt idx="21">
                  <c:v>387288.585082949</c:v>
                </c:pt>
                <c:pt idx="22">
                  <c:v>331919.645083767</c:v>
                </c:pt>
                <c:pt idx="23">
                  <c:v>272613.848691632</c:v>
                </c:pt>
                <c:pt idx="24">
                  <c:v>208820.129322853</c:v>
                </c:pt>
                <c:pt idx="25">
                  <c:v>140049.984448843</c:v>
                </c:pt>
                <c:pt idx="26">
                  <c:v>66043.8806333343</c:v>
                </c:pt>
                <c:pt idx="27">
                  <c:v>-13468.4688021535</c:v>
                </c:pt>
                <c:pt idx="28">
                  <c:v>-96523.5486937852</c:v>
                </c:pt>
                <c:pt idx="29">
                  <c:v>-182049.578640979</c:v>
                </c:pt>
                <c:pt idx="30">
                  <c:v>-270119.647449887</c:v>
                </c:pt>
                <c:pt idx="31">
                  <c:v>-360809.142269169</c:v>
                </c:pt>
                <c:pt idx="32">
                  <c:v>-454195.826921071</c:v>
                </c:pt>
                <c:pt idx="33">
                  <c:v>-550359.923127812</c:v>
                </c:pt>
                <c:pt idx="34">
                  <c:v>-649384.19474784</c:v>
                </c:pt>
                <c:pt idx="35">
                  <c:v>-751354.035141261</c:v>
                </c:pt>
                <c:pt idx="36">
                  <c:v>-856357.557788722</c:v>
                </c:pt>
                <c:pt idx="37">
                  <c:v>-964485.690293199</c:v>
                </c:pt>
                <c:pt idx="38">
                  <c:v>-1075832.27189955</c:v>
                </c:pt>
                <c:pt idx="39">
                  <c:v>-1190494.15467233</c:v>
                </c:pt>
                <c:pt idx="40">
                  <c:v>-1308571.30847823</c:v>
                </c:pt>
                <c:pt idx="41">
                  <c:v>-1430166.92992565</c:v>
                </c:pt>
                <c:pt idx="42">
                  <c:v>-1555387.55542028</c:v>
                </c:pt>
                <c:pt idx="43">
                  <c:v>-1684343.17850232</c:v>
                </c:pt>
                <c:pt idx="44">
                  <c:v>-1817147.37163776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'2019'!$C$138:$C$182</c:f>
              <c:numCache>
                <c:formatCode>General</c:formatCode>
                <c:ptCount val="45"/>
                <c:pt idx="0">
                  <c:v>997485.5274</c:v>
                </c:pt>
                <c:pt idx="1">
                  <c:v>993539.24390456</c:v>
                </c:pt>
                <c:pt idx="2">
                  <c:v>988069.512190003</c:v>
                </c:pt>
                <c:pt idx="3">
                  <c:v>980981.706550781</c:v>
                </c:pt>
                <c:pt idx="4">
                  <c:v>972692.314881531</c:v>
                </c:pt>
                <c:pt idx="5">
                  <c:v>962594.917937764</c:v>
                </c:pt>
                <c:pt idx="6">
                  <c:v>950577.644691847</c:v>
                </c:pt>
                <c:pt idx="7">
                  <c:v>936522.294182549</c:v>
                </c:pt>
                <c:pt idx="8">
                  <c:v>920305.014704187</c:v>
                </c:pt>
                <c:pt idx="9">
                  <c:v>903302.664328653</c:v>
                </c:pt>
                <c:pt idx="10">
                  <c:v>883922.329852368</c:v>
                </c:pt>
                <c:pt idx="11">
                  <c:v>862017.977236276</c:v>
                </c:pt>
                <c:pt idx="12">
                  <c:v>837437.322004056</c:v>
                </c:pt>
                <c:pt idx="13">
                  <c:v>810016.161184141</c:v>
                </c:pt>
                <c:pt idx="14">
                  <c:v>779579.833899749</c:v>
                </c:pt>
                <c:pt idx="15">
                  <c:v>745943.686922424</c:v>
                </c:pt>
                <c:pt idx="16">
                  <c:v>708909.335804492</c:v>
                </c:pt>
                <c:pt idx="17">
                  <c:v>668263.919700313</c:v>
                </c:pt>
                <c:pt idx="18">
                  <c:v>623780.372572999</c:v>
                </c:pt>
                <c:pt idx="19">
                  <c:v>575214.535681332</c:v>
                </c:pt>
                <c:pt idx="20">
                  <c:v>522304.245856838</c:v>
                </c:pt>
                <c:pt idx="21">
                  <c:v>464806.982042629</c:v>
                </c:pt>
                <c:pt idx="22">
                  <c:v>402225.671816364</c:v>
                </c:pt>
                <c:pt idx="23">
                  <c:v>333773.321924574</c:v>
                </c:pt>
                <c:pt idx="24">
                  <c:v>258876.321326408</c:v>
                </c:pt>
                <c:pt idx="25">
                  <c:v>177118.728505547</c:v>
                </c:pt>
                <c:pt idx="26">
                  <c:v>88061.0774379737</c:v>
                </c:pt>
                <c:pt idx="27">
                  <c:v>-8760.86948364184</c:v>
                </c:pt>
                <c:pt idx="28">
                  <c:v>-111432.585779481</c:v>
                </c:pt>
                <c:pt idx="29">
                  <c:v>-218140.743462225</c:v>
                </c:pt>
                <c:pt idx="30">
                  <c:v>-329040.067023375</c:v>
                </c:pt>
                <c:pt idx="31">
                  <c:v>-444291.351517419</c:v>
                </c:pt>
                <c:pt idx="32">
                  <c:v>-562950.707705592</c:v>
                </c:pt>
                <c:pt idx="33">
                  <c:v>-686297.262412942</c:v>
                </c:pt>
                <c:pt idx="34">
                  <c:v>-814511.506762828</c:v>
                </c:pt>
                <c:pt idx="35">
                  <c:v>-947781.045933545</c:v>
                </c:pt>
                <c:pt idx="36">
                  <c:v>-1086300.88786807</c:v>
                </c:pt>
                <c:pt idx="37">
                  <c:v>-1230273.7440739</c:v>
                </c:pt>
                <c:pt idx="38">
                  <c:v>-1379910.3430354</c:v>
                </c:pt>
                <c:pt idx="39">
                  <c:v>-1535429.75678439</c:v>
                </c:pt>
                <c:pt idx="40">
                  <c:v>-1697059.74119876</c:v>
                </c:pt>
                <c:pt idx="41">
                  <c:v>-1865037.09062476</c:v>
                </c:pt>
                <c:pt idx="42">
                  <c:v>-2039608.00744472</c:v>
                </c:pt>
                <c:pt idx="43">
                  <c:v>-2221028.4872401</c:v>
                </c:pt>
                <c:pt idx="44">
                  <c:v>-2409564.72022867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477756"/>
        <c:axId val="13309872"/>
      </c:lineChart>
      <c:catAx>
        <c:axId val="5477756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3309872"/>
        <c:crosses val="autoZero"/>
        <c:auto val="1"/>
        <c:lblAlgn val="ctr"/>
        <c:lblOffset val="100"/>
        <c:noMultiLvlLbl val="0"/>
      </c:catAx>
      <c:valAx>
        <c:axId val="13309872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47775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99259136396"/>
          <c:y val="0.206063088897993"/>
          <c:w val="0.870957040968652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'2019'!$D$137:$D$137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'2019'!$D$138:$D$182</c:f>
              <c:numCache>
                <c:formatCode>General</c:formatCode>
                <c:ptCount val="45"/>
                <c:pt idx="0">
                  <c:v>-8842.08968424995</c:v>
                </c:pt>
                <c:pt idx="1">
                  <c:v>-9933.65555423766</c:v>
                </c:pt>
                <c:pt idx="2">
                  <c:v>-11417.2899555509</c:v>
                </c:pt>
                <c:pt idx="3">
                  <c:v>-12964.2835489777</c:v>
                </c:pt>
                <c:pt idx="4">
                  <c:v>-14588.2650006935</c:v>
                </c:pt>
                <c:pt idx="5">
                  <c:v>-16292.0173952909</c:v>
                </c:pt>
                <c:pt idx="6">
                  <c:v>-18080.7264727915</c:v>
                </c:pt>
                <c:pt idx="7">
                  <c:v>-19957.5063258356</c:v>
                </c:pt>
                <c:pt idx="8">
                  <c:v>-21926.7395182054</c:v>
                </c:pt>
                <c:pt idx="9">
                  <c:v>-23994.1316843448</c:v>
                </c:pt>
                <c:pt idx="10">
                  <c:v>-23950.6010970951</c:v>
                </c:pt>
                <c:pt idx="11">
                  <c:v>-26093.9803809519</c:v>
                </c:pt>
                <c:pt idx="12">
                  <c:v>-28381.6450935722</c:v>
                </c:pt>
                <c:pt idx="13">
                  <c:v>-30781.4742174554</c:v>
                </c:pt>
                <c:pt idx="14">
                  <c:v>-33301.1188116049</c:v>
                </c:pt>
                <c:pt idx="15">
                  <c:v>-35948.5374382392</c:v>
                </c:pt>
                <c:pt idx="16">
                  <c:v>-38729.7149521904</c:v>
                </c:pt>
                <c:pt idx="17">
                  <c:v>-41652.0068684922</c:v>
                </c:pt>
                <c:pt idx="18">
                  <c:v>-44726.4849146486</c:v>
                </c:pt>
                <c:pt idx="19">
                  <c:v>-47960.077819127</c:v>
                </c:pt>
                <c:pt idx="20">
                  <c:v>-51364.5457276602</c:v>
                </c:pt>
                <c:pt idx="21">
                  <c:v>-51823.5224558359</c:v>
                </c:pt>
                <c:pt idx="22">
                  <c:v>-55368.9399991824</c:v>
                </c:pt>
                <c:pt idx="23">
                  <c:v>-59305.7963921352</c:v>
                </c:pt>
                <c:pt idx="24">
                  <c:v>-63793.7193687786</c:v>
                </c:pt>
                <c:pt idx="25">
                  <c:v>-68770.1448740102</c:v>
                </c:pt>
                <c:pt idx="26">
                  <c:v>-74006.1038155084</c:v>
                </c:pt>
                <c:pt idx="27">
                  <c:v>-79512.3494354878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'2019'!$E$138:$E$182</c:f>
              <c:numCache>
                <c:formatCode>General</c:formatCode>
                <c:ptCount val="45"/>
                <c:pt idx="0">
                  <c:v>-2513.47259999998</c:v>
                </c:pt>
                <c:pt idx="1">
                  <c:v>-3946.28349544003</c:v>
                </c:pt>
                <c:pt idx="2">
                  <c:v>-5469.73171455751</c:v>
                </c:pt>
                <c:pt idx="3">
                  <c:v>-7087.8056392211</c:v>
                </c:pt>
                <c:pt idx="4">
                  <c:v>-8289.39166925091</c:v>
                </c:pt>
                <c:pt idx="5">
                  <c:v>-10097.3969437662</c:v>
                </c:pt>
                <c:pt idx="6">
                  <c:v>-12017.2732459169</c:v>
                </c:pt>
                <c:pt idx="7">
                  <c:v>-14055.3505092982</c:v>
                </c:pt>
                <c:pt idx="8">
                  <c:v>-16217.2794783618</c:v>
                </c:pt>
                <c:pt idx="9">
                  <c:v>-17002.3503755345</c:v>
                </c:pt>
                <c:pt idx="10">
                  <c:v>-19380.3344762853</c:v>
                </c:pt>
                <c:pt idx="11">
                  <c:v>-21904.3526160918</c:v>
                </c:pt>
                <c:pt idx="12">
                  <c:v>-24580.6552322201</c:v>
                </c:pt>
                <c:pt idx="13">
                  <c:v>-27421.160819915</c:v>
                </c:pt>
                <c:pt idx="14">
                  <c:v>-30436.3272843913</c:v>
                </c:pt>
                <c:pt idx="15">
                  <c:v>-33636.1469773252</c:v>
                </c:pt>
                <c:pt idx="16">
                  <c:v>-37034.351117932</c:v>
                </c:pt>
                <c:pt idx="17">
                  <c:v>-40645.4161041789</c:v>
                </c:pt>
                <c:pt idx="18">
                  <c:v>-44483.5471273144</c:v>
                </c:pt>
                <c:pt idx="19">
                  <c:v>-48565.8368916669</c:v>
                </c:pt>
                <c:pt idx="20">
                  <c:v>-52910.2898244944</c:v>
                </c:pt>
                <c:pt idx="21">
                  <c:v>-57497.2638142083</c:v>
                </c:pt>
                <c:pt idx="22">
                  <c:v>-62581.3102262653</c:v>
                </c:pt>
                <c:pt idx="23">
                  <c:v>-68452.3498917905</c:v>
                </c:pt>
                <c:pt idx="24">
                  <c:v>-74897.0005981656</c:v>
                </c:pt>
                <c:pt idx="25">
                  <c:v>-81757.5928208606</c:v>
                </c:pt>
                <c:pt idx="26">
                  <c:v>-89057.6510675737</c:v>
                </c:pt>
                <c:pt idx="27">
                  <c:v>-96821.9469216155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0719198"/>
        <c:axId val="27631362"/>
      </c:lineChart>
      <c:catAx>
        <c:axId val="50719198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7631362"/>
        <c:crosses val="autoZero"/>
        <c:auto val="1"/>
        <c:lblAlgn val="ctr"/>
        <c:lblOffset val="100"/>
        <c:noMultiLvlLbl val="0"/>
      </c:catAx>
      <c:valAx>
        <c:axId val="2763136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071919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93763524386"/>
          <c:y val="0.040998685939553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'2020'!$B$138:$B$182</c:f>
              <c:numCache>
                <c:formatCode>General</c:formatCode>
                <c:ptCount val="45"/>
                <c:pt idx="0">
                  <c:v>991292.02031575</c:v>
                </c:pt>
                <c:pt idx="1">
                  <c:v>981486.988612555</c:v>
                </c:pt>
                <c:pt idx="2">
                  <c:v>970199.530967042</c:v>
                </c:pt>
                <c:pt idx="3">
                  <c:v>957366.315712082</c:v>
                </c:pt>
                <c:pt idx="4">
                  <c:v>942910.382967628</c:v>
                </c:pt>
                <c:pt idx="5">
                  <c:v>926750.845217969</c:v>
                </c:pt>
                <c:pt idx="6">
                  <c:v>908803.868481897</c:v>
                </c:pt>
                <c:pt idx="7">
                  <c:v>888980.264258549</c:v>
                </c:pt>
                <c:pt idx="8">
                  <c:v>867187.555923157</c:v>
                </c:pt>
                <c:pt idx="9">
                  <c:v>843328.704686468</c:v>
                </c:pt>
                <c:pt idx="10">
                  <c:v>819522.672558616</c:v>
                </c:pt>
                <c:pt idx="11">
                  <c:v>793572.622878838</c:v>
                </c:pt>
                <c:pt idx="12">
                  <c:v>765336.497774435</c:v>
                </c:pt>
                <c:pt idx="13">
                  <c:v>734701.022912826</c:v>
                </c:pt>
                <c:pt idx="14">
                  <c:v>701546.36823027</c:v>
                </c:pt>
                <c:pt idx="15">
                  <c:v>665744.743770528</c:v>
                </c:pt>
                <c:pt idx="16">
                  <c:v>627163.518330917</c:v>
                </c:pt>
                <c:pt idx="17">
                  <c:v>585660.463476286</c:v>
                </c:pt>
                <c:pt idx="18">
                  <c:v>541084.519665111</c:v>
                </c:pt>
                <c:pt idx="19">
                  <c:v>493276.601559282</c:v>
                </c:pt>
                <c:pt idx="20">
                  <c:v>442119.918787265</c:v>
                </c:pt>
                <c:pt idx="21">
                  <c:v>390458.783853981</c:v>
                </c:pt>
                <c:pt idx="22">
                  <c:v>335251.762869813</c:v>
                </c:pt>
                <c:pt idx="23">
                  <c:v>276105.677036209</c:v>
                </c:pt>
                <c:pt idx="24">
                  <c:v>212460.600277812</c:v>
                </c:pt>
                <c:pt idx="25">
                  <c:v>143844.954777559</c:v>
                </c:pt>
                <c:pt idx="26">
                  <c:v>69999.4115490871</c:v>
                </c:pt>
                <c:pt idx="27">
                  <c:v>-9346.10595841987</c:v>
                </c:pt>
                <c:pt idx="28">
                  <c:v>-92401.1858500516</c:v>
                </c:pt>
                <c:pt idx="29">
                  <c:v>-177927.215797246</c:v>
                </c:pt>
                <c:pt idx="30">
                  <c:v>-265997.284606154</c:v>
                </c:pt>
                <c:pt idx="31">
                  <c:v>-356686.779425436</c:v>
                </c:pt>
                <c:pt idx="32">
                  <c:v>-450073.464077338</c:v>
                </c:pt>
                <c:pt idx="33">
                  <c:v>-546237.560284079</c:v>
                </c:pt>
                <c:pt idx="34">
                  <c:v>-645261.831904106</c:v>
                </c:pt>
                <c:pt idx="35">
                  <c:v>-747231.672297527</c:v>
                </c:pt>
                <c:pt idx="36">
                  <c:v>-852235.194944988</c:v>
                </c:pt>
                <c:pt idx="37">
                  <c:v>-960363.327449465</c:v>
                </c:pt>
                <c:pt idx="38">
                  <c:v>-1071709.90905582</c:v>
                </c:pt>
                <c:pt idx="39">
                  <c:v>-1186371.7918286</c:v>
                </c:pt>
                <c:pt idx="40">
                  <c:v>-1304448.9456345</c:v>
                </c:pt>
                <c:pt idx="41">
                  <c:v>-1426044.56708192</c:v>
                </c:pt>
                <c:pt idx="42">
                  <c:v>-1551265.19257655</c:v>
                </c:pt>
                <c:pt idx="43">
                  <c:v>-1680220.81565859</c:v>
                </c:pt>
                <c:pt idx="44">
                  <c:v>-1813025.00879402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'2020'!$C$138:$C$182</c:f>
              <c:numCache>
                <c:formatCode>General</c:formatCode>
                <c:ptCount val="45"/>
                <c:pt idx="0">
                  <c:v>997611.0724</c:v>
                </c:pt>
                <c:pt idx="1">
                  <c:v>993792.74310256</c:v>
                </c:pt>
                <c:pt idx="2">
                  <c:v>988453.481752394</c:v>
                </c:pt>
                <c:pt idx="3">
                  <c:v>981497.719361743</c:v>
                </c:pt>
                <c:pt idx="4">
                  <c:v>973345.178661298</c:v>
                </c:pt>
                <c:pt idx="5">
                  <c:v>963385.433869354</c:v>
                </c:pt>
                <c:pt idx="6">
                  <c:v>951506.6495308</c:v>
                </c:pt>
                <c:pt idx="7">
                  <c:v>937591.716836351</c:v>
                </c:pt>
                <c:pt idx="8">
                  <c:v>921516.869723818</c:v>
                </c:pt>
                <c:pt idx="9">
                  <c:v>904663.275711155</c:v>
                </c:pt>
                <c:pt idx="10">
                  <c:v>885431.972380253</c:v>
                </c:pt>
                <c:pt idx="11">
                  <c:v>863677.992892399</c:v>
                </c:pt>
                <c:pt idx="12">
                  <c:v>839248.057355311</c:v>
                </c:pt>
                <c:pt idx="13">
                  <c:v>811977.978184992</c:v>
                </c:pt>
                <c:pt idx="14">
                  <c:v>781694.165575438</c:v>
                </c:pt>
                <c:pt idx="15">
                  <c:v>748210.974924514</c:v>
                </c:pt>
                <c:pt idx="16">
                  <c:v>711330.041393874</c:v>
                </c:pt>
                <c:pt idx="17">
                  <c:v>670839.579617864</c:v>
                </c:pt>
                <c:pt idx="18">
                  <c:v>626512.591790889</c:v>
                </c:pt>
                <c:pt idx="19">
                  <c:v>578104.990432496</c:v>
                </c:pt>
                <c:pt idx="20">
                  <c:v>525354.686798954</c:v>
                </c:pt>
                <c:pt idx="21">
                  <c:v>468017.862562575</c:v>
                </c:pt>
                <c:pt idx="22">
                  <c:v>405595.115431396</c:v>
                </c:pt>
                <c:pt idx="23">
                  <c:v>337292.368836113</c:v>
                </c:pt>
                <c:pt idx="24">
                  <c:v>262551.613920819</c:v>
                </c:pt>
                <c:pt idx="25">
                  <c:v>180957.20409115</c:v>
                </c:pt>
                <c:pt idx="26">
                  <c:v>92069.9813395774</c:v>
                </c:pt>
                <c:pt idx="27">
                  <c:v>-4573.97024880687</c:v>
                </c:pt>
                <c:pt idx="28">
                  <c:v>-107245.686544646</c:v>
                </c:pt>
                <c:pt idx="29">
                  <c:v>-213953.84422739</c:v>
                </c:pt>
                <c:pt idx="30">
                  <c:v>-324853.16778854</c:v>
                </c:pt>
                <c:pt idx="31">
                  <c:v>-440104.452282584</c:v>
                </c:pt>
                <c:pt idx="32">
                  <c:v>-558763.808470757</c:v>
                </c:pt>
                <c:pt idx="33">
                  <c:v>-682110.363178107</c:v>
                </c:pt>
                <c:pt idx="34">
                  <c:v>-810324.607527993</c:v>
                </c:pt>
                <c:pt idx="35">
                  <c:v>-943594.14669871</c:v>
                </c:pt>
                <c:pt idx="36">
                  <c:v>-1082113.98863323</c:v>
                </c:pt>
                <c:pt idx="37">
                  <c:v>-1226086.84483906</c:v>
                </c:pt>
                <c:pt idx="38">
                  <c:v>-1375723.44380057</c:v>
                </c:pt>
                <c:pt idx="39">
                  <c:v>-1531242.85754955</c:v>
                </c:pt>
                <c:pt idx="40">
                  <c:v>-1692872.84196392</c:v>
                </c:pt>
                <c:pt idx="41">
                  <c:v>-1860850.19138992</c:v>
                </c:pt>
                <c:pt idx="42">
                  <c:v>-2035421.10820988</c:v>
                </c:pt>
                <c:pt idx="43">
                  <c:v>-2216841.58800527</c:v>
                </c:pt>
                <c:pt idx="44">
                  <c:v>-2405377.82099383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1610598"/>
        <c:axId val="96525032"/>
      </c:lineChart>
      <c:catAx>
        <c:axId val="21610598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6525032"/>
        <c:crosses val="autoZero"/>
        <c:auto val="1"/>
        <c:lblAlgn val="ctr"/>
        <c:lblOffset val="100"/>
        <c:noMultiLvlLbl val="0"/>
      </c:catAx>
      <c:valAx>
        <c:axId val="96525032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161059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927019406203"/>
          <c:y val="0.04083026082206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99259136396"/>
          <c:y val="0.206063088897993"/>
          <c:w val="0.870957040968652"/>
          <c:h val="0.654513177659429"/>
        </c:manualLayout>
      </c:layout>
      <c:lineChart>
        <c:grouping val="standard"/>
        <c:varyColors val="0"/>
        <c:ser>
          <c:idx val="0"/>
          <c:order val="0"/>
          <c:tx>
            <c:strRef>
              <c:f>'2020'!$D$137:$D$137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'2020'!$D$138:$D$182</c:f>
              <c:numCache>
                <c:formatCode>General</c:formatCode>
                <c:ptCount val="45"/>
                <c:pt idx="0">
                  <c:v>-8706.97968424996</c:v>
                </c:pt>
                <c:pt idx="1">
                  <c:v>-9805.03170319519</c:v>
                </c:pt>
                <c:pt idx="2">
                  <c:v>-11287.4576455131</c:v>
                </c:pt>
                <c:pt idx="3">
                  <c:v>-12833.2152549602</c:v>
                </c:pt>
                <c:pt idx="4">
                  <c:v>-14455.9327444534</c:v>
                </c:pt>
                <c:pt idx="5">
                  <c:v>-16159.5377496587</c:v>
                </c:pt>
                <c:pt idx="6">
                  <c:v>-17946.976736072</c:v>
                </c:pt>
                <c:pt idx="7">
                  <c:v>-19823.6042233484</c:v>
                </c:pt>
                <c:pt idx="8">
                  <c:v>-21792.7083353916</c:v>
                </c:pt>
                <c:pt idx="9">
                  <c:v>-23858.851236689</c:v>
                </c:pt>
                <c:pt idx="10">
                  <c:v>-23806.0321278526</c:v>
                </c:pt>
                <c:pt idx="11">
                  <c:v>-25950.0496797776</c:v>
                </c:pt>
                <c:pt idx="12">
                  <c:v>-28236.1251044036</c:v>
                </c:pt>
                <c:pt idx="13">
                  <c:v>-30635.4748616085</c:v>
                </c:pt>
                <c:pt idx="14">
                  <c:v>-33154.6546825566</c:v>
                </c:pt>
                <c:pt idx="15">
                  <c:v>-35801.6244597413</c:v>
                </c:pt>
                <c:pt idx="16">
                  <c:v>-38581.2254396109</c:v>
                </c:pt>
                <c:pt idx="17">
                  <c:v>-41503.0548546315</c:v>
                </c:pt>
                <c:pt idx="18">
                  <c:v>-44575.9438111752</c:v>
                </c:pt>
                <c:pt idx="19">
                  <c:v>-47807.9181058283</c:v>
                </c:pt>
                <c:pt idx="20">
                  <c:v>-51156.6827720173</c:v>
                </c:pt>
                <c:pt idx="21">
                  <c:v>-51661.1349332837</c:v>
                </c:pt>
                <c:pt idx="22">
                  <c:v>-55207.0209841688</c:v>
                </c:pt>
                <c:pt idx="23">
                  <c:v>-59146.085833604</c:v>
                </c:pt>
                <c:pt idx="24">
                  <c:v>-63645.076758397</c:v>
                </c:pt>
                <c:pt idx="25">
                  <c:v>-68615.6455002529</c:v>
                </c:pt>
                <c:pt idx="26">
                  <c:v>-73845.5432284715</c:v>
                </c:pt>
                <c:pt idx="27">
                  <c:v>-79345.517507507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'2020'!$E$138:$E$182</c:f>
              <c:numCache>
                <c:formatCode>General</c:formatCode>
                <c:ptCount val="45"/>
                <c:pt idx="0">
                  <c:v>-2387.92760000005</c:v>
                </c:pt>
                <c:pt idx="1">
                  <c:v>-3818.32929744001</c:v>
                </c:pt>
                <c:pt idx="2">
                  <c:v>-5339.2613501664</c:v>
                </c:pt>
                <c:pt idx="3">
                  <c:v>-6955.76239065093</c:v>
                </c:pt>
                <c:pt idx="4">
                  <c:v>-8152.54070044437</c:v>
                </c:pt>
                <c:pt idx="5">
                  <c:v>-9959.7447919444</c:v>
                </c:pt>
                <c:pt idx="6">
                  <c:v>-11878.7843385543</c:v>
                </c:pt>
                <c:pt idx="7">
                  <c:v>-13914.9326944487</c:v>
                </c:pt>
                <c:pt idx="8">
                  <c:v>-16074.8471125331</c:v>
                </c:pt>
                <c:pt idx="9">
                  <c:v>-16853.5940126629</c:v>
                </c:pt>
                <c:pt idx="10">
                  <c:v>-19231.3033309021</c:v>
                </c:pt>
                <c:pt idx="11">
                  <c:v>-21753.9794878537</c:v>
                </c:pt>
                <c:pt idx="12">
                  <c:v>-24429.9355370881</c:v>
                </c:pt>
                <c:pt idx="13">
                  <c:v>-27270.0791703193</c:v>
                </c:pt>
                <c:pt idx="14">
                  <c:v>-30283.8126095536</c:v>
                </c:pt>
                <c:pt idx="15">
                  <c:v>-33483.1906509246</c:v>
                </c:pt>
                <c:pt idx="16">
                  <c:v>-36880.9335306393</c:v>
                </c:pt>
                <c:pt idx="17">
                  <c:v>-40490.4617760103</c:v>
                </c:pt>
                <c:pt idx="18">
                  <c:v>-44326.9878269751</c:v>
                </c:pt>
                <c:pt idx="19">
                  <c:v>-48407.6013583926</c:v>
                </c:pt>
                <c:pt idx="20">
                  <c:v>-52750.3036335427</c:v>
                </c:pt>
                <c:pt idx="21">
                  <c:v>-57336.8242363784</c:v>
                </c:pt>
                <c:pt idx="22">
                  <c:v>-62422.7471311797</c:v>
                </c:pt>
                <c:pt idx="23">
                  <c:v>-68302.746595283</c:v>
                </c:pt>
                <c:pt idx="24">
                  <c:v>-74740.7549152934</c:v>
                </c:pt>
                <c:pt idx="25">
                  <c:v>-81594.4098296687</c:v>
                </c:pt>
                <c:pt idx="26">
                  <c:v>-88887.222751573</c:v>
                </c:pt>
                <c:pt idx="27">
                  <c:v>-96643.9515883843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2612734"/>
        <c:axId val="91007810"/>
      </c:lineChart>
      <c:catAx>
        <c:axId val="12612734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1007810"/>
        <c:crosses val="autoZero"/>
        <c:auto val="1"/>
        <c:lblAlgn val="ctr"/>
        <c:lblOffset val="100"/>
        <c:noMultiLvlLbl val="0"/>
      </c:catAx>
      <c:valAx>
        <c:axId val="91007810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261273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93763524386"/>
          <c:y val="0.041130091984231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0617544249"/>
          <c:y val="0.204204993429698"/>
          <c:w val="0.862009654330578"/>
          <c:h val="0.661366622864652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'2021'!$B$138:$B$182</c:f>
              <c:numCache>
                <c:formatCode>General</c:formatCode>
                <c:ptCount val="45"/>
                <c:pt idx="0">
                  <c:v>991428.27531575</c:v>
                </c:pt>
                <c:pt idx="1">
                  <c:v>981755.354233521</c:v>
                </c:pt>
                <c:pt idx="2">
                  <c:v>970602.517842035</c:v>
                </c:pt>
                <c:pt idx="3">
                  <c:v>957906.519880643</c:v>
                </c:pt>
                <c:pt idx="4">
                  <c:v>943588.198507263</c:v>
                </c:pt>
                <c:pt idx="5">
                  <c:v>927568.94435258</c:v>
                </c:pt>
                <c:pt idx="6">
                  <c:v>909763.867823322</c:v>
                </c:pt>
                <c:pt idx="7">
                  <c:v>890083.821431932</c:v>
                </c:pt>
                <c:pt idx="8">
                  <c:v>868436.370399113</c:v>
                </c:pt>
                <c:pt idx="9">
                  <c:v>844723.37361534</c:v>
                </c:pt>
                <c:pt idx="10">
                  <c:v>821071.800939214</c:v>
                </c:pt>
                <c:pt idx="11">
                  <c:v>795278.291307805</c:v>
                </c:pt>
                <c:pt idx="12">
                  <c:v>767199.696775786</c:v>
                </c:pt>
                <c:pt idx="13">
                  <c:v>736723.893815049</c:v>
                </c:pt>
                <c:pt idx="14">
                  <c:v>703729.962663087</c:v>
                </c:pt>
                <c:pt idx="15">
                  <c:v>668092.409751416</c:v>
                </c:pt>
                <c:pt idx="16">
                  <c:v>629677.564336161</c:v>
                </c:pt>
                <c:pt idx="17">
                  <c:v>588343.256491393</c:v>
                </c:pt>
                <c:pt idx="18">
                  <c:v>543939.631270413</c:v>
                </c:pt>
                <c:pt idx="19">
                  <c:v>496306.568468906</c:v>
                </c:pt>
                <c:pt idx="20">
                  <c:v>445326.176308722</c:v>
                </c:pt>
                <c:pt idx="21">
                  <c:v>393850.836969426</c:v>
                </c:pt>
                <c:pt idx="22">
                  <c:v>338829.405580345</c:v>
                </c:pt>
                <c:pt idx="23">
                  <c:v>279868.77341853</c:v>
                </c:pt>
                <c:pt idx="24">
                  <c:v>216383.886799563</c:v>
                </c:pt>
                <c:pt idx="25">
                  <c:v>147934.743193758</c:v>
                </c:pt>
                <c:pt idx="26">
                  <c:v>74262.2339476586</c:v>
                </c:pt>
                <c:pt idx="27">
                  <c:v>-4903.49103779747</c:v>
                </c:pt>
                <c:pt idx="28">
                  <c:v>-87958.5709294292</c:v>
                </c:pt>
                <c:pt idx="29">
                  <c:v>-173484.600876623</c:v>
                </c:pt>
                <c:pt idx="30">
                  <c:v>-261554.669685531</c:v>
                </c:pt>
                <c:pt idx="31">
                  <c:v>-352244.164504813</c:v>
                </c:pt>
                <c:pt idx="32">
                  <c:v>-445630.849156715</c:v>
                </c:pt>
                <c:pt idx="33">
                  <c:v>-541794.945363456</c:v>
                </c:pt>
                <c:pt idx="34">
                  <c:v>-640819.216983484</c:v>
                </c:pt>
                <c:pt idx="35">
                  <c:v>-742789.057376905</c:v>
                </c:pt>
                <c:pt idx="36">
                  <c:v>-847792.580024366</c:v>
                </c:pt>
                <c:pt idx="37">
                  <c:v>-955920.712528843</c:v>
                </c:pt>
                <c:pt idx="38">
                  <c:v>-1067267.29413519</c:v>
                </c:pt>
                <c:pt idx="39">
                  <c:v>-1181929.17690798</c:v>
                </c:pt>
                <c:pt idx="40">
                  <c:v>-1300006.33071388</c:v>
                </c:pt>
                <c:pt idx="41">
                  <c:v>-1421601.95216129</c:v>
                </c:pt>
                <c:pt idx="42">
                  <c:v>-1546822.57765593</c:v>
                </c:pt>
                <c:pt idx="43">
                  <c:v>-1675778.20073796</c:v>
                </c:pt>
                <c:pt idx="44">
                  <c:v>-1808582.3938734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'2021'!$C$138:$C$182</c:f>
              <c:numCache>
                <c:formatCode>General</c:formatCode>
                <c:ptCount val="45"/>
                <c:pt idx="0">
                  <c:v>997737.6724</c:v>
                </c:pt>
                <c:pt idx="1">
                  <c:v>994049.45414256</c:v>
                </c:pt>
                <c:pt idx="2">
                  <c:v>988841.86076257</c:v>
                </c:pt>
                <c:pt idx="3">
                  <c:v>982020.44739997</c:v>
                </c:pt>
                <c:pt idx="4">
                  <c:v>974006.110824424</c:v>
                </c:pt>
                <c:pt idx="5">
                  <c:v>964187.541420522</c:v>
                </c:pt>
                <c:pt idx="6">
                  <c:v>952451.980657239</c:v>
                </c:pt>
                <c:pt idx="7">
                  <c:v>938682.410664805</c:v>
                </c:pt>
                <c:pt idx="8">
                  <c:v>922754.105358255</c:v>
                </c:pt>
                <c:pt idx="9">
                  <c:v>906054.614607761</c:v>
                </c:pt>
                <c:pt idx="10">
                  <c:v>886978.981723868</c:v>
                </c:pt>
                <c:pt idx="11">
                  <c:v>865383.364450871</c:v>
                </c:pt>
                <c:pt idx="12">
                  <c:v>841113.547410979</c:v>
                </c:pt>
                <c:pt idx="13">
                  <c:v>814005.420999131</c:v>
                </c:pt>
                <c:pt idx="14">
                  <c:v>783885.476850526</c:v>
                </c:pt>
                <c:pt idx="15">
                  <c:v>750568.155420215</c:v>
                </c:pt>
                <c:pt idx="16">
                  <c:v>713855.180703585</c:v>
                </c:pt>
                <c:pt idx="17">
                  <c:v>673535.915112926</c:v>
                </c:pt>
                <c:pt idx="18">
                  <c:v>629382.449581931</c:v>
                </c:pt>
                <c:pt idx="19">
                  <c:v>581151.854909461</c:v>
                </c:pt>
                <c:pt idx="20">
                  <c:v>528582.197058695</c:v>
                </c:pt>
                <c:pt idx="21">
                  <c:v>471427.674277849</c:v>
                </c:pt>
                <c:pt idx="22">
                  <c:v>409186.322786828</c:v>
                </c:pt>
                <c:pt idx="23">
                  <c:v>341043.025798126</c:v>
                </c:pt>
                <c:pt idx="24">
                  <c:v>266468.800051946</c:v>
                </c:pt>
                <c:pt idx="25">
                  <c:v>185048.313286499</c:v>
                </c:pt>
                <c:pt idx="26">
                  <c:v>96342.7357831999</c:v>
                </c:pt>
                <c:pt idx="27">
                  <c:v>-111.505507887545</c:v>
                </c:pt>
                <c:pt idx="28">
                  <c:v>-102783.221803726</c:v>
                </c:pt>
                <c:pt idx="29">
                  <c:v>-209491.37948647</c:v>
                </c:pt>
                <c:pt idx="30">
                  <c:v>-320390.703047621</c:v>
                </c:pt>
                <c:pt idx="31">
                  <c:v>-435641.987541665</c:v>
                </c:pt>
                <c:pt idx="32">
                  <c:v>-554301.343729838</c:v>
                </c:pt>
                <c:pt idx="33">
                  <c:v>-677647.898437188</c:v>
                </c:pt>
                <c:pt idx="34">
                  <c:v>-805862.142787073</c:v>
                </c:pt>
                <c:pt idx="35">
                  <c:v>-939131.681957791</c:v>
                </c:pt>
                <c:pt idx="36">
                  <c:v>-1077651.52389232</c:v>
                </c:pt>
                <c:pt idx="37">
                  <c:v>-1221624.38009814</c:v>
                </c:pt>
                <c:pt idx="38">
                  <c:v>-1371260.97905965</c:v>
                </c:pt>
                <c:pt idx="39">
                  <c:v>-1526780.39280863</c:v>
                </c:pt>
                <c:pt idx="40">
                  <c:v>-1688410.377223</c:v>
                </c:pt>
                <c:pt idx="41">
                  <c:v>-1856387.726649</c:v>
                </c:pt>
                <c:pt idx="42">
                  <c:v>-2030958.64346896</c:v>
                </c:pt>
                <c:pt idx="43">
                  <c:v>-2212379.12326435</c:v>
                </c:pt>
                <c:pt idx="44">
                  <c:v>-2400915.35625291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7223420"/>
        <c:axId val="61763299"/>
      </c:lineChart>
      <c:catAx>
        <c:axId val="87223420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1763299"/>
        <c:crosses val="autoZero"/>
        <c:auto val="1"/>
        <c:lblAlgn val="ctr"/>
        <c:lblOffset val="100"/>
        <c:noMultiLvlLbl val="0"/>
      </c:catAx>
      <c:valAx>
        <c:axId val="61763299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722342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20160</xdr:colOff>
      <xdr:row>0</xdr:row>
      <xdr:rowOff>21960</xdr:rowOff>
    </xdr:from>
    <xdr:to>
      <xdr:col>13</xdr:col>
      <xdr:colOff>66240</xdr:colOff>
      <xdr:row>19</xdr:row>
      <xdr:rowOff>52920</xdr:rowOff>
    </xdr:to>
    <xdr:graphicFrame>
      <xdr:nvGraphicFramePr>
        <xdr:cNvPr id="0" name="Chart 1"/>
        <xdr:cNvGraphicFramePr/>
      </xdr:nvGraphicFramePr>
      <xdr:xfrm>
        <a:off x="5717880" y="21960"/>
        <a:ext cx="6314760" cy="3050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29160</xdr:colOff>
      <xdr:row>19</xdr:row>
      <xdr:rowOff>133200</xdr:rowOff>
    </xdr:from>
    <xdr:to>
      <xdr:col>13</xdr:col>
      <xdr:colOff>95400</xdr:colOff>
      <xdr:row>37</xdr:row>
      <xdr:rowOff>111240</xdr:rowOff>
    </xdr:to>
    <xdr:graphicFrame>
      <xdr:nvGraphicFramePr>
        <xdr:cNvPr id="1" name="Chart 2"/>
        <xdr:cNvGraphicFramePr/>
      </xdr:nvGraphicFramePr>
      <xdr:xfrm>
        <a:off x="5726880" y="3152520"/>
        <a:ext cx="6334920" cy="2940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64800</xdr:colOff>
      <xdr:row>17</xdr:row>
      <xdr:rowOff>4320</xdr:rowOff>
    </xdr:to>
    <xdr:graphicFrame>
      <xdr:nvGraphicFramePr>
        <xdr:cNvPr id="18" name="Chart 1"/>
        <xdr:cNvGraphicFramePr/>
      </xdr:nvGraphicFramePr>
      <xdr:xfrm>
        <a:off x="571752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95400</xdr:colOff>
      <xdr:row>34</xdr:row>
      <xdr:rowOff>65880</xdr:rowOff>
    </xdr:to>
    <xdr:graphicFrame>
      <xdr:nvGraphicFramePr>
        <xdr:cNvPr id="19" name="Chart 2"/>
        <xdr:cNvGraphicFramePr/>
      </xdr:nvGraphicFramePr>
      <xdr:xfrm>
        <a:off x="5725080" y="2835360"/>
        <a:ext cx="6510960" cy="2635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64440</xdr:colOff>
      <xdr:row>17</xdr:row>
      <xdr:rowOff>4320</xdr:rowOff>
    </xdr:to>
    <xdr:graphicFrame>
      <xdr:nvGraphicFramePr>
        <xdr:cNvPr id="2" name="Chart 1"/>
        <xdr:cNvGraphicFramePr/>
      </xdr:nvGraphicFramePr>
      <xdr:xfrm>
        <a:off x="571716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95040</xdr:colOff>
      <xdr:row>34</xdr:row>
      <xdr:rowOff>65520</xdr:rowOff>
    </xdr:to>
    <xdr:graphicFrame>
      <xdr:nvGraphicFramePr>
        <xdr:cNvPr id="3" name="Chart 2"/>
        <xdr:cNvGraphicFramePr/>
      </xdr:nvGraphicFramePr>
      <xdr:xfrm>
        <a:off x="5724720" y="2835000"/>
        <a:ext cx="6510960" cy="2635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64800</xdr:colOff>
      <xdr:row>17</xdr:row>
      <xdr:rowOff>4320</xdr:rowOff>
    </xdr:to>
    <xdr:graphicFrame>
      <xdr:nvGraphicFramePr>
        <xdr:cNvPr id="4" name="Chart 1"/>
        <xdr:cNvGraphicFramePr/>
      </xdr:nvGraphicFramePr>
      <xdr:xfrm>
        <a:off x="571752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95400</xdr:colOff>
      <xdr:row>34</xdr:row>
      <xdr:rowOff>89640</xdr:rowOff>
    </xdr:to>
    <xdr:graphicFrame>
      <xdr:nvGraphicFramePr>
        <xdr:cNvPr id="5" name="Chart 2"/>
        <xdr:cNvGraphicFramePr/>
      </xdr:nvGraphicFramePr>
      <xdr:xfrm>
        <a:off x="5725080" y="2835360"/>
        <a:ext cx="651096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65160</xdr:colOff>
      <xdr:row>17</xdr:row>
      <xdr:rowOff>4320</xdr:rowOff>
    </xdr:to>
    <xdr:graphicFrame>
      <xdr:nvGraphicFramePr>
        <xdr:cNvPr id="6" name="Chart 1"/>
        <xdr:cNvGraphicFramePr/>
      </xdr:nvGraphicFramePr>
      <xdr:xfrm>
        <a:off x="571788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95760</xdr:colOff>
      <xdr:row>34</xdr:row>
      <xdr:rowOff>90000</xdr:rowOff>
    </xdr:to>
    <xdr:graphicFrame>
      <xdr:nvGraphicFramePr>
        <xdr:cNvPr id="7" name="Chart 2"/>
        <xdr:cNvGraphicFramePr/>
      </xdr:nvGraphicFramePr>
      <xdr:xfrm>
        <a:off x="5725440" y="2835720"/>
        <a:ext cx="651096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65160</xdr:colOff>
      <xdr:row>17</xdr:row>
      <xdr:rowOff>4320</xdr:rowOff>
    </xdr:to>
    <xdr:graphicFrame>
      <xdr:nvGraphicFramePr>
        <xdr:cNvPr id="8" name="Chart 1"/>
        <xdr:cNvGraphicFramePr/>
      </xdr:nvGraphicFramePr>
      <xdr:xfrm>
        <a:off x="571788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95760</xdr:colOff>
      <xdr:row>34</xdr:row>
      <xdr:rowOff>90000</xdr:rowOff>
    </xdr:to>
    <xdr:graphicFrame>
      <xdr:nvGraphicFramePr>
        <xdr:cNvPr id="9" name="Chart 2"/>
        <xdr:cNvGraphicFramePr/>
      </xdr:nvGraphicFramePr>
      <xdr:xfrm>
        <a:off x="5725440" y="2835720"/>
        <a:ext cx="6510960" cy="26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64800</xdr:colOff>
      <xdr:row>17</xdr:row>
      <xdr:rowOff>4320</xdr:rowOff>
    </xdr:to>
    <xdr:graphicFrame>
      <xdr:nvGraphicFramePr>
        <xdr:cNvPr id="10" name="Chart 1"/>
        <xdr:cNvGraphicFramePr/>
      </xdr:nvGraphicFramePr>
      <xdr:xfrm>
        <a:off x="571752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95400</xdr:colOff>
      <xdr:row>34</xdr:row>
      <xdr:rowOff>65880</xdr:rowOff>
    </xdr:to>
    <xdr:graphicFrame>
      <xdr:nvGraphicFramePr>
        <xdr:cNvPr id="11" name="Chart 2"/>
        <xdr:cNvGraphicFramePr/>
      </xdr:nvGraphicFramePr>
      <xdr:xfrm>
        <a:off x="5725080" y="2835360"/>
        <a:ext cx="6510960" cy="2635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64800</xdr:colOff>
      <xdr:row>17</xdr:row>
      <xdr:rowOff>4320</xdr:rowOff>
    </xdr:to>
    <xdr:graphicFrame>
      <xdr:nvGraphicFramePr>
        <xdr:cNvPr id="12" name="Chart 1"/>
        <xdr:cNvGraphicFramePr/>
      </xdr:nvGraphicFramePr>
      <xdr:xfrm>
        <a:off x="571752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95400</xdr:colOff>
      <xdr:row>34</xdr:row>
      <xdr:rowOff>65880</xdr:rowOff>
    </xdr:to>
    <xdr:graphicFrame>
      <xdr:nvGraphicFramePr>
        <xdr:cNvPr id="13" name="Chart 2"/>
        <xdr:cNvGraphicFramePr/>
      </xdr:nvGraphicFramePr>
      <xdr:xfrm>
        <a:off x="5725080" y="2835360"/>
        <a:ext cx="6510960" cy="2635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64800</xdr:colOff>
      <xdr:row>17</xdr:row>
      <xdr:rowOff>4320</xdr:rowOff>
    </xdr:to>
    <xdr:graphicFrame>
      <xdr:nvGraphicFramePr>
        <xdr:cNvPr id="14" name="Chart 1"/>
        <xdr:cNvGraphicFramePr/>
      </xdr:nvGraphicFramePr>
      <xdr:xfrm>
        <a:off x="571752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95400</xdr:colOff>
      <xdr:row>34</xdr:row>
      <xdr:rowOff>65880</xdr:rowOff>
    </xdr:to>
    <xdr:graphicFrame>
      <xdr:nvGraphicFramePr>
        <xdr:cNvPr id="15" name="Chart 2"/>
        <xdr:cNvGraphicFramePr/>
      </xdr:nvGraphicFramePr>
      <xdr:xfrm>
        <a:off x="5725080" y="2835360"/>
        <a:ext cx="6510960" cy="2635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64800</xdr:colOff>
      <xdr:row>17</xdr:row>
      <xdr:rowOff>4320</xdr:rowOff>
    </xdr:to>
    <xdr:graphicFrame>
      <xdr:nvGraphicFramePr>
        <xdr:cNvPr id="16" name="Chart 1"/>
        <xdr:cNvGraphicFramePr/>
      </xdr:nvGraphicFramePr>
      <xdr:xfrm>
        <a:off x="5717520" y="23040"/>
        <a:ext cx="6487920" cy="273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95400</xdr:colOff>
      <xdr:row>34</xdr:row>
      <xdr:rowOff>65880</xdr:rowOff>
    </xdr:to>
    <xdr:graphicFrame>
      <xdr:nvGraphicFramePr>
        <xdr:cNvPr id="17" name="Chart 2"/>
        <xdr:cNvGraphicFramePr/>
      </xdr:nvGraphicFramePr>
      <xdr:xfrm>
        <a:off x="5725080" y="2835360"/>
        <a:ext cx="6510960" cy="2635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drawing" Target="../drawings/drawing10.xml"/><Relationship Id="rId3" Type="http://schemas.openxmlformats.org/officeDocument/2006/relationships/vmlDrawing" Target="../drawings/vmlDrawing10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www.lohn-info.de/lohnsteuerzahlen.html" TargetMode="External"/><Relationship Id="rId2" Type="http://schemas.openxmlformats.org/officeDocument/2006/relationships/hyperlink" Target="https://de.wikipedia.org/wiki/Beitragsbemessungsgrenze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8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9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12109375" defaultRowHeight="14.65" zeroHeight="false" outlineLevelRow="0" outlineLevelCol="0"/>
  <cols>
    <col collapsed="false" customWidth="true" hidden="false" outlineLevel="0" max="1" min="1" style="1" width="32.95"/>
    <col collapsed="false" customWidth="true" hidden="false" outlineLevel="0" max="2" min="2" style="2" width="12.83"/>
    <col collapsed="false" customWidth="true" hidden="false" outlineLevel="0" max="3" min="3" style="1" width="12.83"/>
    <col collapsed="false" customWidth="true" hidden="false" outlineLevel="0" max="17" min="17" style="1" width="11.7"/>
    <col collapsed="false" customWidth="true" hidden="false" outlineLevel="0" max="18" min="18" style="1" width="12.56"/>
  </cols>
  <sheetData>
    <row r="1" customFormat="false" ht="14.65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v>0.172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3937.5</v>
      </c>
      <c r="C30" s="4" t="n">
        <v>3937.5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4.65" hidden="false" customHeight="false" outlineLevel="0" collapsed="false">
      <c r="B38" s="6"/>
      <c r="C38" s="6"/>
    </row>
    <row r="39" customFormat="false" ht="14.65" hidden="false" customHeight="false" outlineLevel="0" collapsed="false">
      <c r="B39" s="6"/>
      <c r="C39" s="6"/>
      <c r="D39" s="13"/>
      <c r="E39" s="14"/>
    </row>
    <row r="40" customFormat="false" ht="14.65" hidden="false" customHeight="false" outlineLevel="0" collapsed="false">
      <c r="A40" s="2"/>
      <c r="B40" s="15"/>
      <c r="C40" s="15"/>
      <c r="D40" s="15"/>
      <c r="E40" s="15"/>
      <c r="F40" s="15"/>
      <c r="G40" s="15"/>
    </row>
    <row r="41" customFormat="false" ht="14.65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4.65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8127</v>
      </c>
      <c r="J42" s="18" t="n">
        <f aca="false">MAX((MAX((C42-(801*$B$34)),0))+(D42*$B$8)+(E42*$B$13)+(F42*$B$18)+(G42*$B$23)-H42-I42,0)</f>
        <v>42129.0555</v>
      </c>
      <c r="K42" s="19" t="n">
        <f aca="false">IF($B$34=1,MAX(ROUNDDOWN(IF($J42&lt;=13469,(((($J42-8130)/10000)*933.7)+1400)*(($J42-8130)/10000),IF($J42&gt;13469,(((($J42-13469)/10000)*228.74)+2397)*(($J42-13469)/10000)+1014,0)),0),0),0)</f>
        <v>9762</v>
      </c>
      <c r="L42" s="19" t="n">
        <f aca="false">IF($B$34=2,MAX(ROUNDDOWN(IF(($J42/2)&lt;=13469,((((($J42/2)-8130)/10000)*933.7)+1400)*((($J42/2)-8130)/10000),IF(($J42/2)&gt;13469,((((($J42/2)-13469)/10000)*228.74)+2397)*((($J42/2)-13469)/10000)+1014,0)),0),0),0)*2</f>
        <v>0</v>
      </c>
      <c r="M42" s="13" t="n">
        <f aca="false">K42+L42</f>
        <v>9762</v>
      </c>
      <c r="N42" s="13" t="n">
        <f aca="false">IF($B$34=2,IF(M42&gt;1944,M42*0.055,0),IF(M42&gt;972,M42*0.055,0))</f>
        <v>536.91</v>
      </c>
      <c r="O42" s="13" t="n">
        <f aca="false">M42*$B$33</f>
        <v>878.58</v>
      </c>
      <c r="P42" s="13" t="n">
        <f aca="false">B36*12</f>
        <v>39996</v>
      </c>
      <c r="Q42" s="13" t="n">
        <f aca="false">B42+C42+D42+E42+F42+G42-H42-I42-M42-N42-O42-P42</f>
        <v>991755.5655</v>
      </c>
      <c r="R42" s="16"/>
      <c r="S42" s="16"/>
      <c r="T42" s="13"/>
      <c r="U42" s="13"/>
      <c r="V42" s="13"/>
      <c r="W42" s="13"/>
    </row>
    <row r="43" customFormat="false" ht="14.65" hidden="false" customHeight="false" outlineLevel="0" collapsed="false">
      <c r="A43" s="17" t="n">
        <v>2</v>
      </c>
      <c r="B43" s="13" t="n">
        <f aca="false">Q42</f>
        <v>991755.5655</v>
      </c>
      <c r="C43" s="13" t="n">
        <f aca="false">IF((B43-(P43/2))*$B$3&gt;0,(B43-(P43/2))*$B$3,0)</f>
        <v>53904.79766025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8208.27</v>
      </c>
      <c r="J43" s="18" t="n">
        <f aca="false">MAX((MAX((C43-(801*$B$34)),0))+(D43*$B$8)+(E43*$B$13)+(F43*$B$18)+(G43*$B$23)-H43-I43,0)</f>
        <v>41412.54266025</v>
      </c>
      <c r="K43" s="19" t="n">
        <f aca="false">IF($B$34=1,MAX(ROUNDDOWN(IF($J43&lt;=13469,(((($J43-8130)/10000)*933.7)+1400)*(($J43-8130)/10000),IF($J43&gt;13469,(((($J43-13469)/10000)*228.74)+2397)*(($J43-13469)/10000)+1014,0)),0),0),0)</f>
        <v>9498</v>
      </c>
      <c r="L43" s="19" t="n">
        <f aca="false">IF($B$34=2,MAX(ROUNDDOWN(IF(($J43/2)&lt;=13469,((((($J43/2)-8130)/10000)*933.7)+1400)*((($J43/2)-8130)/10000),IF(($J43/2)&gt;13469,((((($J43/2)-13469)/10000)*228.74)+2397)*((($J43/2)-13469)/10000)+1014,0)),0),0),0)*2</f>
        <v>0</v>
      </c>
      <c r="M43" s="13" t="n">
        <f aca="false">K43+L43</f>
        <v>9498</v>
      </c>
      <c r="N43" s="13" t="n">
        <f aca="false">IF($B$34=2,IF(M43&gt;1944,M43*0.055,0),IF(M43&gt;972,M43*0.055,0))</f>
        <v>522.39</v>
      </c>
      <c r="O43" s="13" t="n">
        <f aca="false">M43*$B$33</f>
        <v>854.82</v>
      </c>
      <c r="P43" s="13" t="n">
        <f aca="false">P42*(1+$B$37)</f>
        <v>40995.9</v>
      </c>
      <c r="Q43" s="13" t="n">
        <f aca="false">B43+C43+D43+E43+F43+G43-H43-I43-M43-N43-O43-P43</f>
        <v>982097.99816025</v>
      </c>
      <c r="R43" s="16"/>
      <c r="S43" s="16"/>
      <c r="T43" s="13"/>
      <c r="U43" s="13"/>
      <c r="V43" s="13"/>
      <c r="W43" s="13"/>
    </row>
    <row r="44" customFormat="false" ht="14.65" hidden="false" customHeight="false" outlineLevel="0" collapsed="false">
      <c r="A44" s="17" t="n">
        <v>3</v>
      </c>
      <c r="B44" s="13" t="n">
        <f aca="false">Q43</f>
        <v>982097.99816025</v>
      </c>
      <c r="C44" s="13" t="n">
        <f aca="false">IF((B44-(P44/2))*$B$3&gt;0,(B44-(P44/2))*$B$3,0)</f>
        <v>53340.3617672689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8290.3527</v>
      </c>
      <c r="J44" s="18" t="n">
        <f aca="false">MAX((MAX((C44-(801*$B$34)),0))+(D44*$B$8)+(E44*$B$13)+(F44*$B$18)+(G44*$B$23)-H44-I44,0)</f>
        <v>40609.2897422689</v>
      </c>
      <c r="K44" s="19" t="n">
        <f aca="false">IF($B$34=1,MAX(ROUNDDOWN(IF($J44&lt;=13469,(((($J44-8130)/10000)*933.7)+1400)*(($J44-8130)/10000),IF($J44&gt;13469,(((($J44-13469)/10000)*228.74)+2397)*(($J44-13469)/10000)+1014,0)),0),0),0)</f>
        <v>9204</v>
      </c>
      <c r="L44" s="19" t="n">
        <f aca="false">IF($B$34=2,MAX(ROUNDDOWN(IF(($J44/2)&lt;=13469,((((($J44/2)-8130)/10000)*933.7)+1400)*((($J44/2)-8130)/10000),IF(($J44/2)&gt;13469,((((($J44/2)-13469)/10000)*228.74)+2397)*((($J44/2)-13469)/10000)+1014,0)),0),0),0)*2</f>
        <v>0</v>
      </c>
      <c r="M44" s="13" t="n">
        <f aca="false">K44+L44</f>
        <v>9204</v>
      </c>
      <c r="N44" s="13" t="n">
        <f aca="false">IF($B$34=2,IF(M44&gt;1944,M44*0.055,0),IF(M44&gt;972,M44*0.055,0))</f>
        <v>506.22</v>
      </c>
      <c r="O44" s="13" t="n">
        <f aca="false">M44*$B$33</f>
        <v>828.36</v>
      </c>
      <c r="P44" s="13" t="n">
        <f aca="false">P43*(1+$B$37)</f>
        <v>42020.7975</v>
      </c>
      <c r="Q44" s="13" t="n">
        <f aca="false">B44+C44+D44+E44+F44+G44-H44-I44-M44-N44-O44-P44</f>
        <v>970948.910402519</v>
      </c>
      <c r="R44" s="16"/>
      <c r="S44" s="16"/>
      <c r="T44" s="13"/>
      <c r="U44" s="13"/>
      <c r="V44" s="13"/>
      <c r="W44" s="13"/>
    </row>
    <row r="45" customFormat="false" ht="14.65" hidden="false" customHeight="false" outlineLevel="0" collapsed="false">
      <c r="A45" s="17" t="n">
        <v>4</v>
      </c>
      <c r="B45" s="13" t="n">
        <f aca="false">Q44</f>
        <v>970948.910402519</v>
      </c>
      <c r="C45" s="13" t="n">
        <f aca="false">IF((B45-(P45/2))*$B$3&gt;0,(B45-(P45/2))*$B$3,0)</f>
        <v>52692.4354684492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8373.256227</v>
      </c>
      <c r="J45" s="18" t="n">
        <f aca="false">MAX((MAX((C45-(801*$B$34)),0))+(D45*$B$8)+(E45*$B$13)+(F45*$B$18)+(G45*$B$23)-H45-I45,0)</f>
        <v>39714.6725468242</v>
      </c>
      <c r="K45" s="19" t="n">
        <f aca="false">IF($B$34=1,MAX(ROUNDDOWN(IF($J45&lt;=13469,(((($J45-8130)/10000)*933.7)+1400)*(($J45-8130)/10000),IF($J45&gt;13469,(((($J45-13469)/10000)*228.74)+2397)*(($J45-13469)/10000)+1014,0)),0),0),0)</f>
        <v>8880</v>
      </c>
      <c r="L45" s="19" t="n">
        <f aca="false">IF($B$34=2,MAX(ROUNDDOWN(IF(($J45/2)&lt;=13469,((((($J45/2)-8130)/10000)*933.7)+1400)*((($J45/2)-8130)/10000),IF(($J45/2)&gt;13469,((((($J45/2)-13469)/10000)*228.74)+2397)*((($J45/2)-13469)/10000)+1014,0)),0),0),0)*2</f>
        <v>0</v>
      </c>
      <c r="M45" s="13" t="n">
        <f aca="false">K45+L45</f>
        <v>8880</v>
      </c>
      <c r="N45" s="13" t="n">
        <f aca="false">IF($B$34=2,IF(M45&gt;1944,M45*0.055,0),IF(M45&gt;972,M45*0.055,0))</f>
        <v>488.4</v>
      </c>
      <c r="O45" s="13" t="n">
        <f aca="false">M45*$B$33</f>
        <v>799.2</v>
      </c>
      <c r="P45" s="13" t="n">
        <f aca="false">P44*(1+$B$37)</f>
        <v>43071.3174375</v>
      </c>
      <c r="Q45" s="13" t="n">
        <f aca="false">B45+C45+D45+E45+F45+G45-H45-I45-M45-N45-O45-P45</f>
        <v>958225.665511843</v>
      </c>
      <c r="R45" s="16"/>
      <c r="S45" s="16"/>
      <c r="T45" s="13"/>
      <c r="U45" s="13"/>
      <c r="V45" s="13"/>
      <c r="W45" s="13"/>
    </row>
    <row r="46" customFormat="false" ht="14.65" hidden="false" customHeight="false" outlineLevel="0" collapsed="false">
      <c r="A46" s="17" t="n">
        <v>5</v>
      </c>
      <c r="B46" s="13" t="n">
        <f aca="false">Q45</f>
        <v>958225.665511843</v>
      </c>
      <c r="C46" s="13" t="n">
        <f aca="false">IF((B46-(P46/2))*$B$3&gt;0,(B46-(P46/2))*$B$3,0)</f>
        <v>51956.4146505444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8456.98878927</v>
      </c>
      <c r="J46" s="18" t="n">
        <f aca="false">MAX((MAX((C46-(801*$B$34)),0))+(D46*$B$8)+(E46*$B$13)+(F46*$B$18)+(G46*$B$23)-H46-I46,0)</f>
        <v>38723.7613653913</v>
      </c>
      <c r="K46" s="19" t="n">
        <f aca="false">IF($B$34=1,MAX(ROUNDDOWN(IF($J46&lt;=13469,(((($J46-8130)/10000)*933.7)+1400)*(($J46-8130)/10000),IF($J46&gt;13469,(((($J46-13469)/10000)*228.74)+2397)*(($J46-13469)/10000)+1014,0)),0),0),0)</f>
        <v>8526</v>
      </c>
      <c r="L46" s="19" t="n">
        <f aca="false">IF($B$34=2,MAX(ROUNDDOWN(IF(($J46/2)&lt;=13469,((((($J46/2)-8130)/10000)*933.7)+1400)*((($J46/2)-8130)/10000),IF(($J46/2)&gt;13469,((((($J46/2)-13469)/10000)*228.74)+2397)*((($J46/2)-13469)/10000)+1014,0)),0),0),0)*2</f>
        <v>0</v>
      </c>
      <c r="M46" s="13" t="n">
        <f aca="false">K46+L46</f>
        <v>8526</v>
      </c>
      <c r="N46" s="13" t="n">
        <f aca="false">IF($B$34=2,IF(M46&gt;1944,M46*0.055,0),IF(M46&gt;972,M46*0.055,0))</f>
        <v>468.93</v>
      </c>
      <c r="O46" s="13" t="n">
        <f aca="false">M46*$B$33</f>
        <v>767.34</v>
      </c>
      <c r="P46" s="13" t="n">
        <f aca="false">P45*(1+$B$37)</f>
        <v>44148.1003734375</v>
      </c>
      <c r="Q46" s="13" t="n">
        <f aca="false">B46+C46+D46+E46+F46+G46-H46-I46-M46-N46-O46-P46</f>
        <v>943840.056503797</v>
      </c>
      <c r="R46" s="16"/>
      <c r="S46" s="16"/>
      <c r="T46" s="13"/>
      <c r="U46" s="13"/>
      <c r="V46" s="13"/>
      <c r="W46" s="13"/>
    </row>
    <row r="47" customFormat="false" ht="14.65" hidden="false" customHeight="false" outlineLevel="0" collapsed="false">
      <c r="A47" s="17" t="n">
        <v>6</v>
      </c>
      <c r="B47" s="13" t="n">
        <f aca="false">Q46</f>
        <v>943840.056503797</v>
      </c>
      <c r="C47" s="13" t="n">
        <f aca="false">IF((B47-(P47/2))*$B$3&gt;0,(B47-(P47/2))*$B$3,0)</f>
        <v>51127.3856059638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8541.5586771627</v>
      </c>
      <c r="J47" s="18" t="n">
        <f aca="false">MAX((MAX((C47-(801*$B$34)),0))+(D47*$B$8)+(E47*$B$13)+(F47*$B$18)+(G47*$B$23)-H47-I47,0)</f>
        <v>37631.3025306032</v>
      </c>
      <c r="K47" s="19" t="n">
        <f aca="false">IF($B$34=1,MAX(ROUNDDOWN(IF($J47&lt;=13469,(((($J47-8130)/10000)*933.7)+1400)*(($J47-8130)/10000),IF($J47&gt;13469,(((($J47-13469)/10000)*228.74)+2397)*(($J47-13469)/10000)+1014,0)),0),0),0)</f>
        <v>8141</v>
      </c>
      <c r="L47" s="19" t="n">
        <f aca="false">IF($B$34=2,MAX(ROUNDDOWN(IF(($J47/2)&lt;=13469,((((($J47/2)-8130)/10000)*933.7)+1400)*((($J47/2)-8130)/10000),IF(($J47/2)&gt;13469,((((($J47/2)-13469)/10000)*228.74)+2397)*((($J47/2)-13469)/10000)+1014,0)),0),0),0)*2</f>
        <v>0</v>
      </c>
      <c r="M47" s="13" t="n">
        <f aca="false">K47+L47</f>
        <v>8141</v>
      </c>
      <c r="N47" s="13" t="n">
        <f aca="false">IF($B$34=2,IF(M47&gt;1944,M47*0.055,0),IF(M47&gt;972,M47*0.055,0))</f>
        <v>447.755</v>
      </c>
      <c r="O47" s="13" t="n">
        <f aca="false">M47*$B$33</f>
        <v>732.69</v>
      </c>
      <c r="P47" s="13" t="n">
        <f aca="false">P46*(1+$B$37)</f>
        <v>45251.8028827734</v>
      </c>
      <c r="Q47" s="13" t="n">
        <f aca="false">B47+C47+D47+E47+F47+G47-H47-I47-M47-N47-O47-P47</f>
        <v>927699.111151627</v>
      </c>
      <c r="R47" s="16"/>
      <c r="S47" s="16"/>
      <c r="T47" s="13"/>
      <c r="U47" s="13"/>
      <c r="V47" s="13"/>
      <c r="W47" s="13"/>
    </row>
    <row r="48" customFormat="false" ht="14.65" hidden="false" customHeight="false" outlineLevel="0" collapsed="false">
      <c r="A48" s="17" t="n">
        <v>7</v>
      </c>
      <c r="B48" s="13" t="n">
        <f aca="false">Q47</f>
        <v>927699.111151627</v>
      </c>
      <c r="C48" s="13" t="n">
        <f aca="false">IF((B48-(P48/2))*$B$3&gt;0,(B48-(P48/2))*$B$3,0)</f>
        <v>50200.1697006684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8626.97426393433</v>
      </c>
      <c r="J48" s="18" t="n">
        <f aca="false">MAX((MAX((C48-(801*$B$34)),0))+(D48*$B$8)+(E48*$B$13)+(F48*$B$18)+(G48*$B$23)-H48-I48,0)</f>
        <v>36431.7624406173</v>
      </c>
      <c r="K48" s="19" t="n">
        <f aca="false">IF($B$34=1,MAX(ROUNDDOWN(IF($J48&lt;=13469,(((($J48-8130)/10000)*933.7)+1400)*(($J48-8130)/10000),IF($J48&gt;13469,(((($J48-13469)/10000)*228.74)+2397)*(($J48-13469)/10000)+1014,0)),0),0),0)</f>
        <v>7724</v>
      </c>
      <c r="L48" s="19" t="n">
        <f aca="false">IF($B$34=2,MAX(ROUNDDOWN(IF(($J48/2)&lt;=13469,((((($J48/2)-8130)/10000)*933.7)+1400)*((($J48/2)-8130)/10000),IF(($J48/2)&gt;13469,((((($J48/2)-13469)/10000)*228.74)+2397)*((($J48/2)-13469)/10000)+1014,0)),0),0),0)*2</f>
        <v>0</v>
      </c>
      <c r="M48" s="13" t="n">
        <f aca="false">K48+L48</f>
        <v>7724</v>
      </c>
      <c r="N48" s="13" t="n">
        <f aca="false">IF($B$34=2,IF(M48&gt;1944,M48*0.055,0),IF(M48&gt;972,M48*0.055,0))</f>
        <v>424.82</v>
      </c>
      <c r="O48" s="13" t="n">
        <f aca="false">M48*$B$33</f>
        <v>695.16</v>
      </c>
      <c r="P48" s="13" t="n">
        <f aca="false">P47*(1+$B$37)</f>
        <v>46383.0979548428</v>
      </c>
      <c r="Q48" s="13" t="n">
        <f aca="false">B48+C48+D48+E48+F48+G48-H48-I48-M48-N48-O48-P48</f>
        <v>909704.795637401</v>
      </c>
      <c r="R48" s="16"/>
      <c r="S48" s="16"/>
      <c r="T48" s="13"/>
      <c r="U48" s="13"/>
      <c r="V48" s="13"/>
      <c r="W48" s="13"/>
    </row>
    <row r="49" customFormat="false" ht="14.65" hidden="false" customHeight="false" outlineLevel="0" collapsed="false">
      <c r="A49" s="17" t="n">
        <v>8</v>
      </c>
      <c r="B49" s="13" t="n">
        <f aca="false">Q48</f>
        <v>909704.795637401</v>
      </c>
      <c r="C49" s="13" t="n">
        <f aca="false">IF((B49-(P49/2))*$B$3&gt;0,(B49-(P49/2))*$B$3,0)</f>
        <v>49169.3069154227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8713.24400657367</v>
      </c>
      <c r="J49" s="18" t="n">
        <f aca="false">MAX((MAX((C49-(801*$B$34)),0))+(D49*$B$8)+(E49*$B$13)+(F49*$B$18)+(G49*$B$23)-H49-I49,0)</f>
        <v>35119.310427907</v>
      </c>
      <c r="K49" s="19" t="n">
        <f aca="false">IF($B$34=1,MAX(ROUNDDOWN(IF($J49&lt;=13469,(((($J49-8130)/10000)*933.7)+1400)*(($J49-8130)/10000),IF($J49&gt;13469,(((($J49-13469)/10000)*228.74)+2397)*(($J49-13469)/10000)+1014,0)),0),0),0)</f>
        <v>7275</v>
      </c>
      <c r="L49" s="19" t="n">
        <f aca="false">IF($B$34=2,MAX(ROUNDDOWN(IF(($J49/2)&lt;=13469,((((($J49/2)-8130)/10000)*933.7)+1400)*((($J49/2)-8130)/10000),IF(($J49/2)&gt;13469,((((($J49/2)-13469)/10000)*228.74)+2397)*((($J49/2)-13469)/10000)+1014,0)),0),0),0)*2</f>
        <v>0</v>
      </c>
      <c r="M49" s="13" t="n">
        <f aca="false">K49+L49</f>
        <v>7275</v>
      </c>
      <c r="N49" s="13" t="n">
        <f aca="false">IF($B$34=2,IF(M49&gt;1944,M49*0.055,0),IF(M49&gt;972,M49*0.055,0))</f>
        <v>400.125</v>
      </c>
      <c r="O49" s="13" t="n">
        <f aca="false">M49*$B$33</f>
        <v>654.75</v>
      </c>
      <c r="P49" s="13" t="n">
        <f aca="false">P48*(1+$B$37)</f>
        <v>47542.6754037138</v>
      </c>
      <c r="Q49" s="13" t="n">
        <f aca="false">B49+C49+D49+E49+F49+G49-H49-I49-M49-N49-O49-P49</f>
        <v>889752.555661594</v>
      </c>
      <c r="R49" s="16"/>
      <c r="S49" s="16"/>
      <c r="T49" s="13"/>
      <c r="U49" s="13"/>
      <c r="V49" s="13"/>
      <c r="W49" s="13"/>
    </row>
    <row r="50" customFormat="false" ht="14.65" hidden="false" customHeight="false" outlineLevel="0" collapsed="false">
      <c r="A50" s="17" t="n">
        <v>9</v>
      </c>
      <c r="B50" s="13" t="n">
        <f aca="false">Q49</f>
        <v>889752.555661594</v>
      </c>
      <c r="C50" s="13" t="n">
        <f aca="false">IF((B50-(P50/2))*$B$3&gt;0,(B50-(P50/2))*$B$3,0)</f>
        <v>48028.9748657041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8800.37644663941</v>
      </c>
      <c r="J50" s="18" t="n">
        <f aca="false">MAX((MAX((C50-(801*$B$34)),0))+(D50*$B$8)+(E50*$B$13)+(F50*$B$18)+(G50*$B$23)-H50-I50,0)</f>
        <v>33687.7370764803</v>
      </c>
      <c r="K50" s="19" t="n">
        <f aca="false">IF($B$34=1,MAX(ROUNDDOWN(IF($J50&lt;=13469,(((($J50-8130)/10000)*933.7)+1400)*(($J50-8130)/10000),IF($J50&gt;13469,(((($J50-13469)/10000)*228.74)+2397)*(($J50-13469)/10000)+1014,0)),0),0),0)</f>
        <v>6795</v>
      </c>
      <c r="L50" s="19" t="n">
        <f aca="false">IF($B$34=2,MAX(ROUNDDOWN(IF(($J50/2)&lt;=13469,((((($J50/2)-8130)/10000)*933.7)+1400)*((($J50/2)-8130)/10000),IF(($J50/2)&gt;13469,((((($J50/2)-13469)/10000)*228.74)+2397)*((($J50/2)-13469)/10000)+1014,0)),0),0),0)*2</f>
        <v>0</v>
      </c>
      <c r="M50" s="13" t="n">
        <f aca="false">K50+L50</f>
        <v>6795</v>
      </c>
      <c r="N50" s="13" t="n">
        <f aca="false">IF($B$34=2,IF(M50&gt;1944,M50*0.055,0),IF(M50&gt;972,M50*0.055,0))</f>
        <v>373.725</v>
      </c>
      <c r="O50" s="13" t="n">
        <f aca="false">M50*$B$33</f>
        <v>611.55</v>
      </c>
      <c r="P50" s="13" t="n">
        <f aca="false">P49*(1+$B$37)</f>
        <v>48731.2422888067</v>
      </c>
      <c r="Q50" s="13" t="n">
        <f aca="false">B50+C50+D50+E50+F50+G50-H50-I50-M50-N50-O50-P50</f>
        <v>867729.775449268</v>
      </c>
      <c r="R50" s="16"/>
      <c r="S50" s="16"/>
      <c r="T50" s="13"/>
      <c r="U50" s="13"/>
      <c r="V50" s="13"/>
      <c r="W50" s="13"/>
    </row>
    <row r="51" customFormat="false" ht="14.65" hidden="false" customHeight="false" outlineLevel="0" collapsed="false">
      <c r="A51" s="17" t="n">
        <v>10</v>
      </c>
      <c r="B51" s="13" t="n">
        <f aca="false">Q50</f>
        <v>867729.775449268</v>
      </c>
      <c r="C51" s="13" t="n">
        <f aca="false">IF((B51-(P51/2))*$B$3&gt;0,(B51-(P51/2))*$B$3,0)</f>
        <v>46772.9032645821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8798.63169932016</v>
      </c>
      <c r="J51" s="18" t="n">
        <f aca="false">MAX((MAX((C51-(801*$B$34)),0))+(D51*$B$8)+(E51*$B$13)+(F51*$B$18)+(G51*$B$23)-H51-I51,0)</f>
        <v>32220.1164622612</v>
      </c>
      <c r="K51" s="19" t="n">
        <f aca="false">IF($B$34=1,MAX(ROUNDDOWN(IF($J51&lt;=13469,(((($J51-8130)/10000)*933.7)+1400)*(($J51-8130)/10000),IF($J51&gt;13469,(((($J51-13469)/10000)*228.74)+2397)*(($J51-13469)/10000)+1014,0)),0),0),0)</f>
        <v>6312</v>
      </c>
      <c r="L51" s="19" t="n">
        <f aca="false">IF($B$34=2,MAX(ROUNDDOWN(IF(($J51/2)&lt;=13469,((((($J51/2)-8130)/10000)*933.7)+1400)*((($J51/2)-8130)/10000),IF(($J51/2)&gt;13469,((((($J51/2)-13469)/10000)*228.74)+2397)*((($J51/2)-13469)/10000)+1014,0)),0),0),0)*2</f>
        <v>0</v>
      </c>
      <c r="M51" s="13" t="n">
        <f aca="false">K51+L51</f>
        <v>6312</v>
      </c>
      <c r="N51" s="13" t="n">
        <f aca="false">IF($B$34=2,IF(M51&gt;1944,M51*0.055,0),IF(M51&gt;972,M51*0.055,0))</f>
        <v>347.16</v>
      </c>
      <c r="O51" s="13" t="n">
        <f aca="false">M51*$B$33</f>
        <v>568.08</v>
      </c>
      <c r="P51" s="13" t="n">
        <f aca="false">P50*(1+$B$37)</f>
        <v>49949.5233460268</v>
      </c>
      <c r="Q51" s="13" t="n">
        <f aca="false">B51+C51+D51+E51+F51+G51-H51-I51-M51-N51-O51-P51</f>
        <v>843574.128565502</v>
      </c>
      <c r="R51" s="16"/>
      <c r="S51" s="16"/>
      <c r="T51" s="13"/>
      <c r="U51" s="13"/>
      <c r="V51" s="13"/>
      <c r="W51" s="13"/>
    </row>
    <row r="52" customFormat="false" ht="14.65" hidden="false" customHeight="false" outlineLevel="0" collapsed="false">
      <c r="A52" s="17" t="n">
        <v>11</v>
      </c>
      <c r="B52" s="13" t="n">
        <f aca="false">Q51</f>
        <v>843574.128565502</v>
      </c>
      <c r="C52" s="13" t="n">
        <f aca="false">IF((B52-(P52/2))*$B$3&gt;0,(B52-(P52/2))*$B$3,0)</f>
        <v>45397.6123807118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8977.26401321686</v>
      </c>
      <c r="J52" s="18" t="n">
        <f aca="false">MAX((MAX((C52-(801*$B$34)),0))+(D52*$B$8)+(E52*$B$13)+(F52*$B$18)+(G52*$B$23)-H52-I52,0)</f>
        <v>34775.3012848592</v>
      </c>
      <c r="K52" s="19" t="n">
        <f aca="false">IF($B$34=1,MAX(ROUNDDOWN(IF($J52&lt;=13469,(((($J52-8130)/10000)*933.7)+1400)*(($J52-8130)/10000),IF($J52&gt;13469,(((($J52-13469)/10000)*228.74)+2397)*(($J52-13469)/10000)+1014,0)),0),0),0)</f>
        <v>7159</v>
      </c>
      <c r="L52" s="19" t="n">
        <f aca="false">IF($B$34=2,MAX(ROUNDDOWN(IF(($J52/2)&lt;=13469,((((($J52/2)-8130)/10000)*933.7)+1400)*((($J52/2)-8130)/10000),IF(($J52/2)&gt;13469,((((($J52/2)-13469)/10000)*228.74)+2397)*((($J52/2)-13469)/10000)+1014,0)),0),0),0)*2</f>
        <v>0</v>
      </c>
      <c r="M52" s="13" t="n">
        <f aca="false">K52+L52</f>
        <v>7159</v>
      </c>
      <c r="N52" s="13" t="n">
        <f aca="false">IF($B$34=2,IF(M52&gt;1944,M52*0.055,0),IF(M52&gt;972,M52*0.055,0))</f>
        <v>393.745</v>
      </c>
      <c r="O52" s="13" t="n">
        <f aca="false">M52*$B$33</f>
        <v>644.31</v>
      </c>
      <c r="P52" s="13" t="n">
        <f aca="false">P51*(1+$B$37)</f>
        <v>51198.2614296775</v>
      </c>
      <c r="Q52" s="13" t="n">
        <f aca="false">B52+C52+D52+E52+F52+G52-H52-I52-M52-N52-O52-P52</f>
        <v>819755.113420684</v>
      </c>
      <c r="R52" s="16"/>
      <c r="S52" s="16"/>
      <c r="T52" s="13"/>
      <c r="U52" s="13"/>
      <c r="V52" s="13"/>
      <c r="W52" s="13"/>
    </row>
    <row r="53" customFormat="false" ht="14.65" hidden="false" customHeight="false" outlineLevel="0" collapsed="false">
      <c r="A53" s="17" t="n">
        <v>12</v>
      </c>
      <c r="B53" s="13" t="n">
        <f aca="false">Q52</f>
        <v>819755.113420684</v>
      </c>
      <c r="C53" s="13" t="n">
        <f aca="false">IF((B53-(P53/2))*$B$3&gt;0,(B53-(P53/2))*$B$3,0)</f>
        <v>44040.1382463076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9067.03665334903</v>
      </c>
      <c r="J53" s="18" t="n">
        <f aca="false">MAX((MAX((C53-(801*$B$34)),0))+(D53*$B$8)+(E53*$B$13)+(F53*$B$18)+(G53*$B$23)-H53-I53,0)</f>
        <v>33128.4623916042</v>
      </c>
      <c r="K53" s="19" t="n">
        <f aca="false">IF($B$34=1,MAX(ROUNDDOWN(IF($J53&lt;=13469,(((($J53-8130)/10000)*933.7)+1400)*(($J53-8130)/10000),IF($J53&gt;13469,(((($J53-13469)/10000)*228.74)+2397)*(($J53-13469)/10000)+1014,0)),0),0),0)</f>
        <v>6610</v>
      </c>
      <c r="L53" s="19" t="n">
        <f aca="false">IF($B$34=2,MAX(ROUNDDOWN(IF(($J53/2)&lt;=13469,((((($J53/2)-8130)/10000)*933.7)+1400)*((($J53/2)-8130)/10000),IF(($J53/2)&gt;13469,((((($J53/2)-13469)/10000)*228.74)+2397)*((($J53/2)-13469)/10000)+1014,0)),0),0),0)*2</f>
        <v>0</v>
      </c>
      <c r="M53" s="13" t="n">
        <f aca="false">K53+L53</f>
        <v>6610</v>
      </c>
      <c r="N53" s="13" t="n">
        <f aca="false">IF($B$34=2,IF(M53&gt;1944,M53*0.055,0),IF(M53&gt;972,M53*0.055,0))</f>
        <v>363.55</v>
      </c>
      <c r="O53" s="13" t="n">
        <f aca="false">M53*$B$33</f>
        <v>594.9</v>
      </c>
      <c r="P53" s="13" t="n">
        <f aca="false">P52*(1+$B$37)</f>
        <v>52478.2179654194</v>
      </c>
      <c r="Q53" s="13" t="n">
        <f aca="false">B53+C53+D53+E53+F53+G53-H53-I53-M53-N53-O53-P53</f>
        <v>793637.907846869</v>
      </c>
      <c r="R53" s="16"/>
      <c r="S53" s="16"/>
      <c r="T53" s="13"/>
      <c r="U53" s="13"/>
      <c r="V53" s="13"/>
      <c r="W53" s="13"/>
    </row>
    <row r="54" customFormat="false" ht="14.65" hidden="false" customHeight="false" outlineLevel="0" collapsed="false">
      <c r="A54" s="17" t="n">
        <v>13</v>
      </c>
      <c r="B54" s="13" t="n">
        <f aca="false">Q53</f>
        <v>793637.907846869</v>
      </c>
      <c r="C54" s="13" t="n">
        <f aca="false">IF((B54-(P54/2))*$B$3&gt;0,(B54-(P54/2))*$B$3,0)</f>
        <v>42554.2265732473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9100.18690453596</v>
      </c>
      <c r="J54" s="18" t="n">
        <f aca="false">MAX((MAX((C54-(801*$B$34)),0))+(D54*$B$8)+(E54*$B$13)+(F54*$B$18)+(G54*$B$23)-H54-I54,0)</f>
        <v>31399.6601532961</v>
      </c>
      <c r="K54" s="19" t="n">
        <f aca="false">IF($B$34=1,MAX(ROUNDDOWN(IF($J54&lt;=13469,(((($J54-8130)/10000)*933.7)+1400)*(($J54-8130)/10000),IF($J54&gt;13469,(((($J54-13469)/10000)*228.74)+2397)*(($J54-13469)/10000)+1014,0)),0),0),0)</f>
        <v>6047</v>
      </c>
      <c r="L54" s="19" t="n">
        <f aca="false">IF($B$34=2,MAX(ROUNDDOWN(IF(($J54/2)&lt;=13469,((((($J54/2)-8130)/10000)*933.7)+1400)*((($J54/2)-8130)/10000),IF(($J54/2)&gt;13469,((((($J54/2)-13469)/10000)*228.74)+2397)*((($J54/2)-13469)/10000)+1014,0)),0),0),0)*2</f>
        <v>0</v>
      </c>
      <c r="M54" s="13" t="n">
        <f aca="false">K54+L54</f>
        <v>6047</v>
      </c>
      <c r="N54" s="13" t="n">
        <f aca="false">IF($B$34=2,IF(M54&gt;1944,M54*0.055,0),IF(M54&gt;972,M54*0.055,0))</f>
        <v>332.585</v>
      </c>
      <c r="O54" s="13" t="n">
        <f aca="false">M54*$B$33</f>
        <v>544.23</v>
      </c>
      <c r="P54" s="13" t="n">
        <f aca="false">P53*(1+$B$37)</f>
        <v>53790.1734145549</v>
      </c>
      <c r="Q54" s="13" t="n">
        <f aca="false">B54+C54+D54+E54+F54+G54-H54-I54-M54-N54-O54-P54</f>
        <v>765124.57958561</v>
      </c>
      <c r="R54" s="16"/>
      <c r="S54" s="16"/>
      <c r="T54" s="13"/>
      <c r="U54" s="13"/>
      <c r="V54" s="13"/>
      <c r="W54" s="13"/>
    </row>
    <row r="55" customFormat="false" ht="14.65" hidden="false" customHeight="false" outlineLevel="0" collapsed="false">
      <c r="A55" s="17" t="n">
        <v>14</v>
      </c>
      <c r="B55" s="13" t="n">
        <f aca="false">Q54</f>
        <v>765124.57958561</v>
      </c>
      <c r="C55" s="13" t="n">
        <f aca="false">IF((B55-(P55/2))*$B$3&gt;0,(B55-(P55/2))*$B$3,0)</f>
        <v>40934.4199219411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8880.76386671204</v>
      </c>
      <c r="J55" s="18" t="n">
        <f aca="false">MAX((MAX((C55-(801*$B$34)),0))+(D55*$B$8)+(E55*$B$13)+(F55*$B$18)+(G55*$B$23)-H55-I55,0)</f>
        <v>29778.9196961201</v>
      </c>
      <c r="K55" s="19" t="n">
        <f aca="false">IF($B$34=1,MAX(ROUNDDOWN(IF($J55&lt;=13469,(((($J55-8130)/10000)*933.7)+1400)*(($J55-8130)/10000),IF($J55&gt;13469,(((($J55-13469)/10000)*228.74)+2397)*(($J55-13469)/10000)+1014,0)),0),0),0)</f>
        <v>5531</v>
      </c>
      <c r="L55" s="19" t="n">
        <f aca="false">IF($B$34=2,MAX(ROUNDDOWN(IF(($J55/2)&lt;=13469,((((($J55/2)-8130)/10000)*933.7)+1400)*((($J55/2)-8130)/10000),IF(($J55/2)&gt;13469,((((($J55/2)-13469)/10000)*228.74)+2397)*((($J55/2)-13469)/10000)+1014,0)),0),0),0)*2</f>
        <v>0</v>
      </c>
      <c r="M55" s="13" t="n">
        <f aca="false">K55+L55</f>
        <v>5531</v>
      </c>
      <c r="N55" s="13" t="n">
        <f aca="false">IF($B$34=2,IF(M55&gt;1944,M55*0.055,0),IF(M55&gt;972,M55*0.055,0))</f>
        <v>304.205</v>
      </c>
      <c r="O55" s="13" t="n">
        <f aca="false">M55*$B$33</f>
        <v>497.79</v>
      </c>
      <c r="P55" s="13" t="n">
        <f aca="false">P54*(1+$B$37)</f>
        <v>55134.9277499188</v>
      </c>
      <c r="Q55" s="13" t="n">
        <f aca="false">B55+C55+D55+E55+F55+G55-H55-I55-M55-N55-O55-P55</f>
        <v>734236.576531811</v>
      </c>
      <c r="R55" s="16"/>
      <c r="S55" s="16"/>
      <c r="T55" s="13"/>
      <c r="U55" s="13"/>
      <c r="V55" s="13"/>
      <c r="W55" s="13"/>
    </row>
    <row r="56" customFormat="false" ht="14.65" hidden="false" customHeight="false" outlineLevel="0" collapsed="false">
      <c r="A56" s="17" t="n">
        <v>15</v>
      </c>
      <c r="B56" s="13" t="n">
        <f aca="false">Q55</f>
        <v>734236.576531811</v>
      </c>
      <c r="C56" s="13" t="n">
        <f aca="false">IF((B56-(P56/2))*$B$3&gt;0,(B56-(P56/2))*$B$3,0)</f>
        <v>39181.8858963288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8629.86809916594</v>
      </c>
      <c r="J56" s="18" t="n">
        <f aca="false">MAX((MAX((C56-(801*$B$34)),0))+(D56*$B$8)+(E56*$B$13)+(F56*$B$18)+(G56*$B$23)-H56-I56,0)</f>
        <v>28045.818538739</v>
      </c>
      <c r="K56" s="19" t="n">
        <f aca="false">IF($B$34=1,MAX(ROUNDDOWN(IF($J56&lt;=13469,(((($J56-8130)/10000)*933.7)+1400)*(($J56-8130)/10000),IF($J56&gt;13469,(((($J56-13469)/10000)*228.74)+2397)*(($J56-13469)/10000)+1014,0)),0),0),0)</f>
        <v>4994</v>
      </c>
      <c r="L56" s="19" t="n">
        <f aca="false">IF($B$34=2,MAX(ROUNDDOWN(IF(($J56/2)&lt;=13469,((((($J56/2)-8130)/10000)*933.7)+1400)*((($J56/2)-8130)/10000),IF(($J56/2)&gt;13469,((((($J56/2)-13469)/10000)*228.74)+2397)*((($J56/2)-13469)/10000)+1014,0)),0),0),0)*2</f>
        <v>0</v>
      </c>
      <c r="M56" s="13" t="n">
        <f aca="false">K56+L56</f>
        <v>4994</v>
      </c>
      <c r="N56" s="13" t="n">
        <f aca="false">IF($B$34=2,IF(M56&gt;1944,M56*0.055,0),IF(M56&gt;972,M56*0.055,0))</f>
        <v>274.67</v>
      </c>
      <c r="O56" s="13" t="n">
        <f aca="false">M56*$B$33</f>
        <v>449.46</v>
      </c>
      <c r="P56" s="13" t="n">
        <f aca="false">P55*(1+$B$37)</f>
        <v>56513.3009436667</v>
      </c>
      <c r="Q56" s="13" t="n">
        <f aca="false">B56+C56+D56+E56+F56+G56-H56-I56-M56-N56-O56-P56</f>
        <v>700851.964126884</v>
      </c>
      <c r="R56" s="16"/>
      <c r="S56" s="16"/>
      <c r="T56" s="13"/>
      <c r="U56" s="13"/>
      <c r="V56" s="13"/>
      <c r="W56" s="13"/>
    </row>
    <row r="57" customFormat="false" ht="14.65" hidden="false" customHeight="false" outlineLevel="0" collapsed="false">
      <c r="A57" s="17" t="n">
        <v>16</v>
      </c>
      <c r="B57" s="13" t="n">
        <f aca="false">Q56</f>
        <v>700851.964126884</v>
      </c>
      <c r="C57" s="13" t="n">
        <f aca="false">IF((B57-(P57/2))*$B$3&gt;0,(B57-(P57/2))*$B$3,0)</f>
        <v>37289.8338053256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8345.27501561356</v>
      </c>
      <c r="J57" s="18" t="n">
        <f aca="false">MAX((MAX((C57-(801*$B$34)),0))+(D57*$B$8)+(E57*$B$13)+(F57*$B$18)+(G57*$B$23)-H57-I57,0)</f>
        <v>26195.2789038726</v>
      </c>
      <c r="K57" s="19" t="n">
        <f aca="false">IF($B$34=1,MAX(ROUNDDOWN(IF($J57&lt;=13469,(((($J57-8130)/10000)*933.7)+1400)*(($J57-8130)/10000),IF($J57&gt;13469,(((($J57-13469)/10000)*228.74)+2397)*(($J57-13469)/10000)+1014,0)),0),0),0)</f>
        <v>4434</v>
      </c>
      <c r="L57" s="19" t="n">
        <f aca="false">IF($B$34=2,MAX(ROUNDDOWN(IF(($J57/2)&lt;=13469,((((($J57/2)-8130)/10000)*933.7)+1400)*((($J57/2)-8130)/10000),IF(($J57/2)&gt;13469,((((($J57/2)-13469)/10000)*228.74)+2397)*((($J57/2)-13469)/10000)+1014,0)),0),0),0)*2</f>
        <v>0</v>
      </c>
      <c r="M57" s="13" t="n">
        <f aca="false">K57+L57</f>
        <v>4434</v>
      </c>
      <c r="N57" s="13" t="n">
        <f aca="false">IF($B$34=2,IF(M57&gt;1944,M57*0.055,0),IF(M57&gt;972,M57*0.055,0))</f>
        <v>243.87</v>
      </c>
      <c r="O57" s="13" t="n">
        <f aca="false">M57*$B$33</f>
        <v>399.06</v>
      </c>
      <c r="P57" s="13" t="n">
        <f aca="false">P56*(1+$B$37)</f>
        <v>57926.1334672584</v>
      </c>
      <c r="Q57" s="13" t="n">
        <f aca="false">B57+C57+D57+E57+F57+G57-H57-I57-M57-N57-O57-P57</f>
        <v>664845.179563498</v>
      </c>
      <c r="R57" s="16"/>
      <c r="S57" s="16"/>
      <c r="T57" s="13"/>
      <c r="U57" s="13"/>
      <c r="V57" s="13"/>
      <c r="W57" s="13"/>
    </row>
    <row r="58" customFormat="false" ht="14.65" hidden="false" customHeight="false" outlineLevel="0" collapsed="false">
      <c r="A58" s="17" t="n">
        <v>17</v>
      </c>
      <c r="B58" s="13" t="n">
        <f aca="false">Q57</f>
        <v>664845.179563498</v>
      </c>
      <c r="C58" s="13" t="n">
        <f aca="false">IF((B58-(P58/2))*$B$3&gt;0,(B58-(P58/2))*$B$3,0)</f>
        <v>35251.2710069648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8024.64823795431</v>
      </c>
      <c r="J58" s="18" t="n">
        <f aca="false">MAX((MAX((C58-(801*$B$34)),0))+(D58*$B$8)+(E58*$B$13)+(F58*$B$18)+(G58*$B$23)-H58-I58,0)</f>
        <v>24222.1097109138</v>
      </c>
      <c r="K58" s="19" t="n">
        <f aca="false">IF($B$34=1,MAX(ROUNDDOWN(IF($J58&lt;=13469,(((($J58-8130)/10000)*933.7)+1400)*(($J58-8130)/10000),IF($J58&gt;13469,(((($J58-13469)/10000)*228.74)+2397)*(($J58-13469)/10000)+1014,0)),0),0),0)</f>
        <v>3856</v>
      </c>
      <c r="L58" s="19" t="n">
        <f aca="false">IF($B$34=2,MAX(ROUNDDOWN(IF(($J58/2)&lt;=13469,((((($J58/2)-8130)/10000)*933.7)+1400)*((($J58/2)-8130)/10000),IF(($J58/2)&gt;13469,((((($J58/2)-13469)/10000)*228.74)+2397)*((($J58/2)-13469)/10000)+1014,0)),0),0),0)*2</f>
        <v>0</v>
      </c>
      <c r="M58" s="13" t="n">
        <f aca="false">K58+L58</f>
        <v>3856</v>
      </c>
      <c r="N58" s="13" t="n">
        <f aca="false">IF($B$34=2,IF(M58&gt;1944,M58*0.055,0),IF(M58&gt;972,M58*0.055,0))</f>
        <v>212.08</v>
      </c>
      <c r="O58" s="13" t="n">
        <f aca="false">M58*$B$33</f>
        <v>347.04</v>
      </c>
      <c r="P58" s="13" t="n">
        <f aca="false">P57*(1+$B$37)</f>
        <v>59374.2868039399</v>
      </c>
      <c r="Q58" s="13" t="n">
        <f aca="false">B58+C58+D58+E58+F58+G58-H58-I58-M58-N58-O58-P58</f>
        <v>626078.882470472</v>
      </c>
      <c r="R58" s="16"/>
      <c r="S58" s="16"/>
      <c r="T58" s="13"/>
      <c r="U58" s="13"/>
      <c r="V58" s="13"/>
      <c r="W58" s="13"/>
    </row>
    <row r="59" customFormat="false" ht="14.65" hidden="false" customHeight="false" outlineLevel="0" collapsed="false">
      <c r="A59" s="17" t="n">
        <v>18</v>
      </c>
      <c r="B59" s="13" t="n">
        <f aca="false">Q58</f>
        <v>626078.882470472</v>
      </c>
      <c r="C59" s="13" t="n">
        <f aca="false">IF((B59-(P59/2))*$B$3&gt;0,(B59-(P59/2))*$B$3,0)</f>
        <v>33058.5506068316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7665.44379449692</v>
      </c>
      <c r="J59" s="18" t="n">
        <f aca="false">MAX((MAX((C59-(801*$B$34)),0))+(D59*$B$8)+(E59*$B$13)+(F59*$B$18)+(G59*$B$23)-H59-I59,0)</f>
        <v>22120.6490334553</v>
      </c>
      <c r="K59" s="19" t="n">
        <f aca="false">IF($B$34=1,MAX(ROUNDDOWN(IF($J59&lt;=13469,(((($J59-8130)/10000)*933.7)+1400)*(($J59-8130)/10000),IF($J59&gt;13469,(((($J59-13469)/10000)*228.74)+2397)*(($J59-13469)/10000)+1014,0)),0),0),0)</f>
        <v>3259</v>
      </c>
      <c r="L59" s="19" t="n">
        <f aca="false">IF($B$34=2,MAX(ROUNDDOWN(IF(($J59/2)&lt;=13469,((((($J59/2)-8130)/10000)*933.7)+1400)*((($J59/2)-8130)/10000),IF(($J59/2)&gt;13469,((((($J59/2)-13469)/10000)*228.74)+2397)*((($J59/2)-13469)/10000)+1014,0)),0),0),0)*2</f>
        <v>0</v>
      </c>
      <c r="M59" s="13" t="n">
        <f aca="false">K59+L59</f>
        <v>3259</v>
      </c>
      <c r="N59" s="13" t="n">
        <f aca="false">IF($B$34=2,IF(M59&gt;1944,M59*0.055,0),IF(M59&gt;972,M59*0.055,0))</f>
        <v>179.245</v>
      </c>
      <c r="O59" s="13" t="n">
        <f aca="false">M59*$B$33</f>
        <v>293.31</v>
      </c>
      <c r="P59" s="13" t="n">
        <f aca="false">P58*(1+$B$37)</f>
        <v>60858.6439740383</v>
      </c>
      <c r="Q59" s="13" t="n">
        <f aca="false">B59+C59+D59+E59+F59+G59-H59-I59-M59-N59-O59-P59</f>
        <v>584410.332529889</v>
      </c>
      <c r="R59" s="16"/>
      <c r="S59" s="16"/>
      <c r="T59" s="13"/>
      <c r="U59" s="13"/>
      <c r="V59" s="13"/>
      <c r="W59" s="13"/>
    </row>
    <row r="60" customFormat="false" ht="14.65" hidden="false" customHeight="false" outlineLevel="0" collapsed="false">
      <c r="A60" s="17" t="n">
        <v>19</v>
      </c>
      <c r="B60" s="13" t="n">
        <f aca="false">Q59</f>
        <v>584410.332529889</v>
      </c>
      <c r="C60" s="13" t="n">
        <f aca="false">IF((B60-(P60/2))*$B$3&gt;0,(B60-(P60/2))*$B$3,0)</f>
        <v>30703.7254008723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7264.97457244949</v>
      </c>
      <c r="J60" s="18" t="n">
        <f aca="false">MAX((MAX((C60-(801*$B$34)),0))+(D60*$B$8)+(E60*$B$13)+(F60*$B$18)+(G60*$B$23)-H60-I60,0)</f>
        <v>19885.0524999938</v>
      </c>
      <c r="K60" s="19" t="n">
        <f aca="false">IF($B$34=1,MAX(ROUNDDOWN(IF($J60&lt;=13469,(((($J60-8130)/10000)*933.7)+1400)*(($J60-8130)/10000),IF($J60&gt;13469,(((($J60-13469)/10000)*228.74)+2397)*(($J60-13469)/10000)+1014,0)),0),0),0)</f>
        <v>2646</v>
      </c>
      <c r="L60" s="19" t="n">
        <f aca="false">IF($B$34=2,MAX(ROUNDDOWN(IF(($J60/2)&lt;=13469,((((($J60/2)-8130)/10000)*933.7)+1400)*((($J60/2)-8130)/10000),IF(($J60/2)&gt;13469,((((($J60/2)-13469)/10000)*228.74)+2397)*((($J60/2)-13469)/10000)+1014,0)),0),0),0)*2</f>
        <v>0</v>
      </c>
      <c r="M60" s="13" t="n">
        <f aca="false">K60+L60</f>
        <v>2646</v>
      </c>
      <c r="N60" s="13" t="n">
        <f aca="false">IF($B$34=2,IF(M60&gt;1944,M60*0.055,0),IF(M60&gt;972,M60*0.055,0))</f>
        <v>145.53</v>
      </c>
      <c r="O60" s="13" t="n">
        <f aca="false">M60*$B$33</f>
        <v>238.14</v>
      </c>
      <c r="P60" s="13" t="n">
        <f aca="false">P59*(1+$B$37)</f>
        <v>62380.1100733893</v>
      </c>
      <c r="Q60" s="13" t="n">
        <f aca="false">B60+C60+D60+E60+F60+G60-H60-I60-M60-N60-O60-P60</f>
        <v>539686.604956493</v>
      </c>
      <c r="R60" s="16"/>
      <c r="S60" s="16"/>
      <c r="T60" s="13"/>
      <c r="U60" s="13"/>
      <c r="V60" s="13"/>
      <c r="W60" s="13"/>
    </row>
    <row r="61" customFormat="false" ht="14.65" hidden="false" customHeight="false" outlineLevel="0" collapsed="false">
      <c r="A61" s="17" t="n">
        <v>20</v>
      </c>
      <c r="B61" s="13" t="n">
        <f aca="false">Q60</f>
        <v>539686.604956493</v>
      </c>
      <c r="C61" s="13" t="n">
        <f aca="false">IF((B61-(P61/2))*$B$3&gt;0,(B61-(P61/2))*$B$3,0)</f>
        <v>28178.2823191854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6820.35017848078</v>
      </c>
      <c r="J61" s="18" t="n">
        <f aca="false">MAX((MAX((C61-(801*$B$34)),0))+(D61*$B$8)+(E61*$B$13)+(F61*$B$18)+(G61*$B$23)-H61-I61,0)</f>
        <v>17509.0867385013</v>
      </c>
      <c r="K61" s="19" t="n">
        <f aca="false">IF($B$34=1,MAX(ROUNDDOWN(IF($J61&lt;=13469,(((($J61-8130)/10000)*933.7)+1400)*(($J61-8130)/10000),IF($J61&gt;13469,(((($J61-13469)/10000)*228.74)+2397)*(($J61-13469)/10000)+1014,0)),0),0),0)</f>
        <v>2019</v>
      </c>
      <c r="L61" s="19" t="n">
        <f aca="false">IF($B$34=2,MAX(ROUNDDOWN(IF(($J61/2)&lt;=13469,((((($J61/2)-8130)/10000)*933.7)+1400)*((($J61/2)-8130)/10000),IF(($J61/2)&gt;13469,((((($J61/2)-13469)/10000)*228.74)+2397)*((($J61/2)-13469)/10000)+1014,0)),0),0),0)*2</f>
        <v>0</v>
      </c>
      <c r="M61" s="13" t="n">
        <f aca="false">K61+L61</f>
        <v>2019</v>
      </c>
      <c r="N61" s="13" t="n">
        <f aca="false">IF($B$34=2,IF(M61&gt;1944,M61*0.055,0),IF(M61&gt;972,M61*0.055,0))</f>
        <v>111.045</v>
      </c>
      <c r="O61" s="13" t="n">
        <f aca="false">M61*$B$33</f>
        <v>181.71</v>
      </c>
      <c r="P61" s="13" t="n">
        <f aca="false">P60*(1+$B$37)</f>
        <v>63939.612825224</v>
      </c>
      <c r="Q61" s="13" t="n">
        <f aca="false">B61+C61+D61+E61+F61+G61-H61-I61-M61-N61-O61-P61</f>
        <v>491745.323869771</v>
      </c>
      <c r="R61" s="16"/>
      <c r="S61" s="16"/>
      <c r="T61" s="13"/>
      <c r="U61" s="13"/>
      <c r="V61" s="13"/>
      <c r="W61" s="13"/>
    </row>
    <row r="62" customFormat="false" ht="14.65" hidden="false" customHeight="false" outlineLevel="0" collapsed="false">
      <c r="A62" s="17" t="n">
        <v>21</v>
      </c>
      <c r="B62" s="13" t="n">
        <f aca="false">Q61</f>
        <v>491745.323869771</v>
      </c>
      <c r="C62" s="13" t="n">
        <f aca="false">IF((B62-(P62/2))*$B$3&gt;0,(B62-(P62/2))*$B$3,0)</f>
        <v>25473.1831124748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6328.47763194392</v>
      </c>
      <c r="J62" s="18" t="n">
        <f aca="false">MAX((MAX((C62-(801*$B$34)),0))+(D62*$B$8)+(E62*$B$13)+(F62*$B$18)+(G62*$B$23)-H62-I62,0)</f>
        <v>14986.1681797434</v>
      </c>
      <c r="K62" s="19" t="n">
        <f aca="false">IF($B$34=1,MAX(ROUNDDOWN(IF($J62&lt;=13469,(((($J62-8130)/10000)*933.7)+1400)*(($J62-8130)/10000),IF($J62&gt;13469,(((($J62-13469)/10000)*228.74)+2397)*(($J62-13469)/10000)+1014,0)),0),0),0)</f>
        <v>1382</v>
      </c>
      <c r="L62" s="19" t="n">
        <f aca="false">IF($B$34=2,MAX(ROUNDDOWN(IF(($J62/2)&lt;=13469,((((($J62/2)-8130)/10000)*933.7)+1400)*((($J62/2)-8130)/10000),IF(($J62/2)&gt;13469,((((($J62/2)-13469)/10000)*228.74)+2397)*((($J62/2)-13469)/10000)+1014,0)),0),0),0)*2</f>
        <v>0</v>
      </c>
      <c r="M62" s="13" t="n">
        <f aca="false">K62+L62</f>
        <v>1382</v>
      </c>
      <c r="N62" s="13" t="n">
        <f aca="false">IF($B$34=2,IF(M62&gt;1944,M62*0.055,0),IF(M62&gt;972,M62*0.055,0))</f>
        <v>76.01</v>
      </c>
      <c r="O62" s="13" t="n">
        <f aca="false">M62*$B$33</f>
        <v>124.38</v>
      </c>
      <c r="P62" s="13" t="n">
        <f aca="false">P61*(1+$B$37)</f>
        <v>65538.1031458546</v>
      </c>
      <c r="Q62" s="13" t="n">
        <f aca="false">B62+C62+D62+E62+F62+G62-H62-I62-M62-N62-O62-P62</f>
        <v>440411.998903659</v>
      </c>
      <c r="R62" s="16"/>
      <c r="S62" s="16"/>
      <c r="T62" s="13"/>
      <c r="U62" s="13"/>
      <c r="V62" s="13"/>
      <c r="W62" s="13"/>
    </row>
    <row r="63" customFormat="false" ht="14.65" hidden="false" customHeight="false" outlineLevel="0" collapsed="false">
      <c r="A63" s="17" t="n">
        <v>22</v>
      </c>
      <c r="B63" s="13" t="n">
        <f aca="false">Q62</f>
        <v>440411.998903659</v>
      </c>
      <c r="C63" s="13" t="n">
        <f aca="false">IF((B63-(P63/2))*$B$3&gt;0,(B63-(P63/2))*$B$3,0)</f>
        <v>22578.7165177982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6963.52359878296</v>
      </c>
      <c r="J63" s="18" t="n">
        <f aca="false">MAX((MAX((C63-(801*$B$34)),0))+(D63*$B$8)+(E63*$B$13)+(F63*$B$18)+(G63*$B$23)-H63-I63,0)</f>
        <v>16686.7517456524</v>
      </c>
      <c r="K63" s="19" t="n">
        <f aca="false">IF($B$34=1,MAX(ROUNDDOWN(IF($J63&lt;=13469,(((($J63-8130)/10000)*933.7)+1400)*(($J63-8130)/10000),IF($J63&gt;13469,(((($J63-13469)/10000)*228.74)+2397)*(($J63-13469)/10000)+1014,0)),0),0),0)</f>
        <v>1808</v>
      </c>
      <c r="L63" s="19" t="n">
        <f aca="false">IF($B$34=2,MAX(ROUNDDOWN(IF(($J63/2)&lt;=13469,((((($J63/2)-8130)/10000)*933.7)+1400)*((($J63/2)-8130)/10000),IF(($J63/2)&gt;13469,((((($J63/2)-13469)/10000)*228.74)+2397)*((($J63/2)-13469)/10000)+1014,0)),0),0),0)*2</f>
        <v>0</v>
      </c>
      <c r="M63" s="13" t="n">
        <f aca="false">K63+L63</f>
        <v>1808</v>
      </c>
      <c r="N63" s="13" t="n">
        <f aca="false">IF($B$34=2,IF(M63&gt;1944,M63*0.055,0),IF(M63&gt;972,M63*0.055,0))</f>
        <v>99.44</v>
      </c>
      <c r="O63" s="13" t="n">
        <f aca="false">M63*$B$33</f>
        <v>162.72</v>
      </c>
      <c r="P63" s="13" t="n">
        <f aca="false">P62*(1+$B$37)</f>
        <v>67176.555724501</v>
      </c>
      <c r="Q63" s="13" t="n">
        <f aca="false">B63+C63+D63+E63+F63+G63-H63-I63-M63-N63-O63-P63</f>
        <v>388653.034924811</v>
      </c>
      <c r="R63" s="16"/>
      <c r="S63" s="16"/>
      <c r="T63" s="13"/>
      <c r="U63" s="13"/>
      <c r="V63" s="13"/>
      <c r="W63" s="13"/>
    </row>
    <row r="64" customFormat="false" ht="14.65" hidden="false" customHeight="false" outlineLevel="0" collapsed="false">
      <c r="A64" s="17" t="n">
        <v>23</v>
      </c>
      <c r="B64" s="13" t="n">
        <f aca="false">Q63</f>
        <v>388653.034924811</v>
      </c>
      <c r="C64" s="13" t="n">
        <f aca="false">IF((B64-(P64/2))*$B$3&gt;0,(B64-(P64/2))*$B$3,0)</f>
        <v>19659.4902814382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6425.65363399625</v>
      </c>
      <c r="J64" s="18" t="n">
        <f aca="false">MAX((MAX((C64-(801*$B$34)),0))+(D64*$B$8)+(E64*$B$13)+(F64*$B$18)+(G64*$B$23)-H64-I64,0)</f>
        <v>14009.0223302976</v>
      </c>
      <c r="K64" s="19" t="n">
        <f aca="false">IF($B$34=1,MAX(ROUNDDOWN(IF($J64&lt;=13469,(((($J64-8130)/10000)*933.7)+1400)*(($J64-8130)/10000),IF($J64&gt;13469,(((($J64-13469)/10000)*228.74)+2397)*(($J64-13469)/10000)+1014,0)),0),0),0)</f>
        <v>1144</v>
      </c>
      <c r="L64" s="19" t="n">
        <f aca="false">IF($B$34=2,MAX(ROUNDDOWN(IF(($J64/2)&lt;=13469,((((($J64/2)-8130)/10000)*933.7)+1400)*((($J64/2)-8130)/10000),IF(($J64/2)&gt;13469,((((($J64/2)-13469)/10000)*228.74)+2397)*((($J64/2)-13469)/10000)+1014,0)),0),0),0)*2</f>
        <v>0</v>
      </c>
      <c r="M64" s="13" t="n">
        <f aca="false">K64+L64</f>
        <v>1144</v>
      </c>
      <c r="N64" s="13" t="n">
        <f aca="false">IF($B$34=2,IF(M64&gt;1944,M64*0.055,0),IF(M64&gt;972,M64*0.055,0))</f>
        <v>62.92</v>
      </c>
      <c r="O64" s="13" t="n">
        <f aca="false">M64*$B$33</f>
        <v>102.96</v>
      </c>
      <c r="P64" s="13" t="n">
        <f aca="false">P63*(1+$B$37)</f>
        <v>68855.9696176135</v>
      </c>
      <c r="Q64" s="13" t="n">
        <f aca="false">B64+C64+D64+E64+F64+G64-H64-I64-M64-N64-O64-P64</f>
        <v>333297.207637495</v>
      </c>
      <c r="R64" s="16"/>
      <c r="S64" s="16"/>
      <c r="T64" s="13"/>
      <c r="U64" s="13"/>
      <c r="V64" s="13"/>
      <c r="W64" s="13"/>
    </row>
    <row r="65" customFormat="false" ht="14.65" hidden="false" customHeight="false" outlineLevel="0" collapsed="false">
      <c r="A65" s="17" t="n">
        <v>24</v>
      </c>
      <c r="B65" s="13" t="n">
        <f aca="false">Q64</f>
        <v>333297.207637495</v>
      </c>
      <c r="C65" s="13" t="n">
        <f aca="false">IF((B65-(P65/2))*$B$3&gt;0,(B65-(P65/2))*$B$3,0)</f>
        <v>16539.47303807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5833.08896855499</v>
      </c>
      <c r="J65" s="18" t="n">
        <f aca="false">MAX((MAX((C65-(801*$B$34)),0))+(D65*$B$8)+(E65*$B$13)+(F65*$B$18)+(G65*$B$23)-H65-I65,0)</f>
        <v>11169.0029342091</v>
      </c>
      <c r="K65" s="19" t="n">
        <f aca="false">IF($B$34=1,MAX(ROUNDDOWN(IF($J65&lt;=13469,(((($J65-8130)/10000)*933.7)+1400)*(($J65-8130)/10000),IF($J65&gt;13469,(((($J65-13469)/10000)*228.74)+2397)*(($J65-13469)/10000)+1014,0)),0),0),0)</f>
        <v>511</v>
      </c>
      <c r="L65" s="19" t="n">
        <f aca="false">IF($B$34=2,MAX(ROUNDDOWN(IF(($J65/2)&lt;=13469,((((($J65/2)-8130)/10000)*933.7)+1400)*((($J65/2)-8130)/10000),IF(($J65/2)&gt;13469,((((($J65/2)-13469)/10000)*228.74)+2397)*((($J65/2)-13469)/10000)+1014,0)),0),0),0)*2</f>
        <v>0</v>
      </c>
      <c r="M65" s="13" t="n">
        <f aca="false">K65+L65</f>
        <v>511</v>
      </c>
      <c r="N65" s="13" t="n">
        <f aca="false">IF($B$34=2,IF(M65&gt;1944,M65*0.055,0),IF(M65&gt;972,M65*0.055,0))</f>
        <v>0</v>
      </c>
      <c r="O65" s="13" t="n">
        <f aca="false">M65*$B$33</f>
        <v>45.99</v>
      </c>
      <c r="P65" s="13" t="n">
        <f aca="false">P64*(1+$B$37)</f>
        <v>70577.3688580538</v>
      </c>
      <c r="Q65" s="13" t="n">
        <f aca="false">B65+C65+D65+E65+F65+G65-H65-I65-M65-N65-O65-P65</f>
        <v>274132.85171365</v>
      </c>
      <c r="R65" s="16"/>
      <c r="S65" s="16"/>
      <c r="T65" s="13"/>
      <c r="U65" s="13"/>
      <c r="V65" s="13"/>
      <c r="W65" s="13"/>
    </row>
    <row r="66" customFormat="false" ht="14.65" hidden="false" customHeight="false" outlineLevel="0" collapsed="false">
      <c r="A66" s="17" t="n">
        <v>25</v>
      </c>
      <c r="B66" s="13" t="n">
        <f aca="false">Q65</f>
        <v>274132.85171365</v>
      </c>
      <c r="C66" s="13" t="n">
        <f aca="false">IF((B66-(P66/2))*$B$3&gt;0,(B66-(P66/2))*$B$3,0)</f>
        <v>13206.8882346513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5181.78693584216</v>
      </c>
      <c r="J66" s="18" t="n">
        <f aca="false">MAX((MAX((C66-(801*$B$34)),0))+(D66*$B$8)+(E66*$B$13)+(F66*$B$18)+(G66*$B$23)-H66-I66,0)</f>
        <v>8158.20238678554</v>
      </c>
      <c r="K66" s="19" t="n">
        <f aca="false">IF($B$34=1,MAX(ROUNDDOWN(IF($J66&lt;=13469,(((($J66-8130)/10000)*933.7)+1400)*(($J66-8130)/10000),IF($J66&gt;13469,(((($J66-13469)/10000)*228.74)+2397)*(($J66-13469)/10000)+1014,0)),0),0),0)</f>
        <v>3</v>
      </c>
      <c r="L66" s="19" t="n">
        <f aca="false">IF($B$34=2,MAX(ROUNDDOWN(IF(($J66/2)&lt;=13469,((((($J66/2)-8130)/10000)*933.7)+1400)*((($J66/2)-8130)/10000),IF(($J66/2)&gt;13469,((((($J66/2)-13469)/10000)*228.74)+2397)*((($J66/2)-13469)/10000)+1014,0)),0),0),0)*2</f>
        <v>0</v>
      </c>
      <c r="M66" s="13" t="n">
        <f aca="false">K66+L66</f>
        <v>3</v>
      </c>
      <c r="N66" s="13" t="n">
        <f aca="false">IF($B$34=2,IF(M66&gt;1944,M66*0.055,0),IF(M66&gt;972,M66*0.055,0))</f>
        <v>0</v>
      </c>
      <c r="O66" s="13" t="n">
        <f aca="false">M66*$B$33</f>
        <v>0.27</v>
      </c>
      <c r="P66" s="13" t="n">
        <f aca="false">P65*(1+$B$37)</f>
        <v>72341.8030795052</v>
      </c>
      <c r="Q66" s="13" t="n">
        <f aca="false">B66+C66+D66+E66+F66+G66-H66-I66-M66-N66-O66-P66</f>
        <v>210746.981020931</v>
      </c>
      <c r="R66" s="16"/>
      <c r="S66" s="16"/>
      <c r="T66" s="13"/>
      <c r="U66" s="13"/>
      <c r="V66" s="13"/>
      <c r="W66" s="13"/>
    </row>
    <row r="67" customFormat="false" ht="14.65" hidden="false" customHeight="false" outlineLevel="0" collapsed="false">
      <c r="A67" s="17" t="n">
        <v>26</v>
      </c>
      <c r="B67" s="13" t="n">
        <f aca="false">Q66</f>
        <v>210746.981020931</v>
      </c>
      <c r="C67" s="13" t="n">
        <f aca="false">IF((B67-(P67/2))*$B$3&gt;0,(B67-(P67/2))*$B$3,0)</f>
        <v>9638.78528531898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4465.10902708715</v>
      </c>
      <c r="J67" s="18" t="n">
        <f aca="false">MAX((MAX((C67-(801*$B$34)),0))+(D67*$B$8)+(E67*$B$13)+(F67*$B$18)+(G67*$B$23)-H67-I67,0)</f>
        <v>4959.5169632819</v>
      </c>
      <c r="K67" s="19" t="n">
        <f aca="false">IF($B$34=1,MAX(ROUNDDOWN(IF($J67&lt;=13469,(((($J67-8130)/10000)*933.7)+1400)*(($J67-8130)/10000),IF($J67&gt;13469,(((($J67-13469)/10000)*228.74)+2397)*(($J67-13469)/10000)+1014,0)),0),0),0)</f>
        <v>0</v>
      </c>
      <c r="L67" s="19" t="n">
        <f aca="false">IF($B$34=2,MAX(ROUNDDOWN(IF(($J67/2)&lt;=13469,((((($J67/2)-8130)/10000)*933.7)+1400)*((($J67/2)-8130)/10000),IF(($J67/2)&gt;13469,((((($J67/2)-13469)/10000)*228.74)+2397)*((($J67/2)-13469)/10000)+1014,0)),0),0),0)*2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142357.14982772</v>
      </c>
      <c r="R67" s="16"/>
      <c r="S67" s="16"/>
      <c r="T67" s="13"/>
      <c r="U67" s="13"/>
      <c r="V67" s="13"/>
      <c r="W67" s="13"/>
    </row>
    <row r="68" customFormat="false" ht="14.65" hidden="false" customHeight="false" outlineLevel="0" collapsed="false">
      <c r="A68" s="17" t="n">
        <v>27</v>
      </c>
      <c r="B68" s="13" t="n">
        <f aca="false">Q67</f>
        <v>142357.14982772</v>
      </c>
      <c r="C68" s="13" t="n">
        <f aca="false">IF((B68-(P68/2))*$B$3&gt;0,(B68-(P68/2))*$B$3,0)</f>
        <v>5791.70785006221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3671.6156637413</v>
      </c>
      <c r="J68" s="18" t="n">
        <f aca="false">MAX((MAX((C68-(801*$B$34)),0))+(D68*$B$8)+(E68*$B$13)+(F68*$B$18)+(G68*$B$23)-H68-I68,0)</f>
        <v>1540.10234189414</v>
      </c>
      <c r="K68" s="19" t="n">
        <f aca="false">IF($B$34=1,MAX(ROUNDDOWN(IF($J68&lt;=13469,(((($J68-8130)/10000)*933.7)+1400)*(($J68-8130)/10000),IF($J68&gt;13469,(((($J68-13469)/10000)*228.74)+2397)*(($J68-13469)/10000)+1014,0)),0),0),0)</f>
        <v>0</v>
      </c>
      <c r="L68" s="19" t="n">
        <f aca="false">IF($B$34=2,MAX(ROUNDDOWN(IF(($J68/2)&lt;=13469,((((($J68/2)-8130)/10000)*933.7)+1400)*((($J68/2)-8130)/10000),IF(($J68/2)&gt;13469,((((($J68/2)-13469)/10000)*228.74)+2397)*((($J68/2)-13469)/10000)+1014,0)),0),0),0)*2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68694.1453092088</v>
      </c>
      <c r="R68" s="16"/>
      <c r="S68" s="16"/>
      <c r="T68" s="13"/>
      <c r="U68" s="13"/>
      <c r="V68" s="13"/>
      <c r="W68" s="13"/>
    </row>
    <row r="69" customFormat="false" ht="14.65" hidden="false" customHeight="false" outlineLevel="0" collapsed="false">
      <c r="A69" s="17" t="n">
        <v>28</v>
      </c>
      <c r="B69" s="13" t="n">
        <f aca="false">Q68</f>
        <v>68694.1453092088</v>
      </c>
      <c r="C69" s="13" t="n">
        <f aca="false">IF((B69-(P69/2))*$B$3&gt;0,(B69-(P69/2))*$B$3,0)</f>
        <v>1650.68325015044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2795.85542835012</v>
      </c>
      <c r="J69" s="18" t="n">
        <f aca="false">MAX((MAX((C69-(801*$B$34)),0))+(D69*$B$8)+(E69*$B$13)+(F69*$B$18)+(G69*$B$23)-H69-I69,0)</f>
        <v>0</v>
      </c>
      <c r="K69" s="19" t="n">
        <f aca="false">IF($B$34=1,MAX(ROUNDDOWN(IF($J69&lt;=13469,(((($J69-8130)/10000)*933.7)+1400)*(($J69-8130)/10000),IF($J69&gt;13469,(((($J69-13469)/10000)*228.74)+2397)*(($J69-13469)/10000)+1014,0)),0),0),0)</f>
        <v>0</v>
      </c>
      <c r="L69" s="19" t="n">
        <f aca="false">IF($B$34=2,MAX(ROUNDDOWN(IF(($J69/2)&lt;=13469,((((($J69/2)-8130)/10000)*933.7)+1400)*((($J69/2)-8130)/10000),IF(($J69/2)&gt;13469,((((($J69/2)-13469)/10000)*228.74)+2397)*((($J69/2)-13469)/10000)+1014,0)),0),0),0)*2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-10519.4920533482</v>
      </c>
      <c r="R69" s="16"/>
      <c r="S69" s="16"/>
      <c r="T69" s="13"/>
      <c r="U69" s="13"/>
      <c r="V69" s="13"/>
      <c r="W69" s="13"/>
    </row>
    <row r="70" customFormat="false" ht="14.65" hidden="false" customHeight="false" outlineLevel="0" collapsed="false">
      <c r="A70" s="17" t="n">
        <v>29</v>
      </c>
      <c r="B70" s="13" t="n">
        <f aca="false">Q69</f>
        <v>-10519.4920533482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2468.3678635175</v>
      </c>
      <c r="J70" s="18" t="n">
        <f aca="false">MAX((MAX((C70-(801*$B$34)),0))+(D70*$B$8)+(E70*$B$13)+(F70*$B$18)+(G70*$B$23)-H70-I70,0)</f>
        <v>0</v>
      </c>
      <c r="K70" s="19" t="n">
        <f aca="false">IF($B$34=1,MAX(ROUNDDOWN(IF($J70&lt;=13469,(((($J70-8130)/10000)*933.7)+1400)*(($J70-8130)/10000),IF($J70&gt;13469,(((($J70-13469)/10000)*228.74)+2397)*(($J70-13469)/10000)+1014,0)),0),0),0)</f>
        <v>0</v>
      </c>
      <c r="L70" s="19" t="n">
        <f aca="false">IF($B$34=2,MAX(ROUNDDOWN(IF(($J70/2)&lt;=13469,((((($J70/2)-8130)/10000)*933.7)+1400)*((($J70/2)-8130)/10000),IF(($J70/2)&gt;13469,((((($J70/2)-13469)/10000)*228.74)+2397)*((($J70/2)-13469)/10000)+1014,0)),0),0),0)*2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-93409.5357215471</v>
      </c>
      <c r="R70" s="16"/>
      <c r="S70" s="16"/>
      <c r="T70" s="13"/>
      <c r="U70" s="13"/>
      <c r="V70" s="13"/>
      <c r="W70" s="13"/>
    </row>
    <row r="71" customFormat="false" ht="14.65" hidden="false" customHeight="false" outlineLevel="0" collapsed="false">
      <c r="A71" s="17" t="n">
        <v>30</v>
      </c>
      <c r="B71" s="13" t="n">
        <f aca="false">Q70</f>
        <v>-93409.5357215471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2513.13887610537</v>
      </c>
      <c r="J71" s="18" t="n">
        <f aca="false">MAX((MAX((C71-(801*$B$34)),0))+(D71*$B$8)+(E71*$B$13)+(F71*$B$18)+(G71*$B$23)-H71-I71,0)</f>
        <v>0</v>
      </c>
      <c r="K71" s="19" t="n">
        <f aca="false">IF($B$34=1,MAX(ROUNDDOWN(IF($J71&lt;=13469,(((($J71-8130)/10000)*933.7)+1400)*(($J71-8130)/10000),IF($J71&gt;13469,(((($J71-13469)/10000)*228.74)+2397)*(($J71-13469)/10000)+1014,0)),0),0),0)</f>
        <v>0</v>
      </c>
      <c r="L71" s="19" t="n">
        <f aca="false">IF($B$34=2,MAX(ROUNDDOWN(IF(($J71/2)&lt;=13469,((((($J71/2)-8130)/10000)*933.7)+1400)*((($J71/2)-8130)/10000),IF(($J71/2)&gt;13469,((((($J71/2)-13469)/10000)*228.74)+2397)*((($J71/2)-13469)/10000)+1014,0)),0),0),0)*2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-178767.536034583</v>
      </c>
      <c r="R71" s="16"/>
      <c r="S71" s="16"/>
      <c r="T71" s="13"/>
      <c r="U71" s="13"/>
      <c r="V71" s="13"/>
      <c r="W71" s="13"/>
    </row>
    <row r="72" customFormat="false" ht="14.65" hidden="false" customHeight="false" outlineLevel="0" collapsed="false">
      <c r="A72" s="17" t="n">
        <v>31</v>
      </c>
      <c r="B72" s="13" t="n">
        <f aca="false">Q71</f>
        <v>-178767.536034583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2558.76135423156</v>
      </c>
      <c r="J72" s="18" t="n">
        <f aca="false">MAX((MAX((C72-(801*$B$34)),0))+(D72*$B$8)+(E72*$B$13)+(F72*$B$18)+(G72*$B$23)-H72-I72,0)</f>
        <v>0</v>
      </c>
      <c r="K72" s="19" t="n">
        <f aca="false">IF($B$34=1,MAX(ROUNDDOWN(IF($J72&lt;=13469,(((($J72-8130)/10000)*933.7)+1400)*(($J72-8130)/10000),IF($J72&gt;13469,(((($J72-13469)/10000)*228.74)+2397)*(($J72-13469)/10000)+1014,0)),0),0),0)</f>
        <v>0</v>
      </c>
      <c r="L72" s="19" t="n">
        <f aca="false">IF($B$34=2,MAX(ROUNDDOWN(IF(($J72/2)&lt;=13469,((((($J72/2)-8130)/10000)*933.7)+1400)*((($J72/2)-8130)/10000),IF(($J72/2)&gt;13469,((((($J72/2)-13469)/10000)*228.74)+2397)*((($J72/2)-13469)/10000)+1014,0)),0),0),0)*2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-266666.524869225</v>
      </c>
      <c r="R72" s="16"/>
      <c r="S72" s="16"/>
      <c r="T72" s="13"/>
      <c r="U72" s="13"/>
      <c r="V72" s="13"/>
      <c r="W72" s="13"/>
    </row>
    <row r="73" customFormat="false" ht="14.65" hidden="false" customHeight="false" outlineLevel="0" collapsed="false">
      <c r="A73" s="17" t="n">
        <v>32</v>
      </c>
      <c r="B73" s="13" t="n">
        <f aca="false">Q72</f>
        <v>-266666.524869225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2605.25192803525</v>
      </c>
      <c r="J73" s="18" t="n">
        <f aca="false">MAX((MAX((C73-(801*$B$34)),0))+(D73*$B$8)+(E73*$B$13)+(F73*$B$18)+(G73*$B$23)-H73-I73,0)</f>
        <v>0</v>
      </c>
      <c r="K73" s="19" t="n">
        <f aca="false">IF($B$34=1,MAX(ROUNDDOWN(IF($J73&lt;=13469,(((($J73-8130)/10000)*933.7)+1400)*(($J73-8130)/10000),IF($J73&gt;13469,(((($J73-13469)/10000)*228.74)+2397)*(($J73-13469)/10000)+1014,0)),0),0),0)</f>
        <v>0</v>
      </c>
      <c r="L73" s="19" t="n">
        <f aca="false">IF($B$34=2,MAX(ROUNDDOWN(IF(($J73/2)&lt;=13469,((((($J73/2)-8130)/10000)*933.7)+1400)*((($J73/2)-8130)/10000),IF(($J73/2)&gt;13469,((((($J73/2)-13469)/10000)*228.74)+2397)*((($J73/2)-13469)/10000)+1014,0)),0),0),0)*2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-357181.831332854</v>
      </c>
      <c r="R73" s="16"/>
      <c r="S73" s="16"/>
      <c r="T73" s="13"/>
      <c r="U73" s="13"/>
      <c r="V73" s="13"/>
      <c r="W73" s="13"/>
    </row>
    <row r="74" customFormat="false" ht="14.65" hidden="false" customHeight="false" outlineLevel="0" collapsed="false">
      <c r="A74" s="17" t="n">
        <v>33</v>
      </c>
      <c r="B74" s="13" t="n">
        <f aca="false">Q73</f>
        <v>-357181.831332854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2652.62755707823</v>
      </c>
      <c r="J74" s="18" t="n">
        <f aca="false">MAX((MAX((C74-(801*$B$34)),0))+(D74*$B$8)+(E74*$B$13)+(F74*$B$18)+(G74*$B$23)-H74-I74,0)</f>
        <v>0</v>
      </c>
      <c r="K74" s="19" t="n">
        <f aca="false">IF($B$34=1,MAX(ROUNDDOWN(IF($J74&lt;=13469,(((($J74-8130)/10000)*933.7)+1400)*(($J74-8130)/10000),IF($J74&gt;13469,(((($J74-13469)/10000)*228.74)+2397)*(($J74-13469)/10000)+1014,0)),0),0),0)</f>
        <v>0</v>
      </c>
      <c r="L74" s="19" t="n">
        <f aca="false">IF($B$34=2,MAX(ROUNDDOWN(IF(($J74/2)&lt;=13469,((((($J74/2)-8130)/10000)*933.7)+1400)*((($J74/2)-8130)/10000),IF(($J74/2)&gt;13469,((((($J74/2)-13469)/10000)*228.74)+2397)*((($J74/2)-13469)/10000)+1014,0)),0),0),0)*2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-450391.16007251</v>
      </c>
      <c r="R74" s="16"/>
      <c r="S74" s="16"/>
      <c r="T74" s="13"/>
      <c r="U74" s="13"/>
      <c r="V74" s="13"/>
      <c r="W74" s="13"/>
    </row>
    <row r="75" customFormat="false" ht="14.65" hidden="false" customHeight="false" outlineLevel="0" collapsed="false">
      <c r="A75" s="17" t="n">
        <v>34</v>
      </c>
      <c r="B75" s="13" t="n">
        <f aca="false">Q74</f>
        <v>-450391.16007251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2700.90553691788</v>
      </c>
      <c r="J75" s="18" t="n">
        <f aca="false">MAX((MAX((C75-(801*$B$34)),0))+(D75*$B$8)+(E75*$B$13)+(F75*$B$18)+(G75*$B$23)-H75-I75,0)</f>
        <v>0</v>
      </c>
      <c r="K75" s="19" t="n">
        <f aca="false">IF($B$34=1,MAX(ROUNDDOWN(IF($J75&lt;=13469,(((($J75-8130)/10000)*933.7)+1400)*(($J75-8130)/10000),IF($J75&gt;13469,(((($J75-13469)/10000)*228.74)+2397)*(($J75-13469)/10000)+1014,0)),0),0),0)</f>
        <v>0</v>
      </c>
      <c r="L75" s="19" t="n">
        <f aca="false">IF($B$34=2,MAX(ROUNDDOWN(IF(($J75/2)&lt;=13469,((((($J75/2)-8130)/10000)*933.7)+1400)*((($J75/2)-8130)/10000),IF(($J75/2)&gt;13469,((((($J75/2)-13469)/10000)*228.74)+2397)*((($J75/2)-13469)/10000)+1014,0)),0),0),0)*2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-546374.672478817</v>
      </c>
      <c r="R75" s="16"/>
      <c r="S75" s="16"/>
      <c r="T75" s="13"/>
      <c r="U75" s="13"/>
      <c r="V75" s="13"/>
      <c r="W75" s="13"/>
    </row>
    <row r="76" customFormat="false" ht="14.65" hidden="false" customHeight="false" outlineLevel="0" collapsed="false">
      <c r="A76" s="17" t="n">
        <v>35</v>
      </c>
      <c r="B76" s="13" t="n">
        <f aca="false">Q75</f>
        <v>-546374.672478817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2750.10350581172</v>
      </c>
      <c r="J76" s="18" t="n">
        <f aca="false">MAX((MAX((C76-(801*$B$34)),0))+(D76*$B$8)+(E76*$B$13)+(F76*$B$18)+(G76*$B$23)-H76-I76,0)</f>
        <v>0</v>
      </c>
      <c r="K76" s="19" t="n">
        <f aca="false">IF($B$34=1,MAX(ROUNDDOWN(IF($J76&lt;=13469,(((($J76-8130)/10000)*933.7)+1400)*(($J76-8130)/10000),IF($J76&gt;13469,(((($J76-13469)/10000)*228.74)+2397)*(($J76-13469)/10000)+1014,0)),0),0),0)</f>
        <v>0</v>
      </c>
      <c r="L76" s="19" t="n">
        <f aca="false">IF($B$34=2,MAX(ROUNDDOWN(IF(($J76/2)&lt;=13469,((((($J76/2)-8130)/10000)*933.7)+1400)*((($J76/2)-8130)/10000),IF(($J76/2)&gt;13469,((((($J76/2)-13469)/10000)*228.74)+2397)*((($J76/2)-13469)/10000)+1014,0)),0),0),0)*2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-645215.070899328</v>
      </c>
      <c r="R76" s="16"/>
      <c r="S76" s="16"/>
      <c r="T76" s="13"/>
      <c r="U76" s="13"/>
      <c r="V76" s="13"/>
      <c r="W76" s="13"/>
    </row>
    <row r="77" customFormat="false" ht="14.65" hidden="false" customHeight="false" outlineLevel="0" collapsed="false">
      <c r="A77" s="17" t="n">
        <v>36</v>
      </c>
      <c r="B77" s="13" t="n">
        <f aca="false">Q76</f>
        <v>-645215.070899328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2800.23945155635</v>
      </c>
      <c r="J77" s="18" t="n">
        <f aca="false">MAX((MAX((C77-(801*$B$34)),0))+(D77*$B$8)+(E77*$B$13)+(F77*$B$18)+(G77*$B$23)-H77-I77,0)</f>
        <v>0</v>
      </c>
      <c r="K77" s="19" t="n">
        <f aca="false">IF($B$34=1,MAX(ROUNDDOWN(IF($J77&lt;=13469,(((($J77-8130)/10000)*933.7)+1400)*(($J77-8130)/10000),IF($J77&gt;13469,(((($J77-13469)/10000)*228.74)+2397)*(($J77-13469)/10000)+1014,0)),0),0),0)</f>
        <v>0</v>
      </c>
      <c r="L77" s="19" t="n">
        <f aca="false">IF($B$34=2,MAX(ROUNDDOWN(IF(($J77/2)&lt;=13469,((((($J77/2)-8130)/10000)*933.7)+1400)*((($J77/2)-8130)/10000),IF(($J77/2)&gt;13469,((((($J77/2)-13469)/10000)*228.74)+2397)*((($J77/2)-13469)/10000)+1014,0)),0),0),0)*2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-746997.685980581</v>
      </c>
      <c r="R77" s="16"/>
      <c r="S77" s="16"/>
      <c r="T77" s="13"/>
      <c r="U77" s="13"/>
      <c r="V77" s="13"/>
      <c r="W77" s="13"/>
    </row>
    <row r="78" customFormat="false" ht="14.65" hidden="false" customHeight="false" outlineLevel="0" collapsed="false">
      <c r="A78" s="17" t="n">
        <v>37</v>
      </c>
      <c r="B78" s="13" t="n">
        <f aca="false">Q77</f>
        <v>-746997.685980581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2851.33171846322</v>
      </c>
      <c r="J78" s="18" t="n">
        <f aca="false">MAX((MAX((C78-(801*$B$34)),0))+(D78*$B$8)+(E78*$B$13)+(F78*$B$18)+(G78*$B$23)-H78-I78,0)</f>
        <v>0</v>
      </c>
      <c r="K78" s="19" t="n">
        <f aca="false">IF($B$34=1,MAX(ROUNDDOWN(IF($J78&lt;=13469,(((($J78-8130)/10000)*933.7)+1400)*(($J78-8130)/10000),IF($J78&gt;13469,(((($J78-13469)/10000)*228.74)+2397)*(($J78-13469)/10000)+1014,0)),0),0),0)</f>
        <v>0</v>
      </c>
      <c r="L78" s="19" t="n">
        <f aca="false">IF($B$34=2,MAX(ROUNDDOWN(IF(($J78/2)&lt;=13469,((((($J78/2)-8130)/10000)*933.7)+1400)*((($J78/2)-8130)/10000),IF(($J78/2)&gt;13469,((((($J78/2)-13469)/10000)*228.74)+2397)*((($J78/2)-13469)/10000)+1014,0)),0),0),0)*2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-851810.567263145</v>
      </c>
      <c r="R78" s="16"/>
      <c r="S78" s="16"/>
      <c r="T78" s="13"/>
      <c r="U78" s="13"/>
      <c r="V78" s="13"/>
      <c r="W78" s="13"/>
    </row>
    <row r="79" customFormat="false" ht="14.65" hidden="false" customHeight="false" outlineLevel="0" collapsed="false">
      <c r="A79" s="17" t="n">
        <v>38</v>
      </c>
      <c r="B79" s="13" t="n">
        <f aca="false">Q78</f>
        <v>-851810.567263145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2903.39901447422</v>
      </c>
      <c r="J79" s="18" t="n">
        <f aca="false">MAX((MAX((C79-(801*$B$34)),0))+(D79*$B$8)+(E79*$B$13)+(F79*$B$18)+(G79*$B$23)-H79-I79,0)</f>
        <v>0</v>
      </c>
      <c r="K79" s="19" t="n">
        <f aca="false">IF($B$34=1,MAX(ROUNDDOWN(IF($J79&lt;=13469,(((($J79-8130)/10000)*933.7)+1400)*(($J79-8130)/10000),IF($J79&gt;13469,(((($J79-13469)/10000)*228.74)+2397)*(($J79-13469)/10000)+1014,0)),0),0),0)</f>
        <v>0</v>
      </c>
      <c r="L79" s="19" t="n">
        <f aca="false">IF($B$34=2,MAX(ROUNDDOWN(IF(($J79/2)&lt;=13469,((((($J79/2)-8130)/10000)*933.7)+1400)*((($J79/2)-8130)/10000),IF(($J79/2)&gt;13469,((((($J79/2)-13469)/10000)*228.74)+2397)*((($J79/2)-13469)/10000)+1014,0)),0),0),0)*2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-959744.577159096</v>
      </c>
      <c r="R79" s="16"/>
      <c r="S79" s="16"/>
      <c r="T79" s="13"/>
      <c r="U79" s="13"/>
      <c r="V79" s="13"/>
      <c r="W79" s="13"/>
    </row>
    <row r="80" customFormat="false" ht="14.65" hidden="false" customHeight="false" outlineLevel="0" collapsed="false">
      <c r="A80" s="17" t="n">
        <v>39</v>
      </c>
      <c r="B80" s="13" t="n">
        <f aca="false">Q79</f>
        <v>-959744.577159096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2956.46041841975</v>
      </c>
      <c r="J80" s="18" t="n">
        <f aca="false">MAX((MAX((C80-(801*$B$34)),0))+(D80*$B$8)+(E80*$B$13)+(F80*$B$18)+(G80*$B$23)-H80-I80,0)</f>
        <v>0</v>
      </c>
      <c r="K80" s="19" t="n">
        <f aca="false">IF($B$34=1,MAX(ROUNDDOWN(IF($J80&lt;=13469,(((($J80-8130)/10000)*933.7)+1400)*(($J80-8130)/10000),IF($J80&gt;13469,(((($J80-13469)/10000)*228.74)+2397)*(($J80-13469)/10000)+1014,0)),0),0),0)</f>
        <v>0</v>
      </c>
      <c r="L80" s="19" t="n">
        <f aca="false">IF($B$34=2,MAX(ROUNDDOWN(IF(($J80/2)&lt;=13469,((((($J80/2)-8130)/10000)*933.7)+1400)*((($J80/2)-8130)/10000),IF(($J80/2)&gt;13469,((((($J80/2)-13469)/10000)*228.74)+2397)*((($J80/2)-13469)/10000)+1014,0)),0),0),0)*2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-1070893.48844677</v>
      </c>
      <c r="R80" s="16"/>
      <c r="S80" s="16"/>
      <c r="T80" s="13"/>
      <c r="U80" s="13"/>
      <c r="V80" s="13"/>
      <c r="W80" s="13"/>
    </row>
    <row r="81" customFormat="false" ht="14.65" hidden="false" customHeight="false" outlineLevel="0" collapsed="false">
      <c r="A81" s="17" t="n">
        <v>40</v>
      </c>
      <c r="B81" s="13" t="n">
        <f aca="false">Q80</f>
        <v>-1070893.48844677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3010.53538742213</v>
      </c>
      <c r="J81" s="18" t="n">
        <f aca="false">MAX((MAX((C81-(801*$B$34)),0))+(D81*$B$8)+(E81*$B$13)+(F81*$B$18)+(G81*$B$23)-H81-I81,0)</f>
        <v>0</v>
      </c>
      <c r="K81" s="19" t="n">
        <f aca="false">IF($B$34=1,MAX(ROUNDDOWN(IF($J81&lt;=13469,(((($J81-8130)/10000)*933.7)+1400)*(($J81-8130)/10000),IF($J81&gt;13469,(((($J81-13469)/10000)*228.74)+2397)*(($J81-13469)/10000)+1014,0)),0),0),0)</f>
        <v>0</v>
      </c>
      <c r="L81" s="19" t="n">
        <f aca="false">IF($B$34=2,MAX(ROUNDDOWN(IF(($J81/2)&lt;=13469,((((($J81/2)-8130)/10000)*933.7)+1400)*((($J81/2)-8130)/10000),IF(($J81/2)&gt;13469,((((($J81/2)-13469)/10000)*228.74)+2397)*((($J81/2)-13469)/10000)+1014,0)),0),0),0)*2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-1185354.0854233</v>
      </c>
      <c r="R81" s="16"/>
      <c r="S81" s="16"/>
      <c r="T81" s="13"/>
      <c r="U81" s="13"/>
      <c r="V81" s="13"/>
      <c r="W81" s="13"/>
    </row>
    <row r="82" customFormat="false" ht="14.65" hidden="false" customHeight="false" outlineLevel="0" collapsed="false">
      <c r="A82" s="17" t="n">
        <v>41</v>
      </c>
      <c r="B82" s="13" t="n">
        <f aca="false">Q81</f>
        <v>-1185354.0854233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3065.64376444737</v>
      </c>
      <c r="J82" s="18" t="n">
        <f aca="false">MAX((MAX((C82-(801*$B$34)),0))+(D82*$B$8)+(E82*$B$13)+(F82*$B$18)+(G82*$B$23)-H82-I82,0)</f>
        <v>0</v>
      </c>
      <c r="K82" s="19" t="n">
        <f aca="false">IF($B$34=1,MAX(ROUNDDOWN(IF($J82&lt;=13469,(((($J82-8130)/10000)*933.7)+1400)*(($J82-8130)/10000),IF($J82&gt;13469,(((($J82-13469)/10000)*228.74)+2397)*(($J82-13469)/10000)+1014,0)),0),0),0)</f>
        <v>0</v>
      </c>
      <c r="L82" s="19" t="n">
        <f aca="false">IF($B$34=2,MAX(ROUNDDOWN(IF(($J82/2)&lt;=13469,((((($J82/2)-8130)/10000)*933.7)+1400)*((($J82/2)-8130)/10000),IF(($J82/2)&gt;13469,((((($J82/2)-13469)/10000)*228.74)+2397)*((($J82/2)-13469)/10000)+1014,0)),0),0),0)*2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-1303226.26886123</v>
      </c>
      <c r="R82" s="16"/>
      <c r="S82" s="16"/>
      <c r="T82" s="13"/>
      <c r="U82" s="13"/>
      <c r="V82" s="13"/>
      <c r="W82" s="13"/>
    </row>
    <row r="83" customFormat="false" ht="14.65" hidden="false" customHeight="false" outlineLevel="0" collapsed="false">
      <c r="A83" s="17" t="n">
        <v>42</v>
      </c>
      <c r="B83" s="13" t="n">
        <f aca="false">Q82</f>
        <v>-1303226.26886123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3121.80578600821</v>
      </c>
      <c r="J83" s="18" t="n">
        <f aca="false">MAX((MAX((C83-(801*$B$34)),0))+(D83*$B$8)+(E83*$B$13)+(F83*$B$18)+(G83*$B$23)-H83-I83,0)</f>
        <v>0</v>
      </c>
      <c r="K83" s="19" t="n">
        <f aca="false">IF($B$34=1,MAX(ROUNDDOWN(IF($J83&lt;=13469,(((($J83-8130)/10000)*933.7)+1400)*(($J83-8130)/10000),IF($J83&gt;13469,(((($J83-13469)/10000)*228.74)+2397)*(($J83-13469)/10000)+1014,0)),0),0),0)</f>
        <v>0</v>
      </c>
      <c r="L83" s="19" t="n">
        <f aca="false">IF($B$34=2,MAX(ROUNDDOWN(IF(($J83/2)&lt;=13469,((((($J83/2)-8130)/10000)*933.7)+1400)*((($J83/2)-8130)/10000),IF(($J83/2)&gt;13469,((((($J83/2)-13469)/10000)*228.74)+2397)*((($J83/2)-13469)/10000)+1014,0)),0),0),0)*2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-1424613.16492179</v>
      </c>
      <c r="R83" s="16"/>
      <c r="S83" s="16"/>
      <c r="T83" s="13"/>
      <c r="U83" s="13"/>
      <c r="V83" s="13"/>
      <c r="W83" s="13"/>
    </row>
    <row r="84" customFormat="false" ht="14.65" hidden="false" customHeight="false" outlineLevel="0" collapsed="false">
      <c r="A84" s="17" t="n">
        <v>43</v>
      </c>
      <c r="B84" s="13" t="n">
        <f aca="false">Q83</f>
        <v>-1424613.16492179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3179.04209002137</v>
      </c>
      <c r="J84" s="18" t="n">
        <f aca="false">MAX((MAX((C84-(801*$B$34)),0))+(D84*$B$8)+(E84*$B$13)+(F84*$B$18)+(G84*$B$23)-H84-I84,0)</f>
        <v>0</v>
      </c>
      <c r="K84" s="19" t="n">
        <f aca="false">IF($B$34=1,MAX(ROUNDDOWN(IF($J84&lt;=13469,(((($J84-8130)/10000)*933.7)+1400)*(($J84-8130)/10000),IF($J84&gt;13469,(((($J84-13469)/10000)*228.74)+2397)*(($J84-13469)/10000)+1014,0)),0),0),0)</f>
        <v>0</v>
      </c>
      <c r="L84" s="19" t="n">
        <f aca="false">IF($B$34=2,MAX(ROUNDDOWN(IF(($J84/2)&lt;=13469,((((($J84/2)-8130)/10000)*933.7)+1400)*((($J84/2)-8130)/10000),IF(($J84/2)&gt;13469,((((($J84/2)-13469)/10000)*228.74)+2397)*((($J84/2)-13469)/10000)+1014,0)),0),0),0)*2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-1549621.23818366</v>
      </c>
      <c r="R84" s="16"/>
      <c r="S84" s="16"/>
      <c r="T84" s="13"/>
      <c r="U84" s="13"/>
      <c r="V84" s="13"/>
      <c r="W84" s="13"/>
    </row>
    <row r="85" customFormat="false" ht="14.65" hidden="false" customHeight="false" outlineLevel="0" collapsed="false">
      <c r="A85" s="17" t="n">
        <v>44</v>
      </c>
      <c r="B85" s="13" t="n">
        <f aca="false">Q84</f>
        <v>-1549621.23818366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3237.37372382234</v>
      </c>
      <c r="J85" s="18" t="n">
        <f aca="false">MAX((MAX((C85-(801*$B$34)),0))+(D85*$B$8)+(E85*$B$13)+(F85*$B$18)+(G85*$B$23)-H85-I85,0)</f>
        <v>0</v>
      </c>
      <c r="K85" s="19" t="n">
        <f aca="false">IF($B$34=1,MAX(ROUNDDOWN(IF($J85&lt;=13469,(((($J85-8130)/10000)*933.7)+1400)*(($J85-8130)/10000),IF($J85&gt;13469,(((($J85-13469)/10000)*228.74)+2397)*(($J85-13469)/10000)+1014,0)),0),0),0)</f>
        <v>0</v>
      </c>
      <c r="L85" s="19" t="n">
        <f aca="false">IF($B$34=2,MAX(ROUNDDOWN(IF(($J85/2)&lt;=13469,((((($J85/2)-8130)/10000)*933.7)+1400)*((($J85/2)-8130)/10000),IF(($J85/2)&gt;13469,((((($J85/2)-13469)/10000)*228.74)+2397)*((($J85/2)-13469)/10000)+1014,0)),0),0),0)*2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-1678360.40895277</v>
      </c>
      <c r="R85" s="16"/>
      <c r="S85" s="16"/>
      <c r="T85" s="13"/>
      <c r="U85" s="13"/>
      <c r="V85" s="13"/>
      <c r="W85" s="13"/>
    </row>
    <row r="86" customFormat="false" ht="14.65" hidden="false" customHeight="false" outlineLevel="0" collapsed="false">
      <c r="A86" s="17" t="n">
        <v>45</v>
      </c>
      <c r="B86" s="13" t="n">
        <f aca="false">Q85</f>
        <v>-1678360.40895277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3296.82215234062</v>
      </c>
      <c r="J86" s="18" t="n">
        <f aca="false">MAX((MAX((C86-(801*$B$34)),0))+(D86*$B$8)+(E86*$B$13)+(F86*$B$18)+(G86*$B$23)-H86-I86,0)</f>
        <v>0</v>
      </c>
      <c r="K86" s="19" t="n">
        <f aca="false">IF($B$34=1,MAX(ROUNDDOWN(IF($J86&lt;=13469,(((($J86-8130)/10000)*933.7)+1400)*(($J86-8130)/10000),IF($J86&gt;13469,(((($J86-13469)/10000)*228.74)+2397)*(($J86-13469)/10000)+1014,0)),0),0),0)</f>
        <v>0</v>
      </c>
      <c r="L86" s="19" t="n">
        <f aca="false">IF($B$34=2,MAX(ROUNDDOWN(IF(($J86/2)&lt;=13469,((((($J86/2)-8130)/10000)*933.7)+1400)*((($J86/2)-8130)/10000),IF(($J86/2)&gt;13469,((((($J86/2)-13469)/10000)*228.74)+2397)*((($J86/2)-13469)/10000)+1014,0)),0),0),0)*2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-1810944.1750257</v>
      </c>
      <c r="R86" s="16"/>
      <c r="S86" s="16"/>
      <c r="T86" s="13"/>
      <c r="U86" s="13"/>
      <c r="V86" s="13"/>
      <c r="W86" s="13"/>
    </row>
    <row r="87" customFormat="false" ht="14.65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4.65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4.65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4.65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19" t="n">
        <f aca="false">IF($C$34=1,MAX(ROUNDDOWN(IF($J90&lt;=13469,(((($J90-8130)/10000)*933.7)+1400)*(($J90-8130)/10000),IF($J90&gt;13469,(((($J90-13469)/10000)*228.74)+2397)*(($J90-13469)/10000)+1014,0)),0),0),0)</f>
        <v>9203</v>
      </c>
      <c r="L90" s="19" t="n">
        <f aca="false">IF($C$34=2,MAX(ROUNDDOWN(IF(($J90/2)&lt;=13469,((((($J90/2)-8130)/10000)*933.7)+1400)*((($J90/2)-8130)/10000),IF(($J90/2)&gt;13469,((((($J90/2)-13469)/10000)*228.74)+2397)*((($J90/2)-13469)/10000)+1014,0)),0),0),0)*2</f>
        <v>0</v>
      </c>
      <c r="M90" s="13" t="n">
        <f aca="false">K90+L90</f>
        <v>9203</v>
      </c>
      <c r="N90" s="13" t="n">
        <f aca="false">IF($B$34=2,IF(M90&gt;1944,M90*0.055,0),IF(M90&gt;972,M90*0.055,0))</f>
        <v>506.165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997042.4274</v>
      </c>
      <c r="R90" s="13"/>
      <c r="S90" s="13"/>
      <c r="T90" s="13"/>
      <c r="U90" s="13"/>
      <c r="V90" s="13"/>
      <c r="W90" s="13"/>
      <c r="X90" s="13"/>
    </row>
    <row r="91" customFormat="false" ht="14.65" hidden="false" customHeight="false" outlineLevel="0" collapsed="false">
      <c r="A91" s="17" t="n">
        <v>2</v>
      </c>
      <c r="B91" s="13" t="n">
        <f aca="false">Q90</f>
        <v>997042.4274</v>
      </c>
      <c r="C91" s="13" t="n">
        <f aca="false">IF((B91-(P91/2))*$C$3&gt;0,(B91-(P91/2))*$C$3,0)</f>
        <v>43472.39286456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40238.30286456</v>
      </c>
      <c r="K91" s="19" t="n">
        <f aca="false">IF($C$34=1,MAX(ROUNDDOWN(IF($J91&lt;=13469,(((($J91-8130)/10000)*933.7)+1400)*(($J91-8130)/10000),IF($J91&gt;13469,(((($J91-13469)/10000)*228.74)+2397)*(($J91-13469)/10000)+1014,0)),0),0),0)</f>
        <v>9069</v>
      </c>
      <c r="L91" s="19" t="n">
        <f aca="false">IF($C$34=2,MAX(ROUNDDOWN(IF(($J91/2)&lt;=13469,((((($J91/2)-8130)/10000)*933.7)+1400)*((($J91/2)-8130)/10000),IF(($J91/2)&gt;13469,((((($J91/2)-13469)/10000)*228.74)+2397)*((($J91/2)-13469)/10000)+1014,0)),0),0),0)*2</f>
        <v>0</v>
      </c>
      <c r="M91" s="13" t="n">
        <f aca="false">K91+L91</f>
        <v>9069</v>
      </c>
      <c r="N91" s="13" t="n">
        <f aca="false">IF($B$34=2,IF(M91&gt;1944,M91*0.055,0),IF(M91&gt;972,M91*0.055,0))</f>
        <v>498.795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992644.97526456</v>
      </c>
      <c r="R91" s="13"/>
      <c r="S91" s="13"/>
      <c r="T91" s="13"/>
      <c r="U91" s="13"/>
      <c r="V91" s="13"/>
      <c r="W91" s="13"/>
      <c r="X91" s="13"/>
    </row>
    <row r="92" customFormat="false" ht="14.65" hidden="false" customHeight="false" outlineLevel="0" collapsed="false">
      <c r="A92" s="17" t="n">
        <v>3</v>
      </c>
      <c r="B92" s="13" t="n">
        <f aca="false">Q91</f>
        <v>992644.97526456</v>
      </c>
      <c r="C92" s="13" t="n">
        <f aca="false">IF((B92-(P92/2))*$C$3&gt;0,(B92-(P92/2))*$C$3,0)</f>
        <v>43249.2758078265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39793.0413578265</v>
      </c>
      <c r="K92" s="19" t="n">
        <f aca="false">IF($C$34=1,MAX(ROUNDDOWN(IF($J92&lt;=13469,(((($J92-8130)/10000)*933.7)+1400)*(($J92-8130)/10000),IF($J92&gt;13469,(((($J92-13469)/10000)*228.74)+2397)*(($J92-13469)/10000)+1014,0)),0),0),0)</f>
        <v>8908</v>
      </c>
      <c r="L92" s="19" t="n">
        <f aca="false">IF($C$34=2,MAX(ROUNDDOWN(IF(($J92/2)&lt;=13469,((((($J92/2)-8130)/10000)*933.7)+1400)*((($J92/2)-8130)/10000),IF(($J92/2)&gt;13469,((((($J92/2)-13469)/10000)*228.74)+2397)*((($J92/2)-13469)/10000)+1014,0)),0),0),0)*2</f>
        <v>0</v>
      </c>
      <c r="M92" s="13" t="n">
        <f aca="false">K92+L92</f>
        <v>8908</v>
      </c>
      <c r="N92" s="13" t="n">
        <f aca="false">IF($B$34=2,IF(M92&gt;1944,M92*0.055,0),IF(M92&gt;972,M92*0.055,0))</f>
        <v>489.94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986716.703022386</v>
      </c>
      <c r="R92" s="13"/>
      <c r="S92" s="13"/>
      <c r="T92" s="13"/>
      <c r="U92" s="13"/>
      <c r="V92" s="13"/>
      <c r="W92" s="13"/>
      <c r="X92" s="13"/>
    </row>
    <row r="93" customFormat="false" ht="14.65" hidden="false" customHeight="false" outlineLevel="0" collapsed="false">
      <c r="A93" s="17" t="n">
        <v>4</v>
      </c>
      <c r="B93" s="13" t="n">
        <f aca="false">Q92</f>
        <v>986716.703022386</v>
      </c>
      <c r="C93" s="13" t="n">
        <f aca="false">IF((B93-(P93/2))*$C$3&gt;0,(B93-(P93/2))*$C$3,0)</f>
        <v>42957.2148819868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39267.2263097368</v>
      </c>
      <c r="K93" s="19" t="n">
        <f aca="false">IF($C$34=1,MAX(ROUNDDOWN(IF($J93&lt;=13469,(((($J93-8130)/10000)*933.7)+1400)*(($J93-8130)/10000),IF($J93&gt;13469,(((($J93-13469)/10000)*228.74)+2397)*(($J93-13469)/10000)+1014,0)),0),0),0)</f>
        <v>8720</v>
      </c>
      <c r="L93" s="19" t="n">
        <f aca="false">IF($C$34=2,MAX(ROUNDDOWN(IF(($J93/2)&lt;=13469,((((($J93/2)-8130)/10000)*933.7)+1400)*((($J93/2)-8130)/10000),IF(($J93/2)&gt;13469,((((($J93/2)-13469)/10000)*228.74)+2397)*((($J93/2)-13469)/10000)+1014,0)),0),0),0)*2</f>
        <v>0</v>
      </c>
      <c r="M93" s="13" t="n">
        <f aca="false">K93+L93</f>
        <v>8720</v>
      </c>
      <c r="N93" s="13" t="n">
        <f aca="false">IF($B$34=2,IF(M93&gt;1944,M93*0.055,0),IF(M93&gt;972,M93*0.055,0))</f>
        <v>479.6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979161.602656123</v>
      </c>
      <c r="R93" s="13"/>
      <c r="S93" s="13"/>
      <c r="T93" s="13"/>
      <c r="U93" s="13"/>
      <c r="V93" s="13"/>
      <c r="W93" s="13"/>
      <c r="X93" s="13"/>
    </row>
    <row r="94" customFormat="false" ht="14.65" hidden="false" customHeight="false" outlineLevel="0" collapsed="false">
      <c r="A94" s="17" t="n">
        <v>5</v>
      </c>
      <c r="B94" s="13" t="n">
        <f aca="false">Q93</f>
        <v>979161.602656123</v>
      </c>
      <c r="C94" s="13" t="n">
        <f aca="false">IF((B94-(P94/2))*$C$3&gt;0,(B94-(P94/2))*$C$3,0)</f>
        <v>42591.9131900974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39363.0478274862</v>
      </c>
      <c r="K94" s="19" t="n">
        <f aca="false">IF($C$34=1,MAX(ROUNDDOWN(IF($J94&lt;=13469,(((($J94-8130)/10000)*933.7)+1400)*(($J94-8130)/10000),IF($J94&gt;13469,(((($J94-13469)/10000)*228.74)+2397)*(($J94-13469)/10000)+1014,0)),0),0),0)</f>
        <v>8754</v>
      </c>
      <c r="L94" s="19" t="n">
        <f aca="false">IF($C$34=2,MAX(ROUNDDOWN(IF(($J94/2)&lt;=13469,((((($J94/2)-8130)/10000)*933.7)+1400)*((($J94/2)-8130)/10000),IF(($J94/2)&gt;13469,((((($J94/2)-13469)/10000)*228.74)+2397)*((($J94/2)-13469)/10000)+1014,0)),0),0),0)*2</f>
        <v>0</v>
      </c>
      <c r="M94" s="13" t="n">
        <f aca="false">K94+L94</f>
        <v>8754</v>
      </c>
      <c r="N94" s="13" t="n">
        <f aca="false">IF($B$34=2,IF(M94&gt;1944,M94*0.055,0),IF(M94&gt;972,M94*0.055,0))</f>
        <v>481.47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970391.553373949</v>
      </c>
      <c r="R94" s="13"/>
      <c r="S94" s="13"/>
      <c r="T94" s="13"/>
      <c r="U94" s="13"/>
      <c r="V94" s="13"/>
      <c r="W94" s="13"/>
      <c r="X94" s="13"/>
    </row>
    <row r="95" customFormat="false" ht="14.65" hidden="false" customHeight="false" outlineLevel="0" collapsed="false">
      <c r="A95" s="17" t="n">
        <v>6</v>
      </c>
      <c r="B95" s="13" t="n">
        <f aca="false">Q94</f>
        <v>970391.553373949</v>
      </c>
      <c r="C95" s="13" t="n">
        <f aca="false">IF((B95-(P95/2))*$C$3&gt;0,(B95-(P95/2))*$C$3,0)</f>
        <v>42171.6228330947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38684.0058537954</v>
      </c>
      <c r="K95" s="19" t="n">
        <f aca="false">IF($C$34=1,MAX(ROUNDDOWN(IF($J95&lt;=13469,(((($J95-8130)/10000)*933.7)+1400)*(($J95-8130)/10000),IF($J95&gt;13469,(((($J95-13469)/10000)*228.74)+2397)*(($J95-13469)/10000)+1014,0)),0),0),0)</f>
        <v>8512</v>
      </c>
      <c r="L95" s="19" t="n">
        <f aca="false">IF($C$34=2,MAX(ROUNDDOWN(IF(($J95/2)&lt;=13469,((((($J95/2)-8130)/10000)*933.7)+1400)*((($J95/2)-8130)/10000),IF(($J95/2)&gt;13469,((((($J95/2)-13469)/10000)*228.74)+2397)*((($J95/2)-13469)/10000)+1014,0)),0),0),0)*2</f>
        <v>0</v>
      </c>
      <c r="M95" s="13" t="n">
        <f aca="false">K95+L95</f>
        <v>8512</v>
      </c>
      <c r="N95" s="13" t="n">
        <f aca="false">IF($B$34=2,IF(M95&gt;1944,M95*0.055,0),IF(M95&gt;972,M95*0.055,0))</f>
        <v>468.16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959805.872619247</v>
      </c>
      <c r="R95" s="13"/>
      <c r="S95" s="13"/>
      <c r="T95" s="13"/>
      <c r="U95" s="13"/>
      <c r="V95" s="13"/>
      <c r="W95" s="13"/>
      <c r="X95" s="13"/>
    </row>
    <row r="96" customFormat="false" ht="14.65" hidden="false" customHeight="false" outlineLevel="0" collapsed="false">
      <c r="A96" s="17" t="n">
        <v>7</v>
      </c>
      <c r="B96" s="13" t="n">
        <f aca="false">Q95</f>
        <v>959805.872619247</v>
      </c>
      <c r="C96" s="13" t="n">
        <f aca="false">IF((B96-(P96/2))*$C$3&gt;0,(B96-(P96/2))*$C$3,0)</f>
        <v>41669.6369328011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37909.8207317365</v>
      </c>
      <c r="K96" s="19" t="n">
        <f aca="false">IF($C$34=1,MAX(ROUNDDOWN(IF($J96&lt;=13469,(((($J96-8130)/10000)*933.7)+1400)*(($J96-8130)/10000),IF($J96&gt;13469,(((($J96-13469)/10000)*228.74)+2397)*(($J96-13469)/10000)+1014,0)),0),0),0)</f>
        <v>8238</v>
      </c>
      <c r="L96" s="19" t="n">
        <f aca="false">IF($C$34=2,MAX(ROUNDDOWN(IF(($J96/2)&lt;=13469,((((($J96/2)-8130)/10000)*933.7)+1400)*((($J96/2)-8130)/10000),IF(($J96/2)&gt;13469,((((($J96/2)-13469)/10000)*228.74)+2397)*((($J96/2)-13469)/10000)+1014,0)),0),0),0)*2</f>
        <v>0</v>
      </c>
      <c r="M96" s="13" t="n">
        <f aca="false">K96+L96</f>
        <v>8238</v>
      </c>
      <c r="N96" s="13" t="n">
        <f aca="false">IF($B$34=2,IF(M96&gt;1944,M96*0.055,0),IF(M96&gt;972,M96*0.055,0))</f>
        <v>453.09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947294.460761188</v>
      </c>
      <c r="R96" s="13"/>
      <c r="S96" s="13"/>
      <c r="T96" s="13"/>
      <c r="U96" s="13"/>
      <c r="V96" s="13"/>
      <c r="W96" s="13"/>
      <c r="X96" s="13"/>
    </row>
    <row r="97" customFormat="false" ht="14.65" hidden="false" customHeight="false" outlineLevel="0" collapsed="false">
      <c r="A97" s="17" t="n">
        <v>8</v>
      </c>
      <c r="B97" s="13" t="n">
        <f aca="false">Q96</f>
        <v>947294.460761188</v>
      </c>
      <c r="C97" s="13" t="n">
        <f aca="false">IF((B97-(P97/2))*$C$3&gt;0,(B97-(P97/2))*$C$3,0)</f>
        <v>41081.029212901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37034.8912546189</v>
      </c>
      <c r="K97" s="19" t="n">
        <f aca="false">IF($C$34=1,MAX(ROUNDDOWN(IF($J97&lt;=13469,(((($J97-8130)/10000)*933.7)+1400)*(($J97-8130)/10000),IF($J97&gt;13469,(((($J97-13469)/10000)*228.74)+2397)*(($J97-13469)/10000)+1014,0)),0),0),0)</f>
        <v>7933</v>
      </c>
      <c r="L97" s="19" t="n">
        <f aca="false">IF($C$34=2,MAX(ROUNDDOWN(IF(($J97/2)&lt;=13469,((((($J97/2)-8130)/10000)*933.7)+1400)*((($J97/2)-8130)/10000),IF(($J97/2)&gt;13469,((((($J97/2)-13469)/10000)*228.74)+2397)*((($J97/2)-13469)/10000)+1014,0)),0),0),0)*2</f>
        <v>0</v>
      </c>
      <c r="M97" s="13" t="n">
        <f aca="false">K97+L97</f>
        <v>7933</v>
      </c>
      <c r="N97" s="13" t="n">
        <f aca="false">IF($B$34=2,IF(M97&gt;1944,M97*0.055,0),IF(M97&gt;972,M97*0.055,0))</f>
        <v>436.315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932738.856885368</v>
      </c>
      <c r="R97" s="13"/>
      <c r="S97" s="13"/>
      <c r="T97" s="13"/>
      <c r="U97" s="13"/>
      <c r="V97" s="13"/>
      <c r="W97" s="13"/>
      <c r="X97" s="13"/>
    </row>
    <row r="98" customFormat="false" ht="14.65" hidden="false" customHeight="false" outlineLevel="0" collapsed="false">
      <c r="A98" s="17" t="n">
        <v>9</v>
      </c>
      <c r="B98" s="13" t="n">
        <f aca="false">Q97</f>
        <v>932738.856885368</v>
      </c>
      <c r="C98" s="13" t="n">
        <f aca="false">IF((B98-(P98/2))*$C$3&gt;0,(B98-(P98/2))*$C$3,0)</f>
        <v>40400.5008312433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36053.209890647</v>
      </c>
      <c r="K98" s="19" t="n">
        <f aca="false">IF($C$34=1,MAX(ROUNDDOWN(IF($J98&lt;=13469,(((($J98-8130)/10000)*933.7)+1400)*(($J98-8130)/10000),IF($J98&gt;13469,(((($J98-13469)/10000)*228.74)+2397)*(($J98-13469)/10000)+1014,0)),0),0),0)</f>
        <v>7594</v>
      </c>
      <c r="L98" s="19" t="n">
        <f aca="false">IF($C$34=2,MAX(ROUNDDOWN(IF(($J98/2)&lt;=13469,((((($J98/2)-8130)/10000)*933.7)+1400)*((($J98/2)-8130)/10000),IF(($J98/2)&gt;13469,((((($J98/2)-13469)/10000)*228.74)+2397)*((($J98/2)-13469)/10000)+1014,0)),0),0),0)*2</f>
        <v>0</v>
      </c>
      <c r="M98" s="13" t="n">
        <f aca="false">K98+L98</f>
        <v>7594</v>
      </c>
      <c r="N98" s="13" t="n">
        <f aca="false">IF($B$34=2,IF(M98&gt;1944,M98*0.055,0),IF(M98&gt;972,M98*0.055,0))</f>
        <v>417.67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916015.992791012</v>
      </c>
      <c r="R98" s="13"/>
      <c r="S98" s="13"/>
      <c r="T98" s="13"/>
      <c r="U98" s="13"/>
      <c r="V98" s="13"/>
      <c r="W98" s="13"/>
      <c r="X98" s="13"/>
    </row>
    <row r="99" customFormat="false" ht="14.65" hidden="false" customHeight="false" outlineLevel="0" collapsed="false">
      <c r="A99" s="17" t="n">
        <v>10</v>
      </c>
      <c r="B99" s="13" t="n">
        <f aca="false">Q98</f>
        <v>916015.992791012</v>
      </c>
      <c r="C99" s="13" t="n">
        <f aca="false">IF((B99-(P99/2))*$C$3&gt;0,(B99-(P99/2))*$C$3,0)</f>
        <v>39622.5470109475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36980.5477259993</v>
      </c>
      <c r="K99" s="19" t="n">
        <f aca="false">IF($C$34=1,MAX(ROUNDDOWN(IF($J99&lt;=13469,(((($J99-8130)/10000)*933.7)+1400)*(($J99-8130)/10000),IF($J99&gt;13469,(((($J99-13469)/10000)*228.74)+2397)*(($J99-13469)/10000)+1014,0)),0),0),0)</f>
        <v>7914</v>
      </c>
      <c r="L99" s="19" t="n">
        <f aca="false">IF($C$34=2,MAX(ROUNDDOWN(IF(($J99/2)&lt;=13469,((((($J99/2)-8130)/10000)*933.7)+1400)*((($J99/2)-8130)/10000),IF(($J99/2)&gt;13469,((((($J99/2)-13469)/10000)*228.74)+2397)*((($J99/2)-13469)/10000)+1014,0)),0),0),0)*2</f>
        <v>0</v>
      </c>
      <c r="M99" s="13" t="n">
        <f aca="false">K99+L99</f>
        <v>7914</v>
      </c>
      <c r="N99" s="13" t="n">
        <f aca="false">IF($B$34=2,IF(M99&gt;1944,M99*0.055,0),IF(M99&gt;972,M99*0.055,0))</f>
        <v>435.27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898485.609842532</v>
      </c>
      <c r="R99" s="13"/>
      <c r="S99" s="13"/>
      <c r="T99" s="13"/>
      <c r="U99" s="13"/>
      <c r="V99" s="13"/>
      <c r="W99" s="13"/>
      <c r="X99" s="13"/>
    </row>
    <row r="100" customFormat="false" ht="14.65" hidden="false" customHeight="false" outlineLevel="0" collapsed="false">
      <c r="A100" s="17" t="n">
        <v>11</v>
      </c>
      <c r="B100" s="13" t="n">
        <f aca="false">Q99</f>
        <v>898485.609842532</v>
      </c>
      <c r="C100" s="13" t="n">
        <f aca="false">IF((B100-(P100/2))*$C$3&gt;0,(B100-(P100/2))*$C$3,0)</f>
        <v>38807.4983006209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35832.4139526166</v>
      </c>
      <c r="K100" s="19" t="n">
        <f aca="false">IF($C$34=1,MAX(ROUNDDOWN(IF($J100&lt;=13469,(((($J100-8130)/10000)*933.7)+1400)*(($J100-8130)/10000),IF($J100&gt;13469,(((($J100-13469)/10000)*228.74)+2397)*(($J100-13469)/10000)+1014,0)),0),0),0)</f>
        <v>7518</v>
      </c>
      <c r="L100" s="19" t="n">
        <f aca="false">IF($C$34=2,MAX(ROUNDDOWN(IF(($J100/2)&lt;=13469,((((($J100/2)-8130)/10000)*933.7)+1400)*((($J100/2)-8130)/10000),IF(($J100/2)&gt;13469,((((($J100/2)-13469)/10000)*228.74)+2397)*((($J100/2)-13469)/10000)+1014,0)),0),0),0)*2</f>
        <v>0</v>
      </c>
      <c r="M100" s="13" t="n">
        <f aca="false">K100+L100</f>
        <v>7518</v>
      </c>
      <c r="N100" s="13" t="n">
        <f aca="false">IF($B$34=2,IF(M100&gt;1944,M100*0.055,0),IF(M100&gt;972,M100*0.055,0))</f>
        <v>413.49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878571.733147063</v>
      </c>
      <c r="R100" s="13"/>
      <c r="S100" s="13"/>
      <c r="T100" s="13"/>
      <c r="U100" s="13"/>
      <c r="V100" s="13"/>
      <c r="W100" s="13"/>
      <c r="X100" s="13"/>
    </row>
    <row r="101" customFormat="false" ht="14.65" hidden="false" customHeight="false" outlineLevel="0" collapsed="false">
      <c r="A101" s="17" t="n">
        <v>12</v>
      </c>
      <c r="B101" s="13" t="n">
        <f aca="false">Q100</f>
        <v>878571.733147063</v>
      </c>
      <c r="C101" s="13" t="n">
        <f aca="false">IF((B101-(P101/2))*$C$3&gt;0,(B101-(P101/2))*$C$3,0)</f>
        <v>37885.3379781685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34559.9914109612</v>
      </c>
      <c r="K101" s="19" t="n">
        <f aca="false">IF($C$34=1,MAX(ROUNDDOWN(IF($J101&lt;=13469,(((($J101-8130)/10000)*933.7)+1400)*(($J101-8130)/10000),IF($J101&gt;13469,(((($J101-13469)/10000)*228.74)+2397)*(($J101-13469)/10000)+1014,0)),0),0),0)</f>
        <v>7087</v>
      </c>
      <c r="L101" s="19" t="n">
        <f aca="false">IF($C$34=2,MAX(ROUNDDOWN(IF(($J101/2)&lt;=13469,((((($J101/2)-8130)/10000)*933.7)+1400)*((($J101/2)-8130)/10000),IF(($J101/2)&gt;13469,((((($J101/2)-13469)/10000)*228.74)+2397)*((($J101/2)-13469)/10000)+1014,0)),0),0),0)*2</f>
        <v>0</v>
      </c>
      <c r="M101" s="13" t="n">
        <f aca="false">K101+L101</f>
        <v>7087</v>
      </c>
      <c r="N101" s="13" t="n">
        <f aca="false">IF($B$34=2,IF(M101&gt;1944,M101*0.055,0),IF(M101&gt;972,M101*0.055,0))</f>
        <v>389.785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856129.139037256</v>
      </c>
      <c r="R101" s="13"/>
      <c r="S101" s="13"/>
      <c r="T101" s="13"/>
      <c r="U101" s="13"/>
      <c r="V101" s="13"/>
      <c r="W101" s="13"/>
      <c r="X101" s="13"/>
    </row>
    <row r="102" customFormat="false" ht="14.65" hidden="false" customHeight="false" outlineLevel="0" collapsed="false">
      <c r="A102" s="17" t="n">
        <v>13</v>
      </c>
      <c r="B102" s="13" t="n">
        <f aca="false">Q101</f>
        <v>856129.139037256</v>
      </c>
      <c r="C102" s="13" t="n">
        <f aca="false">IF((B102-(P102/2))*$C$3&gt;0,(B102-(P102/2))*$C$3,0)</f>
        <v>36849.5731556185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33155.925740739</v>
      </c>
      <c r="K102" s="19" t="n">
        <f aca="false">IF($C$34=1,MAX(ROUNDDOWN(IF($J102&lt;=13469,(((($J102-8130)/10000)*933.7)+1400)*(($J102-8130)/10000),IF($J102&gt;13469,(((($J102-13469)/10000)*228.74)+2397)*(($J102-13469)/10000)+1014,0)),0),0),0)</f>
        <v>6619</v>
      </c>
      <c r="L102" s="19" t="n">
        <f aca="false">IF($C$34=2,MAX(ROUNDDOWN(IF(($J102/2)&lt;=13469,((((($J102/2)-8130)/10000)*933.7)+1400)*((($J102/2)-8130)/10000),IF(($J102/2)&gt;13469,((((($J102/2)-13469)/10000)*228.74)+2397)*((($J102/2)-13469)/10000)+1014,0)),0),0),0)*2</f>
        <v>0</v>
      </c>
      <c r="M102" s="13" t="n">
        <f aca="false">K102+L102</f>
        <v>6619</v>
      </c>
      <c r="N102" s="13" t="n">
        <f aca="false">IF($B$34=2,IF(M102&gt;1944,M102*0.055,0),IF(M102&gt;972,M102*0.055,0))</f>
        <v>364.045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831005.334388999</v>
      </c>
      <c r="R102" s="13"/>
      <c r="S102" s="13"/>
      <c r="T102" s="13"/>
      <c r="U102" s="13"/>
      <c r="V102" s="13"/>
      <c r="W102" s="13"/>
      <c r="X102" s="13"/>
    </row>
    <row r="103" customFormat="false" ht="14.65" hidden="false" customHeight="false" outlineLevel="0" collapsed="false">
      <c r="A103" s="17" t="n">
        <v>14</v>
      </c>
      <c r="B103" s="13" t="n">
        <f aca="false">Q102</f>
        <v>831005.334388999</v>
      </c>
      <c r="C103" s="13" t="n">
        <f aca="false">IF((B103-(P103/2))*$C$3&gt;0,(B103-(P103/2))*$C$3,0)</f>
        <v>35693.3866076186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31612.4951575869</v>
      </c>
      <c r="K103" s="19" t="n">
        <f aca="false">IF($C$34=1,MAX(ROUNDDOWN(IF($J103&lt;=13469,(((($J103-8130)/10000)*933.7)+1400)*(($J103-8130)/10000),IF($J103&gt;13469,(((($J103-13469)/10000)*228.74)+2397)*(($J103-13469)/10000)+1014,0)),0),0),0)</f>
        <v>6115</v>
      </c>
      <c r="L103" s="19" t="n">
        <f aca="false">IF($C$34=2,MAX(ROUNDDOWN(IF(($J103/2)&lt;=13469,((((($J103/2)-8130)/10000)*933.7)+1400)*((($J103/2)-8130)/10000),IF(($J103/2)&gt;13469,((((($J103/2)-13469)/10000)*228.74)+2397)*((($J103/2)-13469)/10000)+1014,0)),0),0),0)*2</f>
        <v>0</v>
      </c>
      <c r="M103" s="13" t="n">
        <f aca="false">K103+L103</f>
        <v>6115</v>
      </c>
      <c r="N103" s="13" t="n">
        <f aca="false">IF($B$34=2,IF(M103&gt;1944,M103*0.055,0),IF(M103&gt;972,M103*0.055,0))</f>
        <v>336.325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803036.953318976</v>
      </c>
      <c r="R103" s="13"/>
      <c r="S103" s="13"/>
      <c r="T103" s="13"/>
      <c r="U103" s="13"/>
      <c r="V103" s="13"/>
      <c r="W103" s="13"/>
      <c r="X103" s="13"/>
    </row>
    <row r="104" customFormat="false" ht="14.65" hidden="false" customHeight="false" outlineLevel="0" collapsed="false">
      <c r="A104" s="17" t="n">
        <v>15</v>
      </c>
      <c r="B104" s="13" t="n">
        <f aca="false">Q103</f>
        <v>803036.953318976</v>
      </c>
      <c r="C104" s="13" t="n">
        <f aca="false">IF((B104-(P104/2))*$C$3&gt;0,(B104-(P104/2))*$C$3,0)</f>
        <v>34409.4767297357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29921.448256972</v>
      </c>
      <c r="K104" s="19" t="n">
        <f aca="false">IF($C$34=1,MAX(ROUNDDOWN(IF($J104&lt;=13469,(((($J104-8130)/10000)*933.7)+1400)*(($J104-8130)/10000),IF($J104&gt;13469,(((($J104-13469)/10000)*228.74)+2397)*(($J104-13469)/10000)+1014,0)),0),0),0)</f>
        <v>5576</v>
      </c>
      <c r="L104" s="19" t="n">
        <f aca="false">IF($C$34=2,MAX(ROUNDDOWN(IF(($J104/2)&lt;=13469,((((($J104/2)-8130)/10000)*933.7)+1400)*((($J104/2)-8130)/10000),IF(($J104/2)&gt;13469,((((($J104/2)-13469)/10000)*228.74)+2397)*((($J104/2)-13469)/10000)+1014,0)),0),0),0)*2</f>
        <v>0</v>
      </c>
      <c r="M104" s="13" t="n">
        <f aca="false">K104+L104</f>
        <v>5576</v>
      </c>
      <c r="N104" s="13" t="n">
        <f aca="false">IF($B$34=2,IF(M104&gt;1944,M104*0.055,0),IF(M104&gt;972,M104*0.055,0))</f>
        <v>306.68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772049.154205371</v>
      </c>
      <c r="R104" s="13"/>
      <c r="S104" s="13"/>
      <c r="T104" s="13"/>
      <c r="U104" s="13"/>
      <c r="V104" s="13"/>
      <c r="W104" s="13"/>
      <c r="X104" s="13"/>
    </row>
    <row r="105" customFormat="false" ht="14.65" hidden="false" customHeight="false" outlineLevel="0" collapsed="false">
      <c r="A105" s="17" t="n">
        <v>16</v>
      </c>
      <c r="B105" s="13" t="n">
        <f aca="false">Q104</f>
        <v>772049.154205371</v>
      </c>
      <c r="C105" s="13" t="n">
        <f aca="false">IF((B105-(P105/2))*$C$3&gt;0,(B105-(P105/2))*$C$3,0)</f>
        <v>32990.0307091747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28073.9749227913</v>
      </c>
      <c r="K105" s="19" t="n">
        <f aca="false">IF($C$34=1,MAX(ROUNDDOWN(IF($J105&lt;=13469,(((($J105-8130)/10000)*933.7)+1400)*(($J105-8130)/10000),IF($J105&gt;13469,(((($J105-13469)/10000)*228.74)+2397)*(($J105-13469)/10000)+1014,0)),0),0),0)</f>
        <v>5002</v>
      </c>
      <c r="L105" s="19" t="n">
        <f aca="false">IF($C$34=2,MAX(ROUNDDOWN(IF(($J105/2)&lt;=13469,((((($J105/2)-8130)/10000)*933.7)+1400)*((($J105/2)-8130)/10000),IF(($J105/2)&gt;13469,((((($J105/2)-13469)/10000)*228.74)+2397)*((($J105/2)-13469)/10000)+1014,0)),0),0),0)*2</f>
        <v>0</v>
      </c>
      <c r="M105" s="13" t="n">
        <f aca="false">K105+L105</f>
        <v>5002</v>
      </c>
      <c r="N105" s="13" t="n">
        <f aca="false">IF($B$34=2,IF(M105&gt;1944,M105*0.055,0),IF(M105&gt;972,M105*0.055,0))</f>
        <v>275.11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737856.040049615</v>
      </c>
      <c r="R105" s="13"/>
      <c r="S105" s="13"/>
      <c r="T105" s="13"/>
      <c r="U105" s="13"/>
      <c r="V105" s="13"/>
      <c r="W105" s="13"/>
      <c r="X105" s="13"/>
    </row>
    <row r="106" customFormat="false" ht="14.65" hidden="false" customHeight="false" outlineLevel="0" collapsed="false">
      <c r="A106" s="17" t="n">
        <v>17</v>
      </c>
      <c r="B106" s="13" t="n">
        <f aca="false">Q105</f>
        <v>737856.040049615</v>
      </c>
      <c r="C106" s="13" t="n">
        <f aca="false">IF((B106-(P106/2))*$C$3&gt;0,(B106-(P106/2))*$C$3,0)</f>
        <v>31426.7431298452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26060.7225572111</v>
      </c>
      <c r="K106" s="19" t="n">
        <f aca="false">IF($C$34=1,MAX(ROUNDDOWN(IF($J106&lt;=13469,(((($J106-8130)/10000)*933.7)+1400)*(($J106-8130)/10000),IF($J106&gt;13469,(((($J106-13469)/10000)*228.74)+2397)*(($J106-13469)/10000)+1014,0)),0),0),0)</f>
        <v>4394</v>
      </c>
      <c r="L106" s="19" t="n">
        <f aca="false">IF($C$34=2,MAX(ROUNDDOWN(IF(($J106/2)&lt;=13469,((((($J106/2)-8130)/10000)*933.7)+1400)*((($J106/2)-8130)/10000),IF(($J106/2)&gt;13469,((((($J106/2)-13469)/10000)*228.74)+2397)*((($J106/2)-13469)/10000)+1014,0)),0),0),0)*2</f>
        <v>0</v>
      </c>
      <c r="M106" s="13" t="n">
        <f aca="false">K106+L106</f>
        <v>4394</v>
      </c>
      <c r="N106" s="13" t="n">
        <f aca="false">IF($B$34=2,IF(M106&gt;1944,M106*0.055,0),IF(M106&gt;972,M106*0.055,0))</f>
        <v>241.67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700258.982410531</v>
      </c>
      <c r="R106" s="13"/>
      <c r="S106" s="13"/>
      <c r="T106" s="13"/>
      <c r="U106" s="13"/>
      <c r="V106" s="13"/>
      <c r="W106" s="13"/>
      <c r="X106" s="13"/>
    </row>
    <row r="107" customFormat="false" ht="14.65" hidden="false" customHeight="false" outlineLevel="0" collapsed="false">
      <c r="A107" s="17" t="n">
        <v>18</v>
      </c>
      <c r="B107" s="13" t="n">
        <f aca="false">Q106</f>
        <v>700258.982410531</v>
      </c>
      <c r="C107" s="13" t="n">
        <f aca="false">IF((B107-(P107/2))*$C$3&gt;0,(B107-(P107/2))*$C$3,0)</f>
        <v>29710.7414939773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23871.7191082955</v>
      </c>
      <c r="K107" s="19" t="n">
        <f aca="false">IF($C$34=1,MAX(ROUNDDOWN(IF($J107&lt;=13469,(((($J107-8130)/10000)*933.7)+1400)*(($J107-8130)/10000),IF($J107&gt;13469,(((($J107-13469)/10000)*228.74)+2397)*(($J107-13469)/10000)+1014,0)),0),0),0)</f>
        <v>3755</v>
      </c>
      <c r="L107" s="19" t="n">
        <f aca="false">IF($C$34=2,MAX(ROUNDDOWN(IF(($J107/2)&lt;=13469,((((($J107/2)-8130)/10000)*933.7)+1400)*((($J107/2)-8130)/10000),IF(($J107/2)&gt;13469,((((($J107/2)-13469)/10000)*228.74)+2397)*((($J107/2)-13469)/10000)+1014,0)),0),0),0)*2</f>
        <v>0</v>
      </c>
      <c r="M107" s="13" t="n">
        <f aca="false">K107+L107</f>
        <v>3755</v>
      </c>
      <c r="N107" s="13" t="n">
        <f aca="false">IF($B$34=2,IF(M107&gt;1944,M107*0.055,0),IF(M107&gt;972,M107*0.055,0))</f>
        <v>206.525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659043.81061566</v>
      </c>
      <c r="R107" s="13"/>
      <c r="S107" s="13"/>
      <c r="T107" s="13"/>
      <c r="U107" s="13"/>
      <c r="V107" s="13"/>
      <c r="W107" s="13"/>
      <c r="X107" s="13"/>
    </row>
    <row r="108" customFormat="false" ht="14.65" hidden="false" customHeight="false" outlineLevel="0" collapsed="false">
      <c r="A108" s="17" t="n">
        <v>19</v>
      </c>
      <c r="B108" s="13" t="n">
        <f aca="false">Q107</f>
        <v>659043.81061566</v>
      </c>
      <c r="C108" s="13" t="n">
        <f aca="false">IF((B108-(P108/2))*$C$3&gt;0,(B108-(P108/2))*$C$3,0)</f>
        <v>27832.4613599082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21496.2455891042</v>
      </c>
      <c r="K108" s="19" t="n">
        <f aca="false">IF($C$34=1,MAX(ROUNDDOWN(IF($J108&lt;=13469,(((($J108-8130)/10000)*933.7)+1400)*(($J108-8130)/10000),IF($J108&gt;13469,(((($J108-13469)/10000)*228.74)+2397)*(($J108-13469)/10000)+1014,0)),0),0),0)</f>
        <v>3085</v>
      </c>
      <c r="L108" s="19" t="n">
        <f aca="false">IF($C$34=2,MAX(ROUNDDOWN(IF(($J108/2)&lt;=13469,((((($J108/2)-8130)/10000)*933.7)+1400)*((($J108/2)-8130)/10000),IF(($J108/2)&gt;13469,((((($J108/2)-13469)/10000)*228.74)+2397)*((($J108/2)-13469)/10000)+1014,0)),0),0),0)*2</f>
        <v>0</v>
      </c>
      <c r="M108" s="13" t="n">
        <f aca="false">K108+L108</f>
        <v>3085</v>
      </c>
      <c r="N108" s="13" t="n">
        <f aca="false">IF($B$34=2,IF(M108&gt;1944,M108*0.055,0),IF(M108&gt;972,M108*0.055,0))</f>
        <v>169.675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613983.145644987</v>
      </c>
      <c r="R108" s="13"/>
      <c r="S108" s="13"/>
      <c r="T108" s="13"/>
      <c r="U108" s="13"/>
      <c r="V108" s="13"/>
      <c r="W108" s="13"/>
      <c r="X108" s="13"/>
    </row>
    <row r="109" customFormat="false" ht="14.65" hidden="false" customHeight="false" outlineLevel="0" collapsed="false">
      <c r="A109" s="17" t="n">
        <v>20</v>
      </c>
      <c r="B109" s="13" t="n">
        <f aca="false">Q108</f>
        <v>613983.145644987</v>
      </c>
      <c r="C109" s="13" t="n">
        <f aca="false">IF((B109-(P109/2))*$C$3&gt;0,(B109-(P109/2))*$C$3,0)</f>
        <v>25781.7499011104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18922.9368870988</v>
      </c>
      <c r="K109" s="19" t="n">
        <f aca="false">IF($C$34=1,MAX(ROUNDDOWN(IF($J109&lt;=13469,(((($J109-8130)/10000)*933.7)+1400)*(($J109-8130)/10000),IF($J109&gt;13469,(((($J109-13469)/10000)*228.74)+2397)*(($J109-13469)/10000)+1014,0)),0),0),0)</f>
        <v>2389</v>
      </c>
      <c r="L109" s="19" t="n">
        <f aca="false">IF($C$34=2,MAX(ROUNDDOWN(IF(($J109/2)&lt;=13469,((((($J109/2)-8130)/10000)*933.7)+1400)*((($J109/2)-8130)/10000),IF(($J109/2)&gt;13469,((((($J109/2)-13469)/10000)*228.74)+2397)*((($J109/2)-13469)/10000)+1014,0)),0),0),0)*2</f>
        <v>0</v>
      </c>
      <c r="M109" s="13" t="n">
        <f aca="false">K109+L109</f>
        <v>2389</v>
      </c>
      <c r="N109" s="13" t="n">
        <f aca="false">IF($B$34=2,IF(M109&gt;1944,M109*0.055,0),IF(M109&gt;972,M109*0.055,0))</f>
        <v>131.395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564830.391877716</v>
      </c>
      <c r="R109" s="13"/>
      <c r="S109" s="13"/>
      <c r="T109" s="13"/>
      <c r="U109" s="13"/>
      <c r="V109" s="13"/>
      <c r="W109" s="13"/>
      <c r="X109" s="13"/>
    </row>
    <row r="110" customFormat="false" ht="14.65" hidden="false" customHeight="false" outlineLevel="0" collapsed="false">
      <c r="A110" s="17" t="n">
        <v>21</v>
      </c>
      <c r="B110" s="13" t="n">
        <f aca="false">Q109</f>
        <v>564830.391877716</v>
      </c>
      <c r="C110" s="13" t="n">
        <f aca="false">IF((B110-(P110/2))*$C$3&gt;0,(B110-(P110/2))*$C$3,0)</f>
        <v>23547.5990720501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16139.5120428972</v>
      </c>
      <c r="K110" s="19" t="n">
        <f aca="false">IF($C$34=1,MAX(ROUNDDOWN(IF($J110&lt;=13469,(((($J110-8130)/10000)*933.7)+1400)*(($J110-8130)/10000),IF($J110&gt;13469,(((($J110-13469)/10000)*228.74)+2397)*(($J110-13469)/10000)+1014,0)),0),0),0)</f>
        <v>1670</v>
      </c>
      <c r="L110" s="19" t="n">
        <f aca="false">IF($C$34=2,MAX(ROUNDDOWN(IF(($J110/2)&lt;=13469,((((($J110/2)-8130)/10000)*933.7)+1400)*((($J110/2)-8130)/10000),IF(($J110/2)&gt;13469,((((($J110/2)-13469)/10000)*228.74)+2397)*((($J110/2)-13469)/10000)+1014,0)),0),0),0)*2</f>
        <v>0</v>
      </c>
      <c r="M110" s="13" t="n">
        <f aca="false">K110+L110</f>
        <v>1670</v>
      </c>
      <c r="N110" s="13" t="n">
        <f aca="false">IF($B$34=2,IF(M110&gt;1944,M110*0.055,0),IF(M110&gt;972,M110*0.055,0))</f>
        <v>91.85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511320.841068341</v>
      </c>
      <c r="R110" s="13"/>
      <c r="S110" s="13"/>
      <c r="T110" s="13"/>
      <c r="U110" s="13"/>
      <c r="V110" s="13"/>
      <c r="W110" s="13"/>
      <c r="X110" s="13"/>
    </row>
    <row r="111" customFormat="false" ht="14.65" hidden="false" customHeight="false" outlineLevel="0" collapsed="false">
      <c r="A111" s="17" t="n">
        <v>22</v>
      </c>
      <c r="B111" s="13" t="n">
        <f aca="false">Q110</f>
        <v>511320.841068341</v>
      </c>
      <c r="C111" s="13" t="n">
        <f aca="false">IF((B111-(P111/2))*$C$3&gt;0,(B111-(P111/2))*$C$3,0)</f>
        <v>21118.1945546577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13132.8201652842</v>
      </c>
      <c r="K111" s="19" t="n">
        <f aca="false">IF($C$34=1,MAX(ROUNDDOWN(IF($J111&lt;=13469,(((($J111-8130)/10000)*933.7)+1400)*(($J111-8130)/10000),IF($J111&gt;13469,(((($J111-13469)/10000)*228.74)+2397)*(($J111-13469)/10000)+1014,0)),0),0),0)</f>
        <v>934</v>
      </c>
      <c r="L111" s="19" t="n">
        <f aca="false">IF($C$34=2,MAX(ROUNDDOWN(IF(($J111/2)&lt;=13469,((((($J111/2)-8130)/10000)*933.7)+1400)*((($J111/2)-8130)/10000),IF(($J111/2)&gt;13469,((((($J111/2)-13469)/10000)*228.74)+2397)*((($J111/2)-13469)/10000)+1014,0)),0),0),0)*2</f>
        <v>0</v>
      </c>
      <c r="M111" s="13" t="n">
        <f aca="false">K111+L111</f>
        <v>934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453218.914081524</v>
      </c>
      <c r="R111" s="13"/>
      <c r="S111" s="13"/>
      <c r="T111" s="13"/>
      <c r="U111" s="13"/>
      <c r="V111" s="13"/>
      <c r="W111" s="13"/>
      <c r="X111" s="13"/>
    </row>
    <row r="112" customFormat="false" ht="14.65" hidden="false" customHeight="false" outlineLevel="0" collapsed="false">
      <c r="A112" s="17" t="n">
        <v>23</v>
      </c>
      <c r="B112" s="13" t="n">
        <f aca="false">Q111</f>
        <v>453218.914081524</v>
      </c>
      <c r="C112" s="13" t="n">
        <f aca="false">IF((B112-(P112/2))*$C$3&gt;0,(B112-(P112/2))*$C$3,0)</f>
        <v>18483.0132188358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9890.93470868697</v>
      </c>
      <c r="K112" s="19" t="n">
        <f aca="false">IF($C$34=1,MAX(ROUNDDOWN(IF($J112&lt;=13469,(((($J112-8130)/10000)*933.7)+1400)*(($J112-8130)/10000),IF($J112&gt;13469,(((($J112-13469)/10000)*228.74)+2397)*(($J112-13469)/10000)+1014,0)),0),0),0)</f>
        <v>275</v>
      </c>
      <c r="L112" s="19" t="n">
        <f aca="false">IF($C$34=2,MAX(ROUNDDOWN(IF(($J112/2)&lt;=13469,((((($J112/2)-8130)/10000)*933.7)+1400)*((($J112/2)-8130)/10000),IF(($J112/2)&gt;13469,((((($J112/2)-13469)/10000)*228.74)+2397)*((($J112/2)-13469)/10000)+1014,0)),0),0),0)*2</f>
        <v>0</v>
      </c>
      <c r="M112" s="13" t="n">
        <f aca="false">K112+L112</f>
        <v>275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390036.093637785</v>
      </c>
      <c r="R112" s="13"/>
      <c r="S112" s="13"/>
      <c r="T112" s="13"/>
      <c r="U112" s="13"/>
      <c r="V112" s="13"/>
      <c r="W112" s="13"/>
      <c r="X112" s="13"/>
    </row>
    <row r="113" customFormat="false" ht="14.65" hidden="false" customHeight="false" outlineLevel="0" collapsed="false">
      <c r="A113" s="17" t="n">
        <v>24</v>
      </c>
      <c r="B113" s="13" t="n">
        <f aca="false">Q112</f>
        <v>390036.093637785</v>
      </c>
      <c r="C113" s="13" t="n">
        <f aca="false">IF((B113-(P113/2))*$C$3&gt;0,(B113-(P113/2))*$C$3,0)</f>
        <v>15620.2992613104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6390.62626984086</v>
      </c>
      <c r="K113" s="19" t="n">
        <f aca="false">IF($C$34=1,MAX(ROUNDDOWN(IF($J113&lt;=13469,(((($J113-8130)/10000)*933.7)+1400)*(($J113-8130)/10000),IF($J113&gt;13469,(((($J113-13469)/10000)*228.74)+2397)*(($J113-13469)/10000)+1014,0)),0),0),0)</f>
        <v>0</v>
      </c>
      <c r="L113" s="19" t="n">
        <f aca="false">IF($C$34=2,MAX(ROUNDDOWN(IF(($J113/2)&lt;=13469,((((($J113/2)-8130)/10000)*933.7)+1400)*((($J113/2)-8130)/10000),IF(($J113/2)&gt;13469,((((($J113/2)-13469)/10000)*228.74)+2397)*((($J113/2)-13469)/10000)+1014,0)),0),0),0)*2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321042.526474866</v>
      </c>
      <c r="R113" s="13"/>
      <c r="S113" s="13"/>
      <c r="T113" s="13"/>
      <c r="U113" s="13"/>
      <c r="V113" s="13"/>
      <c r="W113" s="13"/>
      <c r="X113" s="13"/>
    </row>
    <row r="114" customFormat="false" ht="14.65" hidden="false" customHeight="false" outlineLevel="0" collapsed="false">
      <c r="A114" s="17" t="n">
        <v>25</v>
      </c>
      <c r="B114" s="13" t="n">
        <f aca="false">Q113</f>
        <v>321042.526474866</v>
      </c>
      <c r="C114" s="13" t="n">
        <f aca="false">IF((B114-(P114/2))*$C$3&gt;0,(B114-(P114/2))*$C$3,0)</f>
        <v>12497.5792639095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2597.8741367742</v>
      </c>
      <c r="K114" s="19" t="n">
        <f aca="false">IF($C$34=1,MAX(ROUNDDOWN(IF($J114&lt;=13469,(((($J114-8130)/10000)*933.7)+1400)*(($J114-8130)/10000),IF($J114&gt;13469,(((($J114-13469)/10000)*228.74)+2397)*(($J114-13469)/10000)+1014,0)),0),0),0)</f>
        <v>0</v>
      </c>
      <c r="L114" s="19" t="n">
        <f aca="false">IF($C$34=2,MAX(ROUNDDOWN(IF(($J114/2)&lt;=13469,((((($J114/2)-8130)/10000)*933.7)+1400)*((($J114/2)-8130)/10000),IF(($J114/2)&gt;13469,((((($J114/2)-13469)/10000)*228.74)+2397)*((($J114/2)-13469)/10000)+1014,0)),0),0),0)*2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245580.278558733</v>
      </c>
      <c r="R114" s="13"/>
      <c r="S114" s="13"/>
      <c r="T114" s="13"/>
      <c r="U114" s="13"/>
      <c r="V114" s="13"/>
      <c r="W114" s="13"/>
      <c r="X114" s="13"/>
    </row>
    <row r="115" customFormat="false" ht="14.65" hidden="false" customHeight="false" outlineLevel="0" collapsed="false">
      <c r="A115" s="17" t="n">
        <v>26</v>
      </c>
      <c r="B115" s="13" t="n">
        <f aca="false">Q114</f>
        <v>245580.278558733</v>
      </c>
      <c r="C115" s="13" t="n">
        <f aca="false">IF((B115-(P115/2))*$C$3&gt;0,(B115-(P115/2))*$C$3,0)</f>
        <v>9085.57064452811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19" t="n">
        <f aca="false">IF($C$34=1,MAX(ROUNDDOWN(IF($J115&lt;=13469,(((($J115-8130)/10000)*933.7)+1400)*(($J115-8130)/10000),IF($J115&gt;13469,(((($J115-13469)/10000)*228.74)+2397)*(($J115-13469)/10000)+1014,0)),0),0),0)</f>
        <v>0</v>
      </c>
      <c r="L115" s="19" t="n">
        <f aca="false">IF($C$34=2,MAX(ROUNDDOWN(IF(($J115/2)&lt;=13469,((((($J115/2)-8130)/10000)*933.7)+1400)*((($J115/2)-8130)/10000),IF(($J115/2)&gt;13469,((((($J115/2)-13469)/10000)*228.74)+2397)*((($J115/2)-13469)/10000)+1014,0)),0),0),0)*2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163232.341438988</v>
      </c>
      <c r="R115" s="13"/>
      <c r="S115" s="13"/>
      <c r="T115" s="13"/>
      <c r="U115" s="13"/>
      <c r="V115" s="13"/>
      <c r="W115" s="13"/>
      <c r="X115" s="13"/>
    </row>
    <row r="116" customFormat="false" ht="14.65" hidden="false" customHeight="false" outlineLevel="0" collapsed="false">
      <c r="A116" s="17" t="n">
        <v>27</v>
      </c>
      <c r="B116" s="13" t="n">
        <f aca="false">Q115</f>
        <v>163232.341438988</v>
      </c>
      <c r="C116" s="13" t="n">
        <f aca="false">IF((B116-(P116/2))*$C$3&gt;0,(B116-(P116/2))*$C$3,0)</f>
        <v>5365.68545608963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19" t="n">
        <f aca="false">IF($C$34=1,MAX(ROUNDDOWN(IF($J116&lt;=13469,(((($J116-8130)/10000)*933.7)+1400)*(($J116-8130)/10000),IF($J116&gt;13469,(((($J116-13469)/10000)*228.74)+2397)*(($J116-13469)/10000)+1014,0)),0),0),0)</f>
        <v>0</v>
      </c>
      <c r="L116" s="19" t="n">
        <f aca="false">IF($C$34=2,MAX(ROUNDDOWN(IF(($J116/2)&lt;=13469,((((($J116/2)-8130)/10000)*933.7)+1400)*((($J116/2)-8130)/10000),IF(($J116/2)&gt;13469,((((($J116/2)-13469)/10000)*228.74)+2397)*((($J116/2)-13469)/10000)+1014,0)),0),0),0)*2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73558.1347856588</v>
      </c>
      <c r="R116" s="13"/>
      <c r="S116" s="13"/>
      <c r="T116" s="13"/>
      <c r="U116" s="13"/>
      <c r="V116" s="13"/>
      <c r="W116" s="13"/>
      <c r="X116" s="13"/>
    </row>
    <row r="117" customFormat="false" ht="14.65" hidden="false" customHeight="false" outlineLevel="0" collapsed="false">
      <c r="A117" s="17" t="n">
        <v>28</v>
      </c>
      <c r="B117" s="13" t="n">
        <f aca="false">Q116</f>
        <v>73558.1347856588</v>
      </c>
      <c r="C117" s="13" t="n">
        <f aca="false">IF((B117-(P117/2))*$C$3&gt;0,(B117-(P117/2))*$C$3,0)</f>
        <v>1318.28661304877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19" t="n">
        <f aca="false">IF($C$34=1,MAX(ROUNDDOWN(IF($J117&lt;=13469,(((($J117-8130)/10000)*933.7)+1400)*(($J117-8130)/10000),IF($J117&gt;13469,(((($J117-13469)/10000)*228.74)+2397)*(($J117-13469)/10000)+1014,0)),0),0),0)</f>
        <v>0</v>
      </c>
      <c r="L117" s="19" t="n">
        <f aca="false">IF($C$34=2,MAX(ROUNDDOWN(IF(($J117/2)&lt;=13469,((((($J117/2)-8130)/10000)*933.7)+1400)*((($J117/2)-8130)/10000),IF(($J117/2)&gt;13469,((((($J117/2)-13469)/10000)*228.74)+2397)*((($J117/2)-13469)/10000)+1014,0)),0),0),0)*2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-23907.7427897195</v>
      </c>
      <c r="R117" s="13"/>
      <c r="S117" s="13"/>
      <c r="T117" s="13"/>
      <c r="U117" s="13"/>
      <c r="V117" s="13"/>
      <c r="W117" s="13"/>
      <c r="X117" s="13"/>
    </row>
    <row r="118" customFormat="false" ht="14.65" hidden="false" customHeight="false" outlineLevel="0" collapsed="false">
      <c r="A118" s="17" t="n">
        <v>29</v>
      </c>
      <c r="B118" s="13" t="n">
        <f aca="false">Q117</f>
        <v>-23907.7427897195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19" t="n">
        <f aca="false">IF($C$34=1,MAX(ROUNDDOWN(IF($J118&lt;=13469,(((($J118-8130)/10000)*933.7)+1400)*(($J118-8130)/10000),IF($J118&gt;13469,(((($J118-13469)/10000)*228.74)+2397)*(($J118-13469)/10000)+1014,0)),0),0),0)</f>
        <v>0</v>
      </c>
      <c r="L118" s="19" t="n">
        <f aca="false">IF($C$34=2,MAX(ROUNDDOWN(IF(($J118/2)&lt;=13469,((((($J118/2)-8130)/10000)*933.7)+1400)*((($J118/2)-8130)/10000),IF(($J118/2)&gt;13469,((((($J118/2)-13469)/10000)*228.74)+2397)*((($J118/2)-13469)/10000)+1014,0)),0),0),0)*2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-126579.459085558</v>
      </c>
      <c r="R118" s="13"/>
      <c r="S118" s="13"/>
      <c r="T118" s="13"/>
      <c r="U118" s="13"/>
      <c r="V118" s="13"/>
      <c r="W118" s="13"/>
      <c r="X118" s="13"/>
    </row>
    <row r="119" customFormat="false" ht="14.65" hidden="false" customHeight="false" outlineLevel="0" collapsed="false">
      <c r="A119" s="17" t="n">
        <v>30</v>
      </c>
      <c r="B119" s="13" t="n">
        <f aca="false">Q118</f>
        <v>-126579.459085558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19" t="n">
        <f aca="false">IF($C$34=1,MAX(ROUNDDOWN(IF($J119&lt;=13469,(((($J119-8130)/10000)*933.7)+1400)*(($J119-8130)/10000),IF($J119&gt;13469,(((($J119-13469)/10000)*228.74)+2397)*(($J119-13469)/10000)+1014,0)),0),0),0)</f>
        <v>0</v>
      </c>
      <c r="L119" s="19" t="n">
        <f aca="false">IF($C$34=2,MAX(ROUNDDOWN(IF(($J119/2)&lt;=13469,((((($J119/2)-8130)/10000)*933.7)+1400)*((($J119/2)-8130)/10000),IF(($J119/2)&gt;13469,((((($J119/2)-13469)/10000)*228.74)+2397)*((($J119/2)-13469)/10000)+1014,0)),0),0),0)*2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-233287.616768302</v>
      </c>
      <c r="R119" s="13"/>
      <c r="S119" s="13"/>
      <c r="T119" s="13"/>
      <c r="U119" s="13"/>
      <c r="V119" s="13"/>
      <c r="W119" s="13"/>
      <c r="X119" s="13"/>
    </row>
    <row r="120" customFormat="false" ht="14.65" hidden="false" customHeight="false" outlineLevel="0" collapsed="false">
      <c r="A120" s="17" t="n">
        <v>31</v>
      </c>
      <c r="B120" s="13" t="n">
        <f aca="false">Q119</f>
        <v>-233287.616768302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19" t="n">
        <f aca="false">IF($C$34=1,MAX(ROUNDDOWN(IF($J120&lt;=13469,(((($J120-8130)/10000)*933.7)+1400)*(($J120-8130)/10000),IF($J120&gt;13469,(((($J120-13469)/10000)*228.74)+2397)*(($J120-13469)/10000)+1014,0)),0),0),0)</f>
        <v>0</v>
      </c>
      <c r="L120" s="19" t="n">
        <f aca="false">IF($C$34=2,MAX(ROUNDDOWN(IF(($J120/2)&lt;=13469,((((($J120/2)-8130)/10000)*933.7)+1400)*((($J120/2)-8130)/10000),IF(($J120/2)&gt;13469,((((($J120/2)-13469)/10000)*228.74)+2397)*((($J120/2)-13469)/10000)+1014,0)),0),0),0)*2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-344186.940329453</v>
      </c>
      <c r="R120" s="13"/>
      <c r="S120" s="13"/>
      <c r="T120" s="13"/>
      <c r="U120" s="13"/>
      <c r="V120" s="13"/>
      <c r="W120" s="13"/>
      <c r="X120" s="13"/>
    </row>
    <row r="121" customFormat="false" ht="14.65" hidden="false" customHeight="false" outlineLevel="0" collapsed="false">
      <c r="A121" s="17" t="n">
        <v>32</v>
      </c>
      <c r="B121" s="13" t="n">
        <f aca="false">Q120</f>
        <v>-344186.940329453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19" t="n">
        <f aca="false">IF($C$34=1,MAX(ROUNDDOWN(IF($J121&lt;=13469,(((($J121-8130)/10000)*933.7)+1400)*(($J121-8130)/10000),IF($J121&gt;13469,(((($J121-13469)/10000)*228.74)+2397)*(($J121-13469)/10000)+1014,0)),0),0),0)</f>
        <v>0</v>
      </c>
      <c r="L121" s="19" t="n">
        <f aca="false">IF($C$34=2,MAX(ROUNDDOWN(IF(($J121/2)&lt;=13469,((((($J121/2)-8130)/10000)*933.7)+1400)*((($J121/2)-8130)/10000),IF(($J121/2)&gt;13469,((((($J121/2)-13469)/10000)*228.74)+2397)*((($J121/2)-13469)/10000)+1014,0)),0),0),0)*2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-459438.224823497</v>
      </c>
      <c r="R121" s="13"/>
      <c r="S121" s="13"/>
      <c r="T121" s="13"/>
      <c r="U121" s="13"/>
      <c r="V121" s="13"/>
      <c r="W121" s="13"/>
      <c r="X121" s="13"/>
    </row>
    <row r="122" customFormat="false" ht="14.65" hidden="false" customHeight="false" outlineLevel="0" collapsed="false">
      <c r="A122" s="17" t="n">
        <v>33</v>
      </c>
      <c r="B122" s="13" t="n">
        <f aca="false">Q121</f>
        <v>-459438.224823497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19" t="n">
        <f aca="false">IF($C$34=1,MAX(ROUNDDOWN(IF($J122&lt;=13469,(((($J122-8130)/10000)*933.7)+1400)*(($J122-8130)/10000),IF($J122&gt;13469,(((($J122-13469)/10000)*228.74)+2397)*(($J122-13469)/10000)+1014,0)),0),0),0)</f>
        <v>0</v>
      </c>
      <c r="L122" s="19" t="n">
        <f aca="false">IF($C$34=2,MAX(ROUNDDOWN(IF(($J122/2)&lt;=13469,((((($J122/2)-8130)/10000)*933.7)+1400)*((($J122/2)-8130)/10000),IF(($J122/2)&gt;13469,((((($J122/2)-13469)/10000)*228.74)+2397)*((($J122/2)-13469)/10000)+1014,0)),0),0),0)*2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-578097.58101167</v>
      </c>
      <c r="R122" s="13"/>
      <c r="S122" s="13"/>
      <c r="T122" s="13"/>
      <c r="U122" s="13"/>
      <c r="V122" s="13"/>
      <c r="W122" s="13"/>
      <c r="X122" s="13"/>
    </row>
    <row r="123" customFormat="false" ht="14.65" hidden="false" customHeight="false" outlineLevel="0" collapsed="false">
      <c r="A123" s="17" t="n">
        <v>34</v>
      </c>
      <c r="B123" s="13" t="n">
        <f aca="false">Q122</f>
        <v>-578097.58101167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19" t="n">
        <f aca="false">IF($C$34=1,MAX(ROUNDDOWN(IF($J123&lt;=13469,(((($J123-8130)/10000)*933.7)+1400)*(($J123-8130)/10000),IF($J123&gt;13469,(((($J123-13469)/10000)*228.74)+2397)*(($J123-13469)/10000)+1014,0)),0),0),0)</f>
        <v>0</v>
      </c>
      <c r="L123" s="19" t="n">
        <f aca="false">IF($C$34=2,MAX(ROUNDDOWN(IF(($J123/2)&lt;=13469,((((($J123/2)-8130)/10000)*933.7)+1400)*((($J123/2)-8130)/10000),IF(($J123/2)&gt;13469,((((($J123/2)-13469)/10000)*228.74)+2397)*((($J123/2)-13469)/10000)+1014,0)),0),0),0)*2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-701444.13571902</v>
      </c>
      <c r="R123" s="13"/>
      <c r="S123" s="13"/>
      <c r="T123" s="13"/>
      <c r="U123" s="13"/>
      <c r="V123" s="13"/>
      <c r="W123" s="13"/>
      <c r="X123" s="13"/>
    </row>
    <row r="124" customFormat="false" ht="14.65" hidden="false" customHeight="false" outlineLevel="0" collapsed="false">
      <c r="A124" s="17" t="n">
        <v>35</v>
      </c>
      <c r="B124" s="13" t="n">
        <f aca="false">Q123</f>
        <v>-701444.13571902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19" t="n">
        <f aca="false">IF($C$34=1,MAX(ROUNDDOWN(IF($J124&lt;=13469,(((($J124-8130)/10000)*933.7)+1400)*(($J124-8130)/10000),IF($J124&gt;13469,(((($J124-13469)/10000)*228.74)+2397)*(($J124-13469)/10000)+1014,0)),0),0),0)</f>
        <v>0</v>
      </c>
      <c r="L124" s="19" t="n">
        <f aca="false">IF($C$34=2,MAX(ROUNDDOWN(IF(($J124/2)&lt;=13469,((((($J124/2)-8130)/10000)*933.7)+1400)*((($J124/2)-8130)/10000),IF(($J124/2)&gt;13469,((((($J124/2)-13469)/10000)*228.74)+2397)*((($J124/2)-13469)/10000)+1014,0)),0),0),0)*2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-829658.380068905</v>
      </c>
      <c r="R124" s="13"/>
      <c r="S124" s="13"/>
      <c r="T124" s="13"/>
      <c r="U124" s="13"/>
      <c r="V124" s="13"/>
      <c r="W124" s="13"/>
      <c r="X124" s="13"/>
    </row>
    <row r="125" customFormat="false" ht="14.65" hidden="false" customHeight="false" outlineLevel="0" collapsed="false">
      <c r="A125" s="17" t="n">
        <v>36</v>
      </c>
      <c r="B125" s="13" t="n">
        <f aca="false">Q124</f>
        <v>-829658.380068905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19" t="n">
        <f aca="false">IF($C$34=1,MAX(ROUNDDOWN(IF($J125&lt;=13469,(((($J125-8130)/10000)*933.7)+1400)*(($J125-8130)/10000),IF($J125&gt;13469,(((($J125-13469)/10000)*228.74)+2397)*(($J125-13469)/10000)+1014,0)),0),0),0)</f>
        <v>0</v>
      </c>
      <c r="L125" s="19" t="n">
        <f aca="false">IF($C$34=2,MAX(ROUNDDOWN(IF(($J125/2)&lt;=13469,((((($J125/2)-8130)/10000)*933.7)+1400)*((($J125/2)-8130)/10000),IF(($J125/2)&gt;13469,((((($J125/2)-13469)/10000)*228.74)+2397)*((($J125/2)-13469)/10000)+1014,0)),0),0),0)*2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-962927.919239623</v>
      </c>
      <c r="R125" s="13"/>
      <c r="S125" s="13"/>
      <c r="T125" s="13"/>
      <c r="U125" s="13"/>
      <c r="V125" s="13"/>
      <c r="W125" s="13"/>
      <c r="X125" s="13"/>
    </row>
    <row r="126" customFormat="false" ht="14.65" hidden="false" customHeight="false" outlineLevel="0" collapsed="false">
      <c r="A126" s="17" t="n">
        <v>37</v>
      </c>
      <c r="B126" s="13" t="n">
        <f aca="false">Q125</f>
        <v>-962927.919239623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19" t="n">
        <f aca="false">IF($C$34=1,MAX(ROUNDDOWN(IF($J126&lt;=13469,(((($J126-8130)/10000)*933.7)+1400)*(($J126-8130)/10000),IF($J126&gt;13469,(((($J126-13469)/10000)*228.74)+2397)*(($J126-13469)/10000)+1014,0)),0),0),0)</f>
        <v>0</v>
      </c>
      <c r="L126" s="19" t="n">
        <f aca="false">IF($C$34=2,MAX(ROUNDDOWN(IF(($J126/2)&lt;=13469,((((($J126/2)-8130)/10000)*933.7)+1400)*((($J126/2)-8130)/10000),IF(($J126/2)&gt;13469,((((($J126/2)-13469)/10000)*228.74)+2397)*((($J126/2)-13469)/10000)+1014,0)),0),0),0)*2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-1101447.76117415</v>
      </c>
      <c r="R126" s="13"/>
      <c r="S126" s="13"/>
      <c r="T126" s="13"/>
      <c r="U126" s="13"/>
      <c r="V126" s="13"/>
      <c r="W126" s="13"/>
      <c r="X126" s="13"/>
    </row>
    <row r="127" customFormat="false" ht="14.65" hidden="false" customHeight="false" outlineLevel="0" collapsed="false">
      <c r="A127" s="17" t="n">
        <v>38</v>
      </c>
      <c r="B127" s="13" t="n">
        <f aca="false">Q126</f>
        <v>-1101447.76117415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19" t="n">
        <f aca="false">IF($C$34=1,MAX(ROUNDDOWN(IF($J127&lt;=13469,(((($J127-8130)/10000)*933.7)+1400)*(($J127-8130)/10000),IF($J127&gt;13469,(((($J127-13469)/10000)*228.74)+2397)*(($J127-13469)/10000)+1014,0)),0),0),0)</f>
        <v>0</v>
      </c>
      <c r="L127" s="19" t="n">
        <f aca="false">IF($C$34=2,MAX(ROUNDDOWN(IF(($J127/2)&lt;=13469,((((($J127/2)-8130)/10000)*933.7)+1400)*((($J127/2)-8130)/10000),IF(($J127/2)&gt;13469,((((($J127/2)-13469)/10000)*228.74)+2397)*((($J127/2)-13469)/10000)+1014,0)),0),0),0)*2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-1245420.61737998</v>
      </c>
      <c r="R127" s="13"/>
      <c r="S127" s="13"/>
      <c r="T127" s="13"/>
      <c r="U127" s="13"/>
      <c r="V127" s="13"/>
      <c r="W127" s="13"/>
      <c r="X127" s="13"/>
    </row>
    <row r="128" customFormat="false" ht="14.65" hidden="false" customHeight="false" outlineLevel="0" collapsed="false">
      <c r="A128" s="17" t="n">
        <v>39</v>
      </c>
      <c r="B128" s="13" t="n">
        <f aca="false">Q127</f>
        <v>-1245420.61737998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19" t="n">
        <f aca="false">IF($C$34=1,MAX(ROUNDDOWN(IF($J128&lt;=13469,(((($J128-8130)/10000)*933.7)+1400)*(($J128-8130)/10000),IF($J128&gt;13469,(((($J128-13469)/10000)*228.74)+2397)*(($J128-13469)/10000)+1014,0)),0),0),0)</f>
        <v>0</v>
      </c>
      <c r="L128" s="19" t="n">
        <f aca="false">IF($C$34=2,MAX(ROUNDDOWN(IF(($J128/2)&lt;=13469,((((($J128/2)-8130)/10000)*933.7)+1400)*((($J128/2)-8130)/10000),IF(($J128/2)&gt;13469,((((($J128/2)-13469)/10000)*228.74)+2397)*((($J128/2)-13469)/10000)+1014,0)),0),0),0)*2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-1395057.21634148</v>
      </c>
      <c r="R128" s="13"/>
      <c r="S128" s="13"/>
      <c r="T128" s="13"/>
      <c r="U128" s="13"/>
      <c r="V128" s="13"/>
      <c r="W128" s="13"/>
      <c r="X128" s="13"/>
    </row>
    <row r="129" customFormat="false" ht="14.65" hidden="false" customHeight="false" outlineLevel="0" collapsed="false">
      <c r="A129" s="17" t="n">
        <v>40</v>
      </c>
      <c r="B129" s="13" t="n">
        <f aca="false">Q128</f>
        <v>-1395057.21634148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19" t="n">
        <f aca="false">IF($C$34=1,MAX(ROUNDDOWN(IF($J129&lt;=13469,(((($J129-8130)/10000)*933.7)+1400)*(($J129-8130)/10000),IF($J129&gt;13469,(((($J129-13469)/10000)*228.74)+2397)*(($J129-13469)/10000)+1014,0)),0),0),0)</f>
        <v>0</v>
      </c>
      <c r="L129" s="19" t="n">
        <f aca="false">IF($C$34=2,MAX(ROUNDDOWN(IF(($J129/2)&lt;=13469,((((($J129/2)-8130)/10000)*933.7)+1400)*((($J129/2)-8130)/10000),IF(($J129/2)&gt;13469,((((($J129/2)-13469)/10000)*228.74)+2397)*((($J129/2)-13469)/10000)+1014,0)),0),0),0)*2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-1550576.63009047</v>
      </c>
      <c r="R129" s="13"/>
      <c r="S129" s="13"/>
      <c r="T129" s="13"/>
      <c r="U129" s="13"/>
      <c r="V129" s="13"/>
      <c r="W129" s="13"/>
      <c r="X129" s="13"/>
    </row>
    <row r="130" customFormat="false" ht="14.65" hidden="false" customHeight="false" outlineLevel="0" collapsed="false">
      <c r="A130" s="17" t="n">
        <v>41</v>
      </c>
      <c r="B130" s="13" t="n">
        <f aca="false">Q129</f>
        <v>-1550576.63009047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19" t="n">
        <f aca="false">IF($C$34=1,MAX(ROUNDDOWN(IF($J130&lt;=13469,(((($J130-8130)/10000)*933.7)+1400)*(($J130-8130)/10000),IF($J130&gt;13469,(((($J130-13469)/10000)*228.74)+2397)*(($J130-13469)/10000)+1014,0)),0),0),0)</f>
        <v>0</v>
      </c>
      <c r="L130" s="19" t="n">
        <f aca="false">IF($C$34=2,MAX(ROUNDDOWN(IF(($J130/2)&lt;=13469,((((($J130/2)-8130)/10000)*933.7)+1400)*((($J130/2)-8130)/10000),IF(($J130/2)&gt;13469,((((($J130/2)-13469)/10000)*228.74)+2397)*((($J130/2)-13469)/10000)+1014,0)),0),0),0)*2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-1712206.61450483</v>
      </c>
      <c r="R130" s="13"/>
      <c r="S130" s="13"/>
      <c r="T130" s="13"/>
      <c r="U130" s="13"/>
      <c r="V130" s="13"/>
      <c r="W130" s="13"/>
      <c r="X130" s="13"/>
    </row>
    <row r="131" customFormat="false" ht="14.65" hidden="false" customHeight="false" outlineLevel="0" collapsed="false">
      <c r="A131" s="17" t="n">
        <v>42</v>
      </c>
      <c r="B131" s="13" t="n">
        <f aca="false">Q130</f>
        <v>-1712206.61450483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19" t="n">
        <f aca="false">IF($C$34=1,MAX(ROUNDDOWN(IF($J131&lt;=13469,(((($J131-8130)/10000)*933.7)+1400)*(($J131-8130)/10000),IF($J131&gt;13469,(((($J131-13469)/10000)*228.74)+2397)*(($J131-13469)/10000)+1014,0)),0),0),0)</f>
        <v>0</v>
      </c>
      <c r="L131" s="19" t="n">
        <f aca="false">IF($C$34=2,MAX(ROUNDDOWN(IF(($J131/2)&lt;=13469,((((($J131/2)-8130)/10000)*933.7)+1400)*((($J131/2)-8130)/10000),IF(($J131/2)&gt;13469,((((($J131/2)-13469)/10000)*228.74)+2397)*((($J131/2)-13469)/10000)+1014,0)),0),0),0)*2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-1880183.96393083</v>
      </c>
      <c r="R131" s="13"/>
      <c r="S131" s="13"/>
      <c r="T131" s="13"/>
      <c r="U131" s="13"/>
      <c r="V131" s="13"/>
      <c r="W131" s="13"/>
      <c r="X131" s="13"/>
    </row>
    <row r="132" customFormat="false" ht="14.65" hidden="false" customHeight="false" outlineLevel="0" collapsed="false">
      <c r="A132" s="17" t="n">
        <v>43</v>
      </c>
      <c r="B132" s="13" t="n">
        <f aca="false">Q131</f>
        <v>-1880183.96393083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19" t="n">
        <f aca="false">IF($C$34=1,MAX(ROUNDDOWN(IF($J132&lt;=13469,(((($J132-8130)/10000)*933.7)+1400)*(($J132-8130)/10000),IF($J132&gt;13469,(((($J132-13469)/10000)*228.74)+2397)*(($J132-13469)/10000)+1014,0)),0),0),0)</f>
        <v>0</v>
      </c>
      <c r="L132" s="19" t="n">
        <f aca="false">IF($C$34=2,MAX(ROUNDDOWN(IF(($J132/2)&lt;=13469,((((($J132/2)-8130)/10000)*933.7)+1400)*((($J132/2)-8130)/10000),IF(($J132/2)&gt;13469,((((($J132/2)-13469)/10000)*228.74)+2397)*((($J132/2)-13469)/10000)+1014,0)),0),0),0)*2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-2054754.8807508</v>
      </c>
      <c r="R132" s="13"/>
      <c r="S132" s="13"/>
      <c r="T132" s="13"/>
      <c r="U132" s="13"/>
      <c r="V132" s="13"/>
      <c r="W132" s="13"/>
      <c r="X132" s="13"/>
    </row>
    <row r="133" customFormat="false" ht="14.65" hidden="false" customHeight="false" outlineLevel="0" collapsed="false">
      <c r="A133" s="17" t="n">
        <v>44</v>
      </c>
      <c r="B133" s="13" t="n">
        <f aca="false">Q132</f>
        <v>-2054754.8807508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19" t="n">
        <f aca="false">IF($C$34=1,MAX(ROUNDDOWN(IF($J133&lt;=13469,(((($J133-8130)/10000)*933.7)+1400)*(($J133-8130)/10000),IF($J133&gt;13469,(((($J133-13469)/10000)*228.74)+2397)*(($J133-13469)/10000)+1014,0)),0),0),0)</f>
        <v>0</v>
      </c>
      <c r="L133" s="19" t="n">
        <f aca="false">IF($C$34=2,MAX(ROUNDDOWN(IF(($J133/2)&lt;=13469,((((($J133/2)-8130)/10000)*933.7)+1400)*((($J133/2)-8130)/10000),IF(($J133/2)&gt;13469,((((($J133/2)-13469)/10000)*228.74)+2397)*((($J133/2)-13469)/10000)+1014,0)),0),0),0)*2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-2236175.36054618</v>
      </c>
      <c r="R133" s="13"/>
      <c r="S133" s="13"/>
      <c r="T133" s="13"/>
      <c r="U133" s="13"/>
      <c r="V133" s="13"/>
      <c r="W133" s="13"/>
      <c r="X133" s="13"/>
    </row>
    <row r="134" customFormat="false" ht="14.65" hidden="false" customHeight="false" outlineLevel="0" collapsed="false">
      <c r="A134" s="17" t="n">
        <v>45</v>
      </c>
      <c r="B134" s="13" t="n">
        <f aca="false">Q133</f>
        <v>-2236175.36054618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19" t="n">
        <f aca="false">IF($C$34=1,MAX(ROUNDDOWN(IF($J134&lt;=13469,(((($J134-8130)/10000)*933.7)+1400)*(($J134-8130)/10000),IF($J134&gt;13469,(((($J134-13469)/10000)*228.74)+2397)*(($J134-13469)/10000)+1014,0)),0),0),0)</f>
        <v>0</v>
      </c>
      <c r="L134" s="19" t="n">
        <f aca="false">IF($C$34=2,MAX(ROUNDDOWN(IF(($J134/2)&lt;=13469,((((($J134/2)-8130)/10000)*933.7)+1400)*((($J134/2)-8130)/10000),IF(($J134/2)&gt;13469,((((($J134/2)-13469)/10000)*228.74)+2397)*((($J134/2)-13469)/10000)+1014,0)),0),0),0)*2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-2424711.59353474</v>
      </c>
      <c r="R134" s="13"/>
      <c r="S134" s="13"/>
      <c r="T134" s="13"/>
      <c r="U134" s="13"/>
      <c r="V134" s="13"/>
      <c r="W134" s="13"/>
      <c r="X134" s="13"/>
    </row>
    <row r="135" customFormat="false" ht="14.65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4.65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4.65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4.65" hidden="false" customHeight="false" outlineLevel="0" collapsed="false">
      <c r="A138" s="17" t="n">
        <v>1</v>
      </c>
      <c r="B138" s="13" t="n">
        <f aca="false">Q42</f>
        <v>991755.5655</v>
      </c>
      <c r="C138" s="13" t="n">
        <f aca="false">Q90</f>
        <v>997042.4274</v>
      </c>
      <c r="D138" s="13" t="n">
        <f aca="false">B138-B2</f>
        <v>-8243.43449999997</v>
      </c>
      <c r="E138" s="13" t="n">
        <f aca="false">C138-C2</f>
        <v>-2956.57260000007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4.65" hidden="false" customHeight="false" outlineLevel="0" collapsed="false">
      <c r="A139" s="17" t="n">
        <v>2</v>
      </c>
      <c r="B139" s="13" t="n">
        <f aca="false">Q43</f>
        <v>982097.99816025</v>
      </c>
      <c r="C139" s="13" t="n">
        <f aca="false">Q91</f>
        <v>992644.97526456</v>
      </c>
      <c r="D139" s="13" t="n">
        <f aca="false">B139-B138</f>
        <v>-9657.56733975001</v>
      </c>
      <c r="E139" s="13" t="n">
        <f aca="false">C139-C138</f>
        <v>-4397.45213543996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4.65" hidden="false" customHeight="false" outlineLevel="0" collapsed="false">
      <c r="A140" s="17" t="n">
        <v>3</v>
      </c>
      <c r="B140" s="13" t="n">
        <f aca="false">Q44</f>
        <v>970948.910402519</v>
      </c>
      <c r="C140" s="13" t="n">
        <f aca="false">Q92</f>
        <v>986716.703022386</v>
      </c>
      <c r="D140" s="13" t="n">
        <f aca="false">B140-B139</f>
        <v>-11149.0877577311</v>
      </c>
      <c r="E140" s="13" t="n">
        <f aca="false">C140-C139</f>
        <v>-5928.27224217355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4.65" hidden="false" customHeight="false" outlineLevel="0" collapsed="false">
      <c r="A141" s="17" t="n">
        <v>4</v>
      </c>
      <c r="B141" s="13" t="n">
        <f aca="false">Q45</f>
        <v>958225.665511843</v>
      </c>
      <c r="C141" s="13" t="n">
        <f aca="false">Q93</f>
        <v>979161.602656123</v>
      </c>
      <c r="D141" s="13" t="n">
        <f aca="false">B141-B140</f>
        <v>-12723.2448906759</v>
      </c>
      <c r="E141" s="13" t="n">
        <f aca="false">C141-C140</f>
        <v>-7555.1003662633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4.65" hidden="false" customHeight="false" outlineLevel="0" collapsed="false">
      <c r="A142" s="17" t="n">
        <v>5</v>
      </c>
      <c r="B142" s="13" t="n">
        <f aca="false">Q46</f>
        <v>943840.056503797</v>
      </c>
      <c r="C142" s="13" t="n">
        <f aca="false">Q94</f>
        <v>970391.553373949</v>
      </c>
      <c r="D142" s="13" t="n">
        <f aca="false">B142-B141</f>
        <v>-14385.6090080463</v>
      </c>
      <c r="E142" s="13" t="n">
        <f aca="false">C142-C141</f>
        <v>-8770.04928217374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4.65" hidden="false" customHeight="false" outlineLevel="0" collapsed="false">
      <c r="A143" s="17" t="n">
        <v>6</v>
      </c>
      <c r="B143" s="13" t="n">
        <f aca="false">Q47</f>
        <v>927699.111151627</v>
      </c>
      <c r="C143" s="13" t="n">
        <f aca="false">Q95</f>
        <v>959805.872619247</v>
      </c>
      <c r="D143" s="13" t="n">
        <f aca="false">B143-B142</f>
        <v>-16140.9453521703</v>
      </c>
      <c r="E143" s="13" t="n">
        <f aca="false">C143-C142</f>
        <v>-10585.6807547028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4.65" hidden="false" customHeight="false" outlineLevel="0" collapsed="false">
      <c r="A144" s="17" t="n">
        <v>7</v>
      </c>
      <c r="B144" s="13" t="n">
        <f aca="false">Q48</f>
        <v>909704.795637401</v>
      </c>
      <c r="C144" s="13" t="n">
        <f aca="false">Q96</f>
        <v>947294.460761188</v>
      </c>
      <c r="D144" s="13" t="n">
        <f aca="false">B144-B143</f>
        <v>-17994.3155142254</v>
      </c>
      <c r="E144" s="13" t="n">
        <f aca="false">C144-C143</f>
        <v>-12511.411858059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4.65" hidden="false" customHeight="false" outlineLevel="0" collapsed="false">
      <c r="A145" s="17" t="n">
        <v>8</v>
      </c>
      <c r="B145" s="13" t="n">
        <f aca="false">Q49</f>
        <v>889752.555661594</v>
      </c>
      <c r="C145" s="13" t="n">
        <f aca="false">Q97</f>
        <v>932738.856885368</v>
      </c>
      <c r="D145" s="13" t="n">
        <f aca="false">B145-B144</f>
        <v>-19952.2399758069</v>
      </c>
      <c r="E145" s="13" t="n">
        <f aca="false">C145-C144</f>
        <v>-14555.6038758194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4.65" hidden="false" customHeight="false" outlineLevel="0" collapsed="false">
      <c r="A146" s="17" t="n">
        <v>9</v>
      </c>
      <c r="B146" s="13" t="n">
        <f aca="false">Q50</f>
        <v>867729.775449268</v>
      </c>
      <c r="C146" s="13" t="n">
        <f aca="false">Q98</f>
        <v>916015.992791012</v>
      </c>
      <c r="D146" s="13" t="n">
        <f aca="false">B146-B145</f>
        <v>-22022.7802123264</v>
      </c>
      <c r="E146" s="13" t="n">
        <f aca="false">C146-C145</f>
        <v>-16722.8640943568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4.65" hidden="false" customHeight="false" outlineLevel="0" collapsed="false">
      <c r="A147" s="17" t="n">
        <v>10</v>
      </c>
      <c r="B147" s="13" t="n">
        <f aca="false">Q51</f>
        <v>843574.128565502</v>
      </c>
      <c r="C147" s="13" t="n">
        <f aca="false">Q99</f>
        <v>898485.609842532</v>
      </c>
      <c r="D147" s="13" t="n">
        <f aca="false">B147-B146</f>
        <v>-24155.6468837655</v>
      </c>
      <c r="E147" s="13" t="n">
        <f aca="false">C147-C146</f>
        <v>-17530.3829484795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4.65" hidden="false" customHeight="false" outlineLevel="0" collapsed="false">
      <c r="A148" s="17" t="n">
        <v>11</v>
      </c>
      <c r="B148" s="13" t="n">
        <f aca="false">Q52</f>
        <v>819755.113420684</v>
      </c>
      <c r="C148" s="13" t="n">
        <f aca="false">Q100</f>
        <v>878571.733147063</v>
      </c>
      <c r="D148" s="13" t="n">
        <f aca="false">B148-B147</f>
        <v>-23819.0151448182</v>
      </c>
      <c r="E148" s="13" t="n">
        <f aca="false">C148-C147</f>
        <v>-19913.876695469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4.65" hidden="false" customHeight="false" outlineLevel="0" collapsed="false">
      <c r="A149" s="17" t="n">
        <v>12</v>
      </c>
      <c r="B149" s="13" t="n">
        <f aca="false">Q53</f>
        <v>793637.907846869</v>
      </c>
      <c r="C149" s="13" t="n">
        <f aca="false">Q101</f>
        <v>856129.139037256</v>
      </c>
      <c r="D149" s="13" t="n">
        <f aca="false">B149-B148</f>
        <v>-26117.2055738153</v>
      </c>
      <c r="E149" s="13" t="n">
        <f aca="false">C149-C148</f>
        <v>-22442.5941098074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4.65" hidden="false" customHeight="false" outlineLevel="0" collapsed="false">
      <c r="A150" s="17" t="n">
        <v>13</v>
      </c>
      <c r="B150" s="13" t="n">
        <f aca="false">Q54</f>
        <v>765124.57958561</v>
      </c>
      <c r="C150" s="13" t="n">
        <f aca="false">Q102</f>
        <v>831005.334388999</v>
      </c>
      <c r="D150" s="13" t="n">
        <f aca="false">B150-B149</f>
        <v>-28513.3282612588</v>
      </c>
      <c r="E150" s="13" t="n">
        <f aca="false">C150-C149</f>
        <v>-25123.8046482566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4.65" hidden="false" customHeight="false" outlineLevel="0" collapsed="false">
      <c r="A151" s="17" t="n">
        <v>14</v>
      </c>
      <c r="B151" s="13" t="n">
        <f aca="false">Q55</f>
        <v>734236.576531811</v>
      </c>
      <c r="C151" s="13" t="n">
        <f aca="false">Q103</f>
        <v>803036.953318976</v>
      </c>
      <c r="D151" s="13" t="n">
        <f aca="false">B151-B150</f>
        <v>-30888.0030537986</v>
      </c>
      <c r="E151" s="13" t="n">
        <f aca="false">C151-C150</f>
        <v>-27968.3810700234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4.65" hidden="false" customHeight="false" outlineLevel="0" collapsed="false">
      <c r="A152" s="17" t="n">
        <v>15</v>
      </c>
      <c r="B152" s="13" t="n">
        <f aca="false">Q56</f>
        <v>700851.964126884</v>
      </c>
      <c r="C152" s="13" t="n">
        <f aca="false">Q104</f>
        <v>772049.154205371</v>
      </c>
      <c r="D152" s="13" t="n">
        <f aca="false">B152-B151</f>
        <v>-33384.6124049277</v>
      </c>
      <c r="E152" s="13" t="n">
        <f aca="false">C152-C151</f>
        <v>-30987.7991136047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4.65" hidden="false" customHeight="false" outlineLevel="0" collapsed="false">
      <c r="A153" s="17" t="n">
        <v>16</v>
      </c>
      <c r="B153" s="13" t="n">
        <f aca="false">Q57</f>
        <v>664845.179563498</v>
      </c>
      <c r="C153" s="13" t="n">
        <f aca="false">Q105</f>
        <v>737856.040049615</v>
      </c>
      <c r="D153" s="13" t="n">
        <f aca="false">B153-B152</f>
        <v>-36006.7845633858</v>
      </c>
      <c r="E153" s="13" t="n">
        <f aca="false">C153-C152</f>
        <v>-34193.1141557555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4.65" hidden="false" customHeight="false" outlineLevel="0" collapsed="false">
      <c r="A154" s="17" t="n">
        <v>17</v>
      </c>
      <c r="B154" s="13" t="n">
        <f aca="false">Q58</f>
        <v>626078.882470472</v>
      </c>
      <c r="C154" s="13" t="n">
        <f aca="false">Q106</f>
        <v>700258.982410531</v>
      </c>
      <c r="D154" s="13" t="n">
        <f aca="false">B154-B153</f>
        <v>-38766.2970930261</v>
      </c>
      <c r="E154" s="13" t="n">
        <f aca="false">C154-C153</f>
        <v>-37597.0576390848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4.65" hidden="false" customHeight="false" outlineLevel="0" collapsed="false">
      <c r="A155" s="17" t="n">
        <v>18</v>
      </c>
      <c r="B155" s="13" t="n">
        <f aca="false">Q59</f>
        <v>584410.332529889</v>
      </c>
      <c r="C155" s="13" t="n">
        <f aca="false">Q107</f>
        <v>659043.81061566</v>
      </c>
      <c r="D155" s="13" t="n">
        <f aca="false">B155-B154</f>
        <v>-41668.549940583</v>
      </c>
      <c r="E155" s="13" t="n">
        <f aca="false">C155-C154</f>
        <v>-41215.1717948709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4.65" hidden="false" customHeight="false" outlineLevel="0" collapsed="false">
      <c r="A156" s="17" t="n">
        <v>19</v>
      </c>
      <c r="B156" s="13" t="n">
        <f aca="false">Q60</f>
        <v>539686.604956493</v>
      </c>
      <c r="C156" s="13" t="n">
        <f aca="false">Q108</f>
        <v>613983.145644987</v>
      </c>
      <c r="D156" s="13" t="n">
        <f aca="false">B156-B155</f>
        <v>-44723.7275733955</v>
      </c>
      <c r="E156" s="13" t="n">
        <f aca="false">C156-C155</f>
        <v>-45060.664970673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4.65" hidden="false" customHeight="false" outlineLevel="0" collapsed="false">
      <c r="A157" s="17" t="n">
        <v>20</v>
      </c>
      <c r="B157" s="13" t="n">
        <f aca="false">Q61</f>
        <v>491745.323869771</v>
      </c>
      <c r="C157" s="13" t="n">
        <f aca="false">Q109</f>
        <v>564830.391877716</v>
      </c>
      <c r="D157" s="13" t="n">
        <f aca="false">B157-B156</f>
        <v>-47941.2810867227</v>
      </c>
      <c r="E157" s="13" t="n">
        <f aca="false">C157-C156</f>
        <v>-49152.7537672706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4.65" hidden="false" customHeight="false" outlineLevel="0" collapsed="false">
      <c r="A158" s="17" t="n">
        <v>21</v>
      </c>
      <c r="B158" s="13" t="n">
        <f aca="false">Q62</f>
        <v>440411.998903659</v>
      </c>
      <c r="C158" s="13" t="n">
        <f aca="false">Q110</f>
        <v>511320.841068341</v>
      </c>
      <c r="D158" s="13" t="n">
        <f aca="false">B158-B157</f>
        <v>-51333.3249661113</v>
      </c>
      <c r="E158" s="13" t="n">
        <f aca="false">C158-C157</f>
        <v>-53509.5508093749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4.65" hidden="false" customHeight="false" outlineLevel="0" collapsed="false">
      <c r="A159" s="17" t="n">
        <v>22</v>
      </c>
      <c r="B159" s="13" t="n">
        <f aca="false">Q63</f>
        <v>388653.034924811</v>
      </c>
      <c r="C159" s="13" t="n">
        <f aca="false">Q111</f>
        <v>453218.914081524</v>
      </c>
      <c r="D159" s="13" t="n">
        <f aca="false">B159-B158</f>
        <v>-51758.9639788485</v>
      </c>
      <c r="E159" s="13" t="n">
        <f aca="false">C159-C158</f>
        <v>-58101.9269868176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4.65" hidden="false" customHeight="false" outlineLevel="0" collapsed="false">
      <c r="A160" s="17" t="n">
        <v>23</v>
      </c>
      <c r="B160" s="13" t="n">
        <f aca="false">Q64</f>
        <v>333297.207637495</v>
      </c>
      <c r="C160" s="13" t="n">
        <f aca="false">Q112</f>
        <v>390036.093637785</v>
      </c>
      <c r="D160" s="13" t="n">
        <f aca="false">B160-B159</f>
        <v>-55355.8272873159</v>
      </c>
      <c r="E160" s="13" t="n">
        <f aca="false">C160-C159</f>
        <v>-63182.8204437384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4.65" hidden="false" customHeight="false" outlineLevel="0" collapsed="false">
      <c r="A161" s="17" t="n">
        <v>24</v>
      </c>
      <c r="B161" s="13" t="n">
        <f aca="false">Q65</f>
        <v>274132.85171365</v>
      </c>
      <c r="C161" s="13" t="n">
        <f aca="false">Q113</f>
        <v>321042.526474866</v>
      </c>
      <c r="D161" s="13" t="n">
        <f aca="false">B161-B160</f>
        <v>-59164.3559238447</v>
      </c>
      <c r="E161" s="13" t="n">
        <f aca="false">C161-C160</f>
        <v>-68993.5671629194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4.65" hidden="false" customHeight="false" outlineLevel="0" collapsed="false">
      <c r="A162" s="17" t="n">
        <v>25</v>
      </c>
      <c r="B162" s="13" t="n">
        <f aca="false">Q66</f>
        <v>210746.981020931</v>
      </c>
      <c r="C162" s="13" t="n">
        <f aca="false">Q114</f>
        <v>245580.278558733</v>
      </c>
      <c r="D162" s="13" t="n">
        <f aca="false">B162-B161</f>
        <v>-63385.8706927196</v>
      </c>
      <c r="E162" s="13" t="n">
        <f aca="false">C162-C161</f>
        <v>-75462.2479161327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4.65" hidden="false" customHeight="false" outlineLevel="0" collapsed="false">
      <c r="A163" s="17" t="n">
        <v>26</v>
      </c>
      <c r="B163" s="13" t="n">
        <f aca="false">Q67</f>
        <v>142357.14982772</v>
      </c>
      <c r="C163" s="13" t="n">
        <f aca="false">Q115</f>
        <v>163232.341438988</v>
      </c>
      <c r="D163" s="13" t="n">
        <f aca="false">B163-B162</f>
        <v>-68389.8311932109</v>
      </c>
      <c r="E163" s="13" t="n">
        <f aca="false">C163-C162</f>
        <v>-82347.9371197453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4.65" hidden="false" customHeight="false" outlineLevel="0" collapsed="false">
      <c r="A164" s="17" t="n">
        <v>27</v>
      </c>
      <c r="B164" s="13" t="n">
        <f aca="false">Q68</f>
        <v>68694.1453092088</v>
      </c>
      <c r="C164" s="13" t="n">
        <f aca="false">Q116</f>
        <v>73558.1347856588</v>
      </c>
      <c r="D164" s="13" t="n">
        <f aca="false">B164-B163</f>
        <v>-73663.004518511</v>
      </c>
      <c r="E164" s="13" t="n">
        <f aca="false">C164-C163</f>
        <v>-89674.206653329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4.65" hidden="false" customHeight="false" outlineLevel="0" collapsed="false">
      <c r="A165" s="17" t="n">
        <v>28</v>
      </c>
      <c r="B165" s="13" t="n">
        <f aca="false">Q69</f>
        <v>-10519.4920533482</v>
      </c>
      <c r="C165" s="13" t="n">
        <f aca="false">Q117</f>
        <v>-23907.7427897195</v>
      </c>
      <c r="D165" s="13" t="n">
        <f aca="false">B165-B164</f>
        <v>-79213.637362557</v>
      </c>
      <c r="E165" s="13" t="n">
        <f aca="false">C165-C164</f>
        <v>-97465.8775753783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4.65" hidden="false" customHeight="false" outlineLevel="0" collapsed="false">
      <c r="A166" s="17" t="n">
        <v>29</v>
      </c>
      <c r="B166" s="13" t="n">
        <f aca="false">Q70</f>
        <v>-93409.5357215471</v>
      </c>
      <c r="C166" s="13" t="n">
        <f aca="false">Q118</f>
        <v>-126579.459085558</v>
      </c>
      <c r="D166" s="13" t="n">
        <f aca="false">B166-B165</f>
        <v>-82890.0436681989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4.65" hidden="false" customHeight="false" outlineLevel="0" collapsed="false">
      <c r="A167" s="17" t="n">
        <v>30</v>
      </c>
      <c r="B167" s="13" t="n">
        <f aca="false">Q71</f>
        <v>-178767.536034583</v>
      </c>
      <c r="C167" s="13" t="n">
        <f aca="false">Q119</f>
        <v>-233287.616768302</v>
      </c>
      <c r="D167" s="13" t="n">
        <f aca="false">B167-B166</f>
        <v>-85358.0003130361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4.65" hidden="false" customHeight="false" outlineLevel="0" collapsed="false">
      <c r="A168" s="17" t="n">
        <v>31</v>
      </c>
      <c r="B168" s="13" t="n">
        <f aca="false">Q72</f>
        <v>-266666.524869225</v>
      </c>
      <c r="C168" s="13" t="n">
        <f aca="false">Q120</f>
        <v>-344186.940329453</v>
      </c>
      <c r="D168" s="13" t="n">
        <f aca="false">B168-B167</f>
        <v>-87898.9888346422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4.65" hidden="false" customHeight="false" outlineLevel="0" collapsed="false">
      <c r="A169" s="17" t="n">
        <v>32</v>
      </c>
      <c r="B169" s="13" t="n">
        <f aca="false">Q73</f>
        <v>-357181.831332854</v>
      </c>
      <c r="C169" s="13" t="n">
        <f aca="false">Q121</f>
        <v>-459438.224823497</v>
      </c>
      <c r="D169" s="13" t="n">
        <f aca="false">B169-B168</f>
        <v>-90515.3064636287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4.65" hidden="false" customHeight="false" outlineLevel="0" collapsed="false">
      <c r="A170" s="17" t="n">
        <v>33</v>
      </c>
      <c r="B170" s="13" t="n">
        <f aca="false">Q74</f>
        <v>-450391.16007251</v>
      </c>
      <c r="C170" s="13" t="n">
        <f aca="false">Q122</f>
        <v>-578097.58101167</v>
      </c>
      <c r="D170" s="13" t="n">
        <f aca="false">B170-B169</f>
        <v>-93209.3287396555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4.65" hidden="false" customHeight="false" outlineLevel="0" collapsed="false">
      <c r="A171" s="17" t="n">
        <v>34</v>
      </c>
      <c r="B171" s="13" t="n">
        <f aca="false">Q75</f>
        <v>-546374.672478817</v>
      </c>
      <c r="C171" s="13" t="n">
        <f aca="false">Q123</f>
        <v>-701444.13571902</v>
      </c>
      <c r="D171" s="13" t="n">
        <f aca="false">B171-B170</f>
        <v>-95983.5124063073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4.65" hidden="false" customHeight="false" outlineLevel="0" collapsed="false">
      <c r="A172" s="17" t="n">
        <v>35</v>
      </c>
      <c r="B172" s="13" t="n">
        <f aca="false">Q76</f>
        <v>-645215.070899328</v>
      </c>
      <c r="C172" s="13" t="n">
        <f aca="false">Q124</f>
        <v>-829658.380068905</v>
      </c>
      <c r="D172" s="13" t="n">
        <f aca="false">B172-B171</f>
        <v>-98840.3984205113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4.65" hidden="false" customHeight="false" outlineLevel="0" collapsed="false">
      <c r="A173" s="17" t="n">
        <v>36</v>
      </c>
      <c r="B173" s="13" t="n">
        <f aca="false">Q77</f>
        <v>-746997.685980581</v>
      </c>
      <c r="C173" s="13" t="n">
        <f aca="false">Q125</f>
        <v>-962927.919239623</v>
      </c>
      <c r="D173" s="13" t="n">
        <f aca="false">B173-B172</f>
        <v>-101782.615081253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4.65" hidden="false" customHeight="false" outlineLevel="0" collapsed="false">
      <c r="A174" s="17" t="n">
        <v>37</v>
      </c>
      <c r="B174" s="13" t="n">
        <f aca="false">Q78</f>
        <v>-851810.567263145</v>
      </c>
      <c r="C174" s="13" t="n">
        <f aca="false">Q126</f>
        <v>-1101447.76117415</v>
      </c>
      <c r="D174" s="13" t="n">
        <f aca="false">B174-B173</f>
        <v>-104812.881282564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4.65" hidden="false" customHeight="false" outlineLevel="0" collapsed="false">
      <c r="A175" s="17" t="n">
        <v>38</v>
      </c>
      <c r="B175" s="13" t="n">
        <f aca="false">Q79</f>
        <v>-959744.577159096</v>
      </c>
      <c r="C175" s="13" t="n">
        <f aca="false">Q127</f>
        <v>-1245420.61737998</v>
      </c>
      <c r="D175" s="13" t="n">
        <f aca="false">B175-B174</f>
        <v>-107934.009895951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4.65" hidden="false" customHeight="false" outlineLevel="0" collapsed="false">
      <c r="A176" s="17" t="n">
        <v>39</v>
      </c>
      <c r="B176" s="13" t="n">
        <f aca="false">Q80</f>
        <v>-1070893.48844677</v>
      </c>
      <c r="C176" s="13" t="n">
        <f aca="false">Q128</f>
        <v>-1395057.21634148</v>
      </c>
      <c r="D176" s="13" t="n">
        <f aca="false">B176-B175</f>
        <v>-111148.911287678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4.65" hidden="false" customHeight="false" outlineLevel="0" collapsed="false">
      <c r="A177" s="17" t="n">
        <v>40</v>
      </c>
      <c r="B177" s="13" t="n">
        <f aca="false">Q81</f>
        <v>-1185354.0854233</v>
      </c>
      <c r="C177" s="13" t="n">
        <f aca="false">Q129</f>
        <v>-1550576.63009047</v>
      </c>
      <c r="D177" s="13" t="n">
        <f aca="false">B177-B176</f>
        <v>-114460.596976529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4.65" hidden="false" customHeight="false" outlineLevel="0" collapsed="false">
      <c r="A178" s="17" t="n">
        <v>41</v>
      </c>
      <c r="B178" s="13" t="n">
        <f aca="false">Q82</f>
        <v>-1303226.26886123</v>
      </c>
      <c r="C178" s="13" t="n">
        <f aca="false">Q130</f>
        <v>-1712206.61450483</v>
      </c>
      <c r="D178" s="13" t="n">
        <f aca="false">B178-B177</f>
        <v>-117872.183437929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4.65" hidden="false" customHeight="false" outlineLevel="0" collapsed="false">
      <c r="A179" s="17" t="n">
        <v>42</v>
      </c>
      <c r="B179" s="13" t="n">
        <f aca="false">Q83</f>
        <v>-1424613.16492179</v>
      </c>
      <c r="C179" s="13" t="n">
        <f aca="false">Q131</f>
        <v>-1880183.96393083</v>
      </c>
      <c r="D179" s="13" t="n">
        <f aca="false">B179-B178</f>
        <v>-121386.896060562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4.65" hidden="false" customHeight="false" outlineLevel="0" collapsed="false">
      <c r="A180" s="17" t="n">
        <v>43</v>
      </c>
      <c r="B180" s="13" t="n">
        <f aca="false">Q84</f>
        <v>-1549621.23818366</v>
      </c>
      <c r="C180" s="13" t="n">
        <f aca="false">Q132</f>
        <v>-2054754.8807508</v>
      </c>
      <c r="D180" s="13" t="n">
        <f aca="false">B180-B179</f>
        <v>-125008.073261869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4.65" hidden="false" customHeight="false" outlineLevel="0" collapsed="false">
      <c r="A181" s="17" t="n">
        <v>44</v>
      </c>
      <c r="B181" s="13" t="n">
        <f aca="false">Q85</f>
        <v>-1678360.40895277</v>
      </c>
      <c r="C181" s="13" t="n">
        <f aca="false">Q133</f>
        <v>-2236175.36054618</v>
      </c>
      <c r="D181" s="13" t="n">
        <f aca="false">B181-B180</f>
        <v>-128739.170769108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4.65" hidden="false" customHeight="false" outlineLevel="0" collapsed="false">
      <c r="A182" s="17" t="n">
        <v>45</v>
      </c>
      <c r="B182" s="13" t="n">
        <f aca="false">Q86</f>
        <v>-1810944.1750257</v>
      </c>
      <c r="C182" s="13" t="n">
        <f aca="false">Q134</f>
        <v>-2424711.59353474</v>
      </c>
      <c r="D182" s="13" t="n">
        <f aca="false">B182-B181</f>
        <v>-132583.766072926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customFormat="false" ht="14.65" hidden="false" customHeight="false" outlineLevel="0" collapsed="false">
      <c r="A183" s="1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customFormat="false" ht="14.65" hidden="false" customHeight="false" outlineLevel="0" collapsed="false">
      <c r="A184" s="1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customFormat="false" ht="14.65" hidden="false" customHeight="false" outlineLevel="0" collapsed="false">
      <c r="A185" s="1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customFormat="false" ht="14.65" hidden="false" customHeight="false" outlineLevel="0" collapsed="false">
      <c r="A186" s="1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customFormat="false" ht="14.65" hidden="false" customHeight="false" outlineLevel="0" collapsed="false">
      <c r="A187" s="1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customFormat="false" ht="14.65" hidden="false" customHeight="false" outlineLevel="0" collapsed="false">
      <c r="A188" s="1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customFormat="false" ht="14.65" hidden="false" customHeight="false" outlineLevel="0" collapsed="false">
      <c r="A189" s="1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customFormat="false" ht="14.65" hidden="false" customHeight="false" outlineLevel="0" collapsed="false">
      <c r="A190" s="1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customFormat="false" ht="14.65" hidden="false" customHeight="false" outlineLevel="0" collapsed="false">
      <c r="A191" s="1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customFormat="false" ht="14.65" hidden="false" customHeight="false" outlineLevel="0" collapsed="false">
      <c r="A192" s="1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customFormat="false" ht="14.65" hidden="false" customHeight="false" outlineLevel="0" collapsed="false">
      <c r="A193" s="1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customFormat="false" ht="14.65" hidden="false" customHeight="false" outlineLevel="0" collapsed="false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customFormat="false" ht="14.65" hidden="false" customHeight="false" outlineLevel="0" collapsed="false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customFormat="false" ht="14.65" hidden="false" customHeight="false" outlineLevel="0" collapsed="false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customFormat="false" ht="14.65" hidden="false" customHeight="false" outlineLevel="0" collapsed="false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customFormat="false" ht="14.65" hidden="false" customHeight="false" outlineLevel="0" collapsed="false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customFormat="false" ht="14.65" hidden="false" customHeight="false" outlineLevel="0" collapsed="false">
      <c r="A199" s="1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customFormat="false" ht="14.65" hidden="false" customHeight="false" outlineLevel="0" collapsed="false">
      <c r="A200" s="1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customFormat="false" ht="14.65" hidden="false" customHeight="false" outlineLevel="0" collapsed="false">
      <c r="A201" s="1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customFormat="false" ht="14.65" hidden="false" customHeight="false" outlineLevel="0" collapsed="false">
      <c r="A202" s="1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customFormat="false" ht="14.65" hidden="false" customHeight="false" outlineLevel="0" collapsed="false">
      <c r="A203" s="1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customFormat="false" ht="14.65" hidden="false" customHeight="false" outlineLevel="0" collapsed="false">
      <c r="A204" s="1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customFormat="false" ht="14.65" hidden="false" customHeight="false" outlineLevel="0" collapsed="false">
      <c r="A205" s="1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customFormat="false" ht="14.65" hidden="false" customHeight="false" outlineLevel="0" collapsed="false">
      <c r="A206" s="1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customFormat="false" ht="14.65" hidden="false" customHeight="false" outlineLevel="0" collapsed="false">
      <c r="A207" s="1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customFormat="false" ht="14.65" hidden="false" customHeight="false" outlineLevel="0" collapsed="false">
      <c r="A208" s="1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customFormat="false" ht="14.65" hidden="false" customHeight="false" outlineLevel="0" collapsed="false">
      <c r="A209" s="1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customFormat="false" ht="14.65" hidden="false" customHeight="false" outlineLevel="0" collapsed="false">
      <c r="A210" s="1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customFormat="false" ht="14.65" hidden="false" customHeight="false" outlineLevel="0" collapsed="false">
      <c r="A211" s="1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customFormat="false" ht="14.65" hidden="false" customHeight="false" outlineLevel="0" collapsed="false">
      <c r="A212" s="1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customFormat="false" ht="14.65" hidden="false" customHeight="false" outlineLevel="0" collapsed="false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customFormat="false" ht="14.65" hidden="false" customHeight="false" outlineLevel="0" collapsed="false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customFormat="false" ht="14.65" hidden="false" customHeight="false" outlineLevel="0" collapsed="false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customFormat="false" ht="14.65" hidden="false" customHeight="false" outlineLevel="0" collapsed="false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customFormat="false" ht="14.65" hidden="false" customHeight="false" outlineLevel="0" collapsed="false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customFormat="false" ht="14.65" hidden="false" customHeight="false" outlineLevel="0" collapsed="false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customFormat="false" ht="14.65" hidden="false" customHeight="false" outlineLevel="0" collapsed="false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customFormat="false" ht="14.65" hidden="false" customHeight="false" outlineLevel="0" collapsed="false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customFormat="false" ht="14.65" hidden="false" customHeight="false" outlineLevel="0" collapsed="false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customFormat="false" ht="14.65" hidden="false" customHeight="false" outlineLevel="0" collapsed="false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customFormat="false" ht="14.65" hidden="false" customHeight="false" outlineLevel="0" collapsed="false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customFormat="false" ht="14.65" hidden="false" customHeight="false" outlineLevel="0" collapsed="false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customFormat="false" ht="14.65" hidden="false" customHeight="false" outlineLevel="0" collapsed="false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customFormat="false" ht="14.65" hidden="false" customHeight="false" outlineLevel="0" collapsed="false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customFormat="false" ht="14.65" hidden="false" customHeight="false" outlineLevel="0" collapsed="false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customFormat="false" ht="14.65" hidden="false" customHeight="false" outlineLevel="0" collapsed="false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customFormat="false" ht="14.65" hidden="false" customHeight="false" outlineLevel="0" collapsed="false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customFormat="false" ht="14.65" hidden="false" customHeight="false" outlineLevel="0" collapsed="false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customFormat="false" ht="14.65" hidden="false" customHeight="false" outlineLevel="0" collapsed="false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customFormat="false" ht="14.65" hidden="false" customHeight="false" outlineLevel="0" collapsed="false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customFormat="false" ht="14.65" hidden="false" customHeight="false" outlineLevel="0" collapsed="false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customFormat="false" ht="14.65" hidden="false" customHeight="false" outlineLevel="0" collapsed="false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customFormat="false" ht="14.65" hidden="false" customHeight="false" outlineLevel="0" collapsed="false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customFormat="false" ht="14.65" hidden="false" customHeight="false" outlineLevel="0" collapsed="false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customFormat="false" ht="14.65" hidden="false" customHeight="false" outlineLevel="0" collapsed="false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customFormat="false" ht="14.65" hidden="false" customHeight="false" outlineLevel="0" collapsed="false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customFormat="false" ht="14.65" hidden="false" customHeight="false" outlineLevel="0" collapsed="false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customFormat="false" ht="14.65" hidden="false" customHeight="false" outlineLevel="0" collapsed="false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customFormat="false" ht="14.65" hidden="false" customHeight="false" outlineLevel="0" collapsed="false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customFormat="false" ht="14.65" hidden="false" customHeight="false" outlineLevel="0" collapsed="false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customFormat="false" ht="14.65" hidden="false" customHeight="false" outlineLevel="0" collapsed="false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customFormat="false" ht="14.65" hidden="false" customHeight="false" outlineLevel="0" collapsed="false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customFormat="false" ht="14.65" hidden="false" customHeight="false" outlineLevel="0" collapsed="false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customFormat="false" ht="14.65" hidden="false" customHeight="false" outlineLevel="0" collapsed="false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customFormat="false" ht="14.65" hidden="false" customHeight="false" outlineLevel="0" collapsed="false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customFormat="false" ht="14.65" hidden="false" customHeight="false" outlineLevel="0" collapsed="false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customFormat="false" ht="14.65" hidden="false" customHeight="false" outlineLevel="0" collapsed="false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14.6%+2.5%+3.6%</f>
        <v>0.207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5512.5</v>
      </c>
      <c r="C30" s="4" t="n">
        <v>5512.5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11258.7414885</v>
      </c>
      <c r="J42" s="18" t="n">
        <f aca="false">MAX((MAX((C42-(1000*$B$34)),0))+(D42*$B$8)+(E42*$B$13)+(F42*$B$18)+(G42*$B$23)-H42-I42,0)</f>
        <v>38798.3140115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6831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6831</v>
      </c>
      <c r="N42" s="13" t="n">
        <f aca="false">IF($B$34=2,IF(M42&gt;1944,M42*0.055,0),IF(M42&gt;972,M42*0.055,0))</f>
        <v>375.705</v>
      </c>
      <c r="O42" s="13" t="n">
        <f aca="false">M42*$B$33</f>
        <v>614.79</v>
      </c>
      <c r="P42" s="13" t="n">
        <f aca="false">B36*12</f>
        <v>39996</v>
      </c>
      <c r="Q42" s="13" t="n">
        <f aca="false">B42+C42+D42+E42+F42+G42-H42-I42-M42-N42-O42-P42</f>
        <v>991979.8190115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991979.8190115</v>
      </c>
      <c r="C43" s="13" t="n">
        <f aca="false">IF((B43-(P43/2))*$B$3&gt;0,(B43-(P43/2))*$B$3,0)</f>
        <v>53917.2437301383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11272.47814666</v>
      </c>
      <c r="J43" s="18" t="n">
        <f aca="false">MAX((MAX((C43-(1000*$B$34)),0))+(D43*$B$8)+(E43*$B$13)+(F43*$B$18)+(G43*$B$23)-H43-I43,0)</f>
        <v>38161.7805834783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6633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6633</v>
      </c>
      <c r="N43" s="13" t="n">
        <f aca="false">IF($B$34=2,IF(M43&gt;1944,M43*0.055,0),IF(M43&gt;972,M43*0.055,0))</f>
        <v>364.815</v>
      </c>
      <c r="O43" s="13" t="n">
        <f aca="false">M43*$B$33</f>
        <v>596.97</v>
      </c>
      <c r="P43" s="13" t="n">
        <f aca="false">P42*(1+$B$37)</f>
        <v>40995.9</v>
      </c>
      <c r="Q43" s="13" t="n">
        <f aca="false">B43+C43+D43+E43+F43+G43-H43-I43-M43-N43-O43-P43</f>
        <v>982550.914594978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982550.914594978</v>
      </c>
      <c r="C44" s="13" t="n">
        <f aca="false">IF((B44-(P44/2))*$B$3&gt;0,(B44-(P44/2))*$B$3,0)</f>
        <v>53365.4986293963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11268.6960464324</v>
      </c>
      <c r="J44" s="18" t="n">
        <f aca="false">MAX((MAX((C44-(1000*$B$34)),0))+(D44*$B$8)+(E44*$B$13)+(F44*$B$18)+(G44*$B$23)-H44-I44,0)</f>
        <v>37457.0832579639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6415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6415</v>
      </c>
      <c r="N44" s="13" t="n">
        <f aca="false">IF($B$34=2,IF(M44&gt;1944,M44*0.055,0),IF(M44&gt;972,M44*0.055,0))</f>
        <v>352.825</v>
      </c>
      <c r="O44" s="13" t="n">
        <f aca="false">M44*$B$33</f>
        <v>577.35</v>
      </c>
      <c r="P44" s="13" t="n">
        <f aca="false">P43*(1+$B$37)</f>
        <v>42020.7975</v>
      </c>
      <c r="Q44" s="13" t="n">
        <f aca="false">B44+C44+D44+E44+F44+G44-H44-I44-M44-N44-O44-P44</f>
        <v>971642.025352942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971642.025352942</v>
      </c>
      <c r="C45" s="13" t="n">
        <f aca="false">IF((B45-(P45/2))*$B$3&gt;0,(B45-(P45/2))*$B$3,0)</f>
        <v>52730.9033481977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11246.0414072641</v>
      </c>
      <c r="J45" s="18" t="n">
        <f aca="false">MAX((MAX((C45-(1000*$B$34)),0))+(D45*$B$8)+(E45*$B$13)+(F45*$B$18)+(G45*$B$23)-H45-I45,0)</f>
        <v>36681.3552463085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6178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6178</v>
      </c>
      <c r="N45" s="13" t="n">
        <f aca="false">IF($B$34=2,IF(M45&gt;1944,M45*0.055,0),IF(M45&gt;972,M45*0.055,0))</f>
        <v>339.79</v>
      </c>
      <c r="O45" s="13" t="n">
        <f aca="false">M45*$B$33</f>
        <v>556.02</v>
      </c>
      <c r="P45" s="13" t="n">
        <f aca="false">P44*(1+$B$37)</f>
        <v>43071.3174375</v>
      </c>
      <c r="Q45" s="13" t="n">
        <f aca="false">B45+C45+D45+E45+F45+G45-H45-I45-M45-N45-O45-P45</f>
        <v>959178.253161751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959178.253161751</v>
      </c>
      <c r="C46" s="13" t="n">
        <f aca="false">IF((B46-(P46/2))*$B$3&gt;0,(B46-(P46/2))*$B$3,0)</f>
        <v>52009.2832651143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11203.0612256411</v>
      </c>
      <c r="J46" s="18" t="n">
        <f aca="false">MAX((MAX((C46-(1000*$B$34)),0))+(D46*$B$8)+(E46*$B$13)+(F46*$B$18)+(G46*$B$23)-H46-I46,0)</f>
        <v>35831.5575435901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5920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5920</v>
      </c>
      <c r="N46" s="13" t="n">
        <f aca="false">IF($B$34=2,IF(M46&gt;1944,M46*0.055,0),IF(M46&gt;972,M46*0.055,0))</f>
        <v>325.6</v>
      </c>
      <c r="O46" s="13" t="n">
        <f aca="false">M46*$B$33</f>
        <v>532.8</v>
      </c>
      <c r="P46" s="13" t="n">
        <f aca="false">P45*(1+$B$37)</f>
        <v>44148.1003734375</v>
      </c>
      <c r="Q46" s="13" t="n">
        <f aca="false">B46+C46+D46+E46+F46+G46-H46-I46-M46-N46-O46-P46</f>
        <v>945083.310331903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945083.310331903</v>
      </c>
      <c r="C47" s="13" t="n">
        <f aca="false">IF((B47-(P47/2))*$B$3&gt;0,(B47-(P47/2))*$B$3,0)</f>
        <v>51196.3861934237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11138.2386985445</v>
      </c>
      <c r="J47" s="18" t="n">
        <f aca="false">MAX((MAX((C47-(1000*$B$34)),0))+(D47*$B$8)+(E47*$B$13)+(F47*$B$18)+(G47*$B$23)-H47-I47,0)</f>
        <v>34904.6230966813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5641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5641</v>
      </c>
      <c r="N47" s="13" t="n">
        <f aca="false">IF($B$34=2,IF(M47&gt;1944,M47*0.055,0),IF(M47&gt;972,M47*0.055,0))</f>
        <v>310.255</v>
      </c>
      <c r="O47" s="13" t="n">
        <f aca="false">M47*$B$33</f>
        <v>507.69</v>
      </c>
      <c r="P47" s="13" t="n">
        <f aca="false">P46*(1+$B$37)</f>
        <v>45251.8028827734</v>
      </c>
      <c r="Q47" s="13" t="n">
        <f aca="false">B47+C47+D47+E47+F47+G47-H47-I47-M47-N47-O47-P47</f>
        <v>929277.185545811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929277.185545811</v>
      </c>
      <c r="C48" s="13" t="n">
        <f aca="false">IF((B48-(P48/2))*$B$3&gt;0,(B48-(P48/2))*$B$3,0)</f>
        <v>50287.7528295456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11049.9628321001</v>
      </c>
      <c r="J48" s="18" t="n">
        <f aca="false">MAX((MAX((C48-(1000*$B$34)),0))+(D48*$B$8)+(E48*$B$13)+(F48*$B$18)+(G48*$B$23)-H48-I48,0)</f>
        <v>33897.3570013288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5342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5342</v>
      </c>
      <c r="N48" s="13" t="n">
        <f aca="false">IF($B$34=2,IF(M48&gt;1944,M48*0.055,0),IF(M48&gt;972,M48*0.055,0))</f>
        <v>293.81</v>
      </c>
      <c r="O48" s="13" t="n">
        <f aca="false">M48*$B$33</f>
        <v>480.78</v>
      </c>
      <c r="P48" s="13" t="n">
        <f aca="false">P47*(1+$B$37)</f>
        <v>46383.0979548428</v>
      </c>
      <c r="Q48" s="13" t="n">
        <f aca="false">B48+C48+D48+E48+F48+G48-H48-I48-M48-N48-O48-P48</f>
        <v>911674.854592297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911674.854592297</v>
      </c>
      <c r="C49" s="13" t="n">
        <f aca="false">IF((B49-(P49/2))*$B$3&gt;0,(B49-(P49/2))*$B$3,0)</f>
        <v>49278.6451874194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10936.5091651397</v>
      </c>
      <c r="J49" s="18" t="n">
        <f aca="false">MAX((MAX((C49-(1000*$B$34)),0))+(D49*$B$8)+(E49*$B$13)+(F49*$B$18)+(G49*$B$23)-H49-I49,0)</f>
        <v>32806.3835413378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5021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5021</v>
      </c>
      <c r="N49" s="13" t="n">
        <f aca="false">IF($B$34=2,IF(M49&gt;1944,M49*0.055,0),IF(M49&gt;972,M49*0.055,0))</f>
        <v>276.155</v>
      </c>
      <c r="O49" s="13" t="n">
        <f aca="false">M49*$B$33</f>
        <v>451.89</v>
      </c>
      <c r="P49" s="13" t="n">
        <f aca="false">P48*(1+$B$37)</f>
        <v>47542.6754037138</v>
      </c>
      <c r="Q49" s="13" t="n">
        <f aca="false">B49+C49+D49+E49+F49+G49-H49-I49-M49-N49-O49-P49</f>
        <v>892189.517729921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892189.517729921</v>
      </c>
      <c r="C50" s="13" t="n">
        <f aca="false">IF((B50-(P50/2))*$B$3&gt;0,(B50-(P50/2))*$B$3,0)</f>
        <v>48164.2262604962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10796.0757631562</v>
      </c>
      <c r="J50" s="18" t="n">
        <f aca="false">MAX((MAX((C50-(1000*$B$34)),0))+(D50*$B$8)+(E50*$B$13)+(F50*$B$18)+(G50*$B$23)-H50-I50,0)</f>
        <v>31628.2891547556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4680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4680</v>
      </c>
      <c r="N50" s="13" t="n">
        <f aca="false">IF($B$34=2,IF(M50&gt;1944,M50*0.055,0),IF(M50&gt;972,M50*0.055,0))</f>
        <v>257.4</v>
      </c>
      <c r="O50" s="13" t="n">
        <f aca="false">M50*$B$33</f>
        <v>421.2</v>
      </c>
      <c r="P50" s="13" t="n">
        <f aca="false">P49*(1+$B$37)</f>
        <v>48731.2422888067</v>
      </c>
      <c r="Q50" s="13" t="n">
        <f aca="false">B50+C50+D50+E50+F50+G50-H50-I50-M50-N50-O50-P50</f>
        <v>870727.96459587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870727.96459587</v>
      </c>
      <c r="C51" s="13" t="n">
        <f aca="false">IF((B51-(P51/2))*$B$3&gt;0,(B51-(P51/2))*$B$3,0)</f>
        <v>46939.3027622185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10626.7225972099</v>
      </c>
      <c r="J51" s="18" t="n">
        <f aca="false">MAX((MAX((C51-(1000*$B$34)),0))+(D51*$B$8)+(E51*$B$13)+(F51*$B$18)+(G51*$B$23)-H51-I51,0)</f>
        <v>30359.4250620079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4318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4318</v>
      </c>
      <c r="N51" s="13" t="n">
        <f aca="false">IF($B$34=2,IF(M51&gt;1944,M51*0.055,0),IF(M51&gt;972,M51*0.055,0))</f>
        <v>237.49</v>
      </c>
      <c r="O51" s="13" t="n">
        <f aca="false">M51*$B$33</f>
        <v>388.62</v>
      </c>
      <c r="P51" s="13" t="n">
        <f aca="false">P50*(1+$B$37)</f>
        <v>49949.5233460268</v>
      </c>
      <c r="Q51" s="13" t="n">
        <f aca="false">B51+C51+D51+E51+F51+G51-H51-I51-M51-N51-O51-P51</f>
        <v>847193.756311851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847193.756311851</v>
      </c>
      <c r="C52" s="13" t="n">
        <f aca="false">IF((B52-(P52/2))*$B$3&gt;0,(B52-(P52/2))*$B$3,0)</f>
        <v>45598.5017206342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11416.9477452334</v>
      </c>
      <c r="J52" s="18" t="n">
        <f aca="false">MAX((MAX((C52-(1000*$B$34)),0))+(D52*$B$8)+(E52*$B$13)+(F52*$B$18)+(G52*$B$23)-H52-I52,0)</f>
        <v>32337.506892765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4885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4885</v>
      </c>
      <c r="N52" s="13" t="n">
        <f aca="false">IF($B$34=2,IF(M52&gt;1944,M52*0.055,0),IF(M52&gt;972,M52*0.055,0))</f>
        <v>268.675</v>
      </c>
      <c r="O52" s="13" t="n">
        <f aca="false">M52*$B$33</f>
        <v>439.65</v>
      </c>
      <c r="P52" s="13" t="n">
        <f aca="false">P51*(1+$B$37)</f>
        <v>51198.2614296775</v>
      </c>
      <c r="Q52" s="13" t="n">
        <f aca="false">B52+C52+D52+E52+F52+G52-H52-I52-M52-N52-O52-P52</f>
        <v>823739.676774939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823739.676774939</v>
      </c>
      <c r="C53" s="13" t="n">
        <f aca="false">IF((B53-(P53/2))*$B$3&gt;0,(B53-(P53/2))*$B$3,0)</f>
        <v>44261.2815124687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11229.9924529009</v>
      </c>
      <c r="J53" s="18" t="n">
        <f aca="false">MAX((MAX((C53-(1000*$B$34)),0))+(D53*$B$8)+(E53*$B$13)+(F53*$B$18)+(G53*$B$23)-H53-I53,0)</f>
        <v>30987.6498582135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4497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4497</v>
      </c>
      <c r="N53" s="13" t="n">
        <f aca="false">IF($B$34=2,IF(M53&gt;1944,M53*0.055,0),IF(M53&gt;972,M53*0.055,0))</f>
        <v>247.335</v>
      </c>
      <c r="O53" s="13" t="n">
        <f aca="false">M53*$B$33</f>
        <v>404.73</v>
      </c>
      <c r="P53" s="13" t="n">
        <f aca="false">P52*(1+$B$37)</f>
        <v>52478.2179654194</v>
      </c>
      <c r="Q53" s="13" t="n">
        <f aca="false">B53+C53+D53+E53+F53+G53-H53-I53-M53-N53-O53-P53</f>
        <v>798100.043667733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798100.043667733</v>
      </c>
      <c r="C54" s="13" t="n">
        <f aca="false">IF((B54-(P54/2))*$B$3&gt;0,(B54-(P54/2))*$B$3,0)</f>
        <v>42801.8751113053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11009.7338337536</v>
      </c>
      <c r="J54" s="18" t="n">
        <f aca="false">MAX((MAX((C54-(1000*$B$34)),0))+(D54*$B$8)+(E54*$B$13)+(F54*$B$18)+(G54*$B$23)-H54-I54,0)</f>
        <v>29538.7617621364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4087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4087</v>
      </c>
      <c r="N54" s="13" t="n">
        <f aca="false">IF($B$34=2,IF(M54&gt;1944,M54*0.055,0),IF(M54&gt;972,M54*0.055,0))</f>
        <v>224.785</v>
      </c>
      <c r="O54" s="13" t="n">
        <f aca="false">M54*$B$33</f>
        <v>367.83</v>
      </c>
      <c r="P54" s="13" t="n">
        <f aca="false">P53*(1+$B$37)</f>
        <v>53790.1734145549</v>
      </c>
      <c r="Q54" s="13" t="n">
        <f aca="false">B54+C54+D54+E54+F54+G54-H54-I54-M54-N54-O54-P54</f>
        <v>770169.017015314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770169.017015314</v>
      </c>
      <c r="C55" s="13" t="n">
        <f aca="false">IF((B55-(P55/2))*$B$3&gt;0,(B55-(P55/2))*$B$3,0)</f>
        <v>41214.3861992897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10753.8519908645</v>
      </c>
      <c r="J55" s="18" t="n">
        <f aca="false">MAX((MAX((C55-(1000*$B$34)),0))+(D55*$B$8)+(E55*$B$13)+(F55*$B$18)+(G55*$B$23)-H55-I55,0)</f>
        <v>27986.7978493162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3656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3656</v>
      </c>
      <c r="N55" s="13" t="n">
        <f aca="false">IF($B$34=2,IF(M55&gt;1944,M55*0.055,0),IF(M55&gt;972,M55*0.055,0))</f>
        <v>201.08</v>
      </c>
      <c r="O55" s="13" t="n">
        <f aca="false">M55*$B$33</f>
        <v>329.04</v>
      </c>
      <c r="P55" s="13" t="n">
        <f aca="false">P54*(1+$B$37)</f>
        <v>55134.9277499188</v>
      </c>
      <c r="Q55" s="13" t="n">
        <f aca="false">B55+C55+D55+E55+F55+G55-H55-I55-M55-N55-O55-P55</f>
        <v>739834.767114712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739834.767114712</v>
      </c>
      <c r="C56" s="13" t="n">
        <f aca="false">IF((B56-(P56/2))*$B$3&gt;0,(B56-(P56/2))*$B$3,0)</f>
        <v>39492.5854736798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10459.8741285541</v>
      </c>
      <c r="J56" s="18" t="n">
        <f aca="false">MAX((MAX((C56-(1000*$B$34)),0))+(D56*$B$8)+(E56*$B$13)+(F56*$B$18)+(G56*$B$23)-H56-I56,0)</f>
        <v>26327.5120867018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3205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3205</v>
      </c>
      <c r="N56" s="13" t="n">
        <f aca="false">IF($B$34=2,IF(M56&gt;1944,M56*0.055,0),IF(M56&gt;972,M56*0.055,0))</f>
        <v>176.275</v>
      </c>
      <c r="O56" s="13" t="n">
        <f aca="false">M56*$B$33</f>
        <v>288.45</v>
      </c>
      <c r="P56" s="13" t="n">
        <f aca="false">P55*(1+$B$37)</f>
        <v>56513.3009436667</v>
      </c>
      <c r="Q56" s="13" t="n">
        <f aca="false">B56+C56+D56+E56+F56+G56-H56-I56-M56-N56-O56-P56</f>
        <v>706979.253257747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706979.253257747</v>
      </c>
      <c r="C57" s="13" t="n">
        <f aca="false">IF((B57-(P57/2))*$B$3&gt;0,(B57-(P57/2))*$B$3,0)</f>
        <v>37629.8983520885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10125.1659502034</v>
      </c>
      <c r="J57" s="18" t="n">
        <f aca="false">MAX((MAX((C57-(1000*$B$34)),0))+(D57*$B$8)+(E57*$B$13)+(F57*$B$18)+(G57*$B$23)-H57-I57,0)</f>
        <v>24556.4525160456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2733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2733</v>
      </c>
      <c r="N57" s="13" t="n">
        <f aca="false">IF($B$34=2,IF(M57&gt;1944,M57*0.055,0),IF(M57&gt;972,M57*0.055,0))</f>
        <v>150.315</v>
      </c>
      <c r="O57" s="13" t="n">
        <f aca="false">M57*$B$33</f>
        <v>245.97</v>
      </c>
      <c r="P57" s="13" t="n">
        <f aca="false">P56*(1+$B$37)</f>
        <v>57926.1334672584</v>
      </c>
      <c r="Q57" s="13" t="n">
        <f aca="false">B57+C57+D57+E57+F57+G57-H57-I57-M57-N57-O57-P57</f>
        <v>671480.287306534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671480.287306534</v>
      </c>
      <c r="C58" s="13" t="n">
        <f aca="false">IF((B58-(P58/2))*$B$3&gt;0,(B58-(P58/2))*$B$3,0)</f>
        <v>35619.5194867033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9746.95350731175</v>
      </c>
      <c r="J58" s="18" t="n">
        <f aca="false">MAX((MAX((C58-(1000*$B$34)),0))+(D58*$B$8)+(E58*$B$13)+(F58*$B$18)+(G58*$B$23)-H58-I58,0)</f>
        <v>22669.0529212948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2243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2243</v>
      </c>
      <c r="N58" s="13" t="n">
        <f aca="false">IF($B$34=2,IF(M58&gt;1944,M58*0.055,0),IF(M58&gt;972,M58*0.055,0))</f>
        <v>123.365</v>
      </c>
      <c r="O58" s="13" t="n">
        <f aca="false">M58*$B$33</f>
        <v>201.87</v>
      </c>
      <c r="P58" s="13" t="n">
        <f aca="false">P57*(1+$B$37)</f>
        <v>59374.2868039399</v>
      </c>
      <c r="Q58" s="13" t="n">
        <f aca="false">B58+C58+D58+E58+F58+G58-H58-I58-M58-N58-O58-P58</f>
        <v>633206.818423889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633206.818423889</v>
      </c>
      <c r="C59" s="13" t="n">
        <f aca="false">IF((B59-(P59/2))*$B$3&gt;0,(B59-(P59/2))*$B$3,0)</f>
        <v>33454.1510522463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9322.2543252451</v>
      </c>
      <c r="J59" s="18" t="n">
        <f aca="false">MAX((MAX((C59-(1000*$B$34)),0))+(D59*$B$8)+(E59*$B$13)+(F59*$B$18)+(G59*$B$23)-H59-I59,0)</f>
        <v>20660.4389481218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1734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1734</v>
      </c>
      <c r="N59" s="13" t="n">
        <f aca="false">IF($B$34=2,IF(M59&gt;1944,M59*0.055,0),IF(M59&gt;972,M59*0.055,0))</f>
        <v>95.37</v>
      </c>
      <c r="O59" s="13" t="n">
        <f aca="false">M59*$B$33</f>
        <v>156.06</v>
      </c>
      <c r="P59" s="13" t="n">
        <f aca="false">P58*(1+$B$37)</f>
        <v>60858.6439740383</v>
      </c>
      <c r="Q59" s="13" t="n">
        <f aca="false">B59+C59+D59+E59+F59+G59-H59-I59-M59-N59-O59-P59</f>
        <v>592023.183397972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592023.183397972</v>
      </c>
      <c r="C60" s="13" t="n">
        <f aca="false">IF((B60-(P60/2))*$B$3&gt;0,(B60-(P60/2))*$B$3,0)</f>
        <v>31126.2386240509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8847.92776344176</v>
      </c>
      <c r="J60" s="18" t="n">
        <f aca="false">MAX((MAX((C60-(1000*$B$34)),0))+(D60*$B$8)+(E60*$B$13)+(F60*$B$18)+(G60*$B$23)-H60-I60,0)</f>
        <v>18525.6125321801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1209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1209</v>
      </c>
      <c r="N60" s="13" t="n">
        <f aca="false">IF($B$34=2,IF(M60&gt;1944,M60*0.055,0),IF(M60&gt;972,M60*0.055,0))</f>
        <v>66.495</v>
      </c>
      <c r="O60" s="13" t="n">
        <f aca="false">M60*$B$33</f>
        <v>108.81</v>
      </c>
      <c r="P60" s="13" t="n">
        <f aca="false">P59*(1+$B$37)</f>
        <v>62380.1100733893</v>
      </c>
      <c r="Q60" s="13" t="n">
        <f aca="false">B60+C60+D60+E60+F60+G60-H60-I60-M60-N60-O60-P60</f>
        <v>547784.380856763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547784.380856763</v>
      </c>
      <c r="C61" s="13" t="n">
        <f aca="false">IF((B61-(P61/2))*$B$3&gt;0,(B61-(P61/2))*$B$3,0)</f>
        <v>28627.7088816504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8320.60407770916</v>
      </c>
      <c r="J61" s="18" t="n">
        <f aca="false">MAX((MAX((C61-(1000*$B$34)),0))+(D61*$B$8)+(E61*$B$13)+(F61*$B$18)+(G61*$B$23)-H61-I61,0)</f>
        <v>16259.2594017378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687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687</v>
      </c>
      <c r="N61" s="13" t="n">
        <f aca="false">IF($B$34=2,IF(M61&gt;1944,M61*0.055,0),IF(M61&gt;972,M61*0.055,0))</f>
        <v>0</v>
      </c>
      <c r="O61" s="13" t="n">
        <f aca="false">M61*$B$33</f>
        <v>61.83</v>
      </c>
      <c r="P61" s="13" t="n">
        <f aca="false">P60*(1+$B$37)</f>
        <v>63939.612825224</v>
      </c>
      <c r="Q61" s="13" t="n">
        <f aca="false">B61+C61+D61+E61+F61+G61-H61-I61-M61-N61-O61-P61</f>
        <v>500355.197433277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500355.197433277</v>
      </c>
      <c r="C62" s="13" t="n">
        <f aca="false">IF((B62-(P62/2))*$B$3&gt;0,(B62-(P62/2))*$B$3,0)</f>
        <v>25951.0310952494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7736.94377037779</v>
      </c>
      <c r="J62" s="18" t="n">
        <f aca="false">MAX((MAX((C62-(1000*$B$34)),0))+(D62*$B$8)+(E62*$B$13)+(F62*$B$18)+(G62*$B$23)-H62-I62,0)</f>
        <v>13856.5500240841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232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232</v>
      </c>
      <c r="N62" s="13" t="n">
        <f aca="false">IF($B$34=2,IF(M62&gt;1944,M62*0.055,0),IF(M62&gt;972,M62*0.055,0))</f>
        <v>0</v>
      </c>
      <c r="O62" s="13" t="n">
        <f aca="false">M62*$B$33</f>
        <v>20.88</v>
      </c>
      <c r="P62" s="13" t="n">
        <f aca="false">P61*(1+$B$37)</f>
        <v>65538.1031458546</v>
      </c>
      <c r="Q62" s="13" t="n">
        <f aca="false">B62+C62+D62+E62+F62+G62-H62-I62-M62-N62-O62-P62</f>
        <v>449420.764311506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449420.764311506</v>
      </c>
      <c r="C63" s="13" t="n">
        <f aca="false">IF((B63-(P63/2))*$B$3&gt;0,(B63-(P63/2))*$B$3,0)</f>
        <v>23078.7029979337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8508.0687967698</v>
      </c>
      <c r="J63" s="18" t="n">
        <f aca="false">MAX((MAX((C63-(1000*$B$34)),0))+(D63*$B$8)+(E63*$B$13)+(F63*$B$18)+(G63*$B$23)-H63-I63,0)</f>
        <v>15443.1930278011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520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520</v>
      </c>
      <c r="N63" s="13" t="n">
        <f aca="false">IF($B$34=2,IF(M63&gt;1944,M63*0.055,0),IF(M63&gt;972,M63*0.055,0))</f>
        <v>0</v>
      </c>
      <c r="O63" s="13" t="n">
        <f aca="false">M63*$B$33</f>
        <v>46.8</v>
      </c>
      <c r="P63" s="13" t="n">
        <f aca="false">P62*(1+$B$37)</f>
        <v>67176.555724501</v>
      </c>
      <c r="Q63" s="13" t="n">
        <f aca="false">B63+C63+D63+E63+F63+G63-H63-I63-M63-N63-O63-P63</f>
        <v>398120.601614807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398120.601614807</v>
      </c>
      <c r="C64" s="13" t="n">
        <f aca="false">IF((B64-(P64/2))*$B$3&gt;0,(B64-(P64/2))*$B$3,0)</f>
        <v>20184.940232733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7868.58486040333</v>
      </c>
      <c r="J64" s="18" t="n">
        <f aca="false">MAX((MAX((C64-(1000*$B$34)),0))+(D64*$B$8)+(E64*$B$13)+(F64*$B$18)+(G64*$B$23)-H64-I64,0)</f>
        <v>12892.5410551853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78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78</v>
      </c>
      <c r="N64" s="13" t="n">
        <f aca="false">IF($B$34=2,IF(M64&gt;1944,M64*0.055,0),IF(M64&gt;972,M64*0.055,0))</f>
        <v>0</v>
      </c>
      <c r="O64" s="13" t="n">
        <f aca="false">M64*$B$33</f>
        <v>7.02</v>
      </c>
      <c r="P64" s="13" t="n">
        <f aca="false">P63*(1+$B$37)</f>
        <v>68855.9696176135</v>
      </c>
      <c r="Q64" s="13" t="n">
        <f aca="false">B64+C64+D64+E64+F64+G64-H64-I64-M64-N64-O64-P64</f>
        <v>343072.153052378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343072.153052378</v>
      </c>
      <c r="C65" s="13" t="n">
        <f aca="false">IF((B65-(P65/2))*$B$3&gt;0,(B65-(P65/2))*$B$3,0)</f>
        <v>17081.982508596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7161.23347563398</v>
      </c>
      <c r="J65" s="18" t="n">
        <f aca="false">MAX((MAX((C65-(1000*$B$34)),0))+(D65*$B$8)+(E65*$B$13)+(F65*$B$18)+(G65*$B$23)-H65-I65,0)</f>
        <v>10184.3678976561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283679.152091981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283679.152091981</v>
      </c>
      <c r="C66" s="13" t="n">
        <f aca="false">IF((B66-(P66/2))*$B$3&gt;0,(B66-(P66/2))*$B$3,0)</f>
        <v>13736.7079056487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6375.47551545357</v>
      </c>
      <c r="J66" s="18" t="n">
        <f aca="false">MAX((MAX((C66-(1000*$B$34)),0))+(D66*$B$8)+(E66*$B$13)+(F66*$B$18)+(G66*$B$23)-H66-I66,0)</f>
        <v>7295.33347817147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219632.682490647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219632.682490647</v>
      </c>
      <c r="C67" s="13" t="n">
        <f aca="false">IF((B67-(P67/2))*$B$3&gt;0,(B67-(P67/2))*$B$3,0)</f>
        <v>10131.9417168882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5504.62178861032</v>
      </c>
      <c r="J67" s="18" t="n">
        <f aca="false">MAX((MAX((C67-(1000*$B$34)),0))+(D67*$B$8)+(E67*$B$13)+(F67*$B$18)+(G67*$B$23)-H67-I67,0)</f>
        <v>4214.16063332802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150696.494967482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150696.494967482</v>
      </c>
      <c r="C68" s="13" t="n">
        <f aca="false">IF((B68-(P68/2))*$B$3&gt;0,(B68-(P68/2))*$B$3,0)</f>
        <v>6254.54150531902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4542.84081856069</v>
      </c>
      <c r="J68" s="18" t="n">
        <f aca="false">MAX((MAX((C68-(1000*$B$34)),0))+(D68*$B$8)+(E68*$B$13)+(F68*$B$18)+(G68*$B$23)-H68-I68,0)</f>
        <v>932.710842331623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76625.0989494087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76625.0989494087</v>
      </c>
      <c r="C69" s="13" t="n">
        <f aca="false">IF((B69-(P69/2))*$B$3&gt;0,(B69-(P69/2))*$B$3,0)</f>
        <v>2090.85117718154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3483.97663720345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-2836.49169497046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-2836.49169497046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2970.65202179141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-86228.8195214433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-86228.8195214433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3024.53341484774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-172098.214373222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-172098.214373222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3079.43953677868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-260517.881390411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-260517.881390411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3135.39040176335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-351563.326327768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-351563.326327768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3192.40642043718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-445312.433930782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-445312.433930782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3250.50840780233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-541845.549207974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-541845.549207974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3309.71759129666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-641245.56171397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-641245.56171397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3370.05561902421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-743597.992962691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-743597.992962691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3431.5445681505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-848991.087094942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-848991.087094942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3494.20695346607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-957515.904929885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-957515.904929885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3558.06573612144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-1069266.42153527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-1069266.42153527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3623.1443325371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-1184339.62745691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-1184339.62745691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3689.4666234919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-1302835.63375388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-1302835.63375388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3757.0569633936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-1424857.78099183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-1424857.78099183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3825.94018973502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-1550512.75235341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-1550512.75235341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3896.14163273968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-1679910.69103144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-1679910.69103144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3967.68712520063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-1813165.32207722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7339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7339</v>
      </c>
      <c r="N90" s="13" t="n">
        <f aca="false">IF($B$34=2,IF(M90&gt;1944,M90*0.055,0),IF(M90&gt;972,M90*0.055,0))</f>
        <v>403.645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999008.9474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999008.9474</v>
      </c>
      <c r="C91" s="13" t="n">
        <f aca="false">IF((B91-(P91/2))*$C$3&gt;0,(B91-(P91/2))*$C$3,0)</f>
        <v>43559.70635256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40126.61635256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7249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7249</v>
      </c>
      <c r="N91" s="13" t="n">
        <f aca="false">IF($B$34=2,IF(M91&gt;1944,M91*0.055,0),IF(M91&gt;972,M91*0.055,0))</f>
        <v>398.695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996618.90875256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996618.90875256</v>
      </c>
      <c r="C92" s="13" t="n">
        <f aca="false">IF((B92-(P92/2))*$C$3&gt;0,(B92-(P92/2))*$C$3,0)</f>
        <v>43425.7184546937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39770.4840046937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7137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7137</v>
      </c>
      <c r="N92" s="13" t="n">
        <f aca="false">IF($B$34=2,IF(M92&gt;1944,M92*0.055,0),IF(M92&gt;972,M92*0.055,0))</f>
        <v>392.535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992735.484157254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992735.484157254</v>
      </c>
      <c r="C93" s="13" t="n">
        <f aca="false">IF((B93-(P93/2))*$C$3&gt;0,(B93-(P93/2))*$C$3,0)</f>
        <v>43224.4487643749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39335.4601921249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7000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7000</v>
      </c>
      <c r="N93" s="13" t="n">
        <f aca="false">IF($B$34=2,IF(M93&gt;1944,M93*0.055,0),IF(M93&gt;972,M93*0.055,0))</f>
        <v>385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987262.217673378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987262.217673378</v>
      </c>
      <c r="C94" s="13" t="n">
        <f aca="false">IF((B94-(P94/2))*$C$3&gt;0,(B94-(P94/2))*$C$3,0)</f>
        <v>42951.5804968636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39523.7151342523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7059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7059</v>
      </c>
      <c r="N94" s="13" t="n">
        <f aca="false">IF($B$34=2,IF(M94&gt;1944,M94*0.055,0),IF(M94&gt;972,M94*0.055,0))</f>
        <v>388.245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980640.060697971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980640.060697971</v>
      </c>
      <c r="C95" s="13" t="n">
        <f aca="false">IF((B95-(P95/2))*$C$3&gt;0,(B95-(P95/2))*$C$3,0)</f>
        <v>42626.6565582813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38940.0395789819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6876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6876</v>
      </c>
      <c r="N95" s="13" t="n">
        <f aca="false">IF($B$34=2,IF(M95&gt;1944,M95*0.055,0),IF(M95&gt;972,M95*0.055,0))</f>
        <v>378.18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972235.393668455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972235.393668455</v>
      </c>
      <c r="C96" s="13" t="n">
        <f aca="false">IF((B96-(P96/2))*$C$3&gt;0,(B96-(P96/2))*$C$3,0)</f>
        <v>42221.5076673859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38262.6914663214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6664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6664</v>
      </c>
      <c r="N96" s="13" t="n">
        <f aca="false">IF($B$34=2,IF(M96&gt;1944,M96*0.055,0),IF(M96&gt;972,M96*0.055,0))</f>
        <v>366.52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961936.422544981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961936.422544981</v>
      </c>
      <c r="C97" s="13" t="n">
        <f aca="false">IF((B97-(P97/2))*$C$3&gt;0,(B97-(P97/2))*$C$3,0)</f>
        <v>41731.1323161014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37485.9943578193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6424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6424</v>
      </c>
      <c r="N97" s="13" t="n">
        <f aca="false">IF($B$34=2,IF(M97&gt;1944,M97*0.055,0),IF(M97&gt;972,M97*0.055,0))</f>
        <v>353.32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949622.916772362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949622.916772362</v>
      </c>
      <c r="C98" s="13" t="n">
        <f aca="false">IF((B98-(P98/2))*$C$3&gt;0,(B98-(P98/2))*$C$3,0)</f>
        <v>41150.1530902258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36603.8621496295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6154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6154</v>
      </c>
      <c r="N98" s="13" t="n">
        <f aca="false">IF($B$34=2,IF(M98&gt;1944,M98*0.055,0),IF(M98&gt;972,M98*0.055,0))</f>
        <v>338.47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935168.904936987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935168.904936987</v>
      </c>
      <c r="C99" s="13" t="n">
        <f aca="false">IF((B99-(P99/2))*$C$3&gt;0,(B99-(P99/2))*$C$3,0)</f>
        <v>40472.9363102288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37631.9370252806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6469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6469</v>
      </c>
      <c r="N99" s="13" t="n">
        <f aca="false">IF($B$34=2,IF(M99&gt;1944,M99*0.055,0),IF(M99&gt;972,M99*0.055,0))</f>
        <v>355.795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920013.386287789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920013.386287789</v>
      </c>
      <c r="C100" s="13" t="n">
        <f aca="false">IF((B100-(P100/2))*$C$3&gt;0,(B100-(P100/2))*$C$3,0)</f>
        <v>39763.3315747903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36589.247226786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6150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6150</v>
      </c>
      <c r="N100" s="13" t="n">
        <f aca="false">IF($B$34=2,IF(M100&gt;1944,M100*0.055,0),IF(M100&gt;972,M100*0.055,0))</f>
        <v>338.25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902498.58286649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902498.58286649</v>
      </c>
      <c r="C101" s="13" t="n">
        <f aca="false">IF((B101-(P101/2))*$C$3&gt;0,(B101-(P101/2))*$C$3,0)</f>
        <v>38947.6901057111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35423.3435385038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5797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5797</v>
      </c>
      <c r="N101" s="13" t="n">
        <f aca="false">IF($B$34=2,IF(M101&gt;1944,M101*0.055,0),IF(M101&gt;972,M101*0.055,0))</f>
        <v>318.835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882479.290884225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882479.290884225</v>
      </c>
      <c r="C102" s="13" t="n">
        <f aca="false">IF((B102-(P102/2))*$C$3&gt;0,(B102-(P102/2))*$C$3,0)</f>
        <v>38019.5198976239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34126.8724827444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5410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5410</v>
      </c>
      <c r="N102" s="13" t="n">
        <f aca="false">IF($B$34=2,IF(M102&gt;1944,M102*0.055,0),IF(M102&gt;972,M102*0.055,0))</f>
        <v>297.55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859800.927977974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859800.927977974</v>
      </c>
      <c r="C103" s="13" t="n">
        <f aca="false">IF((B103-(P103/2))*$C$3&gt;0,(B103-(P103/2))*$C$3,0)</f>
        <v>36971.9109629691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32692.0195129373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4988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4988</v>
      </c>
      <c r="N103" s="13" t="n">
        <f aca="false">IF($B$34=2,IF(M103&gt;1944,M103*0.055,0),IF(M103&gt;972,M103*0.055,0))</f>
        <v>274.34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834300.056263301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834300.056263301</v>
      </c>
      <c r="C104" s="13" t="n">
        <f aca="false">IF((B104-(P104/2))*$C$3&gt;0,(B104-(P104/2))*$C$3,0)</f>
        <v>35797.5585004638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31110.5300277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4532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4532</v>
      </c>
      <c r="N104" s="13" t="n">
        <f aca="false">IF($B$34=2,IF(M104&gt;1944,M104*0.055,0),IF(M104&gt;972,M104*0.055,0))</f>
        <v>249.26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805801.758920424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805801.758920424</v>
      </c>
      <c r="C105" s="13" t="n">
        <f aca="false">IF((B105-(P105/2))*$C$3&gt;0,(B105-(P105/2))*$C$3,0)</f>
        <v>34488.6463585231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29373.5905721397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4041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4041</v>
      </c>
      <c r="N105" s="13" t="n">
        <f aca="false">IF($B$34=2,IF(M105&gt;1944,M105*0.055,0),IF(M105&gt;972,M105*0.055,0))</f>
        <v>222.255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774121.115414017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774121.115414017</v>
      </c>
      <c r="C106" s="13" t="n">
        <f aca="false">IF((B106-(P106/2))*$C$3&gt;0,(B106-(P106/2))*$C$3,0)</f>
        <v>33036.9124760246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27471.8919033906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3515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3515</v>
      </c>
      <c r="N106" s="13" t="n">
        <f aca="false">IF($B$34=2,IF(M106&gt;1944,M106*0.055,0),IF(M106&gt;972,M106*0.055,0))</f>
        <v>193.325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739061.572121111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739061.572121111</v>
      </c>
      <c r="C107" s="13" t="n">
        <f aca="false">IF((B107-(P107/2))*$C$3&gt;0,(B107-(P107/2))*$C$3,0)</f>
        <v>31433.5764771271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25395.5540914453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2955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2955</v>
      </c>
      <c r="N107" s="13" t="n">
        <f aca="false">IF($B$34=2,IF(M107&gt;1944,M107*0.055,0),IF(M107&gt;972,M107*0.055,0))</f>
        <v>162.525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700413.23530939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700413.23530939</v>
      </c>
      <c r="C108" s="13" t="n">
        <f aca="false">IF((B108-(P108/2))*$C$3&gt;0,(B108-(P108/2))*$C$3,0)</f>
        <v>29669.2638163099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23134.0480455058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2362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2362</v>
      </c>
      <c r="N108" s="13" t="n">
        <f aca="false">IF($B$34=2,IF(M108&gt;1944,M108*0.055,0),IF(M108&gt;972,M108*0.055,0))</f>
        <v>129.91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657952.137795119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657952.137795119</v>
      </c>
      <c r="C109" s="13" t="n">
        <f aca="false">IF((B109-(P109/2))*$C$3&gt;0,(B109-(P109/2))*$C$3,0)</f>
        <v>27733.9731525763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20676.1601385647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1738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1738</v>
      </c>
      <c r="N109" s="13" t="n">
        <f aca="false">IF($B$34=2,IF(M109&gt;1944,M109*0.055,0),IF(M109&gt;972,M109*0.055,0))</f>
        <v>95.59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611438.412279314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611438.412279314</v>
      </c>
      <c r="C110" s="13" t="n">
        <f aca="false">IF((B110-(P110/2))*$C$3&gt;0,(B110-(P110/2))*$C$3,0)</f>
        <v>25616.9951778811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18009.9081487282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1085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1085</v>
      </c>
      <c r="N110" s="13" t="n">
        <f aca="false">IF($B$34=2,IF(M110&gt;1944,M110*0.055,0),IF(M110&gt;972,M110*0.055,0))</f>
        <v>59.675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560615.43257577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560615.43257577</v>
      </c>
      <c r="C111" s="13" t="n">
        <f aca="false">IF((B111-(P111/2))*$C$3&gt;0,(B111-(P111/2))*$C$3,0)</f>
        <v>23306.8744175875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15122.5000282141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458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458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505178.185451882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505178.185451882</v>
      </c>
      <c r="C112" s="13" t="n">
        <f aca="false">IF((B112-(P112/2))*$C$3&gt;0,(B112-(P112/2))*$C$3,0)</f>
        <v>20790.0048676797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11998.9263575309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444577.356656988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444577.356656988</v>
      </c>
      <c r="C113" s="13" t="n">
        <f aca="false">IF((B113-(P113/2))*$C$3&gt;0,(B113-(P113/2))*$C$3,0)</f>
        <v>18041.931339363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8613.25834789341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378005.421572121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378005.421572121</v>
      </c>
      <c r="C114" s="13" t="n">
        <f aca="false">IF((B114-(P114/2))*$C$3&gt;0,(B114-(P114/2))*$C$3,0)</f>
        <v>15026.7318062276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4928.02667909232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305072.326198307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305072.326198307</v>
      </c>
      <c r="C115" s="13" t="n">
        <f aca="false">IF((B115-(P115/2))*$C$3&gt;0,(B115-(P115/2))*$C$3,0)</f>
        <v>11727.0175597252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924.21797021028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225365.835993758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225365.835993758</v>
      </c>
      <c r="C116" s="13" t="n">
        <f aca="false">IF((B116-(P116/2))*$C$3&gt;0,(B116-(P116/2))*$C$3,0)</f>
        <v>8124.41261432144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138450.356498661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138450.356498661</v>
      </c>
      <c r="C117" s="13" t="n">
        <f aca="false">IF((B117-(P117/2))*$C$3&gt;0,(B117-(P117/2))*$C$3,0)</f>
        <v>4199.50125710607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43865.69356734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43865.69356734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-58806.0227284988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-58806.0227284988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-165514.180411243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-165514.180411243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-276413.503972393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-276413.503972393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-391664.788466437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-391664.788466437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-510324.144654609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-510324.144654609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-633670.699361959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-633670.699361959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-761884.943711845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-761884.943711845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-895154.482882563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-895154.482882563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-1033674.32481709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-1033674.32481709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-1177647.18102291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-1177647.18102291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-1327283.77998442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-1327283.77998442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-1482803.1937334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-1482803.1937334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-1644433.17814777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-1644433.17814777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-1812410.52757377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-1812410.52757377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-1986981.44439374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-1986981.44439374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-2168401.92418912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-2168401.92418912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-2356938.15717768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991979.8190115</v>
      </c>
      <c r="C138" s="13" t="n">
        <f aca="false">Q90</f>
        <v>999008.9474</v>
      </c>
      <c r="D138" s="13" t="n">
        <f aca="false">B138-B2</f>
        <v>-8019.18098850001</v>
      </c>
      <c r="E138" s="13" t="n">
        <f aca="false">C138-C2</f>
        <v>-990.052600000054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982550.914594978</v>
      </c>
      <c r="C139" s="13" t="n">
        <f aca="false">Q91</f>
        <v>996618.90875256</v>
      </c>
      <c r="D139" s="13" t="n">
        <f aca="false">B139-B138</f>
        <v>-9428.90441652166</v>
      </c>
      <c r="E139" s="13" t="n">
        <f aca="false">C139-C138</f>
        <v>-2390.03864743991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971642.025352942</v>
      </c>
      <c r="C140" s="13" t="n">
        <f aca="false">Q92</f>
        <v>992735.484157254</v>
      </c>
      <c r="D140" s="13" t="n">
        <f aca="false">B140-B139</f>
        <v>-10908.8892420359</v>
      </c>
      <c r="E140" s="13" t="n">
        <f aca="false">C140-C139</f>
        <v>-3883.42459530639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959178.253161751</v>
      </c>
      <c r="C141" s="13" t="n">
        <f aca="false">Q93</f>
        <v>987262.217673378</v>
      </c>
      <c r="D141" s="13" t="n">
        <f aca="false">B141-B140</f>
        <v>-12463.7721911916</v>
      </c>
      <c r="E141" s="13" t="n">
        <f aca="false">C141-C140</f>
        <v>-5473.26648387522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945083.310331903</v>
      </c>
      <c r="C142" s="13" t="n">
        <f aca="false">Q94</f>
        <v>980640.060697971</v>
      </c>
      <c r="D142" s="13" t="n">
        <f aca="false">B142-B141</f>
        <v>-14094.9428298475</v>
      </c>
      <c r="E142" s="13" t="n">
        <f aca="false">C142-C141</f>
        <v>-6622.15697540762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929277.185545811</v>
      </c>
      <c r="C143" s="13" t="n">
        <f aca="false">Q95</f>
        <v>972235.393668455</v>
      </c>
      <c r="D143" s="13" t="n">
        <f aca="false">B143-B142</f>
        <v>-15806.1247860921</v>
      </c>
      <c r="E143" s="13" t="n">
        <f aca="false">C143-C142</f>
        <v>-8404.66702951619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911674.854592297</v>
      </c>
      <c r="C144" s="13" t="n">
        <f aca="false">Q96</f>
        <v>961936.422544981</v>
      </c>
      <c r="D144" s="13" t="n">
        <f aca="false">B144-B143</f>
        <v>-17602.3309535142</v>
      </c>
      <c r="E144" s="13" t="n">
        <f aca="false">C144-C143</f>
        <v>-10298.9711234741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892189.517729921</v>
      </c>
      <c r="C145" s="13" t="n">
        <f aca="false">Q97</f>
        <v>949622.916772362</v>
      </c>
      <c r="D145" s="13" t="n">
        <f aca="false">B145-B144</f>
        <v>-19485.3368623761</v>
      </c>
      <c r="E145" s="13" t="n">
        <f aca="false">C145-C144</f>
        <v>-12313.5057726189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870727.96459587</v>
      </c>
      <c r="C146" s="13" t="n">
        <f aca="false">Q98</f>
        <v>935168.904936987</v>
      </c>
      <c r="D146" s="13" t="n">
        <f aca="false">B146-B145</f>
        <v>-21461.5531340512</v>
      </c>
      <c r="E146" s="13" t="n">
        <f aca="false">C146-C145</f>
        <v>-14454.0118353742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847193.756311851</v>
      </c>
      <c r="C147" s="13" t="n">
        <f aca="false">Q99</f>
        <v>920013.386287789</v>
      </c>
      <c r="D147" s="13" t="n">
        <f aca="false">B147-B146</f>
        <v>-23534.2082840189</v>
      </c>
      <c r="E147" s="13" t="n">
        <f aca="false">C147-C146</f>
        <v>-15155.5186491982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823739.676774939</v>
      </c>
      <c r="C148" s="13" t="n">
        <f aca="false">Q100</f>
        <v>902498.58286649</v>
      </c>
      <c r="D148" s="13" t="n">
        <f aca="false">B148-B147</f>
        <v>-23454.0795369125</v>
      </c>
      <c r="E148" s="13" t="n">
        <f aca="false">C148-C147</f>
        <v>-17514.8034212997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798100.043667733</v>
      </c>
      <c r="C149" s="13" t="n">
        <f aca="false">Q101</f>
        <v>882479.290884225</v>
      </c>
      <c r="D149" s="13" t="n">
        <f aca="false">B149-B148</f>
        <v>-25639.6331072059</v>
      </c>
      <c r="E149" s="13" t="n">
        <f aca="false">C149-C148</f>
        <v>-20019.2919822648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770169.017015314</v>
      </c>
      <c r="C150" s="13" t="n">
        <f aca="false">Q102</f>
        <v>859800.927977974</v>
      </c>
      <c r="D150" s="13" t="n">
        <f aca="false">B150-B149</f>
        <v>-27931.0266524185</v>
      </c>
      <c r="E150" s="13" t="n">
        <f aca="false">C150-C149</f>
        <v>-22678.3629062511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739834.767114712</v>
      </c>
      <c r="C151" s="13" t="n">
        <f aca="false">Q103</f>
        <v>834300.056263301</v>
      </c>
      <c r="D151" s="13" t="n">
        <f aca="false">B151-B150</f>
        <v>-30334.2499006025</v>
      </c>
      <c r="E151" s="13" t="n">
        <f aca="false">C151-C150</f>
        <v>-25500.871714673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706979.253257747</v>
      </c>
      <c r="C152" s="13" t="n">
        <f aca="false">Q104</f>
        <v>805801.758920424</v>
      </c>
      <c r="D152" s="13" t="n">
        <f aca="false">B152-B151</f>
        <v>-32855.513856965</v>
      </c>
      <c r="E152" s="13" t="n">
        <f aca="false">C152-C151</f>
        <v>-28498.2973428767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671480.287306534</v>
      </c>
      <c r="C153" s="13" t="n">
        <f aca="false">Q105</f>
        <v>774121.115414017</v>
      </c>
      <c r="D153" s="13" t="n">
        <f aca="false">B153-B152</f>
        <v>-35498.9659512127</v>
      </c>
      <c r="E153" s="13" t="n">
        <f aca="false">C153-C152</f>
        <v>-31680.6435064072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633206.818423889</v>
      </c>
      <c r="C154" s="13" t="n">
        <f aca="false">Q106</f>
        <v>739061.572121111</v>
      </c>
      <c r="D154" s="13" t="n">
        <f aca="false">B154-B153</f>
        <v>-38273.468882645</v>
      </c>
      <c r="E154" s="13" t="n">
        <f aca="false">C154-C153</f>
        <v>-35059.5432929054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592023.183397972</v>
      </c>
      <c r="C155" s="13" t="n">
        <f aca="false">Q107</f>
        <v>700413.23530939</v>
      </c>
      <c r="D155" s="13" t="n">
        <f aca="false">B155-B154</f>
        <v>-41183.6350259166</v>
      </c>
      <c r="E155" s="13" t="n">
        <f aca="false">C155-C154</f>
        <v>-38648.3368117211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547784.380856763</v>
      </c>
      <c r="C156" s="13" t="n">
        <f aca="false">Q108</f>
        <v>657952.137795119</v>
      </c>
      <c r="D156" s="13" t="n">
        <f aca="false">B156-B155</f>
        <v>-44238.8025412093</v>
      </c>
      <c r="E156" s="13" t="n">
        <f aca="false">C156-C155</f>
        <v>-42461.0975142714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500355.197433277</v>
      </c>
      <c r="C157" s="13" t="n">
        <f aca="false">Q109</f>
        <v>611438.412279314</v>
      </c>
      <c r="D157" s="13" t="n">
        <f aca="false">B157-B156</f>
        <v>-47429.1834234861</v>
      </c>
      <c r="E157" s="13" t="n">
        <f aca="false">C157-C156</f>
        <v>-46513.7255158047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449420.764311506</v>
      </c>
      <c r="C158" s="13" t="n">
        <f aca="false">Q110</f>
        <v>560615.43257577</v>
      </c>
      <c r="D158" s="13" t="n">
        <f aca="false">B158-B157</f>
        <v>-50934.4331217704</v>
      </c>
      <c r="E158" s="13" t="n">
        <f aca="false">C158-C157</f>
        <v>-50822.9797035442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398120.601614807</v>
      </c>
      <c r="C159" s="13" t="n">
        <f aca="false">Q111</f>
        <v>505178.185451882</v>
      </c>
      <c r="D159" s="13" t="n">
        <f aca="false">B159-B158</f>
        <v>-51300.1626966998</v>
      </c>
      <c r="E159" s="13" t="n">
        <f aca="false">C159-C158</f>
        <v>-55437.2471238877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343072.153052378</v>
      </c>
      <c r="C160" s="13" t="n">
        <f aca="false">Q112</f>
        <v>444577.356656988</v>
      </c>
      <c r="D160" s="13" t="n">
        <f aca="false">B160-B159</f>
        <v>-55048.4485624282</v>
      </c>
      <c r="E160" s="13" t="n">
        <f aca="false">C160-C159</f>
        <v>-60600.8287948945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283679.152091981</v>
      </c>
      <c r="C161" s="13" t="n">
        <f aca="false">Q113</f>
        <v>378005.421572121</v>
      </c>
      <c r="D161" s="13" t="n">
        <f aca="false">B161-B160</f>
        <v>-59393.0009603977</v>
      </c>
      <c r="E161" s="13" t="n">
        <f aca="false">C161-C160</f>
        <v>-66571.9350848667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219632.682490647</v>
      </c>
      <c r="C162" s="13" t="n">
        <f aca="false">Q114</f>
        <v>305072.326198307</v>
      </c>
      <c r="D162" s="13" t="n">
        <f aca="false">B162-B161</f>
        <v>-64046.4696013337</v>
      </c>
      <c r="E162" s="13" t="n">
        <f aca="false">C162-C161</f>
        <v>-72933.0953738145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150696.494967482</v>
      </c>
      <c r="C163" s="13" t="n">
        <f aca="false">Q115</f>
        <v>225365.835993758</v>
      </c>
      <c r="D163" s="13" t="n">
        <f aca="false">B163-B162</f>
        <v>-68936.1875231648</v>
      </c>
      <c r="E163" s="13" t="n">
        <f aca="false">C163-C162</f>
        <v>-79706.4902045484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76625.0989494087</v>
      </c>
      <c r="C164" s="13" t="n">
        <f aca="false">Q116</f>
        <v>138450.356498661</v>
      </c>
      <c r="D164" s="13" t="n">
        <f aca="false">B164-B163</f>
        <v>-74071.3960180735</v>
      </c>
      <c r="E164" s="13" t="n">
        <f aca="false">C164-C163</f>
        <v>-86915.4794950972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-2836.49169497046</v>
      </c>
      <c r="C165" s="13" t="n">
        <f aca="false">Q117</f>
        <v>43865.69356734</v>
      </c>
      <c r="D165" s="13" t="n">
        <f aca="false">B165-B164</f>
        <v>-79461.5906443792</v>
      </c>
      <c r="E165" s="13" t="n">
        <f aca="false">C165-C164</f>
        <v>-94584.662931321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-86228.8195214433</v>
      </c>
      <c r="C166" s="13" t="n">
        <f aca="false">Q118</f>
        <v>-58806.0227284988</v>
      </c>
      <c r="D166" s="13" t="n">
        <f aca="false">B166-B165</f>
        <v>-83392.3278264728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-172098.214373222</v>
      </c>
      <c r="C167" s="13" t="n">
        <f aca="false">Q119</f>
        <v>-165514.180411243</v>
      </c>
      <c r="D167" s="13" t="n">
        <f aca="false">B167-B166</f>
        <v>-85869.3948517784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-260517.881390411</v>
      </c>
      <c r="C168" s="13" t="n">
        <f aca="false">Q120</f>
        <v>-276413.503972393</v>
      </c>
      <c r="D168" s="13" t="n">
        <f aca="false">B168-B167</f>
        <v>-88419.6670171893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-351563.326327768</v>
      </c>
      <c r="C169" s="13" t="n">
        <f aca="false">Q121</f>
        <v>-391664.788466437</v>
      </c>
      <c r="D169" s="13" t="n">
        <f aca="false">B169-B168</f>
        <v>-91045.4449373569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-445312.433930782</v>
      </c>
      <c r="C170" s="13" t="n">
        <f aca="false">Q122</f>
        <v>-510324.144654609</v>
      </c>
      <c r="D170" s="13" t="n">
        <f aca="false">B170-B169</f>
        <v>-93749.1076030145</v>
      </c>
      <c r="E170" s="13" t="n">
        <f aca="false">C170-C169</f>
        <v>-118659.356188172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-541845.549207974</v>
      </c>
      <c r="C171" s="13" t="n">
        <f aca="false">Q123</f>
        <v>-633670.699361959</v>
      </c>
      <c r="D171" s="13" t="n">
        <f aca="false">B171-B170</f>
        <v>-96533.1152771919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-641245.56171397</v>
      </c>
      <c r="C172" s="13" t="n">
        <f aca="false">Q124</f>
        <v>-761884.943711845</v>
      </c>
      <c r="D172" s="13" t="n">
        <f aca="false">B172-B171</f>
        <v>-99400.0125059962</v>
      </c>
      <c r="E172" s="13" t="n">
        <f aca="false">C172-C171</f>
        <v>-128214.244349886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-743597.992962691</v>
      </c>
      <c r="C173" s="13" t="n">
        <f aca="false">Q125</f>
        <v>-895154.482882563</v>
      </c>
      <c r="D173" s="13" t="n">
        <f aca="false">B173-B172</f>
        <v>-102352.431248721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-848991.087094942</v>
      </c>
      <c r="C174" s="13" t="n">
        <f aca="false">Q126</f>
        <v>-1033674.32481709</v>
      </c>
      <c r="D174" s="13" t="n">
        <f aca="false">B174-B173</f>
        <v>-105393.094132251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-957515.904929885</v>
      </c>
      <c r="C175" s="13" t="n">
        <f aca="false">Q127</f>
        <v>-1177647.18102291</v>
      </c>
      <c r="D175" s="13" t="n">
        <f aca="false">B175-B174</f>
        <v>-108524.817834943</v>
      </c>
      <c r="E175" s="13" t="n">
        <f aca="false">C175-C174</f>
        <v>-143972.856205827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-1069266.42153527</v>
      </c>
      <c r="C176" s="13" t="n">
        <f aca="false">Q128</f>
        <v>-1327283.77998442</v>
      </c>
      <c r="D176" s="13" t="n">
        <f aca="false">B176-B175</f>
        <v>-111750.51660538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-1184339.62745691</v>
      </c>
      <c r="C177" s="13" t="n">
        <f aca="false">Q129</f>
        <v>-1482803.1937334</v>
      </c>
      <c r="D177" s="13" t="n">
        <f aca="false">B177-B176</f>
        <v>-115073.205921645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-1302835.63375388</v>
      </c>
      <c r="C178" s="13" t="n">
        <f aca="false">Q130</f>
        <v>-1644433.17814777</v>
      </c>
      <c r="D178" s="13" t="n">
        <f aca="false">B178-B177</f>
        <v>-118496.006296974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-1424857.78099183</v>
      </c>
      <c r="C179" s="13" t="n">
        <f aca="false">Q131</f>
        <v>-1812410.52757377</v>
      </c>
      <c r="D179" s="13" t="n">
        <f aca="false">B179-B178</f>
        <v>-122022.147237947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-1550512.75235341</v>
      </c>
      <c r="C180" s="13" t="n">
        <f aca="false">Q132</f>
        <v>-1986981.44439374</v>
      </c>
      <c r="D180" s="13" t="n">
        <f aca="false">B180-B179</f>
        <v>-125654.971361582</v>
      </c>
      <c r="E180" s="13" t="n">
        <f aca="false">C180-C179</f>
        <v>-174570.916819964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-1679910.69103144</v>
      </c>
      <c r="C181" s="13" t="n">
        <f aca="false">Q133</f>
        <v>-2168401.92418912</v>
      </c>
      <c r="D181" s="13" t="n">
        <f aca="false">B181-B180</f>
        <v>-129397.938678024</v>
      </c>
      <c r="E181" s="13" t="n">
        <f aca="false">C181-C180</f>
        <v>-181420.479795384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-1813165.32207722</v>
      </c>
      <c r="C182" s="13" t="n">
        <f aca="false">Q134</f>
        <v>-2356938.15717768</v>
      </c>
      <c r="D182" s="13" t="n">
        <f aca="false">B182-B181</f>
        <v>-133254.631045786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12348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17799</v>
      </c>
      <c r="D192" s="26" t="n">
        <v>914.51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69878</v>
      </c>
      <c r="D193" s="26" t="n">
        <v>173.1</v>
      </c>
      <c r="E193" s="26" t="n">
        <v>2397</v>
      </c>
      <c r="F193" s="26" t="n">
        <v>1034.87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11135.63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19470.38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7" width="16.95"/>
    <col collapsed="false" customWidth="true" hidden="false" outlineLevel="0" max="2" min="2" style="27" width="69.09"/>
    <col collapsed="false" customWidth="false" hidden="false" outlineLevel="0" max="1024" min="3" style="27" width="11.52"/>
  </cols>
  <sheetData>
    <row r="1" customFormat="false" ht="15.65" hidden="false" customHeight="true" outlineLevel="0" collapsed="false">
      <c r="A1" s="27" t="s">
        <v>47</v>
      </c>
      <c r="B1" s="28" t="s">
        <v>48</v>
      </c>
    </row>
    <row r="2" customFormat="false" ht="15.65" hidden="false" customHeight="true" outlineLevel="0" collapsed="false">
      <c r="B2" s="29"/>
    </row>
    <row r="3" customFormat="false" ht="15.65" hidden="false" customHeight="true" outlineLevel="0" collapsed="false">
      <c r="A3" s="27" t="s">
        <v>49</v>
      </c>
      <c r="B3" s="29" t="s">
        <v>50</v>
      </c>
    </row>
    <row r="5" customFormat="false" ht="12.8" hidden="false" customHeight="false" outlineLevel="0" collapsed="false">
      <c r="A5" s="27" t="s">
        <v>51</v>
      </c>
      <c r="B5" s="27" t="s">
        <v>52</v>
      </c>
    </row>
    <row r="6" customFormat="false" ht="12.8" hidden="false" customHeight="false" outlineLevel="0" collapsed="false">
      <c r="A6" s="27" t="s">
        <v>53</v>
      </c>
      <c r="B6" s="27" t="s">
        <v>54</v>
      </c>
    </row>
    <row r="7" customFormat="false" ht="12.8" hidden="false" customHeight="false" outlineLevel="0" collapsed="false">
      <c r="A7" s="27" t="s">
        <v>55</v>
      </c>
      <c r="B7" s="27" t="s">
        <v>56</v>
      </c>
    </row>
    <row r="9" customFormat="false" ht="12.8" hidden="false" customHeight="false" outlineLevel="0" collapsed="false">
      <c r="A9" s="1"/>
      <c r="B9" s="1"/>
    </row>
  </sheetData>
  <hyperlinks>
    <hyperlink ref="B1" r:id="rId1" display="https://www.lohn-info.de/lohnsteuerzahlen.html "/>
    <hyperlink ref="B3" r:id="rId2" display="https://de.wikipedia.org/wiki/Beitragsbemessungsgrenze 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15.5%+2.55%</f>
        <v>0.1805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4425</v>
      </c>
      <c r="C30" s="4" t="n">
        <v>4425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9584.55</v>
      </c>
      <c r="J42" s="18" t="n">
        <f aca="false">MAX((MAX((C42-(801*$B$34)),0))+(D42*$B$8)+(E42*$B$13)+(F42*$B$18)+(G42*$B$23)-H42-I42,0)</f>
        <v>40671.5055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8909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8909</v>
      </c>
      <c r="N42" s="13" t="n">
        <f aca="false">IF($B$34=2,IF(M42&gt;1944,M42*0.055,0),IF(M42&gt;972,M42*0.055,0))</f>
        <v>489.995</v>
      </c>
      <c r="O42" s="13" t="n">
        <f aca="false">M42*$B$33</f>
        <v>801.81</v>
      </c>
      <c r="P42" s="13" t="n">
        <f aca="false">B36*12</f>
        <v>39996</v>
      </c>
      <c r="Q42" s="13" t="n">
        <f aca="false">B42+C42+D42+E42+F42+G42-H42-I42-M42-N42-O42-P42</f>
        <v>991274.7005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991274.7005</v>
      </c>
      <c r="C43" s="13" t="n">
        <f aca="false">IF((B43-(P43/2))*$B$3&gt;0,(B43-(P43/2))*$B$3,0)</f>
        <v>53878.10965275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9680.3955</v>
      </c>
      <c r="J43" s="18" t="n">
        <f aca="false">MAX((MAX((C43-(801*$B$34)),0))+(D43*$B$8)+(E43*$B$13)+(F43*$B$18)+(G43*$B$23)-H43-I43-O42,0)</f>
        <v>39111.91915275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8357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8357</v>
      </c>
      <c r="N43" s="13" t="n">
        <f aca="false">IF($B$34=2,IF(M43&gt;1944,M43*0.055,0),IF(M43&gt;972,M43*0.055,0))</f>
        <v>459.635</v>
      </c>
      <c r="O43" s="13" t="n">
        <f aca="false">M43*$B$33</f>
        <v>752.13</v>
      </c>
      <c r="P43" s="13" t="n">
        <f aca="false">P42*(1+$B$37)</f>
        <v>40995.9</v>
      </c>
      <c r="Q43" s="13" t="n">
        <f aca="false">B43+C43+D43+E43+F43+G43-H43-I43-M43-N43-O43-P43</f>
        <v>981424.76465275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981424.76465275</v>
      </c>
      <c r="C44" s="13" t="n">
        <f aca="false">IF((B44-(P44/2))*$B$3&gt;0,(B44-(P44/2))*$B$3,0)</f>
        <v>53302.9973076026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9777.199455</v>
      </c>
      <c r="J44" s="18" t="n">
        <f aca="false">MAX((MAX((C44-(801*$B$34)),0))+(D44*$B$8)+(E44*$B$13)+(F44*$B$18)+(G44*$B$23)-H44-I44-O43,0)</f>
        <v>38332.9485276026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8085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8085</v>
      </c>
      <c r="N44" s="13" t="n">
        <f aca="false">IF($B$34=2,IF(M44&gt;1944,M44*0.055,0),IF(M44&gt;972,M44*0.055,0))</f>
        <v>444.675</v>
      </c>
      <c r="O44" s="13" t="n">
        <f aca="false">M44*$B$33</f>
        <v>727.65</v>
      </c>
      <c r="P44" s="13" t="n">
        <f aca="false">P43*(1+$B$37)</f>
        <v>42020.7975</v>
      </c>
      <c r="Q44" s="13" t="n">
        <f aca="false">B44+C44+D44+E44+F44+G44-H44-I44-M44-N44-O44-P44</f>
        <v>970032.720680353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970032.720680353</v>
      </c>
      <c r="C45" s="13" t="n">
        <f aca="false">IF((B45-(P45/2))*$B$3&gt;0,(B45-(P45/2))*$B$3,0)</f>
        <v>52641.5869388689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9789.720679479</v>
      </c>
      <c r="J45" s="18" t="n">
        <f aca="false">MAX((MAX((C45-(801*$B$34)),0))+(D45*$B$8)+(E45*$B$13)+(F45*$B$18)+(G45*$B$23)-H45-I45-O44,0)</f>
        <v>37519.7095647649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7805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7805</v>
      </c>
      <c r="N45" s="13" t="n">
        <f aca="false">IF($B$34=2,IF(M45&gt;1944,M45*0.055,0),IF(M45&gt;972,M45*0.055,0))</f>
        <v>429.275</v>
      </c>
      <c r="O45" s="13" t="n">
        <f aca="false">M45*$B$33</f>
        <v>702.45</v>
      </c>
      <c r="P45" s="13" t="n">
        <f aca="false">P44*(1+$B$37)</f>
        <v>43071.3174375</v>
      </c>
      <c r="Q45" s="13" t="n">
        <f aca="false">B45+C45+D45+E45+F45+G45-H45-I45-M45-N45-O45-P45</f>
        <v>957073.037807618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957073.037807618</v>
      </c>
      <c r="C46" s="13" t="n">
        <f aca="false">IF((B46-(P46/2))*$B$3&gt;0,(B46-(P46/2))*$B$3,0)</f>
        <v>51892.4438129599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9746.90706424407</v>
      </c>
      <c r="J46" s="18" t="n">
        <f aca="false">MAX((MAX((C46-(801*$B$34)),0))+(D46*$B$8)+(E46*$B$13)+(F46*$B$18)+(G46*$B$23)-H46-I46-O45,0)</f>
        <v>36667.4222528327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7514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7514</v>
      </c>
      <c r="N46" s="13" t="n">
        <f aca="false">IF($B$34=2,IF(M46&gt;1944,M46*0.055,0),IF(M46&gt;972,M46*0.055,0))</f>
        <v>413.27</v>
      </c>
      <c r="O46" s="13" t="n">
        <f aca="false">M46*$B$33</f>
        <v>676.26</v>
      </c>
      <c r="P46" s="13" t="n">
        <f aca="false">P45*(1+$B$37)</f>
        <v>44148.1003734375</v>
      </c>
      <c r="Q46" s="13" t="n">
        <f aca="false">B46+C46+D46+E46+F46+G46-H46-I46-M46-N46-O46-P46</f>
        <v>942492.279687013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942492.279687013</v>
      </c>
      <c r="C47" s="13" t="n">
        <f aca="false">IF((B47-(P47/2))*$B$3&gt;0,(B47-(P47/2))*$B$3,0)</f>
        <v>51052.5839926322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9685.04858419947</v>
      </c>
      <c r="J47" s="18" t="n">
        <f aca="false">MAX((MAX((C47-(801*$B$34)),0))+(D47*$B$8)+(E47*$B$13)+(F47*$B$18)+(G47*$B$23)-H47-I47-O46,0)</f>
        <v>35736.7510102349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7200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7200</v>
      </c>
      <c r="N47" s="13" t="n">
        <f aca="false">IF($B$34=2,IF(M47&gt;1944,M47*0.055,0),IF(M47&gt;972,M47*0.055,0))</f>
        <v>396</v>
      </c>
      <c r="O47" s="13" t="n">
        <f aca="false">M47*$B$33</f>
        <v>648</v>
      </c>
      <c r="P47" s="13" t="n">
        <f aca="false">P46*(1+$B$37)</f>
        <v>45251.8028827734</v>
      </c>
      <c r="Q47" s="13" t="n">
        <f aca="false">B47+C47+D47+E47+F47+G47-H47-I47-M47-N47-O47-P47</f>
        <v>926210.487814474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926210.487814474</v>
      </c>
      <c r="C48" s="13" t="n">
        <f aca="false">IF((B48-(P48/2))*$B$3&gt;0,(B48-(P48/2))*$B$3,0)</f>
        <v>50117.5511054564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9602.74266669774</v>
      </c>
      <c r="J48" s="18" t="n">
        <f aca="false">MAX((MAX((C48-(801*$B$34)),0))+(D48*$B$8)+(E48*$B$13)+(F48*$B$18)+(G48*$B$23)-H48-I48-O47,0)</f>
        <v>34725.3754426419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6863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6863</v>
      </c>
      <c r="N48" s="13" t="n">
        <f aca="false">IF($B$34=2,IF(M48&gt;1944,M48*0.055,0),IF(M48&gt;972,M48*0.055,0))</f>
        <v>377.465</v>
      </c>
      <c r="O48" s="13" t="n">
        <f aca="false">M48*$B$33</f>
        <v>617.67</v>
      </c>
      <c r="P48" s="13" t="n">
        <f aca="false">P47*(1+$B$37)</f>
        <v>46383.0979548428</v>
      </c>
      <c r="Q48" s="13" t="n">
        <f aca="false">B48+C48+D48+E48+F48+G48-H48-I48-M48-N48-O48-P48</f>
        <v>908143.630302273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908143.630302273</v>
      </c>
      <c r="C49" s="13" t="n">
        <f aca="false">IF((B49-(P49/2))*$B$3&gt;0,(B49-(P49/2))*$B$3,0)</f>
        <v>49082.6622393231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9498.49795389626</v>
      </c>
      <c r="J49" s="18" t="n">
        <f aca="false">MAX((MAX((C49-(801*$B$34)),0))+(D49*$B$8)+(E49*$B$13)+(F49*$B$18)+(G49*$B$23)-H49-I49-O48,0)</f>
        <v>33629.7418044848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6503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6503</v>
      </c>
      <c r="N49" s="13" t="n">
        <f aca="false">IF($B$34=2,IF(M49&gt;1944,M49*0.055,0),IF(M49&gt;972,M49*0.055,0))</f>
        <v>357.665</v>
      </c>
      <c r="O49" s="13" t="n">
        <f aca="false">M49*$B$33</f>
        <v>585.27</v>
      </c>
      <c r="P49" s="13" t="n">
        <f aca="false">P48*(1+$B$37)</f>
        <v>47542.6754037138</v>
      </c>
      <c r="Q49" s="13" t="n">
        <f aca="false">B49+C49+D49+E49+F49+G49-H49-I49-M49-N49-O49-P49</f>
        <v>888203.431703044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888203.431703044</v>
      </c>
      <c r="C50" s="13" t="n">
        <f aca="false">IF((B50-(P50/2))*$B$3&gt;0,(B50-(P50/2))*$B$3,0)</f>
        <v>47942.9984860046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9370.72923042689</v>
      </c>
      <c r="J50" s="18" t="n">
        <f aca="false">MAX((MAX((C50-(801*$B$34)),0))+(D50*$B$8)+(E50*$B$13)+(F50*$B$18)+(G50*$B$23)-H50-I50-O49,0)</f>
        <v>32446.1379129933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6120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6120</v>
      </c>
      <c r="N50" s="13" t="n">
        <f aca="false">IF($B$34=2,IF(M50&gt;1944,M50*0.055,0),IF(M50&gt;972,M50*0.055,0))</f>
        <v>336.6</v>
      </c>
      <c r="O50" s="13" t="n">
        <f aca="false">M50*$B$33</f>
        <v>550.8</v>
      </c>
      <c r="P50" s="13" t="n">
        <f aca="false">P49*(1+$B$37)</f>
        <v>48731.2422888067</v>
      </c>
      <c r="Q50" s="13" t="n">
        <f aca="false">B50+C50+D50+E50+F50+G50-H50-I50-M50-N50-O50-P50</f>
        <v>866297.197327231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866297.197327231</v>
      </c>
      <c r="C51" s="13" t="n">
        <f aca="false">IF((B51-(P51/2))*$B$3&gt;0,(B51-(P51/2))*$B$3,0)</f>
        <v>46693.3951788091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9217.75209428434</v>
      </c>
      <c r="J51" s="18" t="n">
        <f aca="false">MAX((MAX((C51-(801*$B$34)),0))+(D51*$B$8)+(E51*$B$13)+(F51*$B$18)+(G51*$B$23)-H51-I51-O50,0)</f>
        <v>31170.687981524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5714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5714</v>
      </c>
      <c r="N51" s="13" t="n">
        <f aca="false">IF($B$34=2,IF(M51&gt;1944,M51*0.055,0),IF(M51&gt;972,M51*0.055,0))</f>
        <v>314.27</v>
      </c>
      <c r="O51" s="13" t="n">
        <f aca="false">M51*$B$33</f>
        <v>514.26</v>
      </c>
      <c r="P51" s="13" t="n">
        <f aca="false">P50*(1+$B$37)</f>
        <v>49949.5233460268</v>
      </c>
      <c r="Q51" s="13" t="n">
        <f aca="false">B51+C51+D51+E51+F51+G51-H51-I51-M51-N51-O51-P51</f>
        <v>842327.631962728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842327.631962728</v>
      </c>
      <c r="C52" s="13" t="n">
        <f aca="false">IF((B52-(P52/2))*$B$3&gt;0,(B52-(P52/2))*$B$3,0)</f>
        <v>45328.4318192579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9901.51011997734</v>
      </c>
      <c r="J52" s="18" t="n">
        <f aca="false">MAX((MAX((C52-(801*$B$34)),0))+(D52*$B$8)+(E52*$B$13)+(F52*$B$18)+(G52*$B$23)-H52-I52-O51,0)</f>
        <v>33267.6146166448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6385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6385</v>
      </c>
      <c r="N52" s="13" t="n">
        <f aca="false">IF($B$34=2,IF(M52&gt;1944,M52*0.055,0),IF(M52&gt;972,M52*0.055,0))</f>
        <v>351.175</v>
      </c>
      <c r="O52" s="13" t="n">
        <f aca="false">M52*$B$33</f>
        <v>574.65</v>
      </c>
      <c r="P52" s="13" t="n">
        <f aca="false">P51*(1+$B$37)</f>
        <v>51198.2614296775</v>
      </c>
      <c r="Q52" s="13" t="n">
        <f aca="false">B52+C52+D52+E52+F52+G52-H52-I52-M52-N52-O52-P52</f>
        <v>818401.420149695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818401.420149695</v>
      </c>
      <c r="C53" s="13" t="n">
        <f aca="false">IF((B53-(P53/2))*$B$3&gt;0,(B53-(P53/2))*$B$3,0)</f>
        <v>43965.0082697677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9732.6734607129</v>
      </c>
      <c r="J53" s="18" t="n">
        <f aca="false">MAX((MAX((C53-(801*$B$34)),0))+(D53*$B$8)+(E53*$B$13)+(F53*$B$18)+(G53*$B$23)-H53-I53-O52,0)</f>
        <v>31813.0456077004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5918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5918</v>
      </c>
      <c r="N53" s="13" t="n">
        <f aca="false">IF($B$34=2,IF(M53&gt;1944,M53*0.055,0),IF(M53&gt;972,M53*0.055,0))</f>
        <v>325.49</v>
      </c>
      <c r="O53" s="13" t="n">
        <f aca="false">M53*$B$33</f>
        <v>532.62</v>
      </c>
      <c r="P53" s="13" t="n">
        <f aca="false">P52*(1+$B$37)</f>
        <v>52478.2179654194</v>
      </c>
      <c r="Q53" s="13" t="n">
        <f aca="false">B53+C53+D53+E53+F53+G53-H53-I53-M53-N53-O53-P53</f>
        <v>792335.787791976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792335.787791976</v>
      </c>
      <c r="C54" s="13" t="n">
        <f aca="false">IF((B54-(P54/2))*$B$3&gt;0,(B54-(P54/2))*$B$3,0)</f>
        <v>42481.9589102008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9535.20678483093</v>
      </c>
      <c r="J54" s="18" t="n">
        <f aca="false">MAX((MAX((C54-(801*$B$34)),0))+(D54*$B$8)+(E54*$B$13)+(F54*$B$18)+(G54*$B$23)-H54-I54-O53,0)</f>
        <v>30359.7526099546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5460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5460</v>
      </c>
      <c r="N54" s="13" t="n">
        <f aca="false">IF($B$34=2,IF(M54&gt;1944,M54*0.055,0),IF(M54&gt;972,M54*0.055,0))</f>
        <v>300.3</v>
      </c>
      <c r="O54" s="13" t="n">
        <f aca="false">M54*$B$33</f>
        <v>491.4</v>
      </c>
      <c r="P54" s="13" t="n">
        <f aca="false">P53*(1+$B$37)</f>
        <v>53790.1734145549</v>
      </c>
      <c r="Q54" s="13" t="n">
        <f aca="false">B54+C54+D54+E54+F54+G54-H54-I54-M54-N54-O54-P54</f>
        <v>763987.286987376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763987.286987376</v>
      </c>
      <c r="C55" s="13" t="n">
        <f aca="false">IF((B55-(P55/2))*$B$3&gt;0,(B55-(P55/2))*$B$3,0)</f>
        <v>40871.3001827391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9306.67239997716</v>
      </c>
      <c r="J55" s="18" t="n">
        <f aca="false">MAX((MAX((C55-(801*$B$34)),0))+(D55*$B$8)+(E55*$B$13)+(F55*$B$18)+(G55*$B$23)-H55-I55-O54,0)</f>
        <v>28798.491423653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4978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4978</v>
      </c>
      <c r="N55" s="13" t="n">
        <f aca="false">IF($B$34=2,IF(M55&gt;1944,M55*0.055,0),IF(M55&gt;972,M55*0.055,0))</f>
        <v>273.79</v>
      </c>
      <c r="O55" s="13" t="n">
        <f aca="false">M55*$B$33</f>
        <v>448.02</v>
      </c>
      <c r="P55" s="13" t="n">
        <f aca="false">P54*(1+$B$37)</f>
        <v>55134.9277499188</v>
      </c>
      <c r="Q55" s="13" t="n">
        <f aca="false">B55+C55+D55+E55+F55+G55-H55-I55-M55-N55-O55-P55</f>
        <v>733243.44066111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733243.44066111</v>
      </c>
      <c r="C56" s="13" t="n">
        <f aca="false">IF((B56-(P56/2))*$B$3&gt;0,(B56-(P56/2))*$B$3,0)</f>
        <v>39126.7668555049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9044.90803509687</v>
      </c>
      <c r="J56" s="18" t="n">
        <f aca="false">MAX((MAX((C56-(801*$B$34)),0))+(D56*$B$8)+(E56*$B$13)+(F56*$B$18)+(G56*$B$23)-H56-I56-O55,0)</f>
        <v>27127.6395619841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4475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4475</v>
      </c>
      <c r="N56" s="13" t="n">
        <f aca="false">IF($B$34=2,IF(M56&gt;1944,M56*0.055,0),IF(M56&gt;972,M56*0.055,0))</f>
        <v>246.125</v>
      </c>
      <c r="O56" s="13" t="n">
        <f aca="false">M56*$B$33</f>
        <v>402.75</v>
      </c>
      <c r="P56" s="13" t="n">
        <f aca="false">P55*(1+$B$37)</f>
        <v>56513.3009436667</v>
      </c>
      <c r="Q56" s="13" t="n">
        <f aca="false">B56+C56+D56+E56+F56+G56-H56-I56-M56-N56-O56-P56</f>
        <v>699982.924279428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699982.924279428</v>
      </c>
      <c r="C57" s="13" t="n">
        <f aca="false">IF((B57-(P57/2))*$B$3&gt;0,(B57-(P57/2))*$B$3,0)</f>
        <v>37241.6020937918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8747.5796709996</v>
      </c>
      <c r="J57" s="18" t="n">
        <f aca="false">MAX((MAX((C57-(801*$B$34)),0))+(D57*$B$8)+(E57*$B$13)+(F57*$B$18)+(G57*$B$23)-H57-I57-O56,0)</f>
        <v>25341.9925369527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3951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3951</v>
      </c>
      <c r="N57" s="13" t="n">
        <f aca="false">IF($B$34=2,IF(M57&gt;1944,M57*0.055,0),IF(M57&gt;972,M57*0.055,0))</f>
        <v>217.305</v>
      </c>
      <c r="O57" s="13" t="n">
        <f aca="false">M57*$B$33</f>
        <v>355.59</v>
      </c>
      <c r="P57" s="13" t="n">
        <f aca="false">P56*(1+$B$37)</f>
        <v>57926.1334672584</v>
      </c>
      <c r="Q57" s="13" t="n">
        <f aca="false">B57+C57+D57+E57+F57+G57-H57-I57-M57-N57-O57-P57</f>
        <v>664078.638349122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664078.638349122</v>
      </c>
      <c r="C58" s="13" t="n">
        <f aca="false">IF((B58-(P58/2))*$B$3&gt;0,(B58-(P58/2))*$B$3,0)</f>
        <v>35208.7279695669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8412.21090387613</v>
      </c>
      <c r="J58" s="18" t="n">
        <f aca="false">MAX((MAX((C58-(801*$B$34)),0))+(D58*$B$8)+(E58*$B$13)+(F58*$B$18)+(G58*$B$23)-H58-I58-O57,0)</f>
        <v>23436.4140075941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3407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3407</v>
      </c>
      <c r="N58" s="13" t="n">
        <f aca="false">IF($B$34=2,IF(M58&gt;1944,M58*0.055,0),IF(M58&gt;972,M58*0.055,0))</f>
        <v>187.385</v>
      </c>
      <c r="O58" s="13" t="n">
        <f aca="false">M58*$B$33</f>
        <v>306.63</v>
      </c>
      <c r="P58" s="13" t="n">
        <f aca="false">P57*(1+$B$37)</f>
        <v>59374.2868039399</v>
      </c>
      <c r="Q58" s="13" t="n">
        <f aca="false">B58+C58+D58+E58+F58+G58-H58-I58-M58-N58-O58-P58</f>
        <v>625396.340552776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625396.340552776</v>
      </c>
      <c r="C59" s="13" t="n">
        <f aca="false">IF((B59-(P59/2))*$B$3&gt;0,(B59-(P59/2))*$B$3,0)</f>
        <v>33020.6695303995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8036.16160868646</v>
      </c>
      <c r="J59" s="18" t="n">
        <f aca="false">MAX((MAX((C59-(801*$B$34)),0))+(D59*$B$8)+(E59*$B$13)+(F59*$B$18)+(G59*$B$23)-H59-I59-O58,0)</f>
        <v>21405.4201428336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2845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2845</v>
      </c>
      <c r="N59" s="13" t="n">
        <f aca="false">IF($B$34=2,IF(M59&gt;1944,M59*0.055,0),IF(M59&gt;972,M59*0.055,0))</f>
        <v>156.475</v>
      </c>
      <c r="O59" s="13" t="n">
        <f aca="false">M59*$B$33</f>
        <v>256.05</v>
      </c>
      <c r="P59" s="13" t="n">
        <f aca="false">P58*(1+$B$37)</f>
        <v>60858.6439740383</v>
      </c>
      <c r="Q59" s="13" t="n">
        <f aca="false">B59+C59+D59+E59+F59+G59-H59-I59-M59-N59-O59-P59</f>
        <v>583793.221721572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583793.221721572</v>
      </c>
      <c r="C60" s="13" t="n">
        <f aca="false">IF((B60-(P60/2))*$B$3&gt;0,(B60-(P60/2))*$B$3,0)</f>
        <v>30669.4757510107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7616.60482102949</v>
      </c>
      <c r="J60" s="18" t="n">
        <f aca="false">MAX((MAX((C60-(801*$B$34)),0))+(D60*$B$8)+(E60*$B$13)+(F60*$B$18)+(G60*$B$23)-H60-I60-O59,0)</f>
        <v>19243.1226015522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2266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2266</v>
      </c>
      <c r="N60" s="13" t="n">
        <f aca="false">IF($B$34=2,IF(M60&gt;1944,M60*0.055,0),IF(M60&gt;972,M60*0.055,0))</f>
        <v>124.63</v>
      </c>
      <c r="O60" s="13" t="n">
        <f aca="false">M60*$B$33</f>
        <v>203.94</v>
      </c>
      <c r="P60" s="13" t="n">
        <f aca="false">P59*(1+$B$37)</f>
        <v>62380.1100733893</v>
      </c>
      <c r="Q60" s="13" t="n">
        <f aca="false">B60+C60+D60+E60+F60+G60-H60-I60-M60-N60-O60-P60</f>
        <v>539118.714249735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539118.714249735</v>
      </c>
      <c r="C61" s="13" t="n">
        <f aca="false">IF((B61-(P61/2))*$B$3&gt;0,(B61-(P61/2))*$B$3,0)</f>
        <v>28146.7643849603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7150.52945126576</v>
      </c>
      <c r="J61" s="18" t="n">
        <f aca="false">MAX((MAX((C61-(801*$B$34)),0))+(D61*$B$8)+(E61*$B$13)+(F61*$B$18)+(G61*$B$23)-H61-I61-O60,0)</f>
        <v>16943.4495314912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1674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1674</v>
      </c>
      <c r="N61" s="13" t="n">
        <f aca="false">IF($B$34=2,IF(M61&gt;1944,M61*0.055,0),IF(M61&gt;972,M61*0.055,0))</f>
        <v>92.07</v>
      </c>
      <c r="O61" s="13" t="n">
        <f aca="false">M61*$B$33</f>
        <v>150.66</v>
      </c>
      <c r="P61" s="13" t="n">
        <f aca="false">P60*(1+$B$37)</f>
        <v>63939.612825224</v>
      </c>
      <c r="Q61" s="13" t="n">
        <f aca="false">B61+C61+D61+E61+F61+G61-H61-I61-M61-N61-O61-P61</f>
        <v>491210.760956002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491210.760956002</v>
      </c>
      <c r="C62" s="13" t="n">
        <f aca="false">IF((B62-(P62/2))*$B$3&gt;0,(B62-(P62/2))*$B$3,0)</f>
        <v>25443.5148707606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6634.68790488653</v>
      </c>
      <c r="J62" s="18" t="n">
        <f aca="false">MAX((MAX((C62-(801*$B$34)),0))+(D62*$B$8)+(E62*$B$13)+(F62*$B$18)+(G62*$B$23)-H62-I62-O61,0)</f>
        <v>14499.6296650866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1069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1069</v>
      </c>
      <c r="N62" s="13" t="n">
        <f aca="false">IF($B$34=2,IF(M62&gt;1944,M62*0.055,0),IF(M62&gt;972,M62*0.055,0))</f>
        <v>58.795</v>
      </c>
      <c r="O62" s="13" t="n">
        <f aca="false">M62*$B$33</f>
        <v>96.21</v>
      </c>
      <c r="P62" s="13" t="n">
        <f aca="false">P61*(1+$B$37)</f>
        <v>65538.1031458546</v>
      </c>
      <c r="Q62" s="13" t="n">
        <f aca="false">B62+C62+D62+E62+F62+G62-H62-I62-M62-N62-O62-P62</f>
        <v>439899.942475234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439899.942475234</v>
      </c>
      <c r="C63" s="13" t="n">
        <f aca="false">IF((B63-(P63/2))*$B$3&gt;0,(B63-(P63/2))*$B$3,0)</f>
        <v>22550.2973860206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7301.32947512398</v>
      </c>
      <c r="J63" s="18" t="n">
        <f aca="false">MAX((MAX((C63-(801*$B$34)),0))+(D63*$B$8)+(E63*$B$13)+(F63*$B$18)+(G63*$B$23)-H63-I63-O62,0)</f>
        <v>16224.3167375338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1493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1493</v>
      </c>
      <c r="N63" s="13" t="n">
        <f aca="false">IF($B$34=2,IF(M63&gt;1944,M63*0.055,0),IF(M63&gt;972,M63*0.055,0))</f>
        <v>82.115</v>
      </c>
      <c r="O63" s="13" t="n">
        <f aca="false">M63*$B$33</f>
        <v>134.37</v>
      </c>
      <c r="P63" s="13" t="n">
        <f aca="false">P62*(1+$B$37)</f>
        <v>67176.555724501</v>
      </c>
      <c r="Q63" s="13" t="n">
        <f aca="false">B63+C63+D63+E63+F63+G63-H63-I63-M63-N63-O63-P63</f>
        <v>388135.428488267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388135.428488267</v>
      </c>
      <c r="C64" s="13" t="n">
        <f aca="false">IF((B64-(P64/2))*$B$3&gt;0,(B64-(P64/2))*$B$3,0)</f>
        <v>19630.76312421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6736.74630530856</v>
      </c>
      <c r="J64" s="18" t="n">
        <f aca="false">MAX((MAX((C64-(801*$B$34)),0))+(D64*$B$8)+(E64*$B$13)+(F64*$B$18)+(G64*$B$23)-H64-I64-O63,0)</f>
        <v>13534.8325017571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840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840</v>
      </c>
      <c r="N64" s="13" t="n">
        <f aca="false">IF($B$34=2,IF(M64&gt;1944,M64*0.055,0),IF(M64&gt;972,M64*0.055,0))</f>
        <v>0</v>
      </c>
      <c r="O64" s="13" t="n">
        <f aca="false">M64*$B$33</f>
        <v>75.6</v>
      </c>
      <c r="P64" s="13" t="n">
        <f aca="false">P63*(1+$B$37)</f>
        <v>68855.9696176135</v>
      </c>
      <c r="Q64" s="13" t="n">
        <f aca="false">B64+C64+D64+E64+F64+G64-H64-I64-M64-N64-O64-P64</f>
        <v>332834.06137241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332834.06137241</v>
      </c>
      <c r="C65" s="13" t="n">
        <f aca="false">IF((B65-(P65/2))*$B$3&gt;0,(B65-(P65/2))*$B$3,0)</f>
        <v>16513.7684203578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6115.51924767773</v>
      </c>
      <c r="J65" s="18" t="n">
        <f aca="false">MAX((MAX((C65-(801*$B$34)),0))+(D65*$B$8)+(E65*$B$13)+(F65*$B$18)+(G65*$B$23)-H65-I65-O64,0)</f>
        <v>10785.2680373741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281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281</v>
      </c>
      <c r="N65" s="13" t="n">
        <f aca="false">IF($B$34=2,IF(M65&gt;1944,M65*0.055,0),IF(M65&gt;972,M65*0.055,0))</f>
        <v>0</v>
      </c>
      <c r="O65" s="13" t="n">
        <f aca="false">M65*$B$33</f>
        <v>25.29</v>
      </c>
      <c r="P65" s="13" t="n">
        <f aca="false">P64*(1+$B$37)</f>
        <v>70577.3688580538</v>
      </c>
      <c r="Q65" s="13" t="n">
        <f aca="false">B65+C65+D65+E65+F65+G65-H65-I65-M65-N65-O65-P65</f>
        <v>273612.270551731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273612.270551731</v>
      </c>
      <c r="C66" s="13" t="n">
        <f aca="false">IF((B66-(P66/2))*$B$3&gt;0,(B66-(P66/2))*$B$3,0)</f>
        <v>13177.9959801648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5431.24188367556</v>
      </c>
      <c r="J66" s="18" t="n">
        <f aca="false">MAX((MAX((C66-(801*$B$34)),0))+(D66*$B$8)+(E66*$B$13)+(F66*$B$18)+(G66*$B$23)-H66-I66-O65,0)</f>
        <v>7854.56518446559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209951.322656691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209951.322656691</v>
      </c>
      <c r="C67" s="13" t="n">
        <f aca="false">IF((B67-(P67/2))*$B$3&gt;0,(B67-(P67/2))*$B$3,0)</f>
        <v>9594.62624610368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4675.54659568212</v>
      </c>
      <c r="J67" s="18" t="n">
        <f aca="false">MAX((MAX((C67-(801*$B$34)),0))+(D67*$B$8)+(E67*$B$13)+(F67*$B$18)+(G67*$B$23)-H67-I67-O66,0)</f>
        <v>4704.92035547163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141306.89485567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141306.89485567</v>
      </c>
      <c r="C68" s="13" t="n">
        <f aca="false">IF((B68-(P68/2))*$B$3&gt;0,(B68-(P68/2))*$B$3,0)</f>
        <v>5733.41869911343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3839.43414660843</v>
      </c>
      <c r="J68" s="18" t="n">
        <f aca="false">MAX((MAX((C68-(801*$B$34)),0))+(D68*$B$8)+(E68*$B$13)+(F68*$B$18)+(G68*$B$23)-H68-I68-O67,0)</f>
        <v>1313.99470807824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67417.7827033429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67417.7827033429</v>
      </c>
      <c r="C69" s="13" t="n">
        <f aca="false">IF((B69-(P69/2))*$B$3&gt;0,(B69-(P69/2))*$B$3,0)</f>
        <v>1579.84512552488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2917.29557545581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-11988.1329309453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-11988.1329309453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2590.35115909831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-95000.159894725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-95000.159894725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2637.33469265709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-180482.356024313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-180482.356024313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2685.211769993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-268507.795274716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-268507.795274716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2733.9998430835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-359151.849653393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-359151.849653393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2783.71670960826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-452492.267545579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-452492.267545579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2834.38051984696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-548609.254934815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-548609.254934815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2886.00978371521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-647585.55963323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-647585.55963323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2938.6233779414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-749506.558640868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-749506.558640868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2992.24055338727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-854460.348758356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-854460.348758356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3046.8809425151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-962537.840582348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-962537.840582348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3102.56456700445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-1073832.85601861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-1073832.85601861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3159.31184552148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-1188442.22945324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-1188442.22945324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3217.1436016439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-1306465.91272836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-1306465.91272836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3276.08107194466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-1428007.08407486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-1428007.08407486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3336.14591423754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-1553172.26116095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-1553172.26116095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3397.36021598798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-1682071.41842222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-1682071.41842222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3459.74650289234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-1814818.1088457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8886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8886</v>
      </c>
      <c r="N90" s="13" t="n">
        <f aca="false">IF($B$34=2,IF(M90&gt;1944,M90*0.055,0),IF(M90&gt;972,M90*0.055,0))</f>
        <v>488.73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997376.8624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997376.8624</v>
      </c>
      <c r="C91" s="13" t="n">
        <f aca="false">IF((B91-(P91/2))*$C$3&gt;0,(B91-(P91/2))*$C$3,0)</f>
        <v>43487.24177856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40253.15177856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8759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8759</v>
      </c>
      <c r="N91" s="13" t="n">
        <f aca="false">IF($B$34=2,IF(M91&gt;1944,M91*0.055,0),IF(M91&gt;972,M91*0.055,0))</f>
        <v>481.745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993321.30917856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993321.30917856</v>
      </c>
      <c r="C92" s="13" t="n">
        <f aca="false">IF((B92-(P92/2))*$C$3&gt;0,(B92-(P92/2))*$C$3,0)</f>
        <v>43279.3050336081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39823.0705836081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8607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8607</v>
      </c>
      <c r="N92" s="13" t="n">
        <f aca="false">IF($B$34=2,IF(M92&gt;1944,M92*0.055,0),IF(M92&gt;972,M92*0.055,0))</f>
        <v>473.385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987740.621162168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987740.621162168</v>
      </c>
      <c r="C93" s="13" t="n">
        <f aca="false">IF((B93-(P93/2))*$C$3&gt;0,(B93-(P93/2))*$C$3,0)</f>
        <v>43002.6768473931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39312.6882751431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8427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8427</v>
      </c>
      <c r="N93" s="13" t="n">
        <f aca="false">IF($B$34=2,IF(M93&gt;1944,M93*0.055,0),IF(M93&gt;972,M93*0.055,0))</f>
        <v>463.485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980540.097761311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980540.097761311</v>
      </c>
      <c r="C94" s="13" t="n">
        <f aca="false">IF((B94-(P94/2))*$C$3&gt;0,(B94-(P94/2))*$C$3,0)</f>
        <v>42653.1183727678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39424.2530101565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8466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8466</v>
      </c>
      <c r="N94" s="13" t="n">
        <f aca="false">IF($B$34=2,IF(M94&gt;1944,M94*0.055,0),IF(M94&gt;972,M94*0.055,0))</f>
        <v>465.63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972135.093661808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972135.093661808</v>
      </c>
      <c r="C95" s="13" t="n">
        <f aca="false">IF((B95-(P95/2))*$C$3&gt;0,(B95-(P95/2))*$C$3,0)</f>
        <v>42249.0360218756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38761.4190425763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8234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8234</v>
      </c>
      <c r="N95" s="13" t="n">
        <f aca="false">IF($B$34=2,IF(M95&gt;1944,M95*0.055,0),IF(M95&gt;972,M95*0.055,0))</f>
        <v>452.87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961920.116095886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961920.116095886</v>
      </c>
      <c r="C96" s="13" t="n">
        <f aca="false">IF((B96-(P96/2))*$C$3&gt;0,(B96-(P96/2))*$C$3,0)</f>
        <v>41763.5093431639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38003.6931420993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7971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7971</v>
      </c>
      <c r="N96" s="13" t="n">
        <f aca="false">IF($B$34=2,IF(M96&gt;1944,M96*0.055,0),IF(M96&gt;972,M96*0.055,0))</f>
        <v>438.405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949784.26164819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949784.26164819</v>
      </c>
      <c r="C97" s="13" t="n">
        <f aca="false">IF((B97-(P97/2))*$C$3&gt;0,(B97-(P97/2))*$C$3,0)</f>
        <v>41191.5763722839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37145.4384140018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7677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7677</v>
      </c>
      <c r="N97" s="13" t="n">
        <f aca="false">IF($B$34=2,IF(M97&gt;1944,M97*0.055,0),IF(M97&gt;972,M97*0.055,0))</f>
        <v>422.235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935609.284931753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935609.284931753</v>
      </c>
      <c r="C98" s="13" t="n">
        <f aca="false">IF((B98-(P98/2))*$C$3&gt;0,(B98-(P98/2))*$C$3,0)</f>
        <v>40527.9478365028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36180.6568959065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7349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7349</v>
      </c>
      <c r="N98" s="13" t="n">
        <f aca="false">IF($B$34=2,IF(M98&gt;1944,M98*0.055,0),IF(M98&gt;972,M98*0.055,0))</f>
        <v>404.195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919272.342842656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919272.342842656</v>
      </c>
      <c r="C99" s="13" t="n">
        <f aca="false">IF((B99-(P99/2))*$C$3&gt;0,(B99-(P99/2))*$C$3,0)</f>
        <v>39767.1289532405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37125.1296682923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7670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7670</v>
      </c>
      <c r="N99" s="13" t="n">
        <f aca="false">IF($B$34=2,IF(M99&gt;1944,M99*0.055,0),IF(M99&gt;972,M99*0.055,0))</f>
        <v>421.85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902143.96183647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902143.96183647</v>
      </c>
      <c r="C100" s="13" t="n">
        <f aca="false">IF((B100-(P100/2))*$C$3&gt;0,(B100-(P100/2))*$C$3,0)</f>
        <v>38969.9291291517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35994.8447811474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7286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7286</v>
      </c>
      <c r="N100" s="13" t="n">
        <f aca="false">IF($B$34=2,IF(M100&gt;1944,M100*0.055,0),IF(M100&gt;972,M100*0.055,0))</f>
        <v>400.73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882637.275969531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882637.275969531</v>
      </c>
      <c r="C101" s="13" t="n">
        <f aca="false">IF((B101-(P101/2))*$C$3&gt;0,(B101-(P101/2))*$C$3,0)</f>
        <v>38065.8480794861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34740.5015122788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6868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6868</v>
      </c>
      <c r="N101" s="13" t="n">
        <f aca="false">IF($B$34=2,IF(M101&gt;1944,M101*0.055,0),IF(M101&gt;972,M101*0.055,0))</f>
        <v>377.74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860606.236961042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860606.236961042</v>
      </c>
      <c r="C102" s="13" t="n">
        <f aca="false">IF((B102-(P102/2))*$C$3&gt;0,(B102-(P102/2))*$C$3,0)</f>
        <v>37048.3563034346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33354.7088885551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6413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6413</v>
      </c>
      <c r="N102" s="13" t="n">
        <f aca="false">IF($B$34=2,IF(M102&gt;1944,M102*0.055,0),IF(M102&gt;972,M102*0.055,0))</f>
        <v>352.715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835898.545460601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835898.545460601</v>
      </c>
      <c r="C103" s="13" t="n">
        <f aca="false">IF((B103-(P103/2))*$C$3&gt;0,(B103-(P103/2))*$C$3,0)</f>
        <v>35910.6451791977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31829.753729166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5923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5923</v>
      </c>
      <c r="N103" s="13" t="n">
        <f aca="false">IF($B$34=2,IF(M103&gt;1944,M103*0.055,0),IF(M103&gt;972,M103*0.055,0))</f>
        <v>325.765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808349.982962157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808349.982962157</v>
      </c>
      <c r="C104" s="13" t="n">
        <f aca="false">IF((B104-(P104/2))*$C$3&gt;0,(B104-(P104/2))*$C$3,0)</f>
        <v>34645.375245893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30157.3467731293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5397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5397</v>
      </c>
      <c r="N104" s="13" t="n">
        <f aca="false">IF($B$34=2,IF(M104&gt;1944,M104*0.055,0),IF(M104&gt;972,M104*0.055,0))</f>
        <v>296.835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777786.927364709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777786.927364709</v>
      </c>
      <c r="C105" s="13" t="n">
        <f aca="false">IF((B105-(P105/2))*$C$3&gt;0,(B105-(P105/2))*$C$3,0)</f>
        <v>33244.7878374494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28328.732051066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4836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4836</v>
      </c>
      <c r="N105" s="13" t="n">
        <f aca="false">IF($B$34=2,IF(M105&gt;1944,M105*0.055,0),IF(M105&gt;972,M105*0.055,0))</f>
        <v>265.98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744023.700337229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744023.700337229</v>
      </c>
      <c r="C106" s="13" t="n">
        <f aca="false">IF((B106-(P106/2))*$C$3&gt;0,(B106-(P106/2))*$C$3,0)</f>
        <v>31700.5872466152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26334.5666739812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4241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4241</v>
      </c>
      <c r="N106" s="13" t="n">
        <f aca="false">IF($B$34=2,IF(M106&gt;1944,M106*0.055,0),IF(M106&gt;972,M106*0.055,0))</f>
        <v>233.255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706861.901814914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706861.901814914</v>
      </c>
      <c r="C107" s="13" t="n">
        <f aca="false">IF((B107-(P107/2))*$C$3&gt;0,(B107-(P107/2))*$C$3,0)</f>
        <v>30003.9111155319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24164.8887298501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3613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3613</v>
      </c>
      <c r="N107" s="13" t="n">
        <f aca="false">IF($B$34=2,IF(M107&gt;1944,M107*0.055,0),IF(M107&gt;972,M107*0.055,0))</f>
        <v>198.715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666089.709641598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666089.709641598</v>
      </c>
      <c r="C108" s="13" t="n">
        <f aca="false">IF((B108-(P108/2))*$C$3&gt;0,(B108-(P108/2))*$C$3,0)</f>
        <v>28145.2992766599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21809.0835058558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2955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2955</v>
      </c>
      <c r="N108" s="13" t="n">
        <f aca="false">IF($B$34=2,IF(M108&gt;1944,M108*0.055,0),IF(M108&gt;972,M108*0.055,0))</f>
        <v>162.525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621479.032587676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621479.032587676</v>
      </c>
      <c r="C109" s="13" t="n">
        <f aca="false">IF((B109-(P109/2))*$C$3&gt;0,(B109-(P109/2))*$C$3,0)</f>
        <v>26114.5672813658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19255.7542673542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2270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2270</v>
      </c>
      <c r="N109" s="13" t="n">
        <f aca="false">IF($B$34=2,IF(M109&gt;1944,M109*0.055,0),IF(M109&gt;972,M109*0.055,0))</f>
        <v>124.85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572784.641200661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572784.641200661</v>
      </c>
      <c r="C110" s="13" t="n">
        <f aca="false">IF((B110-(P110/2))*$C$3&gt;0,(B110-(P110/2))*$C$3,0)</f>
        <v>23900.7677419889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16492.680712836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1560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1560</v>
      </c>
      <c r="N110" s="13" t="n">
        <f aca="false">IF($B$34=2,IF(M110&gt;1944,M110*0.055,0),IF(M110&gt;972,M110*0.055,0))</f>
        <v>85.8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519744.309061225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519744.309061225</v>
      </c>
      <c r="C111" s="13" t="n">
        <f aca="false">IF((B111-(P111/2))*$C$3&gt;0,(B111-(P111/2))*$C$3,0)</f>
        <v>21492.1965335417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13506.8221441683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833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833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462117.384053291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462117.384053291</v>
      </c>
      <c r="C112" s="13" t="n">
        <f aca="false">IF((B112-(P112/2))*$C$3&gt;0,(B112-(P112/2))*$C$3,0)</f>
        <v>18878.1052855823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10286.0267754335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196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196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399408.6556763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399408.6556763</v>
      </c>
      <c r="C113" s="13" t="n">
        <f aca="false">IF((B113-(P113/2))*$C$3&gt;0,(B113-(P113/2))*$C$3,0)</f>
        <v>16036.4410158204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6806.7680243509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330831.23026789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330831.23026789</v>
      </c>
      <c r="C114" s="13" t="n">
        <f aca="false">IF((B114-(P114/2))*$C$3&gt;0,(B114-(P114/2))*$C$3,0)</f>
        <v>12932.1977123198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3032.49258518448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255803.600800168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255803.600800168</v>
      </c>
      <c r="C115" s="13" t="n">
        <f aca="false">IF((B115-(P115/2))*$C$3&gt;0,(B115-(P115/2))*$C$3,0)</f>
        <v>9539.48615204781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173909.579187942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173909.579187942</v>
      </c>
      <c r="C116" s="13" t="n">
        <f aca="false">IF((B116-(P116/2))*$C$3&gt;0,(B116-(P116/2))*$C$3,0)</f>
        <v>5839.7548121432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84709.4418906667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84709.4418906667</v>
      </c>
      <c r="C117" s="13" t="n">
        <f aca="false">IF((B117-(P117/2))*$C$3&gt;0,(B117-(P117/2))*$C$3,0)</f>
        <v>1813.40464851112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-12261.3176492493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-12261.3176492493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-114933.033945088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-114933.033945088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-221641.191627832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-221641.191627832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-332540.515188982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-332540.515188982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-447791.799683026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-447791.799683026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-566451.155871199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-566451.155871199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-689797.71057855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-689797.71057855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-818011.954928435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-818011.954928435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-951281.494099153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-951281.494099153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-1089801.33603368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-1089801.33603368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-1233774.1922395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-1233774.1922395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-1383410.79120101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-1383410.79120101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-1538930.20495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-1538930.20495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-1700560.18936436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-1700560.18936436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-1868537.53879036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-1868537.53879036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-2043108.45561033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-2043108.45561033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-2224528.93540571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-2224528.93540571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-2413065.16839427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991274.7005</v>
      </c>
      <c r="C138" s="13" t="n">
        <f aca="false">Q90</f>
        <v>997376.8624</v>
      </c>
      <c r="D138" s="13" t="n">
        <f aca="false">B138-B2</f>
        <v>-8724.29950000008</v>
      </c>
      <c r="E138" s="13" t="n">
        <f aca="false">C138-C2</f>
        <v>-2622.13760000002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981424.76465275</v>
      </c>
      <c r="C139" s="13" t="n">
        <f aca="false">Q91</f>
        <v>993321.30917856</v>
      </c>
      <c r="D139" s="13" t="n">
        <f aca="false">B139-B138</f>
        <v>-9849.93584725005</v>
      </c>
      <c r="E139" s="13" t="n">
        <f aca="false">C139-C138</f>
        <v>-4055.55322143994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970032.720680353</v>
      </c>
      <c r="C140" s="13" t="n">
        <f aca="false">Q92</f>
        <v>987740.621162168</v>
      </c>
      <c r="D140" s="13" t="n">
        <f aca="false">B140-B139</f>
        <v>-11392.0439723973</v>
      </c>
      <c r="E140" s="13" t="n">
        <f aca="false">C140-C139</f>
        <v>-5580.68801639194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957073.037807618</v>
      </c>
      <c r="C141" s="13" t="n">
        <f aca="false">Q93</f>
        <v>980540.097761311</v>
      </c>
      <c r="D141" s="13" t="n">
        <f aca="false">B141-B140</f>
        <v>-12959.682872735</v>
      </c>
      <c r="E141" s="13" t="n">
        <f aca="false">C141-C140</f>
        <v>-7200.523400857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942492.279687013</v>
      </c>
      <c r="C142" s="13" t="n">
        <f aca="false">Q94</f>
        <v>972135.093661808</v>
      </c>
      <c r="D142" s="13" t="n">
        <f aca="false">B142-B141</f>
        <v>-14580.7581206049</v>
      </c>
      <c r="E142" s="13" t="n">
        <f aca="false">C142-C141</f>
        <v>-8405.00409950339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926210.487814474</v>
      </c>
      <c r="C143" s="13" t="n">
        <f aca="false">Q95</f>
        <v>961920.116095886</v>
      </c>
      <c r="D143" s="13" t="n">
        <f aca="false">B143-B142</f>
        <v>-16281.7918725386</v>
      </c>
      <c r="E143" s="13" t="n">
        <f aca="false">C143-C142</f>
        <v>-10214.9775659218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908143.630302273</v>
      </c>
      <c r="C144" s="13" t="n">
        <f aca="false">Q96</f>
        <v>949784.26164819</v>
      </c>
      <c r="D144" s="13" t="n">
        <f aca="false">B144-B143</f>
        <v>-18066.8575122008</v>
      </c>
      <c r="E144" s="13" t="n">
        <f aca="false">C144-C143</f>
        <v>-12135.8544476962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888203.431703044</v>
      </c>
      <c r="C145" s="13" t="n">
        <f aca="false">Q97</f>
        <v>935609.284931753</v>
      </c>
      <c r="D145" s="13" t="n">
        <f aca="false">B145-B144</f>
        <v>-19940.1985992291</v>
      </c>
      <c r="E145" s="13" t="n">
        <f aca="false">C145-C144</f>
        <v>-14174.9767164366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866297.197327231</v>
      </c>
      <c r="C146" s="13" t="n">
        <f aca="false">Q98</f>
        <v>919272.342842656</v>
      </c>
      <c r="D146" s="13" t="n">
        <f aca="false">B146-B145</f>
        <v>-21906.2343758134</v>
      </c>
      <c r="E146" s="13" t="n">
        <f aca="false">C146-C145</f>
        <v>-16336.9420890971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842327.631962728</v>
      </c>
      <c r="C147" s="13" t="n">
        <f aca="false">Q99</f>
        <v>902143.96183647</v>
      </c>
      <c r="D147" s="13" t="n">
        <f aca="false">B147-B146</f>
        <v>-23969.5653645028</v>
      </c>
      <c r="E147" s="13" t="n">
        <f aca="false">C147-C146</f>
        <v>-17128.3810061865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818401.420149695</v>
      </c>
      <c r="C148" s="13" t="n">
        <f aca="false">Q100</f>
        <v>882637.275969531</v>
      </c>
      <c r="D148" s="13" t="n">
        <f aca="false">B148-B147</f>
        <v>-23926.2118130326</v>
      </c>
      <c r="E148" s="13" t="n">
        <f aca="false">C148-C147</f>
        <v>-19506.6858669382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792335.787791976</v>
      </c>
      <c r="C149" s="13" t="n">
        <f aca="false">Q101</f>
        <v>860606.236961042</v>
      </c>
      <c r="D149" s="13" t="n">
        <f aca="false">B149-B148</f>
        <v>-26065.6323577189</v>
      </c>
      <c r="E149" s="13" t="n">
        <f aca="false">C149-C148</f>
        <v>-22031.0390084897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763987.286987376</v>
      </c>
      <c r="C150" s="13" t="n">
        <f aca="false">Q102</f>
        <v>835898.545460601</v>
      </c>
      <c r="D150" s="13" t="n">
        <f aca="false">B150-B149</f>
        <v>-28348.5008046004</v>
      </c>
      <c r="E150" s="13" t="n">
        <f aca="false">C150-C149</f>
        <v>-24707.6915004404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733243.44066111</v>
      </c>
      <c r="C151" s="13" t="n">
        <f aca="false">Q103</f>
        <v>808349.982962157</v>
      </c>
      <c r="D151" s="13" t="n">
        <f aca="false">B151-B150</f>
        <v>-30743.8463262657</v>
      </c>
      <c r="E151" s="13" t="n">
        <f aca="false">C151-C150</f>
        <v>-27548.5624984443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699982.924279428</v>
      </c>
      <c r="C152" s="13" t="n">
        <f aca="false">Q104</f>
        <v>777786.927364709</v>
      </c>
      <c r="D152" s="13" t="n">
        <f aca="false">B152-B151</f>
        <v>-33260.5163816826</v>
      </c>
      <c r="E152" s="13" t="n">
        <f aca="false">C152-C151</f>
        <v>-30563.0555974474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664078.638349122</v>
      </c>
      <c r="C153" s="13" t="n">
        <f aca="false">Q105</f>
        <v>744023.700337229</v>
      </c>
      <c r="D153" s="13" t="n">
        <f aca="false">B153-B152</f>
        <v>-35904.2859303056</v>
      </c>
      <c r="E153" s="13" t="n">
        <f aca="false">C153-C152</f>
        <v>-33763.2270274808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625396.340552776</v>
      </c>
      <c r="C154" s="13" t="n">
        <f aca="false">Q106</f>
        <v>706861.901814914</v>
      </c>
      <c r="D154" s="13" t="n">
        <f aca="false">B154-B153</f>
        <v>-38682.2977963458</v>
      </c>
      <c r="E154" s="13" t="n">
        <f aca="false">C154-C153</f>
        <v>-37161.7985223146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583793.221721572</v>
      </c>
      <c r="C155" s="13" t="n">
        <f aca="false">Q107</f>
        <v>666089.709641598</v>
      </c>
      <c r="D155" s="13" t="n">
        <f aca="false">B155-B154</f>
        <v>-41603.1188312046</v>
      </c>
      <c r="E155" s="13" t="n">
        <f aca="false">C155-C154</f>
        <v>-40772.1921733163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539118.714249735</v>
      </c>
      <c r="C156" s="13" t="n">
        <f aca="false">Q108</f>
        <v>621479.032587676</v>
      </c>
      <c r="D156" s="13" t="n">
        <f aca="false">B156-B155</f>
        <v>-44674.507471837</v>
      </c>
      <c r="E156" s="13" t="n">
        <f aca="false">C156-C155</f>
        <v>-44610.6770539214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491210.760956002</v>
      </c>
      <c r="C157" s="13" t="n">
        <f aca="false">Q109</f>
        <v>572784.641200661</v>
      </c>
      <c r="D157" s="13" t="n">
        <f aca="false">B157-B156</f>
        <v>-47907.9532937329</v>
      </c>
      <c r="E157" s="13" t="n">
        <f aca="false">C157-C156</f>
        <v>-48694.3913870151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439899.942475234</v>
      </c>
      <c r="C158" s="13" t="n">
        <f aca="false">Q110</f>
        <v>519744.309061225</v>
      </c>
      <c r="D158" s="13" t="n">
        <f aca="false">B158-B157</f>
        <v>-51310.8184807681</v>
      </c>
      <c r="E158" s="13" t="n">
        <f aca="false">C158-C157</f>
        <v>-53040.3321394363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388135.428488267</v>
      </c>
      <c r="C159" s="13" t="n">
        <f aca="false">Q111</f>
        <v>462117.384053291</v>
      </c>
      <c r="D159" s="13" t="n">
        <f aca="false">B159-B158</f>
        <v>-51764.5139869672</v>
      </c>
      <c r="E159" s="13" t="n">
        <f aca="false">C159-C158</f>
        <v>-57626.9250079335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332834.06137241</v>
      </c>
      <c r="C160" s="13" t="n">
        <f aca="false">Q112</f>
        <v>399408.6556763</v>
      </c>
      <c r="D160" s="13" t="n">
        <f aca="false">B160-B159</f>
        <v>-55301.3671158564</v>
      </c>
      <c r="E160" s="13" t="n">
        <f aca="false">C160-C159</f>
        <v>-62708.7283769919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273612.270551731</v>
      </c>
      <c r="C161" s="13" t="n">
        <f aca="false">Q113</f>
        <v>330831.23026789</v>
      </c>
      <c r="D161" s="13" t="n">
        <f aca="false">B161-B160</f>
        <v>-59221.7908206796</v>
      </c>
      <c r="E161" s="13" t="n">
        <f aca="false">C161-C160</f>
        <v>-68577.4254084093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209951.322656691</v>
      </c>
      <c r="C162" s="13" t="n">
        <f aca="false">Q114</f>
        <v>255803.600800168</v>
      </c>
      <c r="D162" s="13" t="n">
        <f aca="false">B162-B161</f>
        <v>-63660.9478950395</v>
      </c>
      <c r="E162" s="13" t="n">
        <f aca="false">C162-C161</f>
        <v>-75027.6294677224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141306.89485567</v>
      </c>
      <c r="C163" s="13" t="n">
        <f aca="false">Q115</f>
        <v>173909.579187942</v>
      </c>
      <c r="D163" s="13" t="n">
        <f aca="false">B163-B162</f>
        <v>-68644.4278010212</v>
      </c>
      <c r="E163" s="13" t="n">
        <f aca="false">C163-C162</f>
        <v>-81894.0216122257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67417.7827033429</v>
      </c>
      <c r="C164" s="13" t="n">
        <f aca="false">Q116</f>
        <v>84709.4418906667</v>
      </c>
      <c r="D164" s="13" t="n">
        <f aca="false">B164-B163</f>
        <v>-73889.1121523269</v>
      </c>
      <c r="E164" s="13" t="n">
        <f aca="false">C164-C163</f>
        <v>-89200.1372972755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-11988.1329309453</v>
      </c>
      <c r="C165" s="13" t="n">
        <f aca="false">Q117</f>
        <v>-12261.3176492493</v>
      </c>
      <c r="D165" s="13" t="n">
        <f aca="false">B165-B164</f>
        <v>-79405.9156342883</v>
      </c>
      <c r="E165" s="13" t="n">
        <f aca="false">C165-C164</f>
        <v>-96970.759539916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-95000.159894725</v>
      </c>
      <c r="C166" s="13" t="n">
        <f aca="false">Q118</f>
        <v>-114933.033945088</v>
      </c>
      <c r="D166" s="13" t="n">
        <f aca="false">B166-B165</f>
        <v>-83012.0269637797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-180482.356024313</v>
      </c>
      <c r="C167" s="13" t="n">
        <f aca="false">Q119</f>
        <v>-221641.191627832</v>
      </c>
      <c r="D167" s="13" t="n">
        <f aca="false">B167-B166</f>
        <v>-85482.1961295878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-268507.795274716</v>
      </c>
      <c r="C168" s="13" t="n">
        <f aca="false">Q120</f>
        <v>-332540.515188982</v>
      </c>
      <c r="D168" s="13" t="n">
        <f aca="false">B168-B167</f>
        <v>-88025.4392504036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-359151.849653393</v>
      </c>
      <c r="C169" s="13" t="n">
        <f aca="false">Q121</f>
        <v>-447791.799683026</v>
      </c>
      <c r="D169" s="13" t="n">
        <f aca="false">B169-B168</f>
        <v>-90644.0543786769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-452492.267545579</v>
      </c>
      <c r="C170" s="13" t="n">
        <f aca="false">Q122</f>
        <v>-566451.155871199</v>
      </c>
      <c r="D170" s="13" t="n">
        <f aca="false">B170-B169</f>
        <v>-93340.4178921855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-548609.254934815</v>
      </c>
      <c r="C171" s="13" t="n">
        <f aca="false">Q123</f>
        <v>-689797.71057855</v>
      </c>
      <c r="D171" s="13" t="n">
        <f aca="false">B171-B170</f>
        <v>-96116.9873892365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-647585.55963323</v>
      </c>
      <c r="C172" s="13" t="n">
        <f aca="false">Q124</f>
        <v>-818011.954928435</v>
      </c>
      <c r="D172" s="13" t="n">
        <f aca="false">B172-B171</f>
        <v>-98976.3046984148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-749506.558640868</v>
      </c>
      <c r="C173" s="13" t="n">
        <f aca="false">Q125</f>
        <v>-951281.494099153</v>
      </c>
      <c r="D173" s="13" t="n">
        <f aca="false">B173-B172</f>
        <v>-101920.999007638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-854460.348758356</v>
      </c>
      <c r="C174" s="13" t="n">
        <f aca="false">Q126</f>
        <v>-1089801.33603368</v>
      </c>
      <c r="D174" s="13" t="n">
        <f aca="false">B174-B173</f>
        <v>-104953.790117488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-962537.840582348</v>
      </c>
      <c r="C175" s="13" t="n">
        <f aca="false">Q127</f>
        <v>-1233774.1922395</v>
      </c>
      <c r="D175" s="13" t="n">
        <f aca="false">B175-B174</f>
        <v>-108077.491823992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-1073832.85601861</v>
      </c>
      <c r="C176" s="13" t="n">
        <f aca="false">Q128</f>
        <v>-1383410.79120101</v>
      </c>
      <c r="D176" s="13" t="n">
        <f aca="false">B176-B175</f>
        <v>-111295.015436263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-1188442.22945324</v>
      </c>
      <c r="C177" s="13" t="n">
        <f aca="false">Q129</f>
        <v>-1538930.20495</v>
      </c>
      <c r="D177" s="13" t="n">
        <f aca="false">B177-B176</f>
        <v>-114609.373434628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-1306465.91272836</v>
      </c>
      <c r="C178" s="13" t="n">
        <f aca="false">Q130</f>
        <v>-1700560.18936436</v>
      </c>
      <c r="D178" s="13" t="n">
        <f aca="false">B178-B177</f>
        <v>-118023.683275126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-1428007.08407486</v>
      </c>
      <c r="C179" s="13" t="n">
        <f aca="false">Q131</f>
        <v>-1868537.53879036</v>
      </c>
      <c r="D179" s="13" t="n">
        <f aca="false">B179-B178</f>
        <v>-121541.171346498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-1553172.26116095</v>
      </c>
      <c r="C180" s="13" t="n">
        <f aca="false">Q132</f>
        <v>-2043108.45561033</v>
      </c>
      <c r="D180" s="13" t="n">
        <f aca="false">B180-B179</f>
        <v>-125165.177086085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-1682071.41842222</v>
      </c>
      <c r="C181" s="13" t="n">
        <f aca="false">Q133</f>
        <v>-2224528.93540571</v>
      </c>
      <c r="D181" s="13" t="n">
        <f aca="false">B181-B180</f>
        <v>-128899.157261273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-1814818.1088457</v>
      </c>
      <c r="C182" s="13" t="n">
        <f aca="false">Q134</f>
        <v>-2413065.16839427</v>
      </c>
      <c r="D182" s="13" t="n">
        <f aca="false">B182-B181</f>
        <v>-132746.690423478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9000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13996</v>
      </c>
      <c r="D192" s="26" t="n">
        <v>997.8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54949</v>
      </c>
      <c r="D193" s="26" t="n">
        <v>220.13</v>
      </c>
      <c r="E193" s="26" t="n">
        <v>2397</v>
      </c>
      <c r="F193" s="26" t="n">
        <v>948.49</v>
      </c>
    </row>
    <row r="194" customFormat="false" ht="12.8" hidden="false" customHeight="false" outlineLevel="0" collapsed="false">
      <c r="B194" s="2" t="s">
        <v>45</v>
      </c>
      <c r="C194" s="25" t="n">
        <v>260532</v>
      </c>
      <c r="D194" s="26"/>
      <c r="E194" s="26" t="n">
        <v>8621.75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16437.7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4537.5</v>
      </c>
      <c r="C30" s="4" t="n">
        <v>4537.5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8666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8666</v>
      </c>
      <c r="N42" s="13" t="n">
        <f aca="false">IF($B$34=2,IF(M42&gt;1944,M42*0.055,0),IF(M42&gt;972,M42*0.055,0))</f>
        <v>476.63</v>
      </c>
      <c r="O42" s="13" t="n">
        <f aca="false">M42*$B$33</f>
        <v>779.94</v>
      </c>
      <c r="P42" s="13" t="n">
        <f aca="false">B36*12</f>
        <v>39996</v>
      </c>
      <c r="Q42" s="13" t="n">
        <f aca="false">B42+C42+D42+E42+F42+G42-H42-I42-M42-N42-O42-P42</f>
        <v>991156.91031575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991156.91031575</v>
      </c>
      <c r="C43" s="13" t="n">
        <f aca="false">IF((B43-(P43/2))*$B$3&gt;0,(B43-(P43/2))*$B$3,0)</f>
        <v>53871.5722975241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9984.28785176164</v>
      </c>
      <c r="J43" s="18" t="n">
        <f aca="false">MAX((MAX((C43-(801*$B$34)),0))+(D43*$B$8)+(E43*$B$13)+(F43*$B$18)+(G43*$B$23)-H43-I43-O42,0)</f>
        <v>38823.3594457625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8159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8159</v>
      </c>
      <c r="N43" s="13" t="n">
        <f aca="false">IF($B$34=2,IF(M43&gt;1944,M43*0.055,0),IF(M43&gt;972,M43*0.055,0))</f>
        <v>448.745</v>
      </c>
      <c r="O43" s="13" t="n">
        <f aca="false">M43*$B$33</f>
        <v>734.31</v>
      </c>
      <c r="P43" s="13" t="n">
        <f aca="false">P42*(1+$B$37)</f>
        <v>40995.9</v>
      </c>
      <c r="Q43" s="13" t="n">
        <f aca="false">B43+C43+D43+E43+F43+G43-H43-I43-M43-N43-O43-P43</f>
        <v>981223.254761512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981223.254761512</v>
      </c>
      <c r="C44" s="13" t="n">
        <f aca="false">IF((B44-(P44/2))*$B$3&gt;0,(B44-(P44/2))*$B$3,0)</f>
        <v>53291.8135086389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9975.60663918984</v>
      </c>
      <c r="J44" s="18" t="n">
        <f aca="false">MAX((MAX((C44-(801*$B$34)),0))+(D44*$B$8)+(E44*$B$13)+(F44*$B$18)+(G44*$B$23)-H44-I44-O43,0)</f>
        <v>38141.1775444491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7924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7924</v>
      </c>
      <c r="N44" s="13" t="n">
        <f aca="false">IF($B$34=2,IF(M44&gt;1944,M44*0.055,0),IF(M44&gt;972,M44*0.055,0))</f>
        <v>435.82</v>
      </c>
      <c r="O44" s="13" t="n">
        <f aca="false">M44*$B$33</f>
        <v>713.16</v>
      </c>
      <c r="P44" s="13" t="n">
        <f aca="false">P43*(1+$B$37)</f>
        <v>42020.7975</v>
      </c>
      <c r="Q44" s="13" t="n">
        <f aca="false">B44+C44+D44+E44+F44+G44-H44-I44-M44-N44-O44-P44</f>
        <v>969805.964805962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969805.964805962</v>
      </c>
      <c r="C45" s="13" t="n">
        <f aca="false">IF((B45-(P45/2))*$B$3&gt;0,(B45-(P45/2))*$B$3,0)</f>
        <v>52629.0019878402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9950.05140469304</v>
      </c>
      <c r="J45" s="18" t="n">
        <f aca="false">MAX((MAX((C45-(801*$B$34)),0))+(D45*$B$8)+(E45*$B$13)+(F45*$B$18)+(G45*$B$23)-H45-I45-O44,0)</f>
        <v>37361.2838885222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7658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7658</v>
      </c>
      <c r="N45" s="13" t="n">
        <f aca="false">IF($B$34=2,IF(M45&gt;1944,M45*0.055,0),IF(M45&gt;972,M45*0.055,0))</f>
        <v>421.19</v>
      </c>
      <c r="O45" s="13" t="n">
        <f aca="false">M45*$B$33</f>
        <v>689.22</v>
      </c>
      <c r="P45" s="13" t="n">
        <f aca="false">P44*(1+$B$37)</f>
        <v>43071.3174375</v>
      </c>
      <c r="Q45" s="13" t="n">
        <f aca="false">B45+C45+D45+E45+F45+G45-H45-I45-M45-N45-O45-P45</f>
        <v>956841.681256984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956841.681256984</v>
      </c>
      <c r="C46" s="13" t="n">
        <f aca="false">IF((B46-(P46/2))*$B$3&gt;0,(B46-(P46/2))*$B$3,0)</f>
        <v>51879.6035243997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9906.45365577254</v>
      </c>
      <c r="J46" s="18" t="n">
        <f aca="false">MAX((MAX((C46-(801*$B$34)),0))+(D46*$B$8)+(E46*$B$13)+(F46*$B$18)+(G46*$B$23)-H46-I46-O45,0)</f>
        <v>36508.2653727441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7370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7370</v>
      </c>
      <c r="N46" s="13" t="n">
        <f aca="false">IF($B$34=2,IF(M46&gt;1944,M46*0.055,0),IF(M46&gt;972,M46*0.055,0))</f>
        <v>405.35</v>
      </c>
      <c r="O46" s="13" t="n">
        <f aca="false">M46*$B$33</f>
        <v>663.3</v>
      </c>
      <c r="P46" s="13" t="n">
        <f aca="false">P45*(1+$B$37)</f>
        <v>44148.1003734375</v>
      </c>
      <c r="Q46" s="13" t="n">
        <f aca="false">B46+C46+D46+E46+F46+G46-H46-I46-M46-N46-O46-P46</f>
        <v>942253.41625629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942253.41625629</v>
      </c>
      <c r="C47" s="13" t="n">
        <f aca="false">IF((B47-(P47/2))*$B$3&gt;0,(B47-(P47/2))*$B$3,0)</f>
        <v>51039.3270722272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9843.46218654669</v>
      </c>
      <c r="J47" s="18" t="n">
        <f aca="false">MAX((MAX((C47-(801*$B$34)),0))+(D47*$B$8)+(E47*$B$13)+(F47*$B$18)+(G47*$B$23)-H47-I47-O46,0)</f>
        <v>35578.0404874826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7059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7059</v>
      </c>
      <c r="N47" s="13" t="n">
        <f aca="false">IF($B$34=2,IF(M47&gt;1944,M47*0.055,0),IF(M47&gt;972,M47*0.055,0))</f>
        <v>388.245</v>
      </c>
      <c r="O47" s="13" t="n">
        <f aca="false">M47*$B$33</f>
        <v>635.31</v>
      </c>
      <c r="P47" s="13" t="n">
        <f aca="false">P46*(1+$B$37)</f>
        <v>45251.8028827734</v>
      </c>
      <c r="Q47" s="13" t="n">
        <f aca="false">B47+C47+D47+E47+F47+G47-H47-I47-M47-N47-O47-P47</f>
        <v>925961.398860999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925961.398860999</v>
      </c>
      <c r="C48" s="13" t="n">
        <f aca="false">IF((B48-(P48/2))*$B$3&gt;0,(B48-(P48/2))*$B$3,0)</f>
        <v>50103.7266685386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9759.65219037052</v>
      </c>
      <c r="J48" s="18" t="n">
        <f aca="false">MAX((MAX((C48-(801*$B$34)),0))+(D48*$B$8)+(E48*$B$13)+(F48*$B$18)+(G48*$B$23)-H48-I48-O47,0)</f>
        <v>34567.3314820513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6726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6726</v>
      </c>
      <c r="N48" s="13" t="n">
        <f aca="false">IF($B$34=2,IF(M48&gt;1944,M48*0.055,0),IF(M48&gt;972,M48*0.055,0))</f>
        <v>369.93</v>
      </c>
      <c r="O48" s="13" t="n">
        <f aca="false">M48*$B$33</f>
        <v>605.34</v>
      </c>
      <c r="P48" s="13" t="n">
        <f aca="false">P47*(1+$B$37)</f>
        <v>46383.0979548428</v>
      </c>
      <c r="Q48" s="13" t="n">
        <f aca="false">B48+C48+D48+E48+F48+G48-H48-I48-M48-N48-O48-P48</f>
        <v>907880.672388208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907880.672388208</v>
      </c>
      <c r="C49" s="13" t="n">
        <f aca="false">IF((B49-(P49/2))*$B$3&gt;0,(B49-(P49/2))*$B$3,0)</f>
        <v>49068.0680750925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9653.49651627215</v>
      </c>
      <c r="J49" s="18" t="n">
        <f aca="false">MAX((MAX((C49-(801*$B$34)),0))+(D49*$B$8)+(E49*$B$13)+(F49*$B$18)+(G49*$B$23)-H49-I49-O48,0)</f>
        <v>33472.4790778783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6370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6370</v>
      </c>
      <c r="N49" s="13" t="n">
        <f aca="false">IF($B$34=2,IF(M49&gt;1944,M49*0.055,0),IF(M49&gt;972,M49*0.055,0))</f>
        <v>350.35</v>
      </c>
      <c r="O49" s="13" t="n">
        <f aca="false">M49*$B$33</f>
        <v>573.3</v>
      </c>
      <c r="P49" s="13" t="n">
        <f aca="false">P48*(1+$B$37)</f>
        <v>47542.6754037138</v>
      </c>
      <c r="Q49" s="13" t="n">
        <f aca="false">B49+C49+D49+E49+F49+G49-H49-I49-M49-N49-O49-P49</f>
        <v>887923.166062372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887923.166062372</v>
      </c>
      <c r="C50" s="13" t="n">
        <f aca="false">IF((B50-(P50/2))*$B$3&gt;0,(B50-(P50/2))*$B$3,0)</f>
        <v>47927.4437429473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9523.38462976167</v>
      </c>
      <c r="J50" s="18" t="n">
        <f aca="false">MAX((MAX((C50-(801*$B$34)),0))+(D50*$B$8)+(E50*$B$13)+(F50*$B$18)+(G50*$B$23)-H50-I50-O49,0)</f>
        <v>32289.8977706012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5991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5991</v>
      </c>
      <c r="N50" s="13" t="n">
        <f aca="false">IF($B$34=2,IF(M50&gt;1944,M50*0.055,0),IF(M50&gt;972,M50*0.055,0))</f>
        <v>329.505</v>
      </c>
      <c r="O50" s="13" t="n">
        <f aca="false">M50*$B$33</f>
        <v>539.19</v>
      </c>
      <c r="P50" s="13" t="n">
        <f aca="false">P49*(1+$B$37)</f>
        <v>48731.2422888067</v>
      </c>
      <c r="Q50" s="13" t="n">
        <f aca="false">B50+C50+D50+E50+F50+G50-H50-I50-M50-N50-O50-P50</f>
        <v>865996.426544167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865996.426544167</v>
      </c>
      <c r="C51" s="13" t="n">
        <f aca="false">IF((B51-(P51/2))*$B$3&gt;0,(B51-(P51/2))*$B$3,0)</f>
        <v>46676.702400349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9367.60563566641</v>
      </c>
      <c r="J51" s="18" t="n">
        <f aca="false">MAX((MAX((C51-(801*$B$34)),0))+(D51*$B$8)+(E51*$B$13)+(F51*$B$18)+(G51*$B$23)-H51-I51-O50,0)</f>
        <v>31015.7516616819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5590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5590</v>
      </c>
      <c r="N51" s="13" t="n">
        <f aca="false">IF($B$34=2,IF(M51&gt;1944,M51*0.055,0),IF(M51&gt;972,M51*0.055,0))</f>
        <v>307.45</v>
      </c>
      <c r="O51" s="13" t="n">
        <f aca="false">M51*$B$33</f>
        <v>503.1</v>
      </c>
      <c r="P51" s="13" t="n">
        <f aca="false">P50*(1+$B$37)</f>
        <v>49949.5233460268</v>
      </c>
      <c r="Q51" s="13" t="n">
        <f aca="false">B51+C51+D51+E51+F51+G51-H51-I51-M51-N51-O51-P51</f>
        <v>842002.294859822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842002.294859822</v>
      </c>
      <c r="C52" s="13" t="n">
        <f aca="false">IF((B52-(P52/2))*$B$3&gt;0,(B52-(P52/2))*$B$3,0)</f>
        <v>45310.3756100466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10062.4181948285</v>
      </c>
      <c r="J52" s="18" t="n">
        <f aca="false">MAX((MAX((C52-(801*$B$34)),0))+(D52*$B$8)+(E52*$B$13)+(F52*$B$18)+(G52*$B$23)-H52-I52-O51,0)</f>
        <v>33099.8103325824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6250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6250</v>
      </c>
      <c r="N52" s="13" t="n">
        <f aca="false">IF($B$34=2,IF(M52&gt;1944,M52*0.055,0),IF(M52&gt;972,M52*0.055,0))</f>
        <v>343.75</v>
      </c>
      <c r="O52" s="13" t="n">
        <f aca="false">M52*$B$33</f>
        <v>562.5</v>
      </c>
      <c r="P52" s="13" t="n">
        <f aca="false">P51*(1+$B$37)</f>
        <v>51198.2614296775</v>
      </c>
      <c r="Q52" s="13" t="n">
        <f aca="false">B52+C52+D52+E52+F52+G52-H52-I52-M52-N52-O52-P52</f>
        <v>818051.693762727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818051.693762727</v>
      </c>
      <c r="C53" s="13" t="n">
        <f aca="false">IF((B53-(P53/2))*$B$3&gt;0,(B53-(P53/2))*$B$3,0)</f>
        <v>43945.598455291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9890.46166946909</v>
      </c>
      <c r="J53" s="18" t="n">
        <f aca="false">MAX((MAX((C53-(801*$B$34)),0))+(D53*$B$8)+(E53*$B$13)+(F53*$B$18)+(G53*$B$23)-H53-I53-O52,0)</f>
        <v>31647.9975844675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5788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5788</v>
      </c>
      <c r="N53" s="13" t="n">
        <f aca="false">IF($B$34=2,IF(M53&gt;1944,M53*0.055,0),IF(M53&gt;972,M53*0.055,0))</f>
        <v>318.34</v>
      </c>
      <c r="O53" s="13" t="n">
        <f aca="false">M53*$B$33</f>
        <v>520.92</v>
      </c>
      <c r="P53" s="13" t="n">
        <f aca="false">P52*(1+$B$37)</f>
        <v>52478.2179654194</v>
      </c>
      <c r="Q53" s="13" t="n">
        <f aca="false">B53+C53+D53+E53+F53+G53-H53-I53-M53-N53-O53-P53</f>
        <v>791957.713381775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791957.713381775</v>
      </c>
      <c r="C54" s="13" t="n">
        <f aca="false">IF((B54-(P54/2))*$B$3&gt;0,(B54-(P54/2))*$B$3,0)</f>
        <v>42460.9757804346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9689.34794403656</v>
      </c>
      <c r="J54" s="18" t="n">
        <f aca="false">MAX((MAX((C54-(801*$B$34)),0))+(D54*$B$8)+(E54*$B$13)+(F54*$B$18)+(G54*$B$23)-H54-I54-O53,0)</f>
        <v>30196.3283209828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5336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5336</v>
      </c>
      <c r="N54" s="13" t="n">
        <f aca="false">IF($B$34=2,IF(M54&gt;1944,M54*0.055,0),IF(M54&gt;972,M54*0.055,0))</f>
        <v>293.48</v>
      </c>
      <c r="O54" s="13" t="n">
        <f aca="false">M54*$B$33</f>
        <v>480.24</v>
      </c>
      <c r="P54" s="13" t="n">
        <f aca="false">P53*(1+$B$37)</f>
        <v>53790.1734145549</v>
      </c>
      <c r="Q54" s="13" t="n">
        <f aca="false">B54+C54+D54+E54+F54+G54-H54-I54-M54-N54-O54-P54</f>
        <v>763576.068288203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763576.068288203</v>
      </c>
      <c r="C55" s="13" t="n">
        <f aca="false">IF((B55-(P55/2))*$B$3&gt;0,(B55-(P55/2))*$B$3,0)</f>
        <v>40848.477544935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9456.58765336252</v>
      </c>
      <c r="J55" s="18" t="n">
        <f aca="false">MAX((MAX((C55-(801*$B$34)),0))+(D55*$B$8)+(E55*$B$13)+(F55*$B$18)+(G55*$B$23)-H55-I55-O54,0)</f>
        <v>28636.9135324635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4860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4860</v>
      </c>
      <c r="N55" s="13" t="n">
        <f aca="false">IF($B$34=2,IF(M55&gt;1944,M55*0.055,0),IF(M55&gt;972,M55*0.055,0))</f>
        <v>267.3</v>
      </c>
      <c r="O55" s="13" t="n">
        <f aca="false">M55*$B$33</f>
        <v>437.4</v>
      </c>
      <c r="P55" s="13" t="n">
        <f aca="false">P54*(1+$B$37)</f>
        <v>55134.9277499188</v>
      </c>
      <c r="Q55" s="13" t="n">
        <f aca="false">B55+C55+D55+E55+F55+G55-H55-I55-M55-N55-O55-P55</f>
        <v>732794.594070748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732794.594070748</v>
      </c>
      <c r="C56" s="13" t="n">
        <f aca="false">IF((B56-(P56/2))*$B$3&gt;0,(B56-(P56/2))*$B$3,0)</f>
        <v>39101.8558697397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9189.98447925405</v>
      </c>
      <c r="J56" s="18" t="n">
        <f aca="false">MAX((MAX((C56-(801*$B$34)),0))+(D56*$B$8)+(E56*$B$13)+(F56*$B$18)+(G56*$B$23)-H56-I56-O55,0)</f>
        <v>26968.2721320618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4362</v>
      </c>
      <c r="N56" s="13" t="n">
        <f aca="false">IF($B$34=2,IF(M56&gt;1944,M56*0.055,0),IF(M56&gt;972,M56*0.055,0))</f>
        <v>239.91</v>
      </c>
      <c r="O56" s="13" t="n">
        <f aca="false">M56*$B$33</f>
        <v>392.58</v>
      </c>
      <c r="P56" s="13" t="n">
        <f aca="false">P55*(1+$B$37)</f>
        <v>56513.3009436667</v>
      </c>
      <c r="Q56" s="13" t="n">
        <f aca="false">B56+C56+D56+E56+F56+G56-H56-I56-M56-N56-O56-P56</f>
        <v>699493.475259143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699493.475259143</v>
      </c>
      <c r="C57" s="13" t="n">
        <f aca="false">IF((B57-(P57/2))*$B$3&gt;0,(B57-(P57/2))*$B$3,0)</f>
        <v>37214.437673166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8887.18175830736</v>
      </c>
      <c r="J57" s="18" t="n">
        <f aca="false">MAX((MAX((C57-(801*$B$34)),0))+(D57*$B$8)+(E57*$B$13)+(F57*$B$18)+(G57*$B$23)-H57-I57-O56,0)</f>
        <v>25185.3960290191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3844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3844</v>
      </c>
      <c r="N57" s="13" t="n">
        <f aca="false">IF($B$34=2,IF(M57&gt;1944,M57*0.055,0),IF(M57&gt;972,M57*0.055,0))</f>
        <v>211.42</v>
      </c>
      <c r="O57" s="13" t="n">
        <f aca="false">M57*$B$33</f>
        <v>345.96</v>
      </c>
      <c r="P57" s="13" t="n">
        <f aca="false">P56*(1+$B$37)</f>
        <v>57926.1334672584</v>
      </c>
      <c r="Q57" s="13" t="n">
        <f aca="false">B57+C57+D57+E57+F57+G57-H57-I57-M57-N57-O57-P57</f>
        <v>663544.937820903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663544.937820903</v>
      </c>
      <c r="C58" s="13" t="n">
        <f aca="false">IF((B58-(P58/2))*$B$3&gt;0,(B58-(P58/2))*$B$3,0)</f>
        <v>35179.1075902508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8545.65268040459</v>
      </c>
      <c r="J58" s="18" t="n">
        <f aca="false">MAX((MAX((C58-(801*$B$34)),0))+(D58*$B$8)+(E58*$B$13)+(F58*$B$18)+(G58*$B$23)-H58-I58-O57,0)</f>
        <v>23282.9818517495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3306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3306</v>
      </c>
      <c r="N58" s="13" t="n">
        <f aca="false">IF($B$34=2,IF(M58&gt;1944,M58*0.055,0),IF(M58&gt;972,M58*0.055,0))</f>
        <v>181.83</v>
      </c>
      <c r="O58" s="13" t="n">
        <f aca="false">M58*$B$33</f>
        <v>297.54</v>
      </c>
      <c r="P58" s="13" t="n">
        <f aca="false">P57*(1+$B$37)</f>
        <v>59374.2868039399</v>
      </c>
      <c r="Q58" s="13" t="n">
        <f aca="false">B58+C58+D58+E58+F58+G58-H58-I58-M58-N58-O58-P58</f>
        <v>624815.222868713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624815.222868713</v>
      </c>
      <c r="C59" s="13" t="n">
        <f aca="false">IF((B59-(P59/2))*$B$3&gt;0,(B59-(P59/2))*$B$3,0)</f>
        <v>32988.417498934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8162.7176145086</v>
      </c>
      <c r="J59" s="18" t="n">
        <f aca="false">MAX((MAX((C59-(801*$B$34)),0))+(D59*$B$8)+(E59*$B$13)+(F59*$B$18)+(G59*$B$23)-H59-I59-O58,0)</f>
        <v>21255.702105546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2749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2749</v>
      </c>
      <c r="N59" s="13" t="n">
        <f aca="false">IF($B$34=2,IF(M59&gt;1944,M59*0.055,0),IF(M59&gt;972,M59*0.055,0))</f>
        <v>151.195</v>
      </c>
      <c r="O59" s="13" t="n">
        <f aca="false">M59*$B$33</f>
        <v>247.41</v>
      </c>
      <c r="P59" s="13" t="n">
        <f aca="false">P58*(1+$B$37)</f>
        <v>60858.6439740383</v>
      </c>
      <c r="Q59" s="13" t="n">
        <f aca="false">B59+C59+D59+E59+F59+G59-H59-I59-M59-N59-O59-P59</f>
        <v>583163.216000221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583163.216000221</v>
      </c>
      <c r="C60" s="13" t="n">
        <f aca="false">IF((B60-(P60/2))*$B$3&gt;0,(B60-(P60/2))*$B$3,0)</f>
        <v>30634.5104334757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7735.52194630594</v>
      </c>
      <c r="J60" s="18" t="n">
        <f aca="false">MAX((MAX((C60-(801*$B$34)),0))+(D60*$B$8)+(E60*$B$13)+(F60*$B$18)+(G60*$B$23)-H60-I60-O59,0)</f>
        <v>19097.8801587407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2177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2177</v>
      </c>
      <c r="N60" s="13" t="n">
        <f aca="false">IF($B$34=2,IF(M60&gt;1944,M60*0.055,0),IF(M60&gt;972,M60*0.055,0))</f>
        <v>119.735</v>
      </c>
      <c r="O60" s="13" t="n">
        <f aca="false">M60*$B$33</f>
        <v>195.93</v>
      </c>
      <c r="P60" s="13" t="n">
        <f aca="false">P59*(1+$B$37)</f>
        <v>62380.1100733893</v>
      </c>
      <c r="Q60" s="13" t="n">
        <f aca="false">B60+C60+D60+E60+F60+G60-H60-I60-M60-N60-O60-P60</f>
        <v>538436.731085572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538436.731085572</v>
      </c>
      <c r="C61" s="13" t="n">
        <f aca="false">IF((B61-(P61/2))*$B$3&gt;0,(B61-(P61/2))*$B$3,0)</f>
        <v>28108.9143193493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7260.98391104899</v>
      </c>
      <c r="J61" s="18" t="n">
        <f aca="false">MAX((MAX((C61-(801*$B$34)),0))+(D61*$B$8)+(E61*$B$13)+(F61*$B$18)+(G61*$B$23)-H61-I61-O60,0)</f>
        <v>16803.1550060969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1590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1590</v>
      </c>
      <c r="N61" s="13" t="n">
        <f aca="false">IF($B$34=2,IF(M61&gt;1944,M61*0.055,0),IF(M61&gt;972,M61*0.055,0))</f>
        <v>87.45</v>
      </c>
      <c r="O61" s="13" t="n">
        <f aca="false">M61*$B$33</f>
        <v>143.1</v>
      </c>
      <c r="P61" s="13" t="n">
        <f aca="false">P60*(1+$B$37)</f>
        <v>63939.612825224</v>
      </c>
      <c r="Q61" s="13" t="n">
        <f aca="false">B61+C61+D61+E61+F61+G61-H61-I61-M61-N61-O61-P61</f>
        <v>490476.653266445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490476.653266445</v>
      </c>
      <c r="C62" s="13" t="n">
        <f aca="false">IF((B62-(P62/2))*$B$3&gt;0,(B62-(P62/2))*$B$3,0)</f>
        <v>25402.7718939902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6735.83717500824</v>
      </c>
      <c r="J62" s="18" t="n">
        <f aca="false">MAX((MAX((C62-(801*$B$34)),0))+(D62*$B$8)+(E62*$B$13)+(F62*$B$18)+(G62*$B$23)-H62-I62-O61,0)</f>
        <v>14365.2974181945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992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992</v>
      </c>
      <c r="N62" s="13" t="n">
        <f aca="false">IF($B$34=2,IF(M62&gt;1944,M62*0.055,0),IF(M62&gt;972,M62*0.055,0))</f>
        <v>54.56</v>
      </c>
      <c r="O62" s="13" t="n">
        <f aca="false">M62*$B$33</f>
        <v>89.28</v>
      </c>
      <c r="P62" s="13" t="n">
        <f aca="false">P61*(1+$B$37)</f>
        <v>65538.1031458546</v>
      </c>
      <c r="Q62" s="13" t="n">
        <f aca="false">B62+C62+D62+E62+F62+G62-H62-I62-M62-N62-O62-P62</f>
        <v>439112.107538785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439112.107538785</v>
      </c>
      <c r="C63" s="13" t="n">
        <f aca="false">IF((B63-(P63/2))*$B$3&gt;0,(B63-(P63/2))*$B$3,0)</f>
        <v>22506.5725470477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7412.79310501986</v>
      </c>
      <c r="J63" s="18" t="n">
        <f aca="false">MAX((MAX((C63-(801*$B$34)),0))+(D63*$B$8)+(E63*$B$13)+(F63*$B$18)+(G63*$B$23)-H63-I63-O62,0)</f>
        <v>16076.058268665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1409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1409</v>
      </c>
      <c r="N63" s="13" t="n">
        <f aca="false">IF($B$34=2,IF(M63&gt;1944,M63*0.055,0),IF(M63&gt;972,M63*0.055,0))</f>
        <v>77.495</v>
      </c>
      <c r="O63" s="13" t="n">
        <f aca="false">M63*$B$33</f>
        <v>126.81</v>
      </c>
      <c r="P63" s="13" t="n">
        <f aca="false">P62*(1+$B$37)</f>
        <v>67176.555724501</v>
      </c>
      <c r="Q63" s="13" t="n">
        <f aca="false">B63+C63+D63+E63+F63+G63-H63-I63-M63-N63-O63-P63</f>
        <v>387288.585082949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387288.585082949</v>
      </c>
      <c r="C64" s="13" t="n">
        <f aca="false">IF((B64-(P64/2))*$B$3&gt;0,(B64-(P64/2))*$B$3,0)</f>
        <v>19583.7633152149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6837.97937963939</v>
      </c>
      <c r="J64" s="18" t="n">
        <f aca="false">MAX((MAX((C64-(801*$B$34)),0))+(D64*$B$8)+(E64*$B$13)+(F64*$B$18)+(G64*$B$23)-H64-I64-O63,0)</f>
        <v>13394.1596184311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766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766</v>
      </c>
      <c r="N64" s="13" t="n">
        <f aca="false">IF($B$34=2,IF(M64&gt;1944,M64*0.055,0),IF(M64&gt;972,M64*0.055,0))</f>
        <v>0</v>
      </c>
      <c r="O64" s="13" t="n">
        <f aca="false">M64*$B$33</f>
        <v>68.94</v>
      </c>
      <c r="P64" s="13" t="n">
        <f aca="false">P63*(1+$B$37)</f>
        <v>68855.9696176135</v>
      </c>
      <c r="Q64" s="13" t="n">
        <f aca="false">B64+C64+D64+E64+F64+G64-H64-I64-M64-N64-O64-P64</f>
        <v>331919.645083767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331919.645083767</v>
      </c>
      <c r="C65" s="13" t="n">
        <f aca="false">IF((B65-(P65/2))*$B$3&gt;0,(B65-(P65/2))*$B$3,0)</f>
        <v>16463.0183163381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6205.45471511352</v>
      </c>
      <c r="J65" s="18" t="n">
        <f aca="false">MAX((MAX((C65-(801*$B$34)),0))+(D65*$B$8)+(E65*$B$13)+(F65*$B$18)+(G65*$B$23)-H65-I65-O64,0)</f>
        <v>10651.2424659186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229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229</v>
      </c>
      <c r="N65" s="13" t="n">
        <f aca="false">IF($B$34=2,IF(M65&gt;1944,M65*0.055,0),IF(M65&gt;972,M65*0.055,0))</f>
        <v>0</v>
      </c>
      <c r="O65" s="13" t="n">
        <f aca="false">M65*$B$33</f>
        <v>20.61</v>
      </c>
      <c r="P65" s="13" t="n">
        <f aca="false">P64*(1+$B$37)</f>
        <v>70577.3688580538</v>
      </c>
      <c r="Q65" s="13" t="n">
        <f aca="false">B65+C65+D65+E65+F65+G65-H65-I65-M65-N65-O65-P65</f>
        <v>272613.848691632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272613.848691632</v>
      </c>
      <c r="C66" s="13" t="n">
        <f aca="false">IF((B66-(P66/2))*$B$3&gt;0,(B66-(P66/2))*$B$3,0)</f>
        <v>13122.5835669293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5508.60094417915</v>
      </c>
      <c r="J66" s="18" t="n">
        <f aca="false">MAX((MAX((C66-(801*$B$34)),0))+(D66*$B$8)+(E66*$B$13)+(F66*$B$18)+(G66*$B$23)-H66-I66-O65,0)</f>
        <v>7726.47371072651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208820.129322853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208820.129322853</v>
      </c>
      <c r="C67" s="13" t="n">
        <f aca="false">IF((B67-(P67/2))*$B$3&gt;0,(B67-(P67/2))*$B$3,0)</f>
        <v>9531.84501607567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4738.48243864317</v>
      </c>
      <c r="J67" s="18" t="n">
        <f aca="false">MAX((MAX((C67-(801*$B$34)),0))+(D67*$B$8)+(E67*$B$13)+(F67*$B$18)+(G67*$B$23)-H67-I67-O66,0)</f>
        <v>4579.20328248257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140049.984448843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140049.984448843</v>
      </c>
      <c r="C68" s="13" t="n">
        <f aca="false">IF((B68-(P68/2))*$B$3&gt;0,(B68-(P68/2))*$B$3,0)</f>
        <v>5663.66017153453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3886.66728221108</v>
      </c>
      <c r="J68" s="18" t="n">
        <f aca="false">MAX((MAX((C68-(801*$B$34)),0))+(D68*$B$8)+(E68*$B$13)+(F68*$B$18)+(G68*$B$23)-H68-I68-O67,0)</f>
        <v>1197.0030448967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66043.8806333343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66043.8806333343</v>
      </c>
      <c r="C69" s="13" t="n">
        <f aca="false">IF((B69-(P69/2))*$B$3&gt;0,(B69-(P69/2))*$B$3,0)</f>
        <v>1503.59356063941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2947.47781176993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-13468.4688021535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-13468.4688021535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-96523.5486937852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-96523.5486937852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-182049.578640979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-182049.578640979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-270119.647449887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-270119.647449887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-360809.142269169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-360809.142269169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-454195.826921071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-454195.826921071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-550359.923127812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-550359.923127812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-649384.19474784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-649384.19474784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-751354.035141261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-751354.035141261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-856357.557788722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-856357.557788722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-964485.690293199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-964485.690293199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-1075832.27189955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-1075832.27189955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-1190494.15467233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-1190494.15467233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-1308571.30847823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-1308571.30847823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-1430166.92992565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-1430166.92992565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-1555387.55542028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-1555387.55542028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-1684343.17850232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-1684343.17850232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-1817147.37163776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8783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8783</v>
      </c>
      <c r="N90" s="13" t="n">
        <f aca="false">IF($B$34=2,IF(M90&gt;1944,M90*0.055,0),IF(M90&gt;972,M90*0.055,0))</f>
        <v>483.065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997485.5274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997485.5274</v>
      </c>
      <c r="C91" s="13" t="n">
        <f aca="false">IF((B91-(P91/2))*$C$3&gt;0,(B91-(P91/2))*$C$3,0)</f>
        <v>43492.06650456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40257.97650456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8660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8660</v>
      </c>
      <c r="N91" s="13" t="n">
        <f aca="false">IF($B$34=2,IF(M91&gt;1944,M91*0.055,0),IF(M91&gt;972,M91*0.055,0))</f>
        <v>476.3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993539.24390456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993539.24390456</v>
      </c>
      <c r="C92" s="13" t="n">
        <f aca="false">IF((B92-(P92/2))*$C$3&gt;0,(B92-(P92/2))*$C$3,0)</f>
        <v>43288.9813354425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39832.7468854425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8511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8511</v>
      </c>
      <c r="N92" s="13" t="n">
        <f aca="false">IF($B$34=2,IF(M92&gt;1944,M92*0.055,0),IF(M92&gt;972,M92*0.055,0))</f>
        <v>468.105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988069.512190003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988069.512190003</v>
      </c>
      <c r="C93" s="13" t="n">
        <f aca="false">IF((B93-(P93/2))*$C$3&gt;0,(B93-(P93/2))*$C$3,0)</f>
        <v>43017.2796090289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39327.2910367789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8334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8334</v>
      </c>
      <c r="N93" s="13" t="n">
        <f aca="false">IF($B$34=2,IF(M93&gt;1944,M93*0.055,0),IF(M93&gt;972,M93*0.055,0))</f>
        <v>458.37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980981.706550781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980981.706550781</v>
      </c>
      <c r="C94" s="13" t="n">
        <f aca="false">IF((B94-(P94/2))*$C$3&gt;0,(B94-(P94/2))*$C$3,0)</f>
        <v>42672.7258030202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39443.860440409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8375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8375</v>
      </c>
      <c r="N94" s="13" t="n">
        <f aca="false">IF($B$34=2,IF(M94&gt;1944,M94*0.055,0),IF(M94&gt;972,M94*0.055,0))</f>
        <v>460.625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972692.314881531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972692.314881531</v>
      </c>
      <c r="C95" s="13" t="n">
        <f aca="false">IF((B95-(P95/2))*$C$3&gt;0,(B95-(P95/2))*$C$3,0)</f>
        <v>42273.7766440313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38786.159664732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8146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8146</v>
      </c>
      <c r="N95" s="13" t="n">
        <f aca="false">IF($B$34=2,IF(M95&gt;1944,M95*0.055,0),IF(M95&gt;972,M95*0.055,0))</f>
        <v>448.03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962594.917937764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962594.917937764</v>
      </c>
      <c r="C96" s="13" t="n">
        <f aca="false">IF((B96-(P96/2))*$C$3&gt;0,(B96-(P96/2))*$C$3,0)</f>
        <v>41793.4705449433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38033.6543438787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7887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7887</v>
      </c>
      <c r="N96" s="13" t="n">
        <f aca="false">IF($B$34=2,IF(M96&gt;1944,M96*0.055,0),IF(M96&gt;972,M96*0.055,0))</f>
        <v>433.785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950577.644691847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950577.644691847</v>
      </c>
      <c r="C97" s="13" t="n">
        <f aca="false">IF((B97-(P97/2))*$C$3&gt;0,(B97-(P97/2))*$C$3,0)</f>
        <v>41226.8025794223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37180.6646211402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7597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7597</v>
      </c>
      <c r="N97" s="13" t="n">
        <f aca="false">IF($B$34=2,IF(M97&gt;1944,M97*0.055,0),IF(M97&gt;972,M97*0.055,0))</f>
        <v>417.835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936522.294182549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936522.294182549</v>
      </c>
      <c r="C98" s="13" t="n">
        <f aca="false">IF((B98-(P98/2))*$C$3&gt;0,(B98-(P98/2))*$C$3,0)</f>
        <v>40568.4854472381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36221.1945066418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7274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7274</v>
      </c>
      <c r="N98" s="13" t="n">
        <f aca="false">IF($B$34=2,IF(M98&gt;1944,M98*0.055,0),IF(M98&gt;972,M98*0.055,0))</f>
        <v>400.07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920305.014704187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920305.014704187</v>
      </c>
      <c r="C99" s="13" t="n">
        <f aca="false">IF((B99-(P99/2))*$C$3&gt;0,(B99-(P99/2))*$C$3,0)</f>
        <v>39812.9795838925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37170.9802989443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7594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7594</v>
      </c>
      <c r="N99" s="13" t="n">
        <f aca="false">IF($B$34=2,IF(M99&gt;1944,M99*0.055,0),IF(M99&gt;972,M99*0.055,0))</f>
        <v>417.67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903302.664328653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903302.664328653</v>
      </c>
      <c r="C100" s="13" t="n">
        <f aca="false">IF((B100-(P100/2))*$C$3&gt;0,(B100-(P100/2))*$C$3,0)</f>
        <v>39021.3755198047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36046.2911718004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7215</v>
      </c>
      <c r="N100" s="13" t="n">
        <f aca="false">IF($B$34=2,IF(M100&gt;1944,M100*0.055,0),IF(M100&gt;972,M100*0.055,0))</f>
        <v>396.825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883922.329852368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883922.329852368</v>
      </c>
      <c r="C101" s="13" t="n">
        <f aca="false">IF((B101-(P101/2))*$C$3&gt;0,(B101-(P101/2))*$C$3,0)</f>
        <v>38122.9044718841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34797.5579046768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6802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6802</v>
      </c>
      <c r="N101" s="13" t="n">
        <f aca="false">IF($B$34=2,IF(M101&gt;1944,M101*0.055,0),IF(M101&gt;972,M101*0.055,0))</f>
        <v>374.11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862017.977236276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862017.977236276</v>
      </c>
      <c r="C102" s="13" t="n">
        <f aca="false">IF((B102-(P102/2))*$C$3&gt;0,(B102-(P102/2))*$C$3,0)</f>
        <v>37111.0375716549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33417.3901567755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6352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6352</v>
      </c>
      <c r="N102" s="13" t="n">
        <f aca="false">IF($B$34=2,IF(M102&gt;1944,M102*0.055,0),IF(M102&gt;972,M102*0.055,0))</f>
        <v>349.36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837437.322004056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837437.322004056</v>
      </c>
      <c r="C103" s="13" t="n">
        <f aca="false">IF((B103-(P103/2))*$C$3&gt;0,(B103-(P103/2))*$C$3,0)</f>
        <v>35978.9668577271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31898.0754076954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5867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5867</v>
      </c>
      <c r="N103" s="13" t="n">
        <f aca="false">IF($B$34=2,IF(M103&gt;1944,M103*0.055,0),IF(M103&gt;972,M103*0.055,0))</f>
        <v>322.685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810016.161184141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810016.161184141</v>
      </c>
      <c r="C104" s="13" t="n">
        <f aca="false">IF((B104-(P104/2))*$C$3&gt;0,(B104-(P104/2))*$C$3,0)</f>
        <v>34719.3535589491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30231.3250861854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5347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5347</v>
      </c>
      <c r="N104" s="13" t="n">
        <f aca="false">IF($B$34=2,IF(M104&gt;1944,M104*0.055,0),IF(M104&gt;972,M104*0.055,0))</f>
        <v>294.085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779579.833899749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779579.833899749</v>
      </c>
      <c r="C105" s="13" t="n">
        <f aca="false">IF((B105-(P105/2))*$C$3&gt;0,(B105-(P105/2))*$C$3,0)</f>
        <v>33324.3928876051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28408.3371012217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4791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4791</v>
      </c>
      <c r="N105" s="13" t="n">
        <f aca="false">IF($B$34=2,IF(M105&gt;1944,M105*0.055,0),IF(M105&gt;972,M105*0.055,0))</f>
        <v>263.505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745943.686922424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745943.686922424</v>
      </c>
      <c r="C106" s="13" t="n">
        <f aca="false">IF((B106-(P106/2))*$C$3&gt;0,(B106-(P106/2))*$C$3,0)</f>
        <v>31785.8346509979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26419.8140783639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4201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4201</v>
      </c>
      <c r="N106" s="13" t="n">
        <f aca="false">IF($B$34=2,IF(M106&gt;1944,M106*0.055,0),IF(M106&gt;972,M106*0.055,0))</f>
        <v>231.055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708909.335804492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708909.335804492</v>
      </c>
      <c r="C107" s="13" t="n">
        <f aca="false">IF((B107-(P107/2))*$C$3&gt;0,(B107-(P107/2))*$C$3,0)</f>
        <v>30094.8171846692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24255.7947989874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3579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3579</v>
      </c>
      <c r="N107" s="13" t="n">
        <f aca="false">IF($B$34=2,IF(M107&gt;1944,M107*0.055,0),IF(M107&gt;972,M107*0.055,0))</f>
        <v>196.845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668263.919700313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668263.919700313</v>
      </c>
      <c r="C108" s="13" t="n">
        <f aca="false">IF((B108-(P108/2))*$C$3&gt;0,(B108-(P108/2))*$C$3,0)</f>
        <v>28241.8342032669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21905.6184324628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2926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2926</v>
      </c>
      <c r="N108" s="13" t="n">
        <f aca="false">IF($B$34=2,IF(M108&gt;1944,M108*0.055,0),IF(M108&gt;972,M108*0.055,0))</f>
        <v>160.93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623780.372572999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623780.372572999</v>
      </c>
      <c r="C109" s="13" t="n">
        <f aca="false">IF((B109-(P109/2))*$C$3&gt;0,(B109-(P109/2))*$C$3,0)</f>
        <v>26216.7467767142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19357.9337627025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2245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2245</v>
      </c>
      <c r="N109" s="13" t="n">
        <f aca="false">IF($B$34=2,IF(M109&gt;1944,M109*0.055,0),IF(M109&gt;972,M109*0.055,0))</f>
        <v>123.475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575214.535681332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575214.535681332</v>
      </c>
      <c r="C110" s="13" t="n">
        <f aca="false">IF((B110-(P110/2))*$C$3&gt;0,(B110-(P110/2))*$C$3,0)</f>
        <v>24008.6550569307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16600.5680277778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1539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1539</v>
      </c>
      <c r="N110" s="13" t="n">
        <f aca="false">IF($B$34=2,IF(M110&gt;1944,M110*0.055,0),IF(M110&gt;972,M110*0.055,0))</f>
        <v>84.645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522304.245856838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522304.245856838</v>
      </c>
      <c r="C111" s="13" t="n">
        <f aca="false">IF((B111-(P111/2))*$C$3&gt;0,(B111-(P111/2))*$C$3,0)</f>
        <v>21605.8577272669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13620.4833378935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817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817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464806.982042629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464806.982042629</v>
      </c>
      <c r="C112" s="13" t="n">
        <f aca="false">IF((B112-(P112/2))*$C$3&gt;0,(B112-(P112/2))*$C$3,0)</f>
        <v>18997.5234363089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10405.4449261601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188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188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402225.671816364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402225.671816364</v>
      </c>
      <c r="C113" s="13" t="n">
        <f aca="false">IF((B113-(P113/2))*$C$3&gt;0,(B113-(P113/2))*$C$3,0)</f>
        <v>16161.5165324393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6931.84354096976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333773.321924574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333773.321924574</v>
      </c>
      <c r="C114" s="13" t="n">
        <f aca="false">IF((B114-(P114/2))*$C$3&gt;0,(B114-(P114/2))*$C$3,0)</f>
        <v>13062.8265818765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3163.12145474122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258876.321326408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258876.321326408</v>
      </c>
      <c r="C115" s="13" t="n">
        <f aca="false">IF((B115-(P115/2))*$C$3&gt;0,(B115-(P115/2))*$C$3,0)</f>
        <v>9675.91494341287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177118.728505547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177118.728505547</v>
      </c>
      <c r="C116" s="13" t="n">
        <f aca="false">IF((B116-(P116/2))*$C$3&gt;0,(B116-(P116/2))*$C$3,0)</f>
        <v>5982.24104184488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88061.0774379737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88061.0774379737</v>
      </c>
      <c r="C117" s="13" t="n">
        <f aca="false">IF((B117-(P117/2))*$C$3&gt;0,(B117-(P117/2))*$C$3,0)</f>
        <v>1962.21726681155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-8760.86948364184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-8760.86948364184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-111432.585779481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-111432.585779481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-218140.743462225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-218140.743462225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-329040.067023375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-329040.067023375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-444291.351517419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-444291.351517419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-562950.707705592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-562950.707705592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-686297.262412942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-686297.262412942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-814511.506762828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-814511.506762828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-947781.045933545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-947781.045933545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-1086300.88786807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-1086300.88786807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-1230273.7440739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-1230273.7440739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-1379910.3430354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-1379910.3430354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-1535429.75678439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-1535429.75678439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-1697059.74119876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-1697059.74119876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-1865037.09062476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-1865037.09062476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-2039608.00744472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-2039608.00744472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-2221028.4872401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-2221028.4872401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-2409564.72022867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991156.91031575</v>
      </c>
      <c r="C138" s="13" t="n">
        <f aca="false">Q90</f>
        <v>997485.5274</v>
      </c>
      <c r="D138" s="13" t="n">
        <f aca="false">B138-B2</f>
        <v>-8842.08968424995</v>
      </c>
      <c r="E138" s="13" t="n">
        <f aca="false">C138-C2</f>
        <v>-2513.47259999998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981223.254761512</v>
      </c>
      <c r="C139" s="13" t="n">
        <f aca="false">Q91</f>
        <v>993539.24390456</v>
      </c>
      <c r="D139" s="13" t="n">
        <f aca="false">B139-B138</f>
        <v>-9933.65555423766</v>
      </c>
      <c r="E139" s="13" t="n">
        <f aca="false">C139-C138</f>
        <v>-3946.28349544003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969805.964805962</v>
      </c>
      <c r="C140" s="13" t="n">
        <f aca="false">Q92</f>
        <v>988069.512190003</v>
      </c>
      <c r="D140" s="13" t="n">
        <f aca="false">B140-B139</f>
        <v>-11417.2899555509</v>
      </c>
      <c r="E140" s="13" t="n">
        <f aca="false">C140-C139</f>
        <v>-5469.73171455751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956841.681256984</v>
      </c>
      <c r="C141" s="13" t="n">
        <f aca="false">Q93</f>
        <v>980981.706550781</v>
      </c>
      <c r="D141" s="13" t="n">
        <f aca="false">B141-B140</f>
        <v>-12964.2835489777</v>
      </c>
      <c r="E141" s="13" t="n">
        <f aca="false">C141-C140</f>
        <v>-7087.8056392211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942253.41625629</v>
      </c>
      <c r="C142" s="13" t="n">
        <f aca="false">Q94</f>
        <v>972692.314881531</v>
      </c>
      <c r="D142" s="13" t="n">
        <f aca="false">B142-B141</f>
        <v>-14588.2650006935</v>
      </c>
      <c r="E142" s="13" t="n">
        <f aca="false">C142-C141</f>
        <v>-8289.39166925091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925961.398860999</v>
      </c>
      <c r="C143" s="13" t="n">
        <f aca="false">Q95</f>
        <v>962594.917937764</v>
      </c>
      <c r="D143" s="13" t="n">
        <f aca="false">B143-B142</f>
        <v>-16292.0173952909</v>
      </c>
      <c r="E143" s="13" t="n">
        <f aca="false">C143-C142</f>
        <v>-10097.3969437662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907880.672388208</v>
      </c>
      <c r="C144" s="13" t="n">
        <f aca="false">Q96</f>
        <v>950577.644691847</v>
      </c>
      <c r="D144" s="13" t="n">
        <f aca="false">B144-B143</f>
        <v>-18080.7264727915</v>
      </c>
      <c r="E144" s="13" t="n">
        <f aca="false">C144-C143</f>
        <v>-12017.2732459169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887923.166062372</v>
      </c>
      <c r="C145" s="13" t="n">
        <f aca="false">Q97</f>
        <v>936522.294182549</v>
      </c>
      <c r="D145" s="13" t="n">
        <f aca="false">B145-B144</f>
        <v>-19957.5063258356</v>
      </c>
      <c r="E145" s="13" t="n">
        <f aca="false">C145-C144</f>
        <v>-14055.3505092982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865996.426544167</v>
      </c>
      <c r="C146" s="13" t="n">
        <f aca="false">Q98</f>
        <v>920305.014704187</v>
      </c>
      <c r="D146" s="13" t="n">
        <f aca="false">B146-B145</f>
        <v>-21926.7395182054</v>
      </c>
      <c r="E146" s="13" t="n">
        <f aca="false">C146-C145</f>
        <v>-16217.2794783618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842002.294859822</v>
      </c>
      <c r="C147" s="13" t="n">
        <f aca="false">Q99</f>
        <v>903302.664328653</v>
      </c>
      <c r="D147" s="13" t="n">
        <f aca="false">B147-B146</f>
        <v>-23994.1316843448</v>
      </c>
      <c r="E147" s="13" t="n">
        <f aca="false">C147-C146</f>
        <v>-17002.3503755345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818051.693762727</v>
      </c>
      <c r="C148" s="13" t="n">
        <f aca="false">Q100</f>
        <v>883922.329852368</v>
      </c>
      <c r="D148" s="13" t="n">
        <f aca="false">B148-B147</f>
        <v>-23950.6010970951</v>
      </c>
      <c r="E148" s="13" t="n">
        <f aca="false">C148-C147</f>
        <v>-19380.3344762853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791957.713381775</v>
      </c>
      <c r="C149" s="13" t="n">
        <f aca="false">Q101</f>
        <v>862017.977236276</v>
      </c>
      <c r="D149" s="13" t="n">
        <f aca="false">B149-B148</f>
        <v>-26093.9803809519</v>
      </c>
      <c r="E149" s="13" t="n">
        <f aca="false">C149-C148</f>
        <v>-21904.3526160918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763576.068288203</v>
      </c>
      <c r="C150" s="13" t="n">
        <f aca="false">Q102</f>
        <v>837437.322004056</v>
      </c>
      <c r="D150" s="13" t="n">
        <f aca="false">B150-B149</f>
        <v>-28381.6450935722</v>
      </c>
      <c r="E150" s="13" t="n">
        <f aca="false">C150-C149</f>
        <v>-24580.6552322201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732794.594070748</v>
      </c>
      <c r="C151" s="13" t="n">
        <f aca="false">Q103</f>
        <v>810016.161184141</v>
      </c>
      <c r="D151" s="13" t="n">
        <f aca="false">B151-B150</f>
        <v>-30781.4742174554</v>
      </c>
      <c r="E151" s="13" t="n">
        <f aca="false">C151-C150</f>
        <v>-27421.160819915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699493.475259143</v>
      </c>
      <c r="C152" s="13" t="n">
        <f aca="false">Q104</f>
        <v>779579.833899749</v>
      </c>
      <c r="D152" s="13" t="n">
        <f aca="false">B152-B151</f>
        <v>-33301.1188116049</v>
      </c>
      <c r="E152" s="13" t="n">
        <f aca="false">C152-C151</f>
        <v>-30436.3272843913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663544.937820903</v>
      </c>
      <c r="C153" s="13" t="n">
        <f aca="false">Q105</f>
        <v>745943.686922424</v>
      </c>
      <c r="D153" s="13" t="n">
        <f aca="false">B153-B152</f>
        <v>-35948.5374382392</v>
      </c>
      <c r="E153" s="13" t="n">
        <f aca="false">C153-C152</f>
        <v>-33636.1469773252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624815.222868713</v>
      </c>
      <c r="C154" s="13" t="n">
        <f aca="false">Q106</f>
        <v>708909.335804492</v>
      </c>
      <c r="D154" s="13" t="n">
        <f aca="false">B154-B153</f>
        <v>-38729.7149521904</v>
      </c>
      <c r="E154" s="13" t="n">
        <f aca="false">C154-C153</f>
        <v>-37034.351117932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583163.216000221</v>
      </c>
      <c r="C155" s="13" t="n">
        <f aca="false">Q107</f>
        <v>668263.919700313</v>
      </c>
      <c r="D155" s="13" t="n">
        <f aca="false">B155-B154</f>
        <v>-41652.0068684922</v>
      </c>
      <c r="E155" s="13" t="n">
        <f aca="false">C155-C154</f>
        <v>-40645.4161041789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538436.731085572</v>
      </c>
      <c r="C156" s="13" t="n">
        <f aca="false">Q108</f>
        <v>623780.372572999</v>
      </c>
      <c r="D156" s="13" t="n">
        <f aca="false">B156-B155</f>
        <v>-44726.4849146486</v>
      </c>
      <c r="E156" s="13" t="n">
        <f aca="false">C156-C155</f>
        <v>-44483.5471273144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490476.653266445</v>
      </c>
      <c r="C157" s="13" t="n">
        <f aca="false">Q109</f>
        <v>575214.535681332</v>
      </c>
      <c r="D157" s="13" t="n">
        <f aca="false">B157-B156</f>
        <v>-47960.077819127</v>
      </c>
      <c r="E157" s="13" t="n">
        <f aca="false">C157-C156</f>
        <v>-48565.8368916669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439112.107538785</v>
      </c>
      <c r="C158" s="13" t="n">
        <f aca="false">Q110</f>
        <v>522304.245856838</v>
      </c>
      <c r="D158" s="13" t="n">
        <f aca="false">B158-B157</f>
        <v>-51364.5457276602</v>
      </c>
      <c r="E158" s="13" t="n">
        <f aca="false">C158-C157</f>
        <v>-52910.2898244944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387288.585082949</v>
      </c>
      <c r="C159" s="13" t="n">
        <f aca="false">Q111</f>
        <v>464806.982042629</v>
      </c>
      <c r="D159" s="13" t="n">
        <f aca="false">B159-B158</f>
        <v>-51823.5224558359</v>
      </c>
      <c r="E159" s="13" t="n">
        <f aca="false">C159-C158</f>
        <v>-57497.2638142083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331919.645083767</v>
      </c>
      <c r="C160" s="13" t="n">
        <f aca="false">Q112</f>
        <v>402225.671816364</v>
      </c>
      <c r="D160" s="13" t="n">
        <f aca="false">B160-B159</f>
        <v>-55368.9399991824</v>
      </c>
      <c r="E160" s="13" t="n">
        <f aca="false">C160-C159</f>
        <v>-62581.3102262653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272613.848691632</v>
      </c>
      <c r="C161" s="13" t="n">
        <f aca="false">Q113</f>
        <v>333773.321924574</v>
      </c>
      <c r="D161" s="13" t="n">
        <f aca="false">B161-B160</f>
        <v>-59305.7963921352</v>
      </c>
      <c r="E161" s="13" t="n">
        <f aca="false">C161-C160</f>
        <v>-68452.3498917905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208820.129322853</v>
      </c>
      <c r="C162" s="13" t="n">
        <f aca="false">Q114</f>
        <v>258876.321326408</v>
      </c>
      <c r="D162" s="13" t="n">
        <f aca="false">B162-B161</f>
        <v>-63793.7193687786</v>
      </c>
      <c r="E162" s="13" t="n">
        <f aca="false">C162-C161</f>
        <v>-74897.0005981656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140049.984448843</v>
      </c>
      <c r="C163" s="13" t="n">
        <f aca="false">Q115</f>
        <v>177118.728505547</v>
      </c>
      <c r="D163" s="13" t="n">
        <f aca="false">B163-B162</f>
        <v>-68770.1448740102</v>
      </c>
      <c r="E163" s="13" t="n">
        <f aca="false">C163-C162</f>
        <v>-81757.5928208606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66043.8806333343</v>
      </c>
      <c r="C164" s="13" t="n">
        <f aca="false">Q116</f>
        <v>88061.0774379737</v>
      </c>
      <c r="D164" s="13" t="n">
        <f aca="false">B164-B163</f>
        <v>-74006.1038155084</v>
      </c>
      <c r="E164" s="13" t="n">
        <f aca="false">C164-C163</f>
        <v>-89057.6510675737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-13468.4688021535</v>
      </c>
      <c r="C165" s="13" t="n">
        <f aca="false">Q117</f>
        <v>-8760.86948364184</v>
      </c>
      <c r="D165" s="13" t="n">
        <f aca="false">B165-B164</f>
        <v>-79512.3494354878</v>
      </c>
      <c r="E165" s="13" t="n">
        <f aca="false">C165-C164</f>
        <v>-96821.9469216155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-96523.5486937852</v>
      </c>
      <c r="C166" s="13" t="n">
        <f aca="false">Q118</f>
        <v>-111432.585779481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-182049.578640979</v>
      </c>
      <c r="C167" s="13" t="n">
        <f aca="false">Q119</f>
        <v>-218140.743462225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-270119.647449887</v>
      </c>
      <c r="C168" s="13" t="n">
        <f aca="false">Q120</f>
        <v>-329040.067023375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-360809.142269169</v>
      </c>
      <c r="C169" s="13" t="n">
        <f aca="false">Q121</f>
        <v>-444291.351517419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-454195.826921071</v>
      </c>
      <c r="C170" s="13" t="n">
        <f aca="false">Q122</f>
        <v>-562950.707705592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-550359.923127812</v>
      </c>
      <c r="C171" s="13" t="n">
        <f aca="false">Q123</f>
        <v>-686297.262412942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-649384.19474784</v>
      </c>
      <c r="C172" s="13" t="n">
        <f aca="false">Q124</f>
        <v>-814511.506762828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-751354.035141261</v>
      </c>
      <c r="C173" s="13" t="n">
        <f aca="false">Q125</f>
        <v>-947781.045933545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-856357.557788722</v>
      </c>
      <c r="C174" s="13" t="n">
        <f aca="false">Q126</f>
        <v>-1086300.88786807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-964485.690293199</v>
      </c>
      <c r="C175" s="13" t="n">
        <f aca="false">Q127</f>
        <v>-1230273.7440739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-1075832.27189955</v>
      </c>
      <c r="C176" s="13" t="n">
        <f aca="false">Q128</f>
        <v>-1379910.3430354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-1190494.15467233</v>
      </c>
      <c r="C177" s="13" t="n">
        <f aca="false">Q129</f>
        <v>-1535429.75678439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-1308571.30847823</v>
      </c>
      <c r="C178" s="13" t="n">
        <f aca="false">Q130</f>
        <v>-1697059.74119876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-1430166.92992565</v>
      </c>
      <c r="C179" s="13" t="n">
        <f aca="false">Q131</f>
        <v>-1865037.09062476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-1555387.55542028</v>
      </c>
      <c r="C180" s="13" t="n">
        <f aca="false">Q132</f>
        <v>-2039608.00744472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-1684343.17850232</v>
      </c>
      <c r="C181" s="13" t="n">
        <f aca="false">Q133</f>
        <v>-2221028.4872401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-1817147.37163776</v>
      </c>
      <c r="C182" s="13" t="n">
        <f aca="false">Q134</f>
        <v>-2409564.72022867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9168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14254</v>
      </c>
      <c r="D192" s="26" t="n">
        <v>980.14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55960</v>
      </c>
      <c r="D193" s="26" t="n">
        <v>216.16</v>
      </c>
      <c r="E193" s="26" t="n">
        <v>2397</v>
      </c>
      <c r="F193" s="26" t="n">
        <v>965.58</v>
      </c>
    </row>
    <row r="194" customFormat="false" ht="12.8" hidden="false" customHeight="false" outlineLevel="0" collapsed="false">
      <c r="B194" s="2" t="s">
        <v>45</v>
      </c>
      <c r="C194" s="25" t="n">
        <v>265326</v>
      </c>
      <c r="D194" s="26"/>
      <c r="E194" s="26" t="n">
        <v>8780.9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16740.68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4687.5</v>
      </c>
      <c r="C30" s="4" t="n">
        <v>4687.5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8548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8548</v>
      </c>
      <c r="N42" s="13" t="n">
        <f aca="false">IF($B$34=2,IF(M42&gt;1944,M42*0.055,0),IF(M42&gt;972,M42*0.055,0))</f>
        <v>470.14</v>
      </c>
      <c r="O42" s="13" t="n">
        <f aca="false">M42*$B$33</f>
        <v>769.32</v>
      </c>
      <c r="P42" s="13" t="n">
        <f aca="false">B36*12</f>
        <v>39996</v>
      </c>
      <c r="Q42" s="13" t="n">
        <f aca="false">B42+C42+D42+E42+F42+G42-H42-I42-M42-N42-O42-P42</f>
        <v>991292.02031575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991292.02031575</v>
      </c>
      <c r="C43" s="13" t="n">
        <f aca="false">IF((B43-(P43/2))*$B$3&gt;0,(B43-(P43/2))*$B$3,0)</f>
        <v>53879.0709025241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9985.67760571931</v>
      </c>
      <c r="J43" s="18" t="n">
        <f aca="false">MAX((MAX((C43-(801*$B$34)),0))+(D43*$B$8)+(E43*$B$13)+(F43*$B$18)+(G43*$B$23)-H43-I43-O42,0)</f>
        <v>38840.0882968048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8052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8052</v>
      </c>
      <c r="N43" s="13" t="n">
        <f aca="false">IF($B$34=2,IF(M43&gt;1944,M43*0.055,0),IF(M43&gt;972,M43*0.055,0))</f>
        <v>442.86</v>
      </c>
      <c r="O43" s="13" t="n">
        <f aca="false">M43*$B$33</f>
        <v>724.68</v>
      </c>
      <c r="P43" s="13" t="n">
        <f aca="false">P42*(1+$B$37)</f>
        <v>40995.9</v>
      </c>
      <c r="Q43" s="13" t="n">
        <f aca="false">B43+C43+D43+E43+F43+G43-H43-I43-M43-N43-O43-P43</f>
        <v>981486.988612555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981486.988612555</v>
      </c>
      <c r="C44" s="13" t="n">
        <f aca="false">IF((B44-(P44/2))*$B$3&gt;0,(B44-(P44/2))*$B$3,0)</f>
        <v>53306.4507373718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9978.34655788491</v>
      </c>
      <c r="J44" s="18" t="n">
        <f aca="false">MAX((MAX((C44-(801*$B$34)),0))+(D44*$B$8)+(E44*$B$13)+(F44*$B$18)+(G44*$B$23)-H44-I44-O43,0)</f>
        <v>38162.7048544869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7821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7821</v>
      </c>
      <c r="N44" s="13" t="n">
        <f aca="false">IF($B$34=2,IF(M44&gt;1944,M44*0.055,0),IF(M44&gt;972,M44*0.055,0))</f>
        <v>430.155</v>
      </c>
      <c r="O44" s="13" t="n">
        <f aca="false">M44*$B$33</f>
        <v>703.89</v>
      </c>
      <c r="P44" s="13" t="n">
        <f aca="false">P43*(1+$B$37)</f>
        <v>42020.7975</v>
      </c>
      <c r="Q44" s="13" t="n">
        <f aca="false">B44+C44+D44+E44+F44+G44-H44-I44-M44-N44-O44-P44</f>
        <v>970199.530967042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970199.530967042</v>
      </c>
      <c r="C45" s="13" t="n">
        <f aca="false">IF((B45-(P45/2))*$B$3&gt;0,(B45-(P45/2))*$B$3,0)</f>
        <v>52650.8449097802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9954.18103261533</v>
      </c>
      <c r="J45" s="18" t="n">
        <f aca="false">MAX((MAX((C45-(801*$B$34)),0))+(D45*$B$8)+(E45*$B$13)+(F45*$B$18)+(G45*$B$23)-H45-I45-O44,0)</f>
        <v>37388.2671825399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7559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7559</v>
      </c>
      <c r="N45" s="13" t="n">
        <f aca="false">IF($B$34=2,IF(M45&gt;1944,M45*0.055,0),IF(M45&gt;972,M45*0.055,0))</f>
        <v>415.745</v>
      </c>
      <c r="O45" s="13" t="n">
        <f aca="false">M45*$B$33</f>
        <v>680.31</v>
      </c>
      <c r="P45" s="13" t="n">
        <f aca="false">P44*(1+$B$37)</f>
        <v>43071.3174375</v>
      </c>
      <c r="Q45" s="13" t="n">
        <f aca="false">B45+C45+D45+E45+F45+G45-H45-I45-M45-N45-O45-P45</f>
        <v>957366.315712082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957366.315712082</v>
      </c>
      <c r="C46" s="13" t="n">
        <f aca="false">IF((B46-(P46/2))*$B$3&gt;0,(B46-(P46/2))*$B$3,0)</f>
        <v>51908.7207366576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9912.01361179037</v>
      </c>
      <c r="J46" s="18" t="n">
        <f aca="false">MAX((MAX((C46-(801*$B$34)),0))+(D46*$B$8)+(E46*$B$13)+(F46*$B$18)+(G46*$B$23)-H46-I46-O45,0)</f>
        <v>36540.7326289841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7275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7275</v>
      </c>
      <c r="N46" s="13" t="n">
        <f aca="false">IF($B$34=2,IF(M46&gt;1944,M46*0.055,0),IF(M46&gt;972,M46*0.055,0))</f>
        <v>400.125</v>
      </c>
      <c r="O46" s="13" t="n">
        <f aca="false">M46*$B$33</f>
        <v>654.75</v>
      </c>
      <c r="P46" s="13" t="n">
        <f aca="false">P45*(1+$B$37)</f>
        <v>44148.1003734375</v>
      </c>
      <c r="Q46" s="13" t="n">
        <f aca="false">B46+C46+D46+E46+F46+G46-H46-I46-M46-N46-O46-P46</f>
        <v>942910.382967628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942910.382967628</v>
      </c>
      <c r="C47" s="13" t="n">
        <f aca="false">IF((B47-(P47/2))*$B$3&gt;0,(B47-(P47/2))*$B$3,0)</f>
        <v>51075.7887247064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9850.4941933937</v>
      </c>
      <c r="J47" s="18" t="n">
        <f aca="false">MAX((MAX((C47-(801*$B$34)),0))+(D47*$B$8)+(E47*$B$13)+(F47*$B$18)+(G47*$B$23)-H47-I47-O46,0)</f>
        <v>35616.0201331148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6969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6969</v>
      </c>
      <c r="N47" s="13" t="n">
        <f aca="false">IF($B$34=2,IF(M47&gt;1944,M47*0.055,0),IF(M47&gt;972,M47*0.055,0))</f>
        <v>383.295</v>
      </c>
      <c r="O47" s="13" t="n">
        <f aca="false">M47*$B$33</f>
        <v>627.21</v>
      </c>
      <c r="P47" s="13" t="n">
        <f aca="false">P46*(1+$B$37)</f>
        <v>45251.8028827734</v>
      </c>
      <c r="Q47" s="13" t="n">
        <f aca="false">B47+C47+D47+E47+F47+G47-H47-I47-M47-N47-O47-P47</f>
        <v>926750.845217969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926750.845217969</v>
      </c>
      <c r="C48" s="13" t="n">
        <f aca="false">IF((B48-(P48/2))*$B$3&gt;0,(B48-(P48/2))*$B$3,0)</f>
        <v>50147.5409413504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9768.18672646294</v>
      </c>
      <c r="J48" s="18" t="n">
        <f aca="false">MAX((MAX((C48-(801*$B$34)),0))+(D48*$B$8)+(E48*$B$13)+(F48*$B$18)+(G48*$B$23)-H48-I48-O47,0)</f>
        <v>34610.7112187707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6640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6640</v>
      </c>
      <c r="N48" s="13" t="n">
        <f aca="false">IF($B$34=2,IF(M48&gt;1944,M48*0.055,0),IF(M48&gt;972,M48*0.055,0))</f>
        <v>365.2</v>
      </c>
      <c r="O48" s="13" t="n">
        <f aca="false">M48*$B$33</f>
        <v>597.6</v>
      </c>
      <c r="P48" s="13" t="n">
        <f aca="false">P47*(1+$B$37)</f>
        <v>46383.0979548428</v>
      </c>
      <c r="Q48" s="13" t="n">
        <f aca="false">B48+C48+D48+E48+F48+G48-H48-I48-M48-N48-O48-P48</f>
        <v>908803.868481897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908803.868481897</v>
      </c>
      <c r="C49" s="13" t="n">
        <f aca="false">IF((B49-(P49/2))*$B$3&gt;0,(B49-(P49/2))*$B$3,0)</f>
        <v>49119.3054582923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9663.57679698475</v>
      </c>
      <c r="J49" s="18" t="n">
        <f aca="false">MAX((MAX((C49-(801*$B$34)),0))+(D49*$B$8)+(E49*$B$13)+(F49*$B$18)+(G49*$B$23)-H49-I49-O48,0)</f>
        <v>33521.3761803655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6289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6289</v>
      </c>
      <c r="N49" s="13" t="n">
        <f aca="false">IF($B$34=2,IF(M49&gt;1944,M49*0.055,0),IF(M49&gt;972,M49*0.055,0))</f>
        <v>345.895</v>
      </c>
      <c r="O49" s="13" t="n">
        <f aca="false">M49*$B$33</f>
        <v>566.01</v>
      </c>
      <c r="P49" s="13" t="n">
        <f aca="false">P48*(1+$B$37)</f>
        <v>47542.6754037138</v>
      </c>
      <c r="Q49" s="13" t="n">
        <f aca="false">B49+C49+D49+E49+F49+G49-H49-I49-M49-N49-O49-P49</f>
        <v>888980.264258549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888980.264258549</v>
      </c>
      <c r="C50" s="13" t="n">
        <f aca="false">IF((B50-(P50/2))*$B$3&gt;0,(B50-(P50/2))*$B$3,0)</f>
        <v>47986.1126928351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9535.04239683563</v>
      </c>
      <c r="J50" s="18" t="n">
        <f aca="false">MAX((MAX((C50-(801*$B$34)),0))+(D50*$B$8)+(E50*$B$13)+(F50*$B$18)+(G50*$B$23)-H50-I50-O49,0)</f>
        <v>32344.198953415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5915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5915</v>
      </c>
      <c r="N50" s="13" t="n">
        <f aca="false">IF($B$34=2,IF(M50&gt;1944,M50*0.055,0),IF(M50&gt;972,M50*0.055,0))</f>
        <v>325.325</v>
      </c>
      <c r="O50" s="13" t="n">
        <f aca="false">M50*$B$33</f>
        <v>532.35</v>
      </c>
      <c r="P50" s="13" t="n">
        <f aca="false">P49*(1+$B$37)</f>
        <v>48731.2422888067</v>
      </c>
      <c r="Q50" s="13" t="n">
        <f aca="false">B50+C50+D50+E50+F50+G50-H50-I50-M50-N50-O50-P50</f>
        <v>867187.555923157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867187.555923157</v>
      </c>
      <c r="C51" s="13" t="n">
        <f aca="false">IF((B51-(P51/2))*$B$3&gt;0,(B51-(P51/2))*$B$3,0)</f>
        <v>46742.810080883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9380.87286854459</v>
      </c>
      <c r="J51" s="18" t="n">
        <f aca="false">MAX((MAX((C51-(801*$B$34)),0))+(D51*$B$8)+(E51*$B$13)+(F51*$B$18)+(G51*$B$23)-H51-I51-O50,0)</f>
        <v>31075.4321093377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5518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5518</v>
      </c>
      <c r="N51" s="13" t="n">
        <f aca="false">IF($B$34=2,IF(M51&gt;1944,M51*0.055,0),IF(M51&gt;972,M51*0.055,0))</f>
        <v>303.49</v>
      </c>
      <c r="O51" s="13" t="n">
        <f aca="false">M51*$B$33</f>
        <v>496.62</v>
      </c>
      <c r="P51" s="13" t="n">
        <f aca="false">P50*(1+$B$37)</f>
        <v>49949.5233460268</v>
      </c>
      <c r="Q51" s="13" t="n">
        <f aca="false">B51+C51+D51+E51+F51+G51-H51-I51-M51-N51-O51-P51</f>
        <v>843328.704686468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843328.704686468</v>
      </c>
      <c r="C52" s="13" t="n">
        <f aca="false">IF((B52-(P52/2))*$B$3&gt;0,(B52-(P52/2))*$B$3,0)</f>
        <v>45383.9913554254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10077.3399709648</v>
      </c>
      <c r="J52" s="18" t="n">
        <f aca="false">MAX((MAX((C52-(801*$B$34)),0))+(D52*$B$8)+(E52*$B$13)+(F52*$B$18)+(G52*$B$23)-H52-I52-O51,0)</f>
        <v>33164.9843018249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6175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6175</v>
      </c>
      <c r="N52" s="13" t="n">
        <f aca="false">IF($B$34=2,IF(M52&gt;1944,M52*0.055,0),IF(M52&gt;972,M52*0.055,0))</f>
        <v>339.625</v>
      </c>
      <c r="O52" s="13" t="n">
        <f aca="false">M52*$B$33</f>
        <v>555.75</v>
      </c>
      <c r="P52" s="13" t="n">
        <f aca="false">P51*(1+$B$37)</f>
        <v>51198.2614296775</v>
      </c>
      <c r="Q52" s="13" t="n">
        <f aca="false">B52+C52+D52+E52+F52+G52-H52-I52-M52-N52-O52-P52</f>
        <v>819522.672558616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819522.672558616</v>
      </c>
      <c r="C53" s="13" t="n">
        <f aca="false">IF((B53-(P53/2))*$B$3&gt;0,(B53-(P53/2))*$B$3,0)</f>
        <v>44027.2377784628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9907.17529146664</v>
      </c>
      <c r="J53" s="18" t="n">
        <f aca="false">MAX((MAX((C53-(801*$B$34)),0))+(D53*$B$8)+(E53*$B$13)+(F53*$B$18)+(G53*$B$23)-H53-I53-O52,0)</f>
        <v>31719.6732856418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5719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5719</v>
      </c>
      <c r="N53" s="13" t="n">
        <f aca="false">IF($B$34=2,IF(M53&gt;1944,M53*0.055,0),IF(M53&gt;972,M53*0.055,0))</f>
        <v>314.545</v>
      </c>
      <c r="O53" s="13" t="n">
        <f aca="false">M53*$B$33</f>
        <v>514.71</v>
      </c>
      <c r="P53" s="13" t="n">
        <f aca="false">P52*(1+$B$37)</f>
        <v>52478.2179654194</v>
      </c>
      <c r="Q53" s="13" t="n">
        <f aca="false">B53+C53+D53+E53+F53+G53-H53-I53-M53-N53-O53-P53</f>
        <v>793572.622878838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793572.622878838</v>
      </c>
      <c r="C54" s="13" t="n">
        <f aca="false">IF((B54-(P54/2))*$B$3&gt;0,(B54-(P54/2))*$B$3,0)</f>
        <v>42550.6032575216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9707.88043195501</v>
      </c>
      <c r="J54" s="18" t="n">
        <f aca="false">MAX((MAX((C54-(801*$B$34)),0))+(D54*$B$8)+(E54*$B$13)+(F54*$B$18)+(G54*$B$23)-H54-I54-O53,0)</f>
        <v>30273.6333101513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5271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5271</v>
      </c>
      <c r="N54" s="13" t="n">
        <f aca="false">IF($B$34=2,IF(M54&gt;1944,M54*0.055,0),IF(M54&gt;972,M54*0.055,0))</f>
        <v>289.905</v>
      </c>
      <c r="O54" s="13" t="n">
        <f aca="false">M54*$B$33</f>
        <v>474.39</v>
      </c>
      <c r="P54" s="13" t="n">
        <f aca="false">P53*(1+$B$37)</f>
        <v>53790.1734145549</v>
      </c>
      <c r="Q54" s="13" t="n">
        <f aca="false">B54+C54+D54+E54+F54+G54-H54-I54-M54-N54-O54-P54</f>
        <v>765336.497774435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765336.497774435</v>
      </c>
      <c r="C55" s="13" t="n">
        <f aca="false">IF((B55-(P55/2))*$B$3&gt;0,(B55-(P55/2))*$B$3,0)</f>
        <v>40946.1813814209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9476.99213400162</v>
      </c>
      <c r="J55" s="18" t="n">
        <f aca="false">MAX((MAX((C55-(801*$B$34)),0))+(D55*$B$8)+(E55*$B$13)+(F55*$B$18)+(G55*$B$23)-H55-I55-O54,0)</f>
        <v>28720.0628883103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4800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4800</v>
      </c>
      <c r="N55" s="13" t="n">
        <f aca="false">IF($B$34=2,IF(M55&gt;1944,M55*0.055,0),IF(M55&gt;972,M55*0.055,0))</f>
        <v>264</v>
      </c>
      <c r="O55" s="13" t="n">
        <f aca="false">M55*$B$33</f>
        <v>432</v>
      </c>
      <c r="P55" s="13" t="n">
        <f aca="false">P54*(1+$B$37)</f>
        <v>55134.9277499188</v>
      </c>
      <c r="Q55" s="13" t="n">
        <f aca="false">B55+C55+D55+E55+F55+G55-H55-I55-M55-N55-O55-P55</f>
        <v>734701.022912826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734701.022912826</v>
      </c>
      <c r="C56" s="13" t="n">
        <f aca="false">IF((B56-(P56/2))*$B$3&gt;0,(B56-(P56/2))*$B$3,0)</f>
        <v>39207.6626704751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9212.30215094115</v>
      </c>
      <c r="J56" s="18" t="n">
        <f aca="false">MAX((MAX((C56-(801*$B$34)),0))+(D56*$B$8)+(E56*$B$13)+(F56*$B$18)+(G56*$B$23)-H56-I56-O55,0)</f>
        <v>27057.1612611101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4307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4307</v>
      </c>
      <c r="N56" s="13" t="n">
        <f aca="false">IF($B$34=2,IF(M56&gt;1944,M56*0.055,0),IF(M56&gt;972,M56*0.055,0))</f>
        <v>236.885</v>
      </c>
      <c r="O56" s="13" t="n">
        <f aca="false">M56*$B$33</f>
        <v>387.63</v>
      </c>
      <c r="P56" s="13" t="n">
        <f aca="false">P55*(1+$B$37)</f>
        <v>56513.3009436667</v>
      </c>
      <c r="Q56" s="13" t="n">
        <f aca="false">B56+C56+D56+E56+F56+G56-H56-I56-M56-N56-O56-P56</f>
        <v>701546.36823027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701546.36823027</v>
      </c>
      <c r="C57" s="13" t="n">
        <f aca="false">IF((B57-(P57/2))*$B$3&gt;0,(B57-(P57/2))*$B$3,0)</f>
        <v>37328.3732330635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8911.45433970688</v>
      </c>
      <c r="J57" s="18" t="n">
        <f aca="false">MAX((MAX((C57-(801*$B$34)),0))+(D57*$B$8)+(E57*$B$13)+(F57*$B$18)+(G57*$B$23)-H57-I57-O56,0)</f>
        <v>25280.0090075172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3794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3794</v>
      </c>
      <c r="N57" s="13" t="n">
        <f aca="false">IF($B$34=2,IF(M57&gt;1944,M57*0.055,0),IF(M57&gt;972,M57*0.055,0))</f>
        <v>208.67</v>
      </c>
      <c r="O57" s="13" t="n">
        <f aca="false">M57*$B$33</f>
        <v>341.46</v>
      </c>
      <c r="P57" s="13" t="n">
        <f aca="false">P56*(1+$B$37)</f>
        <v>57926.1334672584</v>
      </c>
      <c r="Q57" s="13" t="n">
        <f aca="false">B57+C57+D57+E57+F57+G57-H57-I57-M57-N57-O57-P57</f>
        <v>665744.743770528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665744.743770528</v>
      </c>
      <c r="C58" s="13" t="n">
        <f aca="false">IF((B58-(P58/2))*$B$3&gt;0,(B58-(P58/2))*$B$3,0)</f>
        <v>35301.196820455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8571.92239802925</v>
      </c>
      <c r="J58" s="18" t="n">
        <f aca="false">MAX((MAX((C58-(801*$B$34)),0))+(D58*$B$8)+(E58*$B$13)+(F58*$B$18)+(G58*$B$23)-H58-I58-O57,0)</f>
        <v>23383.301364329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3260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3260</v>
      </c>
      <c r="N58" s="13" t="n">
        <f aca="false">IF($B$34=2,IF(M58&gt;1944,M58*0.055,0),IF(M58&gt;972,M58*0.055,0))</f>
        <v>179.3</v>
      </c>
      <c r="O58" s="13" t="n">
        <f aca="false">M58*$B$33</f>
        <v>293.4</v>
      </c>
      <c r="P58" s="13" t="n">
        <f aca="false">P57*(1+$B$37)</f>
        <v>59374.2868039399</v>
      </c>
      <c r="Q58" s="13" t="n">
        <f aca="false">B58+C58+D58+E58+F58+G58-H58-I58-M58-N58-O58-P58</f>
        <v>627163.518330917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627163.518330917</v>
      </c>
      <c r="C59" s="13" t="n">
        <f aca="false">IF((B59-(P59/2))*$B$3&gt;0,(B59-(P59/2))*$B$3,0)</f>
        <v>33118.7478970864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8191.04099880025</v>
      </c>
      <c r="J59" s="18" t="n">
        <f aca="false">MAX((MAX((C59-(801*$B$34)),0))+(D59*$B$8)+(E59*$B$13)+(F59*$B$18)+(G59*$B$23)-H59-I59-O58,0)</f>
        <v>21361.8491194067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2708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2708</v>
      </c>
      <c r="N59" s="13" t="n">
        <f aca="false">IF($B$34=2,IF(M59&gt;1944,M59*0.055,0),IF(M59&gt;972,M59*0.055,0))</f>
        <v>148.94</v>
      </c>
      <c r="O59" s="13" t="n">
        <f aca="false">M59*$B$33</f>
        <v>243.72</v>
      </c>
      <c r="P59" s="13" t="n">
        <f aca="false">P58*(1+$B$37)</f>
        <v>60858.6439740383</v>
      </c>
      <c r="Q59" s="13" t="n">
        <f aca="false">B59+C59+D59+E59+F59+G59-H59-I59-M59-N59-O59-P59</f>
        <v>585660.463476286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585660.463476286</v>
      </c>
      <c r="C60" s="13" t="n">
        <f aca="false">IF((B60-(P60/2))*$B$3&gt;0,(B60-(P60/2))*$B$3,0)</f>
        <v>30773.1076683973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7765.9430777543</v>
      </c>
      <c r="J60" s="18" t="n">
        <f aca="false">MAX((MAX((C60-(801*$B$34)),0))+(D60*$B$8)+(E60*$B$13)+(F60*$B$18)+(G60*$B$23)-H60-I60-O59,0)</f>
        <v>19209.746262214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2140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2140</v>
      </c>
      <c r="N60" s="13" t="n">
        <f aca="false">IF($B$34=2,IF(M60&gt;1944,M60*0.055,0),IF(M60&gt;972,M60*0.055,0))</f>
        <v>117.7</v>
      </c>
      <c r="O60" s="13" t="n">
        <f aca="false">M60*$B$33</f>
        <v>192.6</v>
      </c>
      <c r="P60" s="13" t="n">
        <f aca="false">P59*(1+$B$37)</f>
        <v>62380.1100733893</v>
      </c>
      <c r="Q60" s="13" t="n">
        <f aca="false">B60+C60+D60+E60+F60+G60-H60-I60-M60-N60-O60-P60</f>
        <v>541084.519665111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541084.519665111</v>
      </c>
      <c r="C61" s="13" t="n">
        <f aca="false">IF((B61-(P61/2))*$B$3&gt;0,(B61-(P61/2))*$B$3,0)</f>
        <v>28255.8665855137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7293.56146391454</v>
      </c>
      <c r="J61" s="18" t="n">
        <f aca="false">MAX((MAX((C61-(801*$B$34)),0))+(D61*$B$8)+(E61*$B$13)+(F61*$B$18)+(G61*$B$23)-H61-I61-O60,0)</f>
        <v>16920.8597193958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1557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1557</v>
      </c>
      <c r="N61" s="13" t="n">
        <f aca="false">IF($B$34=2,IF(M61&gt;1944,M61*0.055,0),IF(M61&gt;972,M61*0.055,0))</f>
        <v>85.635</v>
      </c>
      <c r="O61" s="13" t="n">
        <f aca="false">M61*$B$33</f>
        <v>140.13</v>
      </c>
      <c r="P61" s="13" t="n">
        <f aca="false">P60*(1+$B$37)</f>
        <v>63939.612825224</v>
      </c>
      <c r="Q61" s="13" t="n">
        <f aca="false">B61+C61+D61+E61+F61+G61-H61-I61-M61-N61-O61-P61</f>
        <v>493276.601559282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493276.601559282</v>
      </c>
      <c r="C62" s="13" t="n">
        <f aca="false">IF((B62-(P62/2))*$B$3&gt;0,(B62-(P62/2))*$B$3,0)</f>
        <v>25558.1690242427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6770.63134961794</v>
      </c>
      <c r="J62" s="18" t="n">
        <f aca="false">MAX((MAX((C62-(801*$B$34)),0))+(D62*$B$8)+(E62*$B$13)+(F62*$B$18)+(G62*$B$23)-H62-I62-O61,0)</f>
        <v>14488.8703738372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962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962</v>
      </c>
      <c r="N62" s="13" t="n">
        <f aca="false">IF($B$34=2,IF(M62&gt;1944,M62*0.055,0),IF(M62&gt;972,M62*0.055,0))</f>
        <v>0</v>
      </c>
      <c r="O62" s="13" t="n">
        <f aca="false">M62*$B$33</f>
        <v>86.58</v>
      </c>
      <c r="P62" s="13" t="n">
        <f aca="false">P61*(1+$B$37)</f>
        <v>65538.1031458546</v>
      </c>
      <c r="Q62" s="13" t="n">
        <f aca="false">B62+C62+D62+E62+F62+G62-H62-I62-M62-N62-O62-P62</f>
        <v>442119.918787265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442119.918787265</v>
      </c>
      <c r="C63" s="13" t="n">
        <f aca="false">IF((B63-(P63/2))*$B$3&gt;0,(B63-(P63/2))*$B$3,0)</f>
        <v>22673.5060713383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7450.54410675827</v>
      </c>
      <c r="J63" s="18" t="n">
        <f aca="false">MAX((MAX((C63-(801*$B$34)),0))+(D63*$B$8)+(E63*$B$13)+(F63*$B$18)+(G63*$B$23)-H63-I63-O62,0)</f>
        <v>16207.9407912172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1380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1380</v>
      </c>
      <c r="N63" s="13" t="n">
        <f aca="false">IF($B$34=2,IF(M63&gt;1944,M63*0.055,0),IF(M63&gt;972,M63*0.055,0))</f>
        <v>75.9</v>
      </c>
      <c r="O63" s="13" t="n">
        <f aca="false">M63*$B$33</f>
        <v>124.2</v>
      </c>
      <c r="P63" s="13" t="n">
        <f aca="false">P62*(1+$B$37)</f>
        <v>67176.555724501</v>
      </c>
      <c r="Q63" s="13" t="n">
        <f aca="false">B63+C63+D63+E63+F63+G63-H63-I63-M63-N63-O63-P63</f>
        <v>390458.783853981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390458.783853981</v>
      </c>
      <c r="C64" s="13" t="n">
        <f aca="false">IF((B64-(P64/2))*$B$3&gt;0,(B64-(P64/2))*$B$3,0)</f>
        <v>19759.7093470072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6878.16639641798</v>
      </c>
      <c r="J64" s="18" t="n">
        <f aca="false">MAX((MAX((C64-(801*$B$34)),0))+(D64*$B$8)+(E64*$B$13)+(F64*$B$18)+(G64*$B$23)-H64-I64-O63,0)</f>
        <v>13532.5286334448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742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742</v>
      </c>
      <c r="N64" s="13" t="n">
        <f aca="false">IF($B$34=2,IF(M64&gt;1944,M64*0.055,0),IF(M64&gt;972,M64*0.055,0))</f>
        <v>0</v>
      </c>
      <c r="O64" s="13" t="n">
        <f aca="false">M64*$B$33</f>
        <v>66.78</v>
      </c>
      <c r="P64" s="13" t="n">
        <f aca="false">P63*(1+$B$37)</f>
        <v>68855.9696176135</v>
      </c>
      <c r="Q64" s="13" t="n">
        <f aca="false">B64+C64+D64+E64+F64+G64-H64-I64-M64-N64-O64-P64</f>
        <v>335251.762869813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335251.762869813</v>
      </c>
      <c r="C65" s="13" t="n">
        <f aca="false">IF((B65-(P65/2))*$B$3&gt;0,(B65-(P65/2))*$B$3,0)</f>
        <v>16647.9508534636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6248.11669370793</v>
      </c>
      <c r="J65" s="18" t="n">
        <f aca="false">MAX((MAX((C65-(801*$B$34)),0))+(D65*$B$8)+(E65*$B$13)+(F65*$B$18)+(G65*$B$23)-H65-I65-O64,0)</f>
        <v>10795.6730244498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213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213</v>
      </c>
      <c r="N65" s="13" t="n">
        <f aca="false">IF($B$34=2,IF(M65&gt;1944,M65*0.055,0),IF(M65&gt;972,M65*0.055,0))</f>
        <v>0</v>
      </c>
      <c r="O65" s="13" t="n">
        <f aca="false">M65*$B$33</f>
        <v>19.17</v>
      </c>
      <c r="P65" s="13" t="n">
        <f aca="false">P64*(1+$B$37)</f>
        <v>70577.3688580538</v>
      </c>
      <c r="Q65" s="13" t="n">
        <f aca="false">B65+C65+D65+E65+F65+G65-H65-I65-M65-N65-O65-P65</f>
        <v>276105.677036209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276105.677036209</v>
      </c>
      <c r="C66" s="13" t="n">
        <f aca="false">IF((B66-(P66/2))*$B$3&gt;0,(B66-(P66/2))*$B$3,0)</f>
        <v>13316.3800400533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5553.75480692155</v>
      </c>
      <c r="J66" s="18" t="n">
        <f aca="false">MAX((MAX((C66-(801*$B$34)),0))+(D66*$B$8)+(E66*$B$13)+(F66*$B$18)+(G66*$B$23)-H66-I66-O65,0)</f>
        <v>7876.55632110813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212460.600277812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212460.600277812</v>
      </c>
      <c r="C67" s="13" t="n">
        <f aca="false">IF((B67-(P67/2))*$B$3&gt;0,(B67-(P67/2))*$B$3,0)</f>
        <v>9733.89115407586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4786.02920288601</v>
      </c>
      <c r="J67" s="18" t="n">
        <f aca="false">MAX((MAX((C67-(801*$B$34)),0))+(D67*$B$8)+(E67*$B$13)+(F67*$B$18)+(G67*$B$23)-H67-I67-O66,0)</f>
        <v>4733.70265623992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143844.954777559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143844.954777559</v>
      </c>
      <c r="C68" s="13" t="n">
        <f aca="false">IF((B68-(P68/2))*$B$3&gt;0,(B68-(P68/2))*$B$3,0)</f>
        <v>5874.28102477826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3936.72754841787</v>
      </c>
      <c r="J68" s="18" t="n">
        <f aca="false">MAX((MAX((C68-(801*$B$34)),0))+(D68*$B$8)+(E68*$B$13)+(F68*$B$18)+(G68*$B$23)-H68-I68-O67,0)</f>
        <v>1357.56363193363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69999.4115490871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69999.4115490871</v>
      </c>
      <c r="C69" s="13" t="n">
        <f aca="false">IF((B69-(P69/2))*$B$3&gt;0,(B69-(P69/2))*$B$3,0)</f>
        <v>1723.12552646369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3000.17784961338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-9346.10595841987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-9346.10595841987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-92401.1858500516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-92401.1858500516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-177927.215797246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-177927.215797246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-265997.284606154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-265997.284606154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-356686.779425436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-356686.779425436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-450073.464077338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-450073.464077338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-546237.560284079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-546237.560284079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-645261.831904106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-645261.831904106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-747231.672297527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-747231.672297527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-852235.194944988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-852235.194944988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-960363.327449465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-960363.327449465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-1071709.90905582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-1071709.90905582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-1186371.7918286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-1186371.7918286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-1304448.9456345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-1304448.9456345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-1426044.56708192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-1426044.56708192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-1551265.19257655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-1551265.19257655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-1680220.81565859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-1680220.81565859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-1813025.00879402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8664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8664</v>
      </c>
      <c r="N90" s="13" t="n">
        <f aca="false">IF($B$34=2,IF(M90&gt;1944,M90*0.055,0),IF(M90&gt;972,M90*0.055,0))</f>
        <v>476.52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997611.0724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997611.0724</v>
      </c>
      <c r="C91" s="13" t="n">
        <f aca="false">IF((B91-(P91/2))*$C$3&gt;0,(B91-(P91/2))*$C$3,0)</f>
        <v>43497.64070256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40263.55070256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8544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8544</v>
      </c>
      <c r="N91" s="13" t="n">
        <f aca="false">IF($B$34=2,IF(M91&gt;1944,M91*0.055,0),IF(M91&gt;972,M91*0.055,0))</f>
        <v>469.92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993792.74310256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993792.74310256</v>
      </c>
      <c r="C92" s="13" t="n">
        <f aca="false">IF((B92-(P92/2))*$C$3&gt;0,(B92-(P92/2))*$C$3,0)</f>
        <v>43300.2366998337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39844.0022498337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8398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8398</v>
      </c>
      <c r="N92" s="13" t="n">
        <f aca="false">IF($B$34=2,IF(M92&gt;1944,M92*0.055,0),IF(M92&gt;972,M92*0.055,0))</f>
        <v>461.89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988453.481752394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988453.481752394</v>
      </c>
      <c r="C93" s="13" t="n">
        <f aca="false">IF((B93-(P93/2))*$C$3&gt;0,(B93-(P93/2))*$C$3,0)</f>
        <v>43034.3278575991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39344.3392853491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8225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8225</v>
      </c>
      <c r="N93" s="13" t="n">
        <f aca="false">IF($B$34=2,IF(M93&gt;1944,M93*0.055,0),IF(M93&gt;972,M93*0.055,0))</f>
        <v>452.375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981497.719361743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981497.719361743</v>
      </c>
      <c r="C94" s="13" t="n">
        <f aca="false">IF((B94-(P94/2))*$C$3&gt;0,(B94-(P94/2))*$C$3,0)</f>
        <v>42695.6367718269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39466.7714092157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8267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8267</v>
      </c>
      <c r="N94" s="13" t="n">
        <f aca="false">IF($B$34=2,IF(M94&gt;1944,M94*0.055,0),IF(M94&gt;972,M94*0.055,0))</f>
        <v>454.685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973345.178661298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973345.178661298</v>
      </c>
      <c r="C95" s="13" t="n">
        <f aca="false">IF((B95-(P95/2))*$C$3&gt;0,(B95-(P95/2))*$C$3,0)</f>
        <v>42302.763795853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38815.1468165537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8043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8043</v>
      </c>
      <c r="N95" s="13" t="n">
        <f aca="false">IF($B$34=2,IF(M95&gt;1944,M95*0.055,0),IF(M95&gt;972,M95*0.055,0))</f>
        <v>442.365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963385.433869354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963385.433869354</v>
      </c>
      <c r="C96" s="13" t="n">
        <f aca="false">IF((B96-(P96/2))*$C$3&gt;0,(B96-(P96/2))*$C$3,0)</f>
        <v>41828.5694523059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38068.7532512413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7789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7789</v>
      </c>
      <c r="N96" s="13" t="n">
        <f aca="false">IF($B$34=2,IF(M96&gt;1944,M96*0.055,0),IF(M96&gt;972,M96*0.055,0))</f>
        <v>428.395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951506.6495308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951506.6495308</v>
      </c>
      <c r="C97" s="13" t="n">
        <f aca="false">IF((B97-(P97/2))*$C$3&gt;0,(B97-(P97/2))*$C$3,0)</f>
        <v>41268.0503942718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37221.9124359897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7503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7503</v>
      </c>
      <c r="N97" s="13" t="n">
        <f aca="false">IF($B$34=2,IF(M97&gt;1944,M97*0.055,0),IF(M97&gt;972,M97*0.055,0))</f>
        <v>412.665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937591.716836351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937591.716836351</v>
      </c>
      <c r="C98" s="13" t="n">
        <f aca="false">IF((B98-(P98/2))*$C$3&gt;0,(B98-(P98/2))*$C$3,0)</f>
        <v>40615.9678130669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36268.6768724706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7184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7184</v>
      </c>
      <c r="N98" s="13" t="n">
        <f aca="false">IF($B$34=2,IF(M98&gt;1944,M98*0.055,0),IF(M98&gt;972,M98*0.055,0))</f>
        <v>395.12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921516.869723818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921516.869723818</v>
      </c>
      <c r="C99" s="13" t="n">
        <f aca="false">IF((B99-(P99/2))*$C$3&gt;0,(B99-(P99/2))*$C$3,0)</f>
        <v>39866.7859467641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37224.7866618159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7504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7504</v>
      </c>
      <c r="N99" s="13" t="n">
        <f aca="false">IF($B$34=2,IF(M99&gt;1944,M99*0.055,0),IF(M99&gt;972,M99*0.055,0))</f>
        <v>412.72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904663.275711155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904663.275711155</v>
      </c>
      <c r="C100" s="13" t="n">
        <f aca="false">IF((B100-(P100/2))*$C$3&gt;0,(B100-(P100/2))*$C$3,0)</f>
        <v>39081.7866651878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36106.7023171835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7131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7131</v>
      </c>
      <c r="N100" s="13" t="n">
        <f aca="false">IF($B$34=2,IF(M100&gt;1944,M100*0.055,0),IF(M100&gt;972,M100*0.055,0))</f>
        <v>392.205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885431.972380253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885431.972380253</v>
      </c>
      <c r="C101" s="13" t="n">
        <f aca="false">IF((B101-(P101/2))*$C$3&gt;0,(B101-(P101/2))*$C$3,0)</f>
        <v>38189.9326001222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34864.5860329149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6723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6723</v>
      </c>
      <c r="N101" s="13" t="n">
        <f aca="false">IF($B$34=2,IF(M101&gt;1944,M101*0.055,0),IF(M101&gt;972,M101*0.055,0))</f>
        <v>369.765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863677.992892399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863677.992892399</v>
      </c>
      <c r="C102" s="13" t="n">
        <f aca="false">IF((B102-(P102/2))*$C$3&gt;0,(B102-(P102/2))*$C$3,0)</f>
        <v>37184.7422667868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33491.0948519074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6279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6279</v>
      </c>
      <c r="N102" s="13" t="n">
        <f aca="false">IF($B$34=2,IF(M102&gt;1944,M102*0.055,0),IF(M102&gt;972,M102*0.055,0))</f>
        <v>345.345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839248.057355311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839248.057355311</v>
      </c>
      <c r="C103" s="13" t="n">
        <f aca="false">IF((B103-(P103/2))*$C$3&gt;0,(B103-(P103/2))*$C$3,0)</f>
        <v>36059.3635073229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31978.4720572911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5800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5800</v>
      </c>
      <c r="N103" s="13" t="n">
        <f aca="false">IF($B$34=2,IF(M103&gt;1944,M103*0.055,0),IF(M103&gt;972,M103*0.055,0))</f>
        <v>319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811977.978184992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811977.978184992</v>
      </c>
      <c r="C104" s="13" t="n">
        <f aca="false">IF((B104-(P104/2))*$C$3&gt;0,(B104-(P104/2))*$C$3,0)</f>
        <v>34806.4582337868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30318.4297610231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5285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5285</v>
      </c>
      <c r="N104" s="13" t="n">
        <f aca="false">IF($B$34=2,IF(M104&gt;1944,M104*0.055,0),IF(M104&gt;972,M104*0.055,0))</f>
        <v>290.675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781694.165575438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781694.165575438</v>
      </c>
      <c r="C105" s="13" t="n">
        <f aca="false">IF((B105-(P105/2))*$C$3&gt;0,(B105-(P105/2))*$C$3,0)</f>
        <v>33418.2692140057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28502.2134276223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4735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4735</v>
      </c>
      <c r="N105" s="13" t="n">
        <f aca="false">IF($B$34=2,IF(M105&gt;1944,M105*0.055,0),IF(M105&gt;972,M105*0.055,0))</f>
        <v>260.425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748210.974924514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748210.974924514</v>
      </c>
      <c r="C106" s="13" t="n">
        <f aca="false">IF((B106-(P106/2))*$C$3&gt;0,(B106-(P106/2))*$C$3,0)</f>
        <v>31886.5022382906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26520.4816656566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4151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4151</v>
      </c>
      <c r="N106" s="13" t="n">
        <f aca="false">IF($B$34=2,IF(M106&gt;1944,M106*0.055,0),IF(M106&gt;972,M106*0.055,0))</f>
        <v>228.305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711330.041393874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711330.041393874</v>
      </c>
      <c r="C107" s="13" t="n">
        <f aca="false">IF((B107-(P107/2))*$C$3&gt;0,(B107-(P107/2))*$C$3,0)</f>
        <v>30202.2965128377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24363.2741271559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3534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3534</v>
      </c>
      <c r="N107" s="13" t="n">
        <f aca="false">IF($B$34=2,IF(M107&gt;1944,M107*0.055,0),IF(M107&gt;972,M107*0.055,0))</f>
        <v>194.37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670839.579617864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670839.579617864</v>
      </c>
      <c r="C108" s="13" t="n">
        <f aca="false">IF((B108-(P108/2))*$C$3&gt;0,(B108-(P108/2))*$C$3,0)</f>
        <v>28356.1935036061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22019.9777328021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2886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2886</v>
      </c>
      <c r="N108" s="13" t="n">
        <f aca="false">IF($B$34=2,IF(M108&gt;1944,M108*0.055,0),IF(M108&gt;972,M108*0.055,0))</f>
        <v>158.73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626512.591790889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626512.591790889</v>
      </c>
      <c r="C109" s="13" t="n">
        <f aca="false">IF((B109-(P109/2))*$C$3&gt;0,(B109-(P109/2))*$C$3,0)</f>
        <v>26338.0573099885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19479.2442959768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2210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2210</v>
      </c>
      <c r="N109" s="13" t="n">
        <f aca="false">IF($B$34=2,IF(M109&gt;1944,M109*0.055,0),IF(M109&gt;972,M109*0.055,0))</f>
        <v>121.55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578104.990432496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578104.990432496</v>
      </c>
      <c r="C110" s="13" t="n">
        <f aca="false">IF((B110-(P110/2))*$C$3&gt;0,(B110-(P110/2))*$C$3,0)</f>
        <v>24136.9912478824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16728.9042187295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1509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1509</v>
      </c>
      <c r="N110" s="13" t="n">
        <f aca="false">IF($B$34=2,IF(M110&gt;1944,M110*0.055,0),IF(M110&gt;972,M110*0.055,0))</f>
        <v>82.995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525354.686798954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525354.686798954</v>
      </c>
      <c r="C111" s="13" t="n">
        <f aca="false">IF((B111-(P111/2))*$C$3&gt;0,(B111-(P111/2))*$C$3,0)</f>
        <v>21741.2973050969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13755.9229157234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792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792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468017.862562575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468017.862562575</v>
      </c>
      <c r="C112" s="13" t="n">
        <f aca="false">IF((B112-(P112/2))*$C$3&gt;0,(B112-(P112/2))*$C$3,0)</f>
        <v>19140.0865313945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10548.0080212457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172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172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405595.115431396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405595.115431396</v>
      </c>
      <c r="C113" s="13" t="n">
        <f aca="false">IF((B113-(P113/2))*$C$3&gt;0,(B113-(P113/2))*$C$3,0)</f>
        <v>16311.1198289467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7081.44683747716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337292.368836113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337292.368836113</v>
      </c>
      <c r="C114" s="13" t="n">
        <f aca="false">IF((B114-(P114/2))*$C$3&gt;0,(B114-(P114/2))*$C$3,0)</f>
        <v>13219.0722647489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3319.36713761354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262551.613920819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262551.613920819</v>
      </c>
      <c r="C115" s="13" t="n">
        <f aca="false">IF((B115-(P115/2))*$C$3&gt;0,(B115-(P115/2))*$C$3,0)</f>
        <v>9839.09793460473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180957.20409115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180957.20409115</v>
      </c>
      <c r="C116" s="13" t="n">
        <f aca="false">IF((B116-(P116/2))*$C$3&gt;0,(B116-(P116/2))*$C$3,0)</f>
        <v>6152.66935784565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92069.9813395774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92069.9813395774</v>
      </c>
      <c r="C117" s="13" t="n">
        <f aca="false">IF((B117-(P117/2))*$C$3&gt;0,(B117-(P117/2))*$C$3,0)</f>
        <v>2140.21260004276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-4573.97024880687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-4573.97024880687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-107245.686544646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-107245.686544646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-213953.84422739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-213953.84422739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-324853.16778854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-324853.16778854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-440104.452282584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-440104.452282584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-558763.808470757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-558763.808470757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-682110.363178107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-682110.363178107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-810324.607527993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-810324.607527993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-943594.14669871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-943594.14669871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-1082113.98863323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-1082113.98863323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-1226086.84483906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-1226086.84483906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-1375723.44380057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-1375723.44380057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-1531242.85754955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-1531242.85754955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-1692872.84196392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-1692872.84196392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-1860850.19138992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-1860850.19138992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-2035421.10820988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-2035421.10820988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-2216841.58800527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-2216841.58800527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-2405377.82099383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991292.02031575</v>
      </c>
      <c r="C138" s="13" t="n">
        <f aca="false">Q90</f>
        <v>997611.0724</v>
      </c>
      <c r="D138" s="13" t="n">
        <f aca="false">B138-B2</f>
        <v>-8706.97968424996</v>
      </c>
      <c r="E138" s="13" t="n">
        <f aca="false">C138-C2</f>
        <v>-2387.92760000005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981486.988612555</v>
      </c>
      <c r="C139" s="13" t="n">
        <f aca="false">Q91</f>
        <v>993792.74310256</v>
      </c>
      <c r="D139" s="13" t="n">
        <f aca="false">B139-B138</f>
        <v>-9805.03170319519</v>
      </c>
      <c r="E139" s="13" t="n">
        <f aca="false">C139-C138</f>
        <v>-3818.32929744001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970199.530967042</v>
      </c>
      <c r="C140" s="13" t="n">
        <f aca="false">Q92</f>
        <v>988453.481752394</v>
      </c>
      <c r="D140" s="13" t="n">
        <f aca="false">B140-B139</f>
        <v>-11287.4576455131</v>
      </c>
      <c r="E140" s="13" t="n">
        <f aca="false">C140-C139</f>
        <v>-5339.2613501664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957366.315712082</v>
      </c>
      <c r="C141" s="13" t="n">
        <f aca="false">Q93</f>
        <v>981497.719361743</v>
      </c>
      <c r="D141" s="13" t="n">
        <f aca="false">B141-B140</f>
        <v>-12833.2152549602</v>
      </c>
      <c r="E141" s="13" t="n">
        <f aca="false">C141-C140</f>
        <v>-6955.76239065093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942910.382967628</v>
      </c>
      <c r="C142" s="13" t="n">
        <f aca="false">Q94</f>
        <v>973345.178661298</v>
      </c>
      <c r="D142" s="13" t="n">
        <f aca="false">B142-B141</f>
        <v>-14455.9327444534</v>
      </c>
      <c r="E142" s="13" t="n">
        <f aca="false">C142-C141</f>
        <v>-8152.54070044437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926750.845217969</v>
      </c>
      <c r="C143" s="13" t="n">
        <f aca="false">Q95</f>
        <v>963385.433869354</v>
      </c>
      <c r="D143" s="13" t="n">
        <f aca="false">B143-B142</f>
        <v>-16159.5377496587</v>
      </c>
      <c r="E143" s="13" t="n">
        <f aca="false">C143-C142</f>
        <v>-9959.7447919444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908803.868481897</v>
      </c>
      <c r="C144" s="13" t="n">
        <f aca="false">Q96</f>
        <v>951506.6495308</v>
      </c>
      <c r="D144" s="13" t="n">
        <f aca="false">B144-B143</f>
        <v>-17946.976736072</v>
      </c>
      <c r="E144" s="13" t="n">
        <f aca="false">C144-C143</f>
        <v>-11878.7843385543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888980.264258549</v>
      </c>
      <c r="C145" s="13" t="n">
        <f aca="false">Q97</f>
        <v>937591.716836351</v>
      </c>
      <c r="D145" s="13" t="n">
        <f aca="false">B145-B144</f>
        <v>-19823.6042233484</v>
      </c>
      <c r="E145" s="13" t="n">
        <f aca="false">C145-C144</f>
        <v>-13914.9326944487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867187.555923157</v>
      </c>
      <c r="C146" s="13" t="n">
        <f aca="false">Q98</f>
        <v>921516.869723818</v>
      </c>
      <c r="D146" s="13" t="n">
        <f aca="false">B146-B145</f>
        <v>-21792.7083353916</v>
      </c>
      <c r="E146" s="13" t="n">
        <f aca="false">C146-C145</f>
        <v>-16074.8471125331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843328.704686468</v>
      </c>
      <c r="C147" s="13" t="n">
        <f aca="false">Q99</f>
        <v>904663.275711155</v>
      </c>
      <c r="D147" s="13" t="n">
        <f aca="false">B147-B146</f>
        <v>-23858.851236689</v>
      </c>
      <c r="E147" s="13" t="n">
        <f aca="false">C147-C146</f>
        <v>-16853.5940126629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819522.672558616</v>
      </c>
      <c r="C148" s="13" t="n">
        <f aca="false">Q100</f>
        <v>885431.972380253</v>
      </c>
      <c r="D148" s="13" t="n">
        <f aca="false">B148-B147</f>
        <v>-23806.0321278526</v>
      </c>
      <c r="E148" s="13" t="n">
        <f aca="false">C148-C147</f>
        <v>-19231.3033309021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793572.622878838</v>
      </c>
      <c r="C149" s="13" t="n">
        <f aca="false">Q101</f>
        <v>863677.992892399</v>
      </c>
      <c r="D149" s="13" t="n">
        <f aca="false">B149-B148</f>
        <v>-25950.0496797776</v>
      </c>
      <c r="E149" s="13" t="n">
        <f aca="false">C149-C148</f>
        <v>-21753.9794878537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765336.497774435</v>
      </c>
      <c r="C150" s="13" t="n">
        <f aca="false">Q102</f>
        <v>839248.057355311</v>
      </c>
      <c r="D150" s="13" t="n">
        <f aca="false">B150-B149</f>
        <v>-28236.1251044036</v>
      </c>
      <c r="E150" s="13" t="n">
        <f aca="false">C150-C149</f>
        <v>-24429.9355370881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734701.022912826</v>
      </c>
      <c r="C151" s="13" t="n">
        <f aca="false">Q103</f>
        <v>811977.978184992</v>
      </c>
      <c r="D151" s="13" t="n">
        <f aca="false">B151-B150</f>
        <v>-30635.4748616085</v>
      </c>
      <c r="E151" s="13" t="n">
        <f aca="false">C151-C150</f>
        <v>-27270.0791703193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701546.36823027</v>
      </c>
      <c r="C152" s="13" t="n">
        <f aca="false">Q104</f>
        <v>781694.165575438</v>
      </c>
      <c r="D152" s="13" t="n">
        <f aca="false">B152-B151</f>
        <v>-33154.6546825566</v>
      </c>
      <c r="E152" s="13" t="n">
        <f aca="false">C152-C151</f>
        <v>-30283.8126095536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665744.743770528</v>
      </c>
      <c r="C153" s="13" t="n">
        <f aca="false">Q105</f>
        <v>748210.974924514</v>
      </c>
      <c r="D153" s="13" t="n">
        <f aca="false">B153-B152</f>
        <v>-35801.6244597413</v>
      </c>
      <c r="E153" s="13" t="n">
        <f aca="false">C153-C152</f>
        <v>-33483.1906509246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627163.518330917</v>
      </c>
      <c r="C154" s="13" t="n">
        <f aca="false">Q106</f>
        <v>711330.041393874</v>
      </c>
      <c r="D154" s="13" t="n">
        <f aca="false">B154-B153</f>
        <v>-38581.2254396109</v>
      </c>
      <c r="E154" s="13" t="n">
        <f aca="false">C154-C153</f>
        <v>-36880.9335306393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585660.463476286</v>
      </c>
      <c r="C155" s="13" t="n">
        <f aca="false">Q107</f>
        <v>670839.579617864</v>
      </c>
      <c r="D155" s="13" t="n">
        <f aca="false">B155-B154</f>
        <v>-41503.0548546315</v>
      </c>
      <c r="E155" s="13" t="n">
        <f aca="false">C155-C154</f>
        <v>-40490.4617760103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541084.519665111</v>
      </c>
      <c r="C156" s="13" t="n">
        <f aca="false">Q108</f>
        <v>626512.591790889</v>
      </c>
      <c r="D156" s="13" t="n">
        <f aca="false">B156-B155</f>
        <v>-44575.9438111752</v>
      </c>
      <c r="E156" s="13" t="n">
        <f aca="false">C156-C155</f>
        <v>-44326.9878269751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493276.601559282</v>
      </c>
      <c r="C157" s="13" t="n">
        <f aca="false">Q109</f>
        <v>578104.990432496</v>
      </c>
      <c r="D157" s="13" t="n">
        <f aca="false">B157-B156</f>
        <v>-47807.9181058283</v>
      </c>
      <c r="E157" s="13" t="n">
        <f aca="false">C157-C156</f>
        <v>-48407.6013583926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442119.918787265</v>
      </c>
      <c r="C158" s="13" t="n">
        <f aca="false">Q110</f>
        <v>525354.686798954</v>
      </c>
      <c r="D158" s="13" t="n">
        <f aca="false">B158-B157</f>
        <v>-51156.6827720173</v>
      </c>
      <c r="E158" s="13" t="n">
        <f aca="false">C158-C157</f>
        <v>-52750.3036335427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390458.783853981</v>
      </c>
      <c r="C159" s="13" t="n">
        <f aca="false">Q111</f>
        <v>468017.862562575</v>
      </c>
      <c r="D159" s="13" t="n">
        <f aca="false">B159-B158</f>
        <v>-51661.1349332837</v>
      </c>
      <c r="E159" s="13" t="n">
        <f aca="false">C159-C158</f>
        <v>-57336.8242363784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335251.762869813</v>
      </c>
      <c r="C160" s="13" t="n">
        <f aca="false">Q112</f>
        <v>405595.115431396</v>
      </c>
      <c r="D160" s="13" t="n">
        <f aca="false">B160-B159</f>
        <v>-55207.0209841688</v>
      </c>
      <c r="E160" s="13" t="n">
        <f aca="false">C160-C159</f>
        <v>-62422.7471311797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276105.677036209</v>
      </c>
      <c r="C161" s="13" t="n">
        <f aca="false">Q113</f>
        <v>337292.368836113</v>
      </c>
      <c r="D161" s="13" t="n">
        <f aca="false">B161-B160</f>
        <v>-59146.085833604</v>
      </c>
      <c r="E161" s="13" t="n">
        <f aca="false">C161-C160</f>
        <v>-68302.746595283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212460.600277812</v>
      </c>
      <c r="C162" s="13" t="n">
        <f aca="false">Q114</f>
        <v>262551.613920819</v>
      </c>
      <c r="D162" s="13" t="n">
        <f aca="false">B162-B161</f>
        <v>-63645.076758397</v>
      </c>
      <c r="E162" s="13" t="n">
        <f aca="false">C162-C161</f>
        <v>-74740.7549152934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143844.954777559</v>
      </c>
      <c r="C163" s="13" t="n">
        <f aca="false">Q115</f>
        <v>180957.20409115</v>
      </c>
      <c r="D163" s="13" t="n">
        <f aca="false">B163-B162</f>
        <v>-68615.6455002529</v>
      </c>
      <c r="E163" s="13" t="n">
        <f aca="false">C163-C162</f>
        <v>-81594.4098296687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69999.4115490871</v>
      </c>
      <c r="C164" s="13" t="n">
        <f aca="false">Q116</f>
        <v>92069.9813395774</v>
      </c>
      <c r="D164" s="13" t="n">
        <f aca="false">B164-B163</f>
        <v>-73845.5432284715</v>
      </c>
      <c r="E164" s="13" t="n">
        <f aca="false">C164-C163</f>
        <v>-88887.222751573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-9346.10595841987</v>
      </c>
      <c r="C165" s="13" t="n">
        <f aca="false">Q117</f>
        <v>-4573.97024880687</v>
      </c>
      <c r="D165" s="13" t="n">
        <f aca="false">B165-B164</f>
        <v>-79345.517507507</v>
      </c>
      <c r="E165" s="13" t="n">
        <f aca="false">C165-C164</f>
        <v>-96643.9515883843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-92401.1858500516</v>
      </c>
      <c r="C166" s="13" t="n">
        <f aca="false">Q118</f>
        <v>-107245.686544646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-177927.215797246</v>
      </c>
      <c r="C167" s="13" t="n">
        <f aca="false">Q119</f>
        <v>-213953.84422739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-265997.284606154</v>
      </c>
      <c r="C168" s="13" t="n">
        <f aca="false">Q120</f>
        <v>-324853.16778854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-356686.779425436</v>
      </c>
      <c r="C169" s="13" t="n">
        <f aca="false">Q121</f>
        <v>-440104.452282584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-450073.464077338</v>
      </c>
      <c r="C170" s="13" t="n">
        <f aca="false">Q122</f>
        <v>-558763.808470757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-546237.560284079</v>
      </c>
      <c r="C171" s="13" t="n">
        <f aca="false">Q123</f>
        <v>-682110.363178107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-645261.831904106</v>
      </c>
      <c r="C172" s="13" t="n">
        <f aca="false">Q124</f>
        <v>-810324.607527993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-747231.672297527</v>
      </c>
      <c r="C173" s="13" t="n">
        <f aca="false">Q125</f>
        <v>-943594.14669871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-852235.194944988</v>
      </c>
      <c r="C174" s="13" t="n">
        <f aca="false">Q126</f>
        <v>-1082113.98863323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-960363.327449465</v>
      </c>
      <c r="C175" s="13" t="n">
        <f aca="false">Q127</f>
        <v>-1226086.84483906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-1071709.90905582</v>
      </c>
      <c r="C176" s="13" t="n">
        <f aca="false">Q128</f>
        <v>-1375723.44380057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-1186371.7918286</v>
      </c>
      <c r="C177" s="13" t="n">
        <f aca="false">Q129</f>
        <v>-1531242.85754955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-1304448.9456345</v>
      </c>
      <c r="C178" s="13" t="n">
        <f aca="false">Q130</f>
        <v>-1692872.84196392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-1426044.56708192</v>
      </c>
      <c r="C179" s="13" t="n">
        <f aca="false">Q131</f>
        <v>-1860850.19138992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-1551265.19257655</v>
      </c>
      <c r="C180" s="13" t="n">
        <f aca="false">Q132</f>
        <v>-2035421.10820988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-1680220.81565859</v>
      </c>
      <c r="C181" s="13" t="n">
        <f aca="false">Q133</f>
        <v>-2216841.58800527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-1813025.00879402</v>
      </c>
      <c r="C182" s="13" t="n">
        <f aca="false">Q134</f>
        <v>-2405377.82099383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9408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14532</v>
      </c>
      <c r="D192" s="26" t="n">
        <v>972.87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57051</v>
      </c>
      <c r="D193" s="26" t="n">
        <v>212.02</v>
      </c>
      <c r="E193" s="26" t="n">
        <v>2397</v>
      </c>
      <c r="F193" s="26" t="n">
        <v>972.79</v>
      </c>
    </row>
    <row r="194" customFormat="false" ht="12.8" hidden="false" customHeight="false" outlineLevel="0" collapsed="false">
      <c r="B194" s="2" t="s">
        <v>45</v>
      </c>
      <c r="C194" s="25" t="n">
        <v>270500</v>
      </c>
      <c r="D194" s="26"/>
      <c r="E194" s="26" t="n">
        <v>8963.74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17078.74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2.8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8429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8429</v>
      </c>
      <c r="N42" s="13" t="n">
        <f aca="false">IF($B$34=2,IF(M42&gt;1944,M42*0.055,0),IF(M42&gt;972,M42*0.055,0))</f>
        <v>463.595</v>
      </c>
      <c r="O42" s="13" t="n">
        <f aca="false">M42*$B$33</f>
        <v>758.61</v>
      </c>
      <c r="P42" s="13" t="n">
        <f aca="false">B36*12</f>
        <v>39996</v>
      </c>
      <c r="Q42" s="13" t="n">
        <f aca="false">B42+C42+D42+E42+F42+G42-H42-I42-M42-N42-O42-P42</f>
        <v>991428.27531575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991428.27531575</v>
      </c>
      <c r="C43" s="13" t="n">
        <f aca="false">IF((B43-(P43/2))*$B$3&gt;0,(B43-(P43/2))*$B$3,0)</f>
        <v>53886.6330550241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9987.0791372529</v>
      </c>
      <c r="J43" s="18" t="n">
        <f aca="false">MAX((MAX((C43-(801*$B$34)),0))+(D43*$B$8)+(E43*$B$13)+(F43*$B$18)+(G43*$B$23)-H43-I43-O42,0)</f>
        <v>38856.9589177712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7942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7942</v>
      </c>
      <c r="N43" s="13" t="n">
        <f aca="false">IF($B$34=2,IF(M43&gt;1944,M43*0.055,0),IF(M43&gt;972,M43*0.055,0))</f>
        <v>436.81</v>
      </c>
      <c r="O43" s="13" t="n">
        <f aca="false">M43*$B$33</f>
        <v>714.78</v>
      </c>
      <c r="P43" s="13" t="n">
        <f aca="false">P42*(1+$B$37)</f>
        <v>40995.9</v>
      </c>
      <c r="Q43" s="13" t="n">
        <f aca="false">B43+C43+D43+E43+F43+G43-H43-I43-M43-N43-O43-P43</f>
        <v>981755.354233521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981755.354233521</v>
      </c>
      <c r="C44" s="13" t="n">
        <f aca="false">IF((B44-(P44/2))*$B$3&gt;0,(B44-(P44/2))*$B$3,0)</f>
        <v>53321.3450293354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9981.134595822</v>
      </c>
      <c r="J44" s="18" t="n">
        <f aca="false">MAX((MAX((C44-(801*$B$34)),0))+(D44*$B$8)+(E44*$B$13)+(F44*$B$18)+(G44*$B$23)-H44-I44-O43,0)</f>
        <v>38184.7111085134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7714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7714</v>
      </c>
      <c r="N44" s="13" t="n">
        <f aca="false">IF($B$34=2,IF(M44&gt;1944,M44*0.055,0),IF(M44&gt;972,M44*0.055,0))</f>
        <v>424.27</v>
      </c>
      <c r="O44" s="13" t="n">
        <f aca="false">M44*$B$33</f>
        <v>694.26</v>
      </c>
      <c r="P44" s="13" t="n">
        <f aca="false">P43*(1+$B$37)</f>
        <v>42020.7975</v>
      </c>
      <c r="Q44" s="13" t="n">
        <f aca="false">B44+C44+D44+E44+F44+G44-H44-I44-M44-N44-O44-P44</f>
        <v>970602.517842035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970602.517842035</v>
      </c>
      <c r="C45" s="13" t="n">
        <f aca="false">IF((B45-(P45/2))*$B$3&gt;0,(B45-(P45/2))*$B$3,0)</f>
        <v>52673.2106813423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9958.40951060927</v>
      </c>
      <c r="J45" s="18" t="n">
        <f aca="false">MAX((MAX((C45-(801*$B$34)),0))+(D45*$B$8)+(E45*$B$13)+(F45*$B$18)+(G45*$B$23)-H45-I45-O44,0)</f>
        <v>37416.034476108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7455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7455</v>
      </c>
      <c r="N45" s="13" t="n">
        <f aca="false">IF($B$34=2,IF(M45&gt;1944,M45*0.055,0),IF(M45&gt;972,M45*0.055,0))</f>
        <v>410.025</v>
      </c>
      <c r="O45" s="13" t="n">
        <f aca="false">M45*$B$33</f>
        <v>670.95</v>
      </c>
      <c r="P45" s="13" t="n">
        <f aca="false">P44*(1+$B$37)</f>
        <v>43071.3174375</v>
      </c>
      <c r="Q45" s="13" t="n">
        <f aca="false">B45+C45+D45+E45+F45+G45-H45-I45-M45-N45-O45-P45</f>
        <v>957906.519880643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957906.519880643</v>
      </c>
      <c r="C46" s="13" t="n">
        <f aca="false">IF((B46-(P46/2))*$B$3&gt;0,(B46-(P46/2))*$B$3,0)</f>
        <v>51938.7020680128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9917.73857207209</v>
      </c>
      <c r="J46" s="18" t="n">
        <f aca="false">MAX((MAX((C46-(801*$B$34)),0))+(D46*$B$8)+(E46*$B$13)+(F46*$B$18)+(G46*$B$23)-H46-I46-O45,0)</f>
        <v>36574.3490000576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7176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7176</v>
      </c>
      <c r="N46" s="13" t="n">
        <f aca="false">IF($B$34=2,IF(M46&gt;1944,M46*0.055,0),IF(M46&gt;972,M46*0.055,0))</f>
        <v>394.68</v>
      </c>
      <c r="O46" s="13" t="n">
        <f aca="false">M46*$B$33</f>
        <v>645.84</v>
      </c>
      <c r="P46" s="13" t="n">
        <f aca="false">P45*(1+$B$37)</f>
        <v>44148.1003734375</v>
      </c>
      <c r="Q46" s="13" t="n">
        <f aca="false">B46+C46+D46+E46+F46+G46-H46-I46-M46-N46-O46-P46</f>
        <v>943588.198507263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943588.198507263</v>
      </c>
      <c r="C47" s="13" t="n">
        <f aca="false">IF((B47-(P47/2))*$B$3&gt;0,(B47-(P47/2))*$B$3,0)</f>
        <v>51113.4074871561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9857.74936086788</v>
      </c>
      <c r="J47" s="18" t="n">
        <f aca="false">MAX((MAX((C47-(801*$B$34)),0))+(D47*$B$8)+(E47*$B$13)+(F47*$B$18)+(G47*$B$23)-H47-I47-O46,0)</f>
        <v>35655.2937280904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6873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6873</v>
      </c>
      <c r="N47" s="13" t="n">
        <f aca="false">IF($B$34=2,IF(M47&gt;1944,M47*0.055,0),IF(M47&gt;972,M47*0.055,0))</f>
        <v>378.015</v>
      </c>
      <c r="O47" s="13" t="n">
        <f aca="false">M47*$B$33</f>
        <v>618.57</v>
      </c>
      <c r="P47" s="13" t="n">
        <f aca="false">P46*(1+$B$37)</f>
        <v>45251.8028827734</v>
      </c>
      <c r="Q47" s="13" t="n">
        <f aca="false">B47+C47+D47+E47+F47+G47-H47-I47-M47-N47-O47-P47</f>
        <v>927568.94435258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927568.94435258</v>
      </c>
      <c r="C48" s="13" t="n">
        <f aca="false">IF((B48-(P48/2))*$B$3&gt;0,(B48-(P48/2))*$B$3,0)</f>
        <v>50192.9454433213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9777.03102161975</v>
      </c>
      <c r="J48" s="18" t="n">
        <f aca="false">MAX((MAX((C48-(801*$B$34)),0))+(D48*$B$8)+(E48*$B$13)+(F48*$B$18)+(G48*$B$23)-H48-I48-O47,0)</f>
        <v>34655.9114255848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6548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6548</v>
      </c>
      <c r="N48" s="13" t="n">
        <f aca="false">IF($B$34=2,IF(M48&gt;1944,M48*0.055,0),IF(M48&gt;972,M48*0.055,0))</f>
        <v>360.14</v>
      </c>
      <c r="O48" s="13" t="n">
        <f aca="false">M48*$B$33</f>
        <v>589.32</v>
      </c>
      <c r="P48" s="13" t="n">
        <f aca="false">P47*(1+$B$37)</f>
        <v>46383.0979548428</v>
      </c>
      <c r="Q48" s="13" t="n">
        <f aca="false">B48+C48+D48+E48+F48+G48-H48-I48-M48-N48-O48-P48</f>
        <v>909763.867823322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909763.867823322</v>
      </c>
      <c r="C49" s="13" t="n">
        <f aca="false">IF((B49-(P49/2))*$B$3&gt;0,(B49-(P49/2))*$B$3,0)</f>
        <v>49172.5854217413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9674.05892847514</v>
      </c>
      <c r="J49" s="18" t="n">
        <f aca="false">MAX((MAX((C49-(801*$B$34)),0))+(D49*$B$8)+(E49*$B$13)+(F49*$B$18)+(G49*$B$23)-H49-I49-O48,0)</f>
        <v>33572.4540123241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6201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6201</v>
      </c>
      <c r="N49" s="13" t="n">
        <f aca="false">IF($B$34=2,IF(M49&gt;1944,M49*0.055,0),IF(M49&gt;972,M49*0.055,0))</f>
        <v>341.055</v>
      </c>
      <c r="O49" s="13" t="n">
        <f aca="false">M49*$B$33</f>
        <v>558.09</v>
      </c>
      <c r="P49" s="13" t="n">
        <f aca="false">P48*(1+$B$37)</f>
        <v>47542.6754037138</v>
      </c>
      <c r="Q49" s="13" t="n">
        <f aca="false">B49+C49+D49+E49+F49+G49-H49-I49-M49-N49-O49-P49</f>
        <v>890083.821431932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890083.821431932</v>
      </c>
      <c r="C50" s="13" t="n">
        <f aca="false">IF((B50-(P50/2))*$B$3&gt;0,(B50-(P50/2))*$B$3,0)</f>
        <v>48047.3601159578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9547.2125173851</v>
      </c>
      <c r="J50" s="18" t="n">
        <f aca="false">MAX((MAX((C50-(801*$B$34)),0))+(D50*$B$8)+(E50*$B$13)+(F50*$B$18)+(G50*$B$23)-H50-I50-O49,0)</f>
        <v>32401.1962559883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5831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5831</v>
      </c>
      <c r="N50" s="13" t="n">
        <f aca="false">IF($B$34=2,IF(M50&gt;1944,M50*0.055,0),IF(M50&gt;972,M50*0.055,0))</f>
        <v>320.705</v>
      </c>
      <c r="O50" s="13" t="n">
        <f aca="false">M50*$B$33</f>
        <v>524.79</v>
      </c>
      <c r="P50" s="13" t="n">
        <f aca="false">P49*(1+$B$37)</f>
        <v>48731.2422888067</v>
      </c>
      <c r="Q50" s="13" t="n">
        <f aca="false">B50+C50+D50+E50+F50+G50-H50-I50-M50-N50-O50-P50</f>
        <v>868436.370399113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868436.370399113</v>
      </c>
      <c r="C51" s="13" t="n">
        <f aca="false">IF((B51-(P51/2))*$B$3&gt;0,(B51-(P51/2))*$B$3,0)</f>
        <v>46812.1192842986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9394.78261904389</v>
      </c>
      <c r="J51" s="18" t="n">
        <f aca="false">MAX((MAX((C51-(801*$B$34)),0))+(D51*$B$8)+(E51*$B$13)+(F51*$B$18)+(G51*$B$23)-H51-I51-O50,0)</f>
        <v>31138.3915622539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5439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5439</v>
      </c>
      <c r="N51" s="13" t="n">
        <f aca="false">IF($B$34=2,IF(M51&gt;1944,M51*0.055,0),IF(M51&gt;972,M51*0.055,0))</f>
        <v>299.145</v>
      </c>
      <c r="O51" s="13" t="n">
        <f aca="false">M51*$B$33</f>
        <v>489.51</v>
      </c>
      <c r="P51" s="13" t="n">
        <f aca="false">P50*(1+$B$37)</f>
        <v>49949.5233460268</v>
      </c>
      <c r="Q51" s="13" t="n">
        <f aca="false">B51+C51+D51+E51+F51+G51-H51-I51-M51-N51-O51-P51</f>
        <v>844723.37361534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844723.37361534</v>
      </c>
      <c r="C52" s="13" t="n">
        <f aca="false">IF((B52-(P52/2))*$B$3&gt;0,(B52-(P52/2))*$B$3,0)</f>
        <v>45461.3954809778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10093.0296447917</v>
      </c>
      <c r="J52" s="18" t="n">
        <f aca="false">MAX((MAX((C52-(801*$B$34)),0))+(D52*$B$8)+(E52*$B$13)+(F52*$B$18)+(G52*$B$23)-H52-I52-O51,0)</f>
        <v>33233.8087535505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6094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6094</v>
      </c>
      <c r="N52" s="13" t="n">
        <f aca="false">IF($B$34=2,IF(M52&gt;1944,M52*0.055,0),IF(M52&gt;972,M52*0.055,0))</f>
        <v>335.17</v>
      </c>
      <c r="O52" s="13" t="n">
        <f aca="false">M52*$B$33</f>
        <v>548.46</v>
      </c>
      <c r="P52" s="13" t="n">
        <f aca="false">P51*(1+$B$37)</f>
        <v>51198.2614296775</v>
      </c>
      <c r="Q52" s="13" t="n">
        <f aca="false">B52+C52+D52+E52+F52+G52-H52-I52-M52-N52-O52-P52</f>
        <v>821071.800939214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821071.800939214</v>
      </c>
      <c r="C53" s="13" t="n">
        <f aca="false">IF((B53-(P53/2))*$B$3&gt;0,(B53-(P53/2))*$B$3,0)</f>
        <v>44113.214403586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9924.77686822039</v>
      </c>
      <c r="J53" s="18" t="n">
        <f aca="false">MAX((MAX((C53-(801*$B$34)),0))+(D53*$B$8)+(E53*$B$13)+(F53*$B$18)+(G53*$B$23)-H53-I53-O52,0)</f>
        <v>31795.3383340112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5642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5642</v>
      </c>
      <c r="N53" s="13" t="n">
        <f aca="false">IF($B$34=2,IF(M53&gt;1944,M53*0.055,0),IF(M53&gt;972,M53*0.055,0))</f>
        <v>310.31</v>
      </c>
      <c r="O53" s="13" t="n">
        <f aca="false">M53*$B$33</f>
        <v>507.78</v>
      </c>
      <c r="P53" s="13" t="n">
        <f aca="false">P52*(1+$B$37)</f>
        <v>52478.2179654194</v>
      </c>
      <c r="Q53" s="13" t="n">
        <f aca="false">B53+C53+D53+E53+F53+G53-H53-I53-M53-N53-O53-P53</f>
        <v>795278.291307805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795278.291307805</v>
      </c>
      <c r="C54" s="13" t="n">
        <f aca="false">IF((B54-(P54/2))*$B$3&gt;0,(B54-(P54/2))*$B$3,0)</f>
        <v>42645.2678553293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9727.45445737885</v>
      </c>
      <c r="J54" s="18" t="n">
        <f aca="false">MAX((MAX((C54-(801*$B$34)),0))+(D54*$B$8)+(E54*$B$13)+(F54*$B$18)+(G54*$B$23)-H54-I54-O53,0)</f>
        <v>30355.6538825352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5199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5199</v>
      </c>
      <c r="N54" s="13" t="n">
        <f aca="false">IF($B$34=2,IF(M54&gt;1944,M54*0.055,0),IF(M54&gt;972,M54*0.055,0))</f>
        <v>285.945</v>
      </c>
      <c r="O54" s="13" t="n">
        <f aca="false">M54*$B$33</f>
        <v>467.91</v>
      </c>
      <c r="P54" s="13" t="n">
        <f aca="false">P53*(1+$B$37)</f>
        <v>53790.1734145549</v>
      </c>
      <c r="Q54" s="13" t="n">
        <f aca="false">B54+C54+D54+E54+F54+G54-H54-I54-M54-N54-O54-P54</f>
        <v>767199.696775786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767199.696775786</v>
      </c>
      <c r="C55" s="13" t="n">
        <f aca="false">IF((B55-(P55/2))*$B$3&gt;0,(B55-(P55/2))*$B$3,0)</f>
        <v>41049.5889259959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9498.58777770515</v>
      </c>
      <c r="J55" s="18" t="n">
        <f aca="false">MAX((MAX((C55-(801*$B$34)),0))+(D55*$B$8)+(E55*$B$13)+(F55*$B$18)+(G55*$B$23)-H55-I55-O54,0)</f>
        <v>28808.3547891817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4732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4732</v>
      </c>
      <c r="N55" s="13" t="n">
        <f aca="false">IF($B$34=2,IF(M55&gt;1944,M55*0.055,0),IF(M55&gt;972,M55*0.055,0))</f>
        <v>260.26</v>
      </c>
      <c r="O55" s="13" t="n">
        <f aca="false">M55*$B$33</f>
        <v>425.88</v>
      </c>
      <c r="P55" s="13" t="n">
        <f aca="false">P54*(1+$B$37)</f>
        <v>55134.9277499188</v>
      </c>
      <c r="Q55" s="13" t="n">
        <f aca="false">B55+C55+D55+E55+F55+G55-H55-I55-M55-N55-O55-P55</f>
        <v>736723.893815049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736723.893815049</v>
      </c>
      <c r="C56" s="13" t="n">
        <f aca="false">IF((B56-(P56/2))*$B$3&gt;0,(B56-(P56/2))*$B$3,0)</f>
        <v>39319.9320055484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9235.9829554195</v>
      </c>
      <c r="J56" s="18" t="n">
        <f aca="false">MAX((MAX((C56-(801*$B$34)),0))+(D56*$B$8)+(E56*$B$13)+(F56*$B$18)+(G56*$B$23)-H56-I56-O55,0)</f>
        <v>27151.869791705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4244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4244</v>
      </c>
      <c r="N56" s="13" t="n">
        <f aca="false">IF($B$34=2,IF(M56&gt;1944,M56*0.055,0),IF(M56&gt;972,M56*0.055,0))</f>
        <v>233.42</v>
      </c>
      <c r="O56" s="13" t="n">
        <f aca="false">M56*$B$33</f>
        <v>381.96</v>
      </c>
      <c r="P56" s="13" t="n">
        <f aca="false">P55*(1+$B$37)</f>
        <v>56513.3009436667</v>
      </c>
      <c r="Q56" s="13" t="n">
        <f aca="false">B56+C56+D56+E56+F56+G56-H56-I56-M56-N56-O56-P56</f>
        <v>703729.962663087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703729.962663087</v>
      </c>
      <c r="C57" s="13" t="n">
        <f aca="false">IF((B57-(P57/2))*$B$3&gt;0,(B57-(P57/2))*$B$3,0)</f>
        <v>37449.5627240849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8937.27228265837</v>
      </c>
      <c r="J57" s="18" t="n">
        <f aca="false">MAX((MAX((C57-(801*$B$34)),0))+(D57*$B$8)+(E57*$B$13)+(F57*$B$18)+(G57*$B$23)-H57-I57-O56,0)</f>
        <v>25381.050555587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3734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3734</v>
      </c>
      <c r="N57" s="13" t="n">
        <f aca="false">IF($B$34=2,IF(M57&gt;1944,M57*0.055,0),IF(M57&gt;972,M57*0.055,0))</f>
        <v>205.37</v>
      </c>
      <c r="O57" s="13" t="n">
        <f aca="false">M57*$B$33</f>
        <v>336.06</v>
      </c>
      <c r="P57" s="13" t="n">
        <f aca="false">P56*(1+$B$37)</f>
        <v>57926.1334672584</v>
      </c>
      <c r="Q57" s="13" t="n">
        <f aca="false">B57+C57+D57+E57+F57+G57-H57-I57-M57-N57-O57-P57</f>
        <v>668092.409751416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668092.409751416</v>
      </c>
      <c r="C58" s="13" t="n">
        <f aca="false">IF((B58-(P58/2))*$B$3&gt;0,(B58-(P58/2))*$B$3,0)</f>
        <v>35431.4922823942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8599.95783561203</v>
      </c>
      <c r="J58" s="18" t="n">
        <f aca="false">MAX((MAX((C58-(801*$B$34)),0))+(D58*$B$8)+(E58*$B$13)+(F58*$B$18)+(G58*$B$23)-H58-I58-O57,0)</f>
        <v>23490.9613886855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3204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3204</v>
      </c>
      <c r="N58" s="13" t="n">
        <f aca="false">IF($B$34=2,IF(M58&gt;1944,M58*0.055,0),IF(M58&gt;972,M58*0.055,0))</f>
        <v>176.22</v>
      </c>
      <c r="O58" s="13" t="n">
        <f aca="false">M58*$B$33</f>
        <v>288.36</v>
      </c>
      <c r="P58" s="13" t="n">
        <f aca="false">P57*(1+$B$37)</f>
        <v>59374.2868039399</v>
      </c>
      <c r="Q58" s="13" t="n">
        <f aca="false">B58+C58+D58+E58+F58+G58-H58-I58-M58-N58-O58-P58</f>
        <v>629677.564336161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629677.564336161</v>
      </c>
      <c r="C59" s="13" t="n">
        <f aca="false">IF((B59-(P59/2))*$B$3&gt;0,(B59-(P59/2))*$B$3,0)</f>
        <v>33258.2774503774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8221.36354222781</v>
      </c>
      <c r="J59" s="18" t="n">
        <f aca="false">MAX((MAX((C59-(801*$B$34)),0))+(D59*$B$8)+(E59*$B$13)+(F59*$B$18)+(G59*$B$23)-H59-I59-O58,0)</f>
        <v>21476.0961292702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2656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2656</v>
      </c>
      <c r="N59" s="13" t="n">
        <f aca="false">IF($B$34=2,IF(M59&gt;1944,M59*0.055,0),IF(M59&gt;972,M59*0.055,0))</f>
        <v>146.08</v>
      </c>
      <c r="O59" s="13" t="n">
        <f aca="false">M59*$B$33</f>
        <v>239.04</v>
      </c>
      <c r="P59" s="13" t="n">
        <f aca="false">P58*(1+$B$37)</f>
        <v>60858.6439740383</v>
      </c>
      <c r="Q59" s="13" t="n">
        <f aca="false">B59+C59+D59+E59+F59+G59-H59-I59-M59-N59-O59-P59</f>
        <v>588343.256491393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588343.256491393</v>
      </c>
      <c r="C60" s="13" t="n">
        <f aca="false">IF((B60-(P60/2))*$B$3&gt;0,(B60-(P60/2))*$B$3,0)</f>
        <v>30922.0026807358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7798.6244998975</v>
      </c>
      <c r="J60" s="18" t="n">
        <f aca="false">MAX((MAX((C60-(801*$B$34)),0))+(D60*$B$8)+(E60*$B$13)+(F60*$B$18)+(G60*$B$23)-H60-I60-O59,0)</f>
        <v>19330.6398524092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2091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2091</v>
      </c>
      <c r="N60" s="13" t="n">
        <f aca="false">IF($B$34=2,IF(M60&gt;1944,M60*0.055,0),IF(M60&gt;972,M60*0.055,0))</f>
        <v>115.005</v>
      </c>
      <c r="O60" s="13" t="n">
        <f aca="false">M60*$B$33</f>
        <v>188.19</v>
      </c>
      <c r="P60" s="13" t="n">
        <f aca="false">P59*(1+$B$37)</f>
        <v>62380.1100733893</v>
      </c>
      <c r="Q60" s="13" t="n">
        <f aca="false">B60+C60+D60+E60+F60+G60-H60-I60-M60-N60-O60-P60</f>
        <v>543939.631270413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543939.631270413</v>
      </c>
      <c r="C61" s="13" t="n">
        <f aca="false">IF((B61-(P61/2))*$B$3&gt;0,(B61-(P61/2))*$B$3,0)</f>
        <v>28414.325279608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7328.68985368764</v>
      </c>
      <c r="J61" s="18" t="n">
        <f aca="false">MAX((MAX((C61-(801*$B$34)),0))+(D61*$B$8)+(E61*$B$13)+(F61*$B$18)+(G61*$B$23)-H61-I61-O60,0)</f>
        <v>17048.6000237169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1512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1512</v>
      </c>
      <c r="N61" s="13" t="n">
        <f aca="false">IF($B$34=2,IF(M61&gt;1944,M61*0.055,0),IF(M61&gt;972,M61*0.055,0))</f>
        <v>83.16</v>
      </c>
      <c r="O61" s="13" t="n">
        <f aca="false">M61*$B$33</f>
        <v>136.08</v>
      </c>
      <c r="P61" s="13" t="n">
        <f aca="false">P60*(1+$B$37)</f>
        <v>63939.612825224</v>
      </c>
      <c r="Q61" s="13" t="n">
        <f aca="false">B61+C61+D61+E61+F61+G61-H61-I61-M61-N61-O61-P61</f>
        <v>496306.568468906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496306.568468906</v>
      </c>
      <c r="C62" s="13" t="n">
        <f aca="false">IF((B62-(P62/2))*$B$3&gt;0,(B62-(P62/2))*$B$3,0)</f>
        <v>25726.3321877268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6808.28390126853</v>
      </c>
      <c r="J62" s="18" t="n">
        <f aca="false">MAX((MAX((C62-(801*$B$34)),0))+(D62*$B$8)+(E62*$B$13)+(F62*$B$18)+(G62*$B$23)-H62-I62-O61,0)</f>
        <v>14623.4309856708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920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920</v>
      </c>
      <c r="N62" s="13" t="n">
        <f aca="false">IF($B$34=2,IF(M62&gt;1944,M62*0.055,0),IF(M62&gt;972,M62*0.055,0))</f>
        <v>0</v>
      </c>
      <c r="O62" s="13" t="n">
        <f aca="false">M62*$B$33</f>
        <v>82.8</v>
      </c>
      <c r="P62" s="13" t="n">
        <f aca="false">P61*(1+$B$37)</f>
        <v>65538.1031458546</v>
      </c>
      <c r="Q62" s="13" t="n">
        <f aca="false">B62+C62+D62+E62+F62+G62-H62-I62-M62-N62-O62-P62</f>
        <v>445326.176308722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445326.176308722</v>
      </c>
      <c r="C63" s="13" t="n">
        <f aca="false">IF((B63-(P63/2))*$B$3&gt;0,(B63-(P63/2))*$B$3,0)</f>
        <v>22851.4533637792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7490.78580521175</v>
      </c>
      <c r="J63" s="18" t="n">
        <f aca="false">MAX((MAX((C63-(801*$B$34)),0))+(D63*$B$8)+(E63*$B$13)+(F63*$B$18)+(G63*$B$23)-H63-I63-O62,0)</f>
        <v>16349.4263852046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1338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1338</v>
      </c>
      <c r="N63" s="13" t="n">
        <f aca="false">IF($B$34=2,IF(M63&gt;1944,M63*0.055,0),IF(M63&gt;972,M63*0.055,0))</f>
        <v>73.59</v>
      </c>
      <c r="O63" s="13" t="n">
        <f aca="false">M63*$B$33</f>
        <v>120.42</v>
      </c>
      <c r="P63" s="13" t="n">
        <f aca="false">P62*(1+$B$37)</f>
        <v>67176.555724501</v>
      </c>
      <c r="Q63" s="13" t="n">
        <f aca="false">B63+C63+D63+E63+F63+G63-H63-I63-M63-N63-O63-P63</f>
        <v>393850.836969426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393850.836969426</v>
      </c>
      <c r="C64" s="13" t="n">
        <f aca="false">IF((B64-(P64/2))*$B$3&gt;0,(B64-(P64/2))*$B$3,0)</f>
        <v>19947.9682949144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6921.16574923769</v>
      </c>
      <c r="J64" s="18" t="n">
        <f aca="false">MAX((MAX((C64-(801*$B$34)),0))+(D64*$B$8)+(E64*$B$13)+(F64*$B$18)+(G64*$B$23)-H64-I64-O63,0)</f>
        <v>13681.5682285323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705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705</v>
      </c>
      <c r="N64" s="13" t="n">
        <f aca="false">IF($B$34=2,IF(M64&gt;1944,M64*0.055,0),IF(M64&gt;972,M64*0.055,0))</f>
        <v>0</v>
      </c>
      <c r="O64" s="13" t="n">
        <f aca="false">M64*$B$33</f>
        <v>63.45</v>
      </c>
      <c r="P64" s="13" t="n">
        <f aca="false">P63*(1+$B$37)</f>
        <v>68855.9696176135</v>
      </c>
      <c r="Q64" s="13" t="n">
        <f aca="false">B64+C64+D64+E64+F64+G64-H64-I64-M64-N64-O64-P64</f>
        <v>338829.405580345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338829.405580345</v>
      </c>
      <c r="C65" s="13" t="n">
        <f aca="false">IF((B65-(P65/2))*$B$3&gt;0,(B65-(P65/2))*$B$3,0)</f>
        <v>16846.5100238981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6293.92219235338</v>
      </c>
      <c r="J65" s="18" t="n">
        <f aca="false">MAX((MAX((C65-(801*$B$34)),0))+(D65*$B$8)+(E65*$B$13)+(F65*$B$18)+(G65*$B$23)-H65-I65-O64,0)</f>
        <v>10951.7566962388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183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183</v>
      </c>
      <c r="N65" s="13" t="n">
        <f aca="false">IF($B$34=2,IF(M65&gt;1944,M65*0.055,0),IF(M65&gt;972,M65*0.055,0))</f>
        <v>0</v>
      </c>
      <c r="O65" s="13" t="n">
        <f aca="false">M65*$B$33</f>
        <v>16.47</v>
      </c>
      <c r="P65" s="13" t="n">
        <f aca="false">P64*(1+$B$37)</f>
        <v>70577.3688580538</v>
      </c>
      <c r="Q65" s="13" t="n">
        <f aca="false">B65+C65+D65+E65+F65+G65-H65-I65-M65-N65-O65-P65</f>
        <v>279868.77341853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279868.77341853</v>
      </c>
      <c r="C66" s="13" t="n">
        <f aca="false">IF((B66-(P66/2))*$B$3&gt;0,(B66-(P66/2))*$B$3,0)</f>
        <v>13525.2318892721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5602.41651670968</v>
      </c>
      <c r="J66" s="18" t="n">
        <f aca="false">MAX((MAX((C66-(801*$B$34)),0))+(D66*$B$8)+(E66*$B$13)+(F66*$B$18)+(G66*$B$23)-H66-I66-O65,0)</f>
        <v>8039.44646053882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216383.886799563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216383.886799563</v>
      </c>
      <c r="C67" s="13" t="n">
        <f aca="false">IF((B67-(P67/2))*$B$3&gt;0,(B67-(P67/2))*$B$3,0)</f>
        <v>9951.6335560331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4837.26971039585</v>
      </c>
      <c r="J67" s="18" t="n">
        <f aca="false">MAX((MAX((C67-(801*$B$34)),0))+(D67*$B$8)+(E67*$B$13)+(F67*$B$18)+(G67*$B$23)-H67-I67-O66,0)</f>
        <v>4900.20455068733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147934.743193758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147934.743193758</v>
      </c>
      <c r="C68" s="13" t="n">
        <f aca="false">IF((B68-(P68/2))*$B$3&gt;0,(B68-(P68/2))*$B$3,0)</f>
        <v>6101.26428187733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3990.67682314479</v>
      </c>
      <c r="J68" s="18" t="n">
        <f aca="false">MAX((MAX((C68-(801*$B$34)),0))+(D68*$B$8)+(E68*$B$13)+(F68*$B$18)+(G68*$B$23)-H68-I68-O67,0)</f>
        <v>1530.59761430577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74262.2339476586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74262.2339476586</v>
      </c>
      <c r="C69" s="13" t="n">
        <f aca="false">IF((B69-(P69/2))*$B$3&gt;0,(B69-(P69/2))*$B$3,0)</f>
        <v>1959.71216958441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3056.97197068319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-4903.49103779747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-4903.49103779747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-87958.5709294292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-87958.5709294292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-173484.600876623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-173484.600876623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-261554.669685531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-261554.669685531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-352244.164504813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-352244.164504813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-445630.849156715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-445630.849156715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-541794.945363456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-541794.945363456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-640819.216983484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-640819.216983484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-742789.057376905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-742789.057376905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-847792.580024366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-847792.580024366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-955920.712528843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-955920.712528843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-1067267.29413519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-1067267.29413519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-1181929.17690798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-1181929.17690798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-1300006.33071388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-1300006.33071388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-1421601.95216129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-1421601.95216129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-1546822.57765593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-1546822.57765593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-1675778.20073796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-1675778.20073796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-1808582.3938734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8544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8544</v>
      </c>
      <c r="N90" s="13" t="n">
        <f aca="false">IF($B$34=2,IF(M90&gt;1944,M90*0.055,0),IF(M90&gt;972,M90*0.055,0))</f>
        <v>469.92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997737.6724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997737.6724</v>
      </c>
      <c r="C91" s="13" t="n">
        <f aca="false">IF((B91-(P91/2))*$C$3&gt;0,(B91-(P91/2))*$C$3,0)</f>
        <v>43503.26174256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40269.17174256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8426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8426</v>
      </c>
      <c r="N91" s="13" t="n">
        <f aca="false">IF($B$34=2,IF(M91&gt;1944,M91*0.055,0),IF(M91&gt;972,M91*0.055,0))</f>
        <v>463.43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994049.45414256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994049.45414256</v>
      </c>
      <c r="C92" s="13" t="n">
        <f aca="false">IF((B92-(P92/2))*$C$3&gt;0,(B92-(P92/2))*$C$3,0)</f>
        <v>43311.6346700097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39855.4002200097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8284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8284</v>
      </c>
      <c r="N92" s="13" t="n">
        <f aca="false">IF($B$34=2,IF(M92&gt;1944,M92*0.055,0),IF(M92&gt;972,M92*0.055,0))</f>
        <v>455.62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988841.86076257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988841.86076257</v>
      </c>
      <c r="C93" s="13" t="n">
        <f aca="false">IF((B93-(P93/2))*$C$3&gt;0,(B93-(P93/2))*$C$3,0)</f>
        <v>43051.5718856509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39361.5833134009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8114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8114</v>
      </c>
      <c r="N93" s="13" t="n">
        <f aca="false">IF($B$34=2,IF(M93&gt;1944,M93*0.055,0),IF(M93&gt;972,M93*0.055,0))</f>
        <v>446.27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982020.44739997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982020.44739997</v>
      </c>
      <c r="C94" s="13" t="n">
        <f aca="false">IF((B94-(P94/2))*$C$3&gt;0,(B94-(P94/2))*$C$3,0)</f>
        <v>42718.8458967242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39489.980534113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8158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8158</v>
      </c>
      <c r="N94" s="13" t="n">
        <f aca="false">IF($B$34=2,IF(M94&gt;1944,M94*0.055,0),IF(M94&gt;972,M94*0.055,0))</f>
        <v>448.69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974006.110824424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974006.110824424</v>
      </c>
      <c r="C95" s="13" t="n">
        <f aca="false">IF((B95-(P95/2))*$C$3&gt;0,(B95-(P95/2))*$C$3,0)</f>
        <v>42332.1091838958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38844.4922045964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7937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7937</v>
      </c>
      <c r="N95" s="13" t="n">
        <f aca="false">IF($B$34=2,IF(M95&gt;1944,M95*0.055,0),IF(M95&gt;972,M95*0.055,0))</f>
        <v>436.535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964187.541420522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964187.541420522</v>
      </c>
      <c r="C96" s="13" t="n">
        <f aca="false">IF((B96-(P96/2))*$C$3&gt;0,(B96-(P96/2))*$C$3,0)</f>
        <v>41864.1830275777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38104.3668265132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7687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7687</v>
      </c>
      <c r="N96" s="13" t="n">
        <f aca="false">IF($B$34=2,IF(M96&gt;1944,M96*0.055,0),IF(M96&gt;972,M96*0.055,0))</f>
        <v>422.785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952451.980657239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952451.980657239</v>
      </c>
      <c r="C97" s="13" t="n">
        <f aca="false">IF((B97-(P97/2))*$C$3&gt;0,(B97-(P97/2))*$C$3,0)</f>
        <v>41310.0230962857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37263.8851380036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7405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7405</v>
      </c>
      <c r="N97" s="13" t="n">
        <f aca="false">IF($B$34=2,IF(M97&gt;1944,M97*0.055,0),IF(M97&gt;972,M97*0.055,0))</f>
        <v>407.275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938682.410664805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938682.410664805</v>
      </c>
      <c r="C98" s="13" t="n">
        <f aca="false">IF((B98-(P98/2))*$C$3&gt;0,(B98-(P98/2))*$C$3,0)</f>
        <v>40664.3946190502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36317.103678454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7091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7091</v>
      </c>
      <c r="N98" s="13" t="n">
        <f aca="false">IF($B$34=2,IF(M98&gt;1944,M98*0.055,0),IF(M98&gt;972,M98*0.055,0))</f>
        <v>390.005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922754.105358255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922754.105358255</v>
      </c>
      <c r="C99" s="13" t="n">
        <f aca="false">IF((B99-(P99/2))*$C$3&gt;0,(B99-(P99/2))*$C$3,0)</f>
        <v>39921.7192089331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37279.7199239849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7410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7410</v>
      </c>
      <c r="N99" s="13" t="n">
        <f aca="false">IF($B$34=2,IF(M99&gt;1944,M99*0.055,0),IF(M99&gt;972,M99*0.055,0))</f>
        <v>407.55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906054.614607761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906054.614607761</v>
      </c>
      <c r="C100" s="13" t="n">
        <f aca="false">IF((B100-(P100/2))*$C$3&gt;0,(B100-(P100/2))*$C$3,0)</f>
        <v>39143.5621121971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36168.4777641928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7042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7042</v>
      </c>
      <c r="N100" s="13" t="n">
        <f aca="false">IF($B$34=2,IF(M100&gt;1944,M100*0.055,0),IF(M100&gt;972,M100*0.055,0))</f>
        <v>387.31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886978.981723868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886978.981723868</v>
      </c>
      <c r="C101" s="13" t="n">
        <f aca="false">IF((B101-(P101/2))*$C$3&gt;0,(B101-(P101/2))*$C$3,0)</f>
        <v>38258.6198149787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34933.2732477714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6638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6638</v>
      </c>
      <c r="N101" s="13" t="n">
        <f aca="false">IF($B$34=2,IF(M101&gt;1944,M101*0.055,0),IF(M101&gt;972,M101*0.055,0))</f>
        <v>365.09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865383.364450871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865383.364450871</v>
      </c>
      <c r="C102" s="13" t="n">
        <f aca="false">IF((B102-(P102/2))*$C$3&gt;0,(B102-(P102/2))*$C$3,0)</f>
        <v>37260.460763983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33566.8133491035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6199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6199</v>
      </c>
      <c r="N102" s="13" t="n">
        <f aca="false">IF($B$34=2,IF(M102&gt;1944,M102*0.055,0),IF(M102&gt;972,M102*0.055,0))</f>
        <v>340.945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841113.547410979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841113.547410979</v>
      </c>
      <c r="C103" s="13" t="n">
        <f aca="false">IF((B103-(P103/2))*$C$3&gt;0,(B103-(P103/2))*$C$3,0)</f>
        <v>36142.1912657945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32061.2998157628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5725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5725</v>
      </c>
      <c r="N103" s="13" t="n">
        <f aca="false">IF($B$34=2,IF(M103&gt;1944,M103*0.055,0),IF(M103&gt;972,M103*0.055,0))</f>
        <v>314.875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814005.420999131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814005.420999131</v>
      </c>
      <c r="C104" s="13" t="n">
        <f aca="false">IF((B104-(P104/2))*$C$3&gt;0,(B104-(P104/2))*$C$3,0)</f>
        <v>34896.4766947346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30408.4482219709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5215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5215</v>
      </c>
      <c r="N104" s="13" t="n">
        <f aca="false">IF($B$34=2,IF(M104&gt;1944,M104*0.055,0),IF(M104&gt;972,M104*0.055,0))</f>
        <v>286.825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783885.476850526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783885.476850526</v>
      </c>
      <c r="C105" s="13" t="n">
        <f aca="false">IF((B105-(P105/2))*$C$3&gt;0,(B105-(P105/2))*$C$3,0)</f>
        <v>33515.5634346196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28599.5076482362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4670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4670</v>
      </c>
      <c r="N105" s="13" t="n">
        <f aca="false">IF($B$34=2,IF(M105&gt;1944,M105*0.055,0),IF(M105&gt;972,M105*0.055,0))</f>
        <v>256.85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750568.155420215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750568.155420215</v>
      </c>
      <c r="C106" s="13" t="n">
        <f aca="false">IF((B106-(P106/2))*$C$3&gt;0,(B106-(P106/2))*$C$3,0)</f>
        <v>31991.1610522998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26625.1404796658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4091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4091</v>
      </c>
      <c r="N106" s="13" t="n">
        <f aca="false">IF($B$34=2,IF(M106&gt;1944,M106*0.055,0),IF(M106&gt;972,M106*0.055,0))</f>
        <v>225.005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713855.180703585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713855.180703585</v>
      </c>
      <c r="C107" s="13" t="n">
        <f aca="false">IF((B107-(P107/2))*$C$3&gt;0,(B107-(P107/2))*$C$3,0)</f>
        <v>30314.4126981889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24475.3903125071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3478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3478</v>
      </c>
      <c r="N107" s="13" t="n">
        <f aca="false">IF($B$34=2,IF(M107&gt;1944,M107*0.055,0),IF(M107&gt;972,M107*0.055,0))</f>
        <v>191.29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673535.915112926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673535.915112926</v>
      </c>
      <c r="C108" s="13" t="n">
        <f aca="false">IF((B108-(P108/2))*$C$3&gt;0,(B108-(P108/2))*$C$3,0)</f>
        <v>28475.9107995868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22139.6950287828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2835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2835</v>
      </c>
      <c r="N108" s="13" t="n">
        <f aca="false">IF($B$34=2,IF(M108&gt;1944,M108*0.055,0),IF(M108&gt;972,M108*0.055,0))</f>
        <v>155.925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629382.449581931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629382.449581931</v>
      </c>
      <c r="C109" s="13" t="n">
        <f aca="false">IF((B109-(P109/2))*$C$3&gt;0,(B109-(P109/2))*$C$3,0)</f>
        <v>26465.4789959107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19606.6659818991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2163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2163</v>
      </c>
      <c r="N109" s="13" t="n">
        <f aca="false">IF($B$34=2,IF(M109&gt;1944,M109*0.055,0),IF(M109&gt;972,M109*0.055,0))</f>
        <v>118.965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581151.854909461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581151.854909461</v>
      </c>
      <c r="C110" s="13" t="n">
        <f aca="false">IF((B110-(P110/2))*$C$3&gt;0,(B110-(P110/2))*$C$3,0)</f>
        <v>24272.2720306596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16864.1850015067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1466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1466</v>
      </c>
      <c r="N110" s="13" t="n">
        <f aca="false">IF($B$34=2,IF(M110&gt;1944,M110*0.055,0),IF(M110&gt;972,M110*0.055,0))</f>
        <v>80.63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528582.197058695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528582.197058695</v>
      </c>
      <c r="C111" s="13" t="n">
        <f aca="false">IF((B111-(P111/2))*$C$3&gt;0,(B111-(P111/2))*$C$3,0)</f>
        <v>21884.5987606294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13899.224371256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753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753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471427.674277849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471427.674277849</v>
      </c>
      <c r="C112" s="13" t="n">
        <f aca="false">IF((B112-(P112/2))*$C$3&gt;0,(B112-(P112/2))*$C$3,0)</f>
        <v>19291.4821715527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10699.4036614038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142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142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409186.322786828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409186.322786828</v>
      </c>
      <c r="C113" s="13" t="n">
        <f aca="false">IF((B113-(P113/2))*$C$3&gt;0,(B113-(P113/2))*$C$3,0)</f>
        <v>16470.5694355279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7240.89644405835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341043.025798126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341043.025798126</v>
      </c>
      <c r="C114" s="13" t="n">
        <f aca="false">IF((B114-(P114/2))*$C$3&gt;0,(B114-(P114/2))*$C$3,0)</f>
        <v>13385.6014338623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3485.89630672695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266468.800051946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266468.800051946</v>
      </c>
      <c r="C115" s="13" t="n">
        <f aca="false">IF((B115-(P115/2))*$C$3&gt;0,(B115-(P115/2))*$C$3,0)</f>
        <v>10013.0209988268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185048.313286499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185048.313286499</v>
      </c>
      <c r="C116" s="13" t="n">
        <f aca="false">IF((B116-(P116/2))*$C$3&gt;0,(B116-(P116/2))*$C$3,0)</f>
        <v>6334.31460611915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96342.7357831999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96342.7357831999</v>
      </c>
      <c r="C117" s="13" t="n">
        <f aca="false">IF((B117-(P117/2))*$C$3&gt;0,(B117-(P117/2))*$C$3,0)</f>
        <v>2329.9228973396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-111.505507887545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-111.505507887545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-102783.221803726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-102783.221803726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-209491.37948647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-209491.37948647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-320390.703047621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-320390.703047621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-435641.987541665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-435641.987541665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-554301.343729838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-554301.343729838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-677647.898437188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-677647.898437188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-805862.142787073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-805862.142787073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-939131.681957791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-939131.681957791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-1077651.52389232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-1077651.52389232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-1221624.38009814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-1221624.38009814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-1371260.97905965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-1371260.97905965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-1526780.39280863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-1526780.39280863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-1688410.377223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-1688410.377223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-1856387.726649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-1856387.726649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-2030958.64346896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-2030958.64346896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-2212379.12326435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-2212379.12326435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-2400915.35625291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991428.27531575</v>
      </c>
      <c r="C138" s="13" t="n">
        <f aca="false">Q90</f>
        <v>997737.6724</v>
      </c>
      <c r="D138" s="13" t="n">
        <f aca="false">B138-B2</f>
        <v>-8570.72468424996</v>
      </c>
      <c r="E138" s="13" t="n">
        <f aca="false">C138-C2</f>
        <v>-2261.32760000008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981755.354233521</v>
      </c>
      <c r="C139" s="13" t="n">
        <f aca="false">Q91</f>
        <v>994049.45414256</v>
      </c>
      <c r="D139" s="13" t="n">
        <f aca="false">B139-B138</f>
        <v>-9672.92108222889</v>
      </c>
      <c r="E139" s="13" t="n">
        <f aca="false">C139-C138</f>
        <v>-3688.21825744002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970602.517842035</v>
      </c>
      <c r="C140" s="13" t="n">
        <f aca="false">Q92</f>
        <v>988841.86076257</v>
      </c>
      <c r="D140" s="13" t="n">
        <f aca="false">B140-B139</f>
        <v>-11152.8363914865</v>
      </c>
      <c r="E140" s="13" t="n">
        <f aca="false">C140-C139</f>
        <v>-5207.59337999031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957906.519880643</v>
      </c>
      <c r="C141" s="13" t="n">
        <f aca="false">Q93</f>
        <v>982020.44739997</v>
      </c>
      <c r="D141" s="13" t="n">
        <f aca="false">B141-B140</f>
        <v>-12695.9979613919</v>
      </c>
      <c r="E141" s="13" t="n">
        <f aca="false">C141-C140</f>
        <v>-6821.41336259921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943588.198507263</v>
      </c>
      <c r="C142" s="13" t="n">
        <f aca="false">Q94</f>
        <v>974006.110824424</v>
      </c>
      <c r="D142" s="13" t="n">
        <f aca="false">B142-B141</f>
        <v>-14318.32137338</v>
      </c>
      <c r="E142" s="13" t="n">
        <f aca="false">C142-C141</f>
        <v>-8014.33657554688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927568.94435258</v>
      </c>
      <c r="C143" s="13" t="n">
        <f aca="false">Q95</f>
        <v>964187.541420522</v>
      </c>
      <c r="D143" s="13" t="n">
        <f aca="false">B143-B142</f>
        <v>-16019.2541546831</v>
      </c>
      <c r="E143" s="13" t="n">
        <f aca="false">C143-C142</f>
        <v>-9818.5694039017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909763.867823322</v>
      </c>
      <c r="C144" s="13" t="n">
        <f aca="false">Q96</f>
        <v>952451.980657239</v>
      </c>
      <c r="D144" s="13" t="n">
        <f aca="false">B144-B143</f>
        <v>-17805.076529258</v>
      </c>
      <c r="E144" s="13" t="n">
        <f aca="false">C144-C143</f>
        <v>-11735.5607632825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890083.821431932</v>
      </c>
      <c r="C145" s="13" t="n">
        <f aca="false">Q97</f>
        <v>938682.410664805</v>
      </c>
      <c r="D145" s="13" t="n">
        <f aca="false">B145-B144</f>
        <v>-19680.0463913898</v>
      </c>
      <c r="E145" s="13" t="n">
        <f aca="false">C145-C144</f>
        <v>-13769.5699924348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868436.370399113</v>
      </c>
      <c r="C146" s="13" t="n">
        <f aca="false">Q98</f>
        <v>922754.105358255</v>
      </c>
      <c r="D146" s="13" t="n">
        <f aca="false">B146-B145</f>
        <v>-21647.4510328184</v>
      </c>
      <c r="E146" s="13" t="n">
        <f aca="false">C146-C145</f>
        <v>-15928.3053065497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844723.37361534</v>
      </c>
      <c r="C147" s="13" t="n">
        <f aca="false">Q99</f>
        <v>906054.614607761</v>
      </c>
      <c r="D147" s="13" t="n">
        <f aca="false">B147-B146</f>
        <v>-23712.996783773</v>
      </c>
      <c r="E147" s="13" t="n">
        <f aca="false">C147-C146</f>
        <v>-16699.4907504939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821071.800939214</v>
      </c>
      <c r="C148" s="13" t="n">
        <f aca="false">Q100</f>
        <v>886978.981723868</v>
      </c>
      <c r="D148" s="13" t="n">
        <f aca="false">B148-B147</f>
        <v>-23651.572676127</v>
      </c>
      <c r="E148" s="13" t="n">
        <f aca="false">C148-C147</f>
        <v>-19075.632883893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795278.291307805</v>
      </c>
      <c r="C149" s="13" t="n">
        <f aca="false">Q101</f>
        <v>865383.364450871</v>
      </c>
      <c r="D149" s="13" t="n">
        <f aca="false">B149-B148</f>
        <v>-25793.5096314083</v>
      </c>
      <c r="E149" s="13" t="n">
        <f aca="false">C149-C148</f>
        <v>-21595.6172729972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767199.696775786</v>
      </c>
      <c r="C150" s="13" t="n">
        <f aca="false">Q102</f>
        <v>841113.547410979</v>
      </c>
      <c r="D150" s="13" t="n">
        <f aca="false">B150-B149</f>
        <v>-28078.5945320197</v>
      </c>
      <c r="E150" s="13" t="n">
        <f aca="false">C150-C149</f>
        <v>-24269.817039892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736723.893815049</v>
      </c>
      <c r="C151" s="13" t="n">
        <f aca="false">Q103</f>
        <v>814005.420999131</v>
      </c>
      <c r="D151" s="13" t="n">
        <f aca="false">B151-B150</f>
        <v>-30475.802960737</v>
      </c>
      <c r="E151" s="13" t="n">
        <f aca="false">C151-C150</f>
        <v>-27108.1264118475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703729.962663087</v>
      </c>
      <c r="C152" s="13" t="n">
        <f aca="false">Q104</f>
        <v>783885.476850526</v>
      </c>
      <c r="D152" s="13" t="n">
        <f aca="false">B152-B151</f>
        <v>-32993.9311519617</v>
      </c>
      <c r="E152" s="13" t="n">
        <f aca="false">C152-C151</f>
        <v>-30119.9441486057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668092.409751416</v>
      </c>
      <c r="C153" s="13" t="n">
        <f aca="false">Q105</f>
        <v>750568.155420215</v>
      </c>
      <c r="D153" s="13" t="n">
        <f aca="false">B153-B152</f>
        <v>-35637.5529116713</v>
      </c>
      <c r="E153" s="13" t="n">
        <f aca="false">C153-C152</f>
        <v>-33317.3214303107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629677.564336161</v>
      </c>
      <c r="C154" s="13" t="n">
        <f aca="false">Q106</f>
        <v>713855.180703585</v>
      </c>
      <c r="D154" s="13" t="n">
        <f aca="false">B154-B153</f>
        <v>-38414.8454152544</v>
      </c>
      <c r="E154" s="13" t="n">
        <f aca="false">C154-C153</f>
        <v>-36712.9747166301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588343.256491393</v>
      </c>
      <c r="C155" s="13" t="n">
        <f aca="false">Q107</f>
        <v>673535.915112926</v>
      </c>
      <c r="D155" s="13" t="n">
        <f aca="false">B155-B154</f>
        <v>-41334.307844768</v>
      </c>
      <c r="E155" s="13" t="n">
        <f aca="false">C155-C154</f>
        <v>-40319.2655906593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543939.631270413</v>
      </c>
      <c r="C156" s="13" t="n">
        <f aca="false">Q108</f>
        <v>629382.449581931</v>
      </c>
      <c r="D156" s="13" t="n">
        <f aca="false">B156-B155</f>
        <v>-44403.6252209799</v>
      </c>
      <c r="E156" s="13" t="n">
        <f aca="false">C156-C155</f>
        <v>-44153.4655309945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496306.568468906</v>
      </c>
      <c r="C157" s="13" t="n">
        <f aca="false">Q109</f>
        <v>581151.854909461</v>
      </c>
      <c r="D157" s="13" t="n">
        <f aca="false">B157-B156</f>
        <v>-47633.062801507</v>
      </c>
      <c r="E157" s="13" t="n">
        <f aca="false">C157-C156</f>
        <v>-48230.5946724702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445326.176308722</v>
      </c>
      <c r="C158" s="13" t="n">
        <f aca="false">Q110</f>
        <v>528582.197058695</v>
      </c>
      <c r="D158" s="13" t="n">
        <f aca="false">B158-B157</f>
        <v>-50980.3921601838</v>
      </c>
      <c r="E158" s="13" t="n">
        <f aca="false">C158-C157</f>
        <v>-52569.6578507655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393850.836969426</v>
      </c>
      <c r="C159" s="13" t="n">
        <f aca="false">Q111</f>
        <v>471427.674277849</v>
      </c>
      <c r="D159" s="13" t="n">
        <f aca="false">B159-B158</f>
        <v>-51475.3393392963</v>
      </c>
      <c r="E159" s="13" t="n">
        <f aca="false">C159-C158</f>
        <v>-57154.5227808458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338829.405580345</v>
      </c>
      <c r="C160" s="13" t="n">
        <f aca="false">Q112</f>
        <v>409186.322786828</v>
      </c>
      <c r="D160" s="13" t="n">
        <f aca="false">B160-B159</f>
        <v>-55021.4313890813</v>
      </c>
      <c r="E160" s="13" t="n">
        <f aca="false">C160-C159</f>
        <v>-62241.3514910216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279868.77341853</v>
      </c>
      <c r="C161" s="13" t="n">
        <f aca="false">Q113</f>
        <v>341043.025798126</v>
      </c>
      <c r="D161" s="13" t="n">
        <f aca="false">B161-B160</f>
        <v>-58960.632161815</v>
      </c>
      <c r="E161" s="13" t="n">
        <f aca="false">C161-C160</f>
        <v>-68143.2969887019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216383.886799563</v>
      </c>
      <c r="C162" s="13" t="n">
        <f aca="false">Q114</f>
        <v>266468.800051946</v>
      </c>
      <c r="D162" s="13" t="n">
        <f aca="false">B162-B161</f>
        <v>-63484.8866189663</v>
      </c>
      <c r="E162" s="13" t="n">
        <f aca="false">C162-C161</f>
        <v>-74574.2257461799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147934.743193758</v>
      </c>
      <c r="C163" s="13" t="n">
        <f aca="false">Q115</f>
        <v>185048.313286499</v>
      </c>
      <c r="D163" s="13" t="n">
        <f aca="false">B163-B162</f>
        <v>-68449.1436058055</v>
      </c>
      <c r="E163" s="13" t="n">
        <f aca="false">C163-C162</f>
        <v>-81420.4867654467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74262.2339476586</v>
      </c>
      <c r="C164" s="13" t="n">
        <f aca="false">Q116</f>
        <v>96342.7357831999</v>
      </c>
      <c r="D164" s="13" t="n">
        <f aca="false">B164-B163</f>
        <v>-73672.5092460994</v>
      </c>
      <c r="E164" s="13" t="n">
        <f aca="false">C164-C163</f>
        <v>-88705.5775032995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-4903.49103779747</v>
      </c>
      <c r="C165" s="13" t="n">
        <f aca="false">Q117</f>
        <v>-111.505507887545</v>
      </c>
      <c r="D165" s="13" t="n">
        <f aca="false">B165-B164</f>
        <v>-79165.7249854561</v>
      </c>
      <c r="E165" s="13" t="n">
        <f aca="false">C165-C164</f>
        <v>-96454.2412910875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-87958.5709294292</v>
      </c>
      <c r="C166" s="13" t="n">
        <f aca="false">Q118</f>
        <v>-102783.221803726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-173484.600876623</v>
      </c>
      <c r="C167" s="13" t="n">
        <f aca="false">Q119</f>
        <v>-209491.37948647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-261554.669685531</v>
      </c>
      <c r="C168" s="13" t="n">
        <f aca="false">Q120</f>
        <v>-320390.703047621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-352244.164504813</v>
      </c>
      <c r="C169" s="13" t="n">
        <f aca="false">Q121</f>
        <v>-435641.987541665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-445630.849156715</v>
      </c>
      <c r="C170" s="13" t="n">
        <f aca="false">Q122</f>
        <v>-554301.343729838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-541794.945363456</v>
      </c>
      <c r="C171" s="13" t="n">
        <f aca="false">Q123</f>
        <v>-677647.898437188</v>
      </c>
      <c r="D171" s="13" t="n">
        <f aca="false">B171-B170</f>
        <v>-96164.0962067408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-640819.216983484</v>
      </c>
      <c r="C172" s="13" t="n">
        <f aca="false">Q124</f>
        <v>-805862.142787073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-742789.057376905</v>
      </c>
      <c r="C173" s="13" t="n">
        <f aca="false">Q125</f>
        <v>-939131.681957791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-847792.580024366</v>
      </c>
      <c r="C174" s="13" t="n">
        <f aca="false">Q126</f>
        <v>-1077651.52389232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-955920.712528843</v>
      </c>
      <c r="C175" s="13" t="n">
        <f aca="false">Q127</f>
        <v>-1221624.38009814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-1067267.29413519</v>
      </c>
      <c r="C176" s="13" t="n">
        <f aca="false">Q128</f>
        <v>-1371260.97905965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-1181929.17690798</v>
      </c>
      <c r="C177" s="13" t="n">
        <f aca="false">Q129</f>
        <v>-1526780.39280863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-1300006.33071388</v>
      </c>
      <c r="C178" s="13" t="n">
        <f aca="false">Q130</f>
        <v>-1688410.377223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-1421601.95216129</v>
      </c>
      <c r="C179" s="13" t="n">
        <f aca="false">Q131</f>
        <v>-1856387.726649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-1546822.57765593</v>
      </c>
      <c r="C180" s="13" t="n">
        <f aca="false">Q132</f>
        <v>-2030958.64346896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-1675778.20073796</v>
      </c>
      <c r="C181" s="13" t="n">
        <f aca="false">Q133</f>
        <v>-2212379.12326435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-1808582.3938734</v>
      </c>
      <c r="C182" s="13" t="n">
        <f aca="false">Q134</f>
        <v>-2400915.35625291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9744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14753</v>
      </c>
      <c r="D192" s="26" t="n">
        <v>995.21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57918</v>
      </c>
      <c r="D193" s="26" t="n">
        <v>208.85</v>
      </c>
      <c r="E193" s="26" t="n">
        <v>2397</v>
      </c>
      <c r="F193" s="26" t="n">
        <v>950.96</v>
      </c>
    </row>
    <row r="194" customFormat="false" ht="12.8" hidden="false" customHeight="false" outlineLevel="0" collapsed="false">
      <c r="B194" s="2" t="s">
        <v>45</v>
      </c>
      <c r="C194" s="25" t="n">
        <v>274612</v>
      </c>
      <c r="D194" s="26"/>
      <c r="E194" s="26" t="n">
        <v>9136.63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17374.99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14.6%+1.2%+3.05%</f>
        <v>0.1885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10252.52546175</v>
      </c>
      <c r="J42" s="18" t="n">
        <f aca="false">MAX((MAX((C42-(801*$B$34)),0))+(D42*$B$8)+(E42*$B$13)+(F42*$B$18)+(G42*$B$23)-H42-I42,0)</f>
        <v>40003.53003825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8178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8178</v>
      </c>
      <c r="N42" s="13" t="n">
        <f aca="false">IF($B$34=2,IF(M42&gt;1944,M42*0.055,0),IF(M42&gt;972,M42*0.055,0))</f>
        <v>449.79</v>
      </c>
      <c r="O42" s="13" t="n">
        <f aca="false">M42*$B$33</f>
        <v>736.02</v>
      </c>
      <c r="P42" s="13" t="n">
        <f aca="false">B36*12</f>
        <v>39996</v>
      </c>
      <c r="Q42" s="13" t="n">
        <f aca="false">B42+C42+D42+E42+F42+G42-H42-I42-M42-N42-O42-P42</f>
        <v>991443.72003825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991443.72003825</v>
      </c>
      <c r="C43" s="13" t="n">
        <f aca="false">IF((B43-(P43/2))*$B$3&gt;0,(B43-(P43/2))*$B$3,0)</f>
        <v>53887.4902371229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10259.3698287946</v>
      </c>
      <c r="J43" s="18" t="n">
        <f aca="false">MAX((MAX((C43-(801*$B$34)),0))+(D43*$B$8)+(E43*$B$13)+(F43*$B$18)+(G43*$B$23)-H43-I43-O42,0)</f>
        <v>38608.1154083282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7703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7703</v>
      </c>
      <c r="N43" s="13" t="n">
        <f aca="false">IF($B$34=2,IF(M43&gt;1944,M43*0.055,0),IF(M43&gt;972,M43*0.055,0))</f>
        <v>423.665</v>
      </c>
      <c r="O43" s="13" t="n">
        <f aca="false">M43*$B$33</f>
        <v>693.27</v>
      </c>
      <c r="P43" s="13" t="n">
        <f aca="false">P42*(1+$B$37)</f>
        <v>40995.9</v>
      </c>
      <c r="Q43" s="13" t="n">
        <f aca="false">B43+C43+D43+E43+F43+G43-H43-I43-M43-N43-O43-P43</f>
        <v>981773.020446578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981773.020446578</v>
      </c>
      <c r="C44" s="13" t="n">
        <f aca="false">IF((B44-(P44/2))*$B$3&gt;0,(B44-(P44/2))*$B$3,0)</f>
        <v>53322.3255041601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10253.2886505206</v>
      </c>
      <c r="J44" s="18" t="n">
        <f aca="false">MAX((MAX((C44-(801*$B$34)),0))+(D44*$B$8)+(E44*$B$13)+(F44*$B$18)+(G44*$B$23)-H44-I44-O43,0)</f>
        <v>37935.0475286395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7477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7477</v>
      </c>
      <c r="N44" s="13" t="n">
        <f aca="false">IF($B$34=2,IF(M44&gt;1944,M44*0.055,0),IF(M44&gt;972,M44*0.055,0))</f>
        <v>411.235</v>
      </c>
      <c r="O44" s="13" t="n">
        <f aca="false">M44*$B$33</f>
        <v>672.93</v>
      </c>
      <c r="P44" s="13" t="n">
        <f aca="false">P43*(1+$B$37)</f>
        <v>42020.7975</v>
      </c>
      <c r="Q44" s="13" t="n">
        <f aca="false">B44+C44+D44+E44+F44+G44-H44-I44-M44-N44-O44-P44</f>
        <v>970620.375475218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970620.375475218</v>
      </c>
      <c r="C45" s="13" t="n">
        <f aca="false">IF((B45-(P45/2))*$B$3&gt;0,(B45-(P45/2))*$B$3,0)</f>
        <v>52674.201779984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10229.9483017905</v>
      </c>
      <c r="J45" s="18" t="n">
        <f aca="false">MAX((MAX((C45-(801*$B$34)),0))+(D45*$B$8)+(E45*$B$13)+(F45*$B$18)+(G45*$B$23)-H45-I45-O44,0)</f>
        <v>37166.8167835685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7221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7221</v>
      </c>
      <c r="N45" s="13" t="n">
        <f aca="false">IF($B$34=2,IF(M45&gt;1944,M45*0.055,0),IF(M45&gt;972,M45*0.055,0))</f>
        <v>397.155</v>
      </c>
      <c r="O45" s="13" t="n">
        <f aca="false">M45*$B$33</f>
        <v>649.89</v>
      </c>
      <c r="P45" s="13" t="n">
        <f aca="false">P44*(1+$B$37)</f>
        <v>43071.3174375</v>
      </c>
      <c r="Q45" s="13" t="n">
        <f aca="false">B45+C45+D45+E45+F45+G45-H45-I45-M45-N45-O45-P45</f>
        <v>957921.759821286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957921.759821286</v>
      </c>
      <c r="C46" s="13" t="n">
        <f aca="false">IF((B46-(P46/2))*$B$3&gt;0,(B46-(P46/2))*$B$3,0)</f>
        <v>51939.5478847185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10188.1425905111</v>
      </c>
      <c r="J46" s="18" t="n">
        <f aca="false">MAX((MAX((C46-(801*$B$34)),0))+(D46*$B$8)+(E46*$B$13)+(F46*$B$18)+(G46*$B$23)-H46-I46-O45,0)</f>
        <v>36325.8507983242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6944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6944</v>
      </c>
      <c r="N46" s="13" t="n">
        <f aca="false">IF($B$34=2,IF(M46&gt;1944,M46*0.055,0),IF(M46&gt;972,M46*0.055,0))</f>
        <v>381.92</v>
      </c>
      <c r="O46" s="13" t="n">
        <f aca="false">M46*$B$33</f>
        <v>624.96</v>
      </c>
      <c r="P46" s="13" t="n">
        <f aca="false">P45*(1+$B$37)</f>
        <v>44148.1003734375</v>
      </c>
      <c r="Q46" s="13" t="n">
        <f aca="false">B46+C46+D46+E46+F46+G46-H46-I46-M46-N46-O46-P46</f>
        <v>943599.520246173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943599.520246173</v>
      </c>
      <c r="C47" s="13" t="n">
        <f aca="false">IF((B47-(P47/2))*$B$3&gt;0,(B47-(P47/2))*$B$3,0)</f>
        <v>51114.0358436656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10126.4773727849</v>
      </c>
      <c r="J47" s="18" t="n">
        <f aca="false">MAX((MAX((C47-(801*$B$34)),0))+(D47*$B$8)+(E47*$B$13)+(F47*$B$18)+(G47*$B$23)-H47-I47-O46,0)</f>
        <v>35408.0740726829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6644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6644</v>
      </c>
      <c r="N47" s="13" t="n">
        <f aca="false">IF($B$34=2,IF(M47&gt;1944,M47*0.055,0),IF(M47&gt;972,M47*0.055,0))</f>
        <v>365.42</v>
      </c>
      <c r="O47" s="13" t="n">
        <f aca="false">M47*$B$33</f>
        <v>597.96</v>
      </c>
      <c r="P47" s="13" t="n">
        <f aca="false">P46*(1+$B$37)</f>
        <v>45251.8028827734</v>
      </c>
      <c r="Q47" s="13" t="n">
        <f aca="false">B47+C47+D47+E47+F47+G47-H47-I47-M47-N47-O47-P47</f>
        <v>927574.371436082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927574.371436082</v>
      </c>
      <c r="C48" s="13" t="n">
        <f aca="false">IF((B48-(P48/2))*$B$3&gt;0,(B48-(P48/2))*$B$3,0)</f>
        <v>50193.2466464557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10043.4954063578</v>
      </c>
      <c r="J48" s="18" t="n">
        <f aca="false">MAX((MAX((C48-(801*$B$34)),0))+(D48*$B$8)+(E48*$B$13)+(F48*$B$18)+(G48*$B$23)-H48-I48-O47,0)</f>
        <v>34410.3582439811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6323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6323</v>
      </c>
      <c r="N48" s="13" t="n">
        <f aca="false">IF($B$34=2,IF(M48&gt;1944,M48*0.055,0),IF(M48&gt;972,M48*0.055,0))</f>
        <v>347.765</v>
      </c>
      <c r="O48" s="13" t="n">
        <f aca="false">M48*$B$33</f>
        <v>569.07</v>
      </c>
      <c r="P48" s="13" t="n">
        <f aca="false">P47*(1+$B$37)</f>
        <v>46383.0979548428</v>
      </c>
      <c r="Q48" s="13" t="n">
        <f aca="false">B48+C48+D48+E48+F48+G48-H48-I48-M48-N48-O48-P48</f>
        <v>909760.756725221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909760.756725221</v>
      </c>
      <c r="C49" s="13" t="n">
        <f aca="false">IF((B49-(P49/2))*$B$3&gt;0,(B49-(P49/2))*$B$3,0)</f>
        <v>49172.4127557967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9937.62236904276</v>
      </c>
      <c r="J49" s="18" t="n">
        <f aca="false">MAX((MAX((C49-(801*$B$34)),0))+(D49*$B$8)+(E49*$B$13)+(F49*$B$18)+(G49*$B$23)-H49-I49-O48,0)</f>
        <v>33328.9679058119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5979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5979</v>
      </c>
      <c r="N49" s="13" t="n">
        <f aca="false">IF($B$34=2,IF(M49&gt;1944,M49*0.055,0),IF(M49&gt;972,M49*0.055,0))</f>
        <v>328.845</v>
      </c>
      <c r="O49" s="13" t="n">
        <f aca="false">M49*$B$33</f>
        <v>538.11</v>
      </c>
      <c r="P49" s="13" t="n">
        <f aca="false">P48*(1+$B$37)</f>
        <v>47542.6754037138</v>
      </c>
      <c r="Q49" s="13" t="n">
        <f aca="false">B49+C49+D49+E49+F49+G49-H49-I49-M49-N49-O49-P49</f>
        <v>890071.164227319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890071.164227319</v>
      </c>
      <c r="C50" s="13" t="n">
        <f aca="false">IF((B50-(P50/2))*$B$3&gt;0,(B50-(P50/2))*$B$3,0)</f>
        <v>48046.6576411018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9807.21115972538</v>
      </c>
      <c r="J50" s="18" t="n">
        <f aca="false">MAX((MAX((C50-(801*$B$34)),0))+(D50*$B$8)+(E50*$B$13)+(F50*$B$18)+(G50*$B$23)-H50-I50-O49,0)</f>
        <v>32160.475138792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5613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5613</v>
      </c>
      <c r="N50" s="13" t="n">
        <f aca="false">IF($B$34=2,IF(M50&gt;1944,M50*0.055,0),IF(M50&gt;972,M50*0.055,0))</f>
        <v>308.715</v>
      </c>
      <c r="O50" s="13" t="n">
        <f aca="false">M50*$B$33</f>
        <v>505.17</v>
      </c>
      <c r="P50" s="13" t="n">
        <f aca="false">P49*(1+$B$37)</f>
        <v>48731.2422888067</v>
      </c>
      <c r="Q50" s="13" t="n">
        <f aca="false">B50+C50+D50+E50+F50+G50-H50-I50-M50-N50-O50-P50</f>
        <v>868412.622077304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868412.622077304</v>
      </c>
      <c r="C51" s="13" t="n">
        <f aca="false">IF((B51-(P51/2))*$B$3&gt;0,(B51-(P51/2))*$B$3,0)</f>
        <v>46810.8012524381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9650.49952124726</v>
      </c>
      <c r="J51" s="18" t="n">
        <f aca="false">MAX((MAX((C51-(801*$B$34)),0))+(D51*$B$8)+(E51*$B$13)+(F51*$B$18)+(G51*$B$23)-H51-I51-O50,0)</f>
        <v>30900.9766281902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5225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5225</v>
      </c>
      <c r="N51" s="13" t="n">
        <f aca="false">IF($B$34=2,IF(M51&gt;1944,M51*0.055,0),IF(M51&gt;972,M51*0.055,0))</f>
        <v>287.375</v>
      </c>
      <c r="O51" s="13" t="n">
        <f aca="false">M51*$B$33</f>
        <v>470.25</v>
      </c>
      <c r="P51" s="13" t="n">
        <f aca="false">P50*(1+$B$37)</f>
        <v>49949.5233460268</v>
      </c>
      <c r="Q51" s="13" t="n">
        <f aca="false">B51+C51+D51+E51+F51+G51-H51-I51-M51-N51-O51-P51</f>
        <v>844687.620359468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844687.620359468</v>
      </c>
      <c r="C52" s="13" t="n">
        <f aca="false">IF((B52-(P52/2))*$B$3&gt;0,(B52-(P52/2))*$B$3,0)</f>
        <v>45459.4111752769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10367.6309018755</v>
      </c>
      <c r="J52" s="18" t="n">
        <f aca="false">MAX((MAX((C52-(801*$B$34)),0))+(D52*$B$8)+(E52*$B$13)+(F52*$B$18)+(G52*$B$23)-H52-I52-O51,0)</f>
        <v>32976.4831907657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5868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5868</v>
      </c>
      <c r="N52" s="13" t="n">
        <f aca="false">IF($B$34=2,IF(M52&gt;1944,M52*0.055,0),IF(M52&gt;972,M52*0.055,0))</f>
        <v>322.74</v>
      </c>
      <c r="O52" s="13" t="n">
        <f aca="false">M52*$B$33</f>
        <v>528.12</v>
      </c>
      <c r="P52" s="13" t="n">
        <f aca="false">P51*(1+$B$37)</f>
        <v>51198.2614296775</v>
      </c>
      <c r="Q52" s="13" t="n">
        <f aca="false">B52+C52+D52+E52+F52+G52-H52-I52-M52-N52-O52-P52</f>
        <v>821018.232120556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821018.232120556</v>
      </c>
      <c r="C53" s="13" t="n">
        <f aca="false">IF((B53-(P53/2))*$B$3&gt;0,(B53-(P53/2))*$B$3,0)</f>
        <v>44110.2413341505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10194.5815087793</v>
      </c>
      <c r="J53" s="18" t="n">
        <f aca="false">MAX((MAX((C53-(801*$B$34)),0))+(D53*$B$8)+(E53*$B$13)+(F53*$B$18)+(G53*$B$23)-H53-I53-O52,0)</f>
        <v>31542.9006240168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5422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5422</v>
      </c>
      <c r="N53" s="13" t="n">
        <f aca="false">IF($B$34=2,IF(M53&gt;1944,M53*0.055,0),IF(M53&gt;972,M53*0.055,0))</f>
        <v>298.21</v>
      </c>
      <c r="O53" s="13" t="n">
        <f aca="false">M53*$B$33</f>
        <v>487.98</v>
      </c>
      <c r="P53" s="13" t="n">
        <f aca="false">P52*(1+$B$37)</f>
        <v>52478.2179654194</v>
      </c>
      <c r="Q53" s="13" t="n">
        <f aca="false">B53+C53+D53+E53+F53+G53-H53-I53-M53-N53-O53-P53</f>
        <v>795203.844779153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795203.844779153</v>
      </c>
      <c r="C54" s="13" t="n">
        <f aca="false">IF((B54-(P54/2))*$B$3&gt;0,(B54-(P54/2))*$B$3,0)</f>
        <v>42641.1360729891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9991.63009484755</v>
      </c>
      <c r="J54" s="18" t="n">
        <f aca="false">MAX((MAX((C54-(801*$B$34)),0))+(D54*$B$8)+(E54*$B$13)+(F54*$B$18)+(G54*$B$23)-H54-I54-O53,0)</f>
        <v>30107.1464627263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4983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4983</v>
      </c>
      <c r="N54" s="13" t="n">
        <f aca="false">IF($B$34=2,IF(M54&gt;1944,M54*0.055,0),IF(M54&gt;972,M54*0.055,0))</f>
        <v>274.065</v>
      </c>
      <c r="O54" s="13" t="n">
        <f aca="false">M54*$B$33</f>
        <v>448.47</v>
      </c>
      <c r="P54" s="13" t="n">
        <f aca="false">P53*(1+$B$37)</f>
        <v>53790.1734145549</v>
      </c>
      <c r="Q54" s="13" t="n">
        <f aca="false">B54+C54+D54+E54+F54+G54-H54-I54-M54-N54-O54-P54</f>
        <v>767104.262827325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767104.262827325</v>
      </c>
      <c r="C55" s="13" t="n">
        <f aca="false">IF((B55-(P55/2))*$B$3&gt;0,(B55-(P55/2))*$B$3,0)</f>
        <v>41044.2923418563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9756.26860407941</v>
      </c>
      <c r="J55" s="18" t="n">
        <f aca="false">MAX((MAX((C55-(801*$B$34)),0))+(D55*$B$8)+(E55*$B$13)+(F55*$B$18)+(G55*$B$23)-H55-I55-O54,0)</f>
        <v>28564.8173786679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4522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4522</v>
      </c>
      <c r="N55" s="13" t="n">
        <f aca="false">IF($B$34=2,IF(M55&gt;1944,M55*0.055,0),IF(M55&gt;972,M55*0.055,0))</f>
        <v>248.71</v>
      </c>
      <c r="O55" s="13" t="n">
        <f aca="false">M55*$B$33</f>
        <v>406.98</v>
      </c>
      <c r="P55" s="13" t="n">
        <f aca="false">P54*(1+$B$37)</f>
        <v>55134.9277499188</v>
      </c>
      <c r="Q55" s="13" t="n">
        <f aca="false">B55+C55+D55+E55+F55+G55-H55-I55-M55-N55-O55-P55</f>
        <v>736605.932456074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736605.932456074</v>
      </c>
      <c r="C56" s="13" t="n">
        <f aca="false">IF((B56-(P56/2))*$B$3&gt;0,(B56-(P56/2))*$B$3,0)</f>
        <v>39313.3851501254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9486.22607060989</v>
      </c>
      <c r="J56" s="18" t="n">
        <f aca="false">MAX((MAX((C56-(801*$B$34)),0))+(D56*$B$8)+(E56*$B$13)+(F56*$B$18)+(G56*$B$23)-H56-I56-O55,0)</f>
        <v>26913.9798210916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4039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4039</v>
      </c>
      <c r="N56" s="13" t="n">
        <f aca="false">IF($B$34=2,IF(M56&gt;1944,M56*0.055,0),IF(M56&gt;972,M56*0.055,0))</f>
        <v>222.145</v>
      </c>
      <c r="O56" s="13" t="n">
        <f aca="false">M56*$B$33</f>
        <v>363.51</v>
      </c>
      <c r="P56" s="13" t="n">
        <f aca="false">P55*(1+$B$37)</f>
        <v>56513.3009436667</v>
      </c>
      <c r="Q56" s="13" t="n">
        <f aca="false">B56+C56+D56+E56+F56+G56-H56-I56-M56-N56-O56-P56</f>
        <v>703589.936333499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703589.936333499</v>
      </c>
      <c r="C57" s="13" t="n">
        <f aca="false">IF((B57-(P57/2))*$B$3&gt;0,(B57-(P57/2))*$B$3,0)</f>
        <v>37441.7912627928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9179.09396101172</v>
      </c>
      <c r="J57" s="18" t="n">
        <f aca="false">MAX((MAX((C57-(801*$B$34)),0))+(D57*$B$8)+(E57*$B$13)+(F57*$B$18)+(G57*$B$23)-H57-I57-O56,0)</f>
        <v>25149.9074159415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3535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3535</v>
      </c>
      <c r="N57" s="13" t="n">
        <f aca="false">IF($B$34=2,IF(M57&gt;1944,M57*0.055,0),IF(M57&gt;972,M57*0.055,0))</f>
        <v>194.425</v>
      </c>
      <c r="O57" s="13" t="n">
        <f aca="false">M57*$B$33</f>
        <v>318.15</v>
      </c>
      <c r="P57" s="13" t="n">
        <f aca="false">P56*(1+$B$37)</f>
        <v>57926.1334672584</v>
      </c>
      <c r="Q57" s="13" t="n">
        <f aca="false">B57+C57+D57+E57+F57+G57-H57-I57-M57-N57-O57-P57</f>
        <v>667930.645282182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667930.645282182</v>
      </c>
      <c r="C58" s="13" t="n">
        <f aca="false">IF((B58-(P58/2))*$B$3&gt;0,(B58-(P58/2))*$B$3,0)</f>
        <v>35422.5143543518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8832.30471070412</v>
      </c>
      <c r="J58" s="18" t="n">
        <f aca="false">MAX((MAX((C58-(801*$B$34)),0))+(D58*$B$8)+(E58*$B$13)+(F58*$B$18)+(G58*$B$23)-H58-I58-O57,0)</f>
        <v>23267.5465855509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3012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3012</v>
      </c>
      <c r="N58" s="13" t="n">
        <f aca="false">IF($B$34=2,IF(M58&gt;1944,M58*0.055,0),IF(M58&gt;972,M58*0.055,0))</f>
        <v>165.66</v>
      </c>
      <c r="O58" s="13" t="n">
        <f aca="false">M58*$B$33</f>
        <v>271.08</v>
      </c>
      <c r="P58" s="13" t="n">
        <f aca="false">P57*(1+$B$37)</f>
        <v>59374.2868039399</v>
      </c>
      <c r="Q58" s="13" t="n">
        <f aca="false">B58+C58+D58+E58+F58+G58-H58-I58-M58-N58-O58-P58</f>
        <v>629494.315063793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629494.315063793</v>
      </c>
      <c r="C59" s="13" t="n">
        <f aca="false">IF((B59-(P59/2))*$B$3&gt;0,(B59-(P59/2))*$B$3,0)</f>
        <v>33248.107115761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8443.10845801299</v>
      </c>
      <c r="J59" s="18" t="n">
        <f aca="false">MAX((MAX((C59-(801*$B$34)),0))+(D59*$B$8)+(E59*$B$13)+(F59*$B$18)+(G59*$B$23)-H59-I59-O58,0)</f>
        <v>21261.4608788685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2470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2470</v>
      </c>
      <c r="N59" s="13" t="n">
        <f aca="false">IF($B$34=2,IF(M59&gt;1944,M59*0.055,0),IF(M59&gt;972,M59*0.055,0))</f>
        <v>135.85</v>
      </c>
      <c r="O59" s="13" t="n">
        <f aca="false">M59*$B$33</f>
        <v>222.3</v>
      </c>
      <c r="P59" s="13" t="n">
        <f aca="false">P58*(1+$B$37)</f>
        <v>60858.6439740383</v>
      </c>
      <c r="Q59" s="13" t="n">
        <f aca="false">B59+C59+D59+E59+F59+G59-H59-I59-M59-N59-O59-P59</f>
        <v>588141.061968623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588141.061968623</v>
      </c>
      <c r="C60" s="13" t="n">
        <f aca="false">IF((B60-(P60/2))*$B$3&gt;0,(B60-(P60/2))*$B$3,0)</f>
        <v>30910.780884722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8008.59085929549</v>
      </c>
      <c r="J60" s="18" t="n">
        <f aca="false">MAX((MAX((C60-(801*$B$34)),0))+(D60*$B$8)+(E60*$B$13)+(F60*$B$18)+(G60*$B$23)-H60-I60-O59,0)</f>
        <v>19126.1916969975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1912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1912</v>
      </c>
      <c r="N60" s="13" t="n">
        <f aca="false">IF($B$34=2,IF(M60&gt;1944,M60*0.055,0),IF(M60&gt;972,M60*0.055,0))</f>
        <v>105.16</v>
      </c>
      <c r="O60" s="13" t="n">
        <f aca="false">M60*$B$33</f>
        <v>172.08</v>
      </c>
      <c r="P60" s="13" t="n">
        <f aca="false">P59*(1+$B$37)</f>
        <v>62380.1100733893</v>
      </c>
      <c r="Q60" s="13" t="n">
        <f aca="false">B60+C60+D60+E60+F60+G60-H60-I60-M60-N60-O60-P60</f>
        <v>543721.203592232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543721.203592232</v>
      </c>
      <c r="C61" s="13" t="n">
        <f aca="false">IF((B61-(P61/2))*$B$3&gt;0,(B61-(P61/2))*$B$3,0)</f>
        <v>28402.2025434689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7525.62098234669</v>
      </c>
      <c r="J61" s="18" t="n">
        <f aca="false">MAX((MAX((C61-(801*$B$34)),0))+(D61*$B$8)+(E61*$B$13)+(F61*$B$18)+(G61*$B$23)-H61-I61-O60,0)</f>
        <v>16855.6561589188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1339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1339</v>
      </c>
      <c r="N61" s="13" t="n">
        <f aca="false">IF($B$34=2,IF(M61&gt;1944,M61*0.055,0),IF(M61&gt;972,M61*0.055,0))</f>
        <v>73.645</v>
      </c>
      <c r="O61" s="13" t="n">
        <f aca="false">M61*$B$33</f>
        <v>120.51</v>
      </c>
      <c r="P61" s="13" t="n">
        <f aca="false">P60*(1+$B$37)</f>
        <v>63939.612825224</v>
      </c>
      <c r="Q61" s="13" t="n">
        <f aca="false">B61+C61+D61+E61+F61+G61-H61-I61-M61-N61-O61-P61</f>
        <v>496077.171925926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496077.171925926</v>
      </c>
      <c r="C62" s="13" t="n">
        <f aca="false">IF((B62-(P62/2))*$B$3&gt;0,(B62-(P62/2))*$B$3,0)</f>
        <v>25713.6006795914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6990.86740319065</v>
      </c>
      <c r="J62" s="18" t="n">
        <f aca="false">MAX((MAX((C62-(801*$B$34)),0))+(D62*$B$8)+(E62*$B$13)+(F62*$B$18)+(G62*$B$23)-H62-I62-O61,0)</f>
        <v>14443.6859756133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756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756</v>
      </c>
      <c r="N62" s="13" t="n">
        <f aca="false">IF($B$34=2,IF(M62&gt;1944,M62*0.055,0),IF(M62&gt;972,M62*0.055,0))</f>
        <v>0</v>
      </c>
      <c r="O62" s="13" t="n">
        <f aca="false">M62*$B$33</f>
        <v>68.04</v>
      </c>
      <c r="P62" s="13" t="n">
        <f aca="false">P61*(1+$B$37)</f>
        <v>65538.1031458546</v>
      </c>
      <c r="Q62" s="13" t="n">
        <f aca="false">B62+C62+D62+E62+F62+G62-H62-I62-M62-N62-O62-P62</f>
        <v>445080.224755685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445080.224755685</v>
      </c>
      <c r="C63" s="13" t="n">
        <f aca="false">IF((B63-(P63/2))*$B$3&gt;0,(B63-(P63/2))*$B$3,0)</f>
        <v>22837.8030525856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7691.72336269398</v>
      </c>
      <c r="J63" s="18" t="n">
        <f aca="false">MAX((MAX((C63-(801*$B$34)),0))+(D63*$B$8)+(E63*$B$13)+(F63*$B$18)+(G63*$B$23)-H63-I63-O62,0)</f>
        <v>16149.5985165288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1165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1165</v>
      </c>
      <c r="N63" s="13" t="n">
        <f aca="false">IF($B$34=2,IF(M63&gt;1944,M63*0.055,0),IF(M63&gt;972,M63*0.055,0))</f>
        <v>64.075</v>
      </c>
      <c r="O63" s="13" t="n">
        <f aca="false">M63*$B$33</f>
        <v>104.85</v>
      </c>
      <c r="P63" s="13" t="n">
        <f aca="false">P62*(1+$B$37)</f>
        <v>67176.555724501</v>
      </c>
      <c r="Q63" s="13" t="n">
        <f aca="false">B63+C63+D63+E63+F63+G63-H63-I63-M63-N63-O63-P63</f>
        <v>393588.382547713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393588.382547713</v>
      </c>
      <c r="C64" s="13" t="n">
        <f aca="false">IF((B64-(P64/2))*$B$3&gt;0,(B64-(P64/2))*$B$3,0)</f>
        <v>19933.4020745093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7106.33571498564</v>
      </c>
      <c r="J64" s="18" t="n">
        <f aca="false">MAX((MAX((C64-(801*$B$34)),0))+(D64*$B$8)+(E64*$B$13)+(F64*$B$18)+(G64*$B$23)-H64-I64-O63,0)</f>
        <v>13497.4020423793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549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549</v>
      </c>
      <c r="N64" s="13" t="n">
        <f aca="false">IF($B$34=2,IF(M64&gt;1944,M64*0.055,0),IF(M64&gt;972,M64*0.055,0))</f>
        <v>0</v>
      </c>
      <c r="O64" s="13" t="n">
        <f aca="false">M64*$B$33</f>
        <v>49.41</v>
      </c>
      <c r="P64" s="13" t="n">
        <f aca="false">P63*(1+$B$37)</f>
        <v>68855.9696176135</v>
      </c>
      <c r="Q64" s="13" t="n">
        <f aca="false">B64+C64+D64+E64+F64+G64-H64-I64-M64-N64-O64-P64</f>
        <v>338537.254972479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338537.254972479</v>
      </c>
      <c r="C65" s="13" t="n">
        <f aca="false">IF((B65-(P65/2))*$B$3&gt;0,(B65-(P65/2))*$B$3,0)</f>
        <v>16830.2956651616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6461.57630848218</v>
      </c>
      <c r="J65" s="18" t="n">
        <f aca="false">MAX((MAX((C65-(801*$B$34)),0))+(D65*$B$8)+(E65*$B$13)+(F65*$B$18)+(G65*$B$23)-H65-I65-O64,0)</f>
        <v>10781.9282213735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62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62</v>
      </c>
      <c r="N65" s="13" t="n">
        <f aca="false">IF($B$34=2,IF(M65&gt;1944,M65*0.055,0),IF(M65&gt;972,M65*0.055,0))</f>
        <v>0</v>
      </c>
      <c r="O65" s="13" t="n">
        <f aca="false">M65*$B$33</f>
        <v>5.58</v>
      </c>
      <c r="P65" s="13" t="n">
        <f aca="false">P64*(1+$B$37)</f>
        <v>70577.3688580538</v>
      </c>
      <c r="Q65" s="13" t="n">
        <f aca="false">B65+C65+D65+E65+F65+G65-H65-I65-M65-N65-O65-P65</f>
        <v>279524.644335798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279524.644335798</v>
      </c>
      <c r="C66" s="13" t="n">
        <f aca="false">IF((B66-(P66/2))*$B$3&gt;0,(B66-(P66/2))*$B$3,0)</f>
        <v>13506.1327251805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5750.49962863859</v>
      </c>
      <c r="J66" s="18" t="n">
        <f aca="false">MAX((MAX((C66-(801*$B$34)),0))+(D66*$B$8)+(E66*$B$13)+(F66*$B$18)+(G66*$B$23)-H66-I66-O65,0)</f>
        <v>7883.15418451833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215872.575440812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215872.575440812</v>
      </c>
      <c r="C67" s="13" t="n">
        <f aca="false">IF((B67-(P67/2))*$B$3&gt;0,(B67-(P67/2))*$B$3,0)</f>
        <v>9923.25577562237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4962.21542446209</v>
      </c>
      <c r="J67" s="18" t="n">
        <f aca="false">MAX((MAX((C67-(801*$B$34)),0))+(D67*$B$8)+(E67*$B$13)+(F67*$B$18)+(G67*$B$23)-H67-I67-O66,0)</f>
        <v>4746.88105621035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147270.108340529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147270.108340529</v>
      </c>
      <c r="C68" s="13" t="n">
        <f aca="false">IF((B68-(P68/2))*$B$3&gt;0,(B68-(P68/2))*$B$3,0)</f>
        <v>6064.37704752313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4090.40837846084</v>
      </c>
      <c r="J68" s="18" t="n">
        <f aca="false">MAX((MAX((C68-(801*$B$34)),0))+(D68*$B$8)+(E68*$B$13)+(F68*$B$18)+(G68*$B$23)-H68-I68-O67,0)</f>
        <v>1393.97882463553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73460.9803047596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73460.9803047596</v>
      </c>
      <c r="C69" s="13" t="n">
        <f aca="false">IF((B69-(P69/2))*$B$3&gt;0,(B69-(P69/2))*$B$3,0)</f>
        <v>1915.24259240351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3129.3021287318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-5821.54441592602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-5821.54441592602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2705.15896670377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-88948.3791873112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-88948.3791873112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2754.22487294106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-174547.465497183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-174547.465497183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2804.22392600377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-262691.916903597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-262691.916903597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2855.17435136421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-353457.145790555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-353457.145790555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2907.09473551888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-446920.941708651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-446920.941708651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2960.00403319198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-543163.552611233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-543163.552611233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3013.92157468319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-642267.769100615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-642267.769100615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3068.86707336262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-744319.011803674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-744319.011803674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3124.86063331579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-849405.422001091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-849405.422001091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3181.92275714181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-957617.955639709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-957617.955639709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3240.07435390769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-1069050.48086288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-1069050.48086288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3299.33674726204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-1183799.87919924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-1183799.87919924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3359.73168371122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-1301966.15055644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-1301966.15055644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3421.28134106132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-1423652.52217205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-1423652.52217205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3484.00833702923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-1548965.56168093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-1548965.56168093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3547.93573802623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-1678015.29446424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-1678015.29446424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3613.08706811749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-1810915.32545294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8386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8386</v>
      </c>
      <c r="N90" s="13" t="n">
        <f aca="false">IF($B$34=2,IF(M90&gt;1944,M90*0.055,0),IF(M90&gt;972,M90*0.055,0))</f>
        <v>461.23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997904.3624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997904.3624</v>
      </c>
      <c r="C91" s="13" t="n">
        <f aca="false">IF((B91-(P91/2))*$C$3&gt;0,(B91-(P91/2))*$C$3,0)</f>
        <v>43510.66277856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40276.57277856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8272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8272</v>
      </c>
      <c r="N91" s="13" t="n">
        <f aca="false">IF($B$34=2,IF(M91&gt;1944,M91*0.055,0),IF(M91&gt;972,M91*0.055,0))</f>
        <v>454.96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994386.01517856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994386.01517856</v>
      </c>
      <c r="C92" s="13" t="n">
        <f aca="false">IF((B92-(P92/2))*$C$3&gt;0,(B92-(P92/2))*$C$3,0)</f>
        <v>43326.5779800081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39870.3435300081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8132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8132</v>
      </c>
      <c r="N92" s="13" t="n">
        <f aca="false">IF($B$34=2,IF(M92&gt;1944,M92*0.055,0),IF(M92&gt;972,M92*0.055,0))</f>
        <v>447.26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989353.725108568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989353.725108568</v>
      </c>
      <c r="C93" s="13" t="n">
        <f aca="false">IF((B93-(P93/2))*$C$3&gt;0,(B93-(P93/2))*$C$3,0)</f>
        <v>43074.2986626132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39384.3100903632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7966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7966</v>
      </c>
      <c r="N93" s="13" t="n">
        <f aca="false">IF($B$34=2,IF(M93&gt;1944,M93*0.055,0),IF(M93&gt;972,M93*0.055,0))</f>
        <v>438.13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982711.178522931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982711.178522931</v>
      </c>
      <c r="C94" s="13" t="n">
        <f aca="false">IF((B94-(P94/2))*$C$3&gt;0,(B94-(P94/2))*$C$3,0)</f>
        <v>42749.5143585837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39520.6489959724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8013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8013</v>
      </c>
      <c r="N94" s="13" t="n">
        <f aca="false">IF($B$34=2,IF(M94&gt;1944,M94*0.055,0),IF(M94&gt;972,M94*0.055,0))</f>
        <v>440.715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974880.485409244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974880.485409244</v>
      </c>
      <c r="C95" s="13" t="n">
        <f aca="false">IF((B95-(P95/2))*$C$3&gt;0,(B95-(P95/2))*$C$3,0)</f>
        <v>42370.9314154618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38883.3144361625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7796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7796</v>
      </c>
      <c r="N95" s="13" t="n">
        <f aca="false">IF($B$34=2,IF(M95&gt;1944,M95*0.055,0),IF(M95&gt;972,M95*0.055,0))</f>
        <v>428.78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965249.493236908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965249.493236908</v>
      </c>
      <c r="C96" s="13" t="n">
        <f aca="false">IF((B96-(P96/2))*$C$3&gt;0,(B96-(P96/2))*$C$3,0)</f>
        <v>41911.3336882253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38151.5174871607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7550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7550</v>
      </c>
      <c r="N96" s="13" t="n">
        <f aca="false">IF($B$34=2,IF(M96&gt;1944,M96*0.055,0),IF(M96&gt;972,M96*0.055,0))</f>
        <v>415.25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953705.618134273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953705.618134273</v>
      </c>
      <c r="C97" s="13" t="n">
        <f aca="false">IF((B97-(P97/2))*$C$3&gt;0,(B97-(P97/2))*$C$3,0)</f>
        <v>41365.684600266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37319.5466419839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7272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7272</v>
      </c>
      <c r="N97" s="13" t="n">
        <f aca="false">IF($B$34=2,IF(M97&gt;1944,M97*0.055,0),IF(M97&gt;972,M97*0.055,0))</f>
        <v>399.96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940132.024645819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940132.024645819</v>
      </c>
      <c r="C98" s="13" t="n">
        <f aca="false">IF((B98-(P98/2))*$C$3&gt;0,(B98-(P98/2))*$C$3,0)</f>
        <v>40728.7574798073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36381.466539211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6962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6962</v>
      </c>
      <c r="N98" s="13" t="n">
        <f aca="false">IF($B$34=2,IF(M98&gt;1944,M98*0.055,0),IF(M98&gt;972,M98*0.055,0))</f>
        <v>382.91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924404.177200026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924404.177200026</v>
      </c>
      <c r="C99" s="13" t="n">
        <f aca="false">IF((B99-(P99/2))*$C$3&gt;0,(B99-(P99/2))*$C$3,0)</f>
        <v>39994.9823987077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37352.9831137595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7283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7283</v>
      </c>
      <c r="N99" s="13" t="n">
        <f aca="false">IF($B$34=2,IF(M99&gt;1944,M99*0.055,0),IF(M99&gt;972,M99*0.055,0))</f>
        <v>400.565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907911.934639307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907911.934639307</v>
      </c>
      <c r="C100" s="13" t="n">
        <f aca="false">IF((B100-(P100/2))*$C$3&gt;0,(B100-(P100/2))*$C$3,0)</f>
        <v>39226.0271215977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36250.9427735934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6919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6919</v>
      </c>
      <c r="N100" s="13" t="n">
        <f aca="false">IF($B$34=2,IF(M100&gt;1944,M100*0.055,0),IF(M100&gt;972,M100*0.055,0))</f>
        <v>380.545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889048.531764815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889048.531764815</v>
      </c>
      <c r="C101" s="13" t="n">
        <f aca="false">IF((B101-(P101/2))*$C$3&gt;0,(B101-(P101/2))*$C$3,0)</f>
        <v>38350.5078367967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35025.1612695894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6521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6521</v>
      </c>
      <c r="N101" s="13" t="n">
        <f aca="false">IF($B$34=2,IF(M101&gt;1944,M101*0.055,0),IF(M101&gt;972,M101*0.055,0))</f>
        <v>358.655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867668.237513636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867668.237513636</v>
      </c>
      <c r="C102" s="13" t="n">
        <f aca="false">IF((B102-(P102/2))*$C$3&gt;0,(B102-(P102/2))*$C$3,0)</f>
        <v>37361.9091279697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33668.2617130903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6086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6086</v>
      </c>
      <c r="N102" s="13" t="n">
        <f aca="false">IF($B$34=2,IF(M102&gt;1944,M102*0.055,0),IF(M102&gt;972,M102*0.055,0))</f>
        <v>334.73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843619.083837731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843619.083837731</v>
      </c>
      <c r="C103" s="13" t="n">
        <f aca="false">IF((B103-(P103/2))*$C$3&gt;0,(B103-(P103/2))*$C$3,0)</f>
        <v>36253.4370831423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32172.5456331106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5617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5617</v>
      </c>
      <c r="N103" s="13" t="n">
        <f aca="false">IF($B$34=2,IF(M103&gt;1944,M103*0.055,0),IF(M103&gt;972,M103*0.055,0))</f>
        <v>308.935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816736.143243231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816736.143243231</v>
      </c>
      <c r="C104" s="13" t="n">
        <f aca="false">IF((B104-(P104/2))*$C$3&gt;0,(B104-(P104/2))*$C$3,0)</f>
        <v>35017.7207623726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30529.6922896089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5112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5112</v>
      </c>
      <c r="N104" s="13" t="n">
        <f aca="false">IF($B$34=2,IF(M104&gt;1944,M104*0.055,0),IF(M104&gt;972,M104*0.055,0))</f>
        <v>281.16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786846.108162263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786846.108162263</v>
      </c>
      <c r="C105" s="13" t="n">
        <f aca="false">IF((B105-(P105/2))*$C$3&gt;0,(B105-(P105/2))*$C$3,0)</f>
        <v>33647.0154648607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28730.9596784773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4571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4571</v>
      </c>
      <c r="N105" s="13" t="n">
        <f aca="false">IF($B$34=2,IF(M105&gt;1944,M105*0.055,0),IF(M105&gt;972,M105*0.055,0))</f>
        <v>251.405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753764.683762193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753764.683762193</v>
      </c>
      <c r="C106" s="13" t="n">
        <f aca="false">IF((B106-(P106/2))*$C$3&gt;0,(B106-(P106/2))*$C$3,0)</f>
        <v>32133.0869106836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26767.0663380496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3997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3997</v>
      </c>
      <c r="N106" s="13" t="n">
        <f aca="false">IF($B$34=2,IF(M106&gt;1944,M106*0.055,0),IF(M106&gt;972,M106*0.055,0))</f>
        <v>219.835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717292.804903947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717292.804903947</v>
      </c>
      <c r="C107" s="13" t="n">
        <f aca="false">IF((B107-(P107/2))*$C$3&gt;0,(B107-(P107/2))*$C$3,0)</f>
        <v>30467.043212685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24628.0208270032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3389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3389</v>
      </c>
      <c r="N107" s="13" t="n">
        <f aca="false">IF($B$34=2,IF(M107&gt;1944,M107*0.055,0),IF(M107&gt;972,M107*0.055,0))</f>
        <v>186.395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677220.064827784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677220.064827784</v>
      </c>
      <c r="C108" s="13" t="n">
        <f aca="false">IF((B108-(P108/2))*$C$3&gt;0,(B108-(P108/2))*$C$3,0)</f>
        <v>28639.4870469266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22303.2712761225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2749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2749</v>
      </c>
      <c r="N108" s="13" t="n">
        <f aca="false">IF($B$34=2,IF(M108&gt;1944,M108*0.055,0),IF(M108&gt;972,M108*0.055,0))</f>
        <v>151.195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633320.905544129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633320.905544129</v>
      </c>
      <c r="C109" s="13" t="n">
        <f aca="false">IF((B109-(P109/2))*$C$3&gt;0,(B109-(P109/2))*$C$3,0)</f>
        <v>26640.3464406323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19781.5334266207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2081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2081</v>
      </c>
      <c r="N109" s="13" t="n">
        <f aca="false">IF($B$34=2,IF(M109&gt;1944,M109*0.055,0),IF(M109&gt;972,M109*0.055,0))</f>
        <v>114.455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585351.688316381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585351.688316381</v>
      </c>
      <c r="C110" s="13" t="n">
        <f aca="false">IF((B110-(P110/2))*$C$3&gt;0,(B110-(P110/2))*$C$3,0)</f>
        <v>24458.7446339269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17050.657604774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1387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1387</v>
      </c>
      <c r="N110" s="13" t="n">
        <f aca="false">IF($B$34=2,IF(M110&gt;1944,M110*0.055,0),IF(M110&gt;972,M110*0.055,0))</f>
        <v>76.285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533051.848068883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533051.848068883</v>
      </c>
      <c r="C111" s="13" t="n">
        <f aca="false">IF((B111-(P111/2))*$C$3&gt;0,(B111-(P111/2))*$C$3,0)</f>
        <v>22083.0512654817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14097.6768761083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678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678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476170.777792889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476170.777792889</v>
      </c>
      <c r="C112" s="13" t="n">
        <f aca="false">IF((B112-(P112/2))*$C$3&gt;0,(B112-(P112/2))*$C$3,0)</f>
        <v>19502.0759676204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10909.9974574716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82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82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414200.020097935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414200.020097935</v>
      </c>
      <c r="C113" s="13" t="n">
        <f aca="false">IF((B113-(P113/2))*$C$3&gt;0,(B113-(P113/2))*$C$3,0)</f>
        <v>16693.177596141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7463.50460467152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346279.331269847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346279.331269847</v>
      </c>
      <c r="C114" s="13" t="n">
        <f aca="false">IF((B114-(P114/2))*$C$3&gt;0,(B114-(P114/2))*$C$3,0)</f>
        <v>13618.0933968067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3718.38826967134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271937.597486611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271937.597486611</v>
      </c>
      <c r="C115" s="13" t="n">
        <f aca="false">IF((B115-(P115/2))*$C$3&gt;0,(B115-(P115/2))*$C$3,0)</f>
        <v>10255.8356049259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190759.925327263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190759.925327263</v>
      </c>
      <c r="C116" s="13" t="n">
        <f aca="false">IF((B116-(P116/2))*$C$3&gt;0,(B116-(P116/2))*$C$3,0)</f>
        <v>6587.91018072907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102307.943398574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102307.943398574</v>
      </c>
      <c r="C117" s="13" t="n">
        <f aca="false">IF((B117-(P117/2))*$C$3&gt;0,(B117-(P117/2))*$C$3,0)</f>
        <v>2594.7781154622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6118.557325609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6118.557325609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-96553.1589702298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-96553.1589702298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-203261.316652974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-203261.316652974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-314160.640214124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-314160.640214124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-429411.924708168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-429411.924708168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-548071.280896341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-548071.280896341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-671417.835603691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-671417.835603691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-799632.079953577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-799632.079953577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-932901.619124294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-932901.619124294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-1071421.46105882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-1071421.46105882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-1215394.31726465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-1215394.31726465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-1365030.91622615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-1365030.91622615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-1520550.32997514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-1520550.32997514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-1682180.31438951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-1682180.31438951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-1850157.6638155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-1850157.6638155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-2024728.58063547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-2024728.58063547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-2206149.06043085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-2206149.06043085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-2394685.29341942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991443.72003825</v>
      </c>
      <c r="C138" s="13" t="n">
        <f aca="false">Q90</f>
        <v>997904.3624</v>
      </c>
      <c r="D138" s="13" t="n">
        <f aca="false">B138-B2</f>
        <v>-8555.27996175003</v>
      </c>
      <c r="E138" s="13" t="n">
        <f aca="false">C138-C2</f>
        <v>-2094.63760000002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981773.020446578</v>
      </c>
      <c r="C139" s="13" t="n">
        <f aca="false">Q91</f>
        <v>994386.01517856</v>
      </c>
      <c r="D139" s="13" t="n">
        <f aca="false">B139-B138</f>
        <v>-9670.69959167182</v>
      </c>
      <c r="E139" s="13" t="n">
        <f aca="false">C139-C138</f>
        <v>-3518.34722143994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970620.375475218</v>
      </c>
      <c r="C140" s="13" t="n">
        <f aca="false">Q92</f>
        <v>989353.725108568</v>
      </c>
      <c r="D140" s="13" t="n">
        <f aca="false">B140-B139</f>
        <v>-11152.6449713605</v>
      </c>
      <c r="E140" s="13" t="n">
        <f aca="false">C140-C139</f>
        <v>-5032.29006999196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957921.759821286</v>
      </c>
      <c r="C141" s="13" t="n">
        <f aca="false">Q93</f>
        <v>982711.178522931</v>
      </c>
      <c r="D141" s="13" t="n">
        <f aca="false">B141-B140</f>
        <v>-12698.6156539316</v>
      </c>
      <c r="E141" s="13" t="n">
        <f aca="false">C141-C140</f>
        <v>-6642.5465856368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943599.520246173</v>
      </c>
      <c r="C142" s="13" t="n">
        <f aca="false">Q94</f>
        <v>974880.485409244</v>
      </c>
      <c r="D142" s="13" t="n">
        <f aca="false">B142-B141</f>
        <v>-14322.2395751133</v>
      </c>
      <c r="E142" s="13" t="n">
        <f aca="false">C142-C141</f>
        <v>-7830.69311368745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927574.371436082</v>
      </c>
      <c r="C143" s="13" t="n">
        <f aca="false">Q95</f>
        <v>965249.493236908</v>
      </c>
      <c r="D143" s="13" t="n">
        <f aca="false">B143-B142</f>
        <v>-16025.1488100906</v>
      </c>
      <c r="E143" s="13" t="n">
        <f aca="false">C143-C142</f>
        <v>-9630.99217233562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909760.756725221</v>
      </c>
      <c r="C144" s="13" t="n">
        <f aca="false">Q96</f>
        <v>953705.618134273</v>
      </c>
      <c r="D144" s="13" t="n">
        <f aca="false">B144-B143</f>
        <v>-17813.6147108616</v>
      </c>
      <c r="E144" s="13" t="n">
        <f aca="false">C144-C143</f>
        <v>-11543.8751026349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890071.164227319</v>
      </c>
      <c r="C145" s="13" t="n">
        <f aca="false">Q97</f>
        <v>940132.024645819</v>
      </c>
      <c r="D145" s="13" t="n">
        <f aca="false">B145-B144</f>
        <v>-19689.5924979019</v>
      </c>
      <c r="E145" s="13" t="n">
        <f aca="false">C145-C144</f>
        <v>-13573.5934884544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868412.622077304</v>
      </c>
      <c r="C146" s="13" t="n">
        <f aca="false">Q98</f>
        <v>924404.177200026</v>
      </c>
      <c r="D146" s="13" t="n">
        <f aca="false">B146-B145</f>
        <v>-21658.5421500145</v>
      </c>
      <c r="E146" s="13" t="n">
        <f aca="false">C146-C145</f>
        <v>-15727.8474457926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844687.620359468</v>
      </c>
      <c r="C147" s="13" t="n">
        <f aca="false">Q99</f>
        <v>907911.934639307</v>
      </c>
      <c r="D147" s="13" t="n">
        <f aca="false">B147-B146</f>
        <v>-23725.0017178366</v>
      </c>
      <c r="E147" s="13" t="n">
        <f aca="false">C147-C146</f>
        <v>-16492.2425607191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821018.232120556</v>
      </c>
      <c r="C148" s="13" t="n">
        <f aca="false">Q100</f>
        <v>889048.531764815</v>
      </c>
      <c r="D148" s="13" t="n">
        <f aca="false">B148-B147</f>
        <v>-23669.3882389118</v>
      </c>
      <c r="E148" s="13" t="n">
        <f aca="false">C148-C147</f>
        <v>-18863.4028744922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795203.844779153</v>
      </c>
      <c r="C149" s="13" t="n">
        <f aca="false">Q101</f>
        <v>867668.237513636</v>
      </c>
      <c r="D149" s="13" t="n">
        <f aca="false">B149-B148</f>
        <v>-25814.3873414026</v>
      </c>
      <c r="E149" s="13" t="n">
        <f aca="false">C149-C148</f>
        <v>-21380.2942511792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767104.262827325</v>
      </c>
      <c r="C150" s="13" t="n">
        <f aca="false">Q102</f>
        <v>843619.083837731</v>
      </c>
      <c r="D150" s="13" t="n">
        <f aca="false">B150-B149</f>
        <v>-28099.5819518286</v>
      </c>
      <c r="E150" s="13" t="n">
        <f aca="false">C150-C149</f>
        <v>-24049.1536759052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736605.932456074</v>
      </c>
      <c r="C151" s="13" t="n">
        <f aca="false">Q103</f>
        <v>816736.143243231</v>
      </c>
      <c r="D151" s="13" t="n">
        <f aca="false">B151-B150</f>
        <v>-30498.3303712507</v>
      </c>
      <c r="E151" s="13" t="n">
        <f aca="false">C151-C150</f>
        <v>-26882.9405944998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703589.936333499</v>
      </c>
      <c r="C152" s="13" t="n">
        <f aca="false">Q104</f>
        <v>786846.108162263</v>
      </c>
      <c r="D152" s="13" t="n">
        <f aca="false">B152-B151</f>
        <v>-33015.9961225751</v>
      </c>
      <c r="E152" s="13" t="n">
        <f aca="false">C152-C151</f>
        <v>-29890.0350809678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667930.645282182</v>
      </c>
      <c r="C153" s="13" t="n">
        <f aca="false">Q105</f>
        <v>753764.683762193</v>
      </c>
      <c r="D153" s="13" t="n">
        <f aca="false">B153-B152</f>
        <v>-35659.2910513169</v>
      </c>
      <c r="E153" s="13" t="n">
        <f aca="false">C153-C152</f>
        <v>-33081.4244000695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629494.315063793</v>
      </c>
      <c r="C154" s="13" t="n">
        <f aca="false">Q106</f>
        <v>717292.804903947</v>
      </c>
      <c r="D154" s="13" t="n">
        <f aca="false">B154-B153</f>
        <v>-38436.3302183889</v>
      </c>
      <c r="E154" s="13" t="n">
        <f aca="false">C154-C153</f>
        <v>-36471.8788582461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588141.061968623</v>
      </c>
      <c r="C155" s="13" t="n">
        <f aca="false">Q107</f>
        <v>677220.064827784</v>
      </c>
      <c r="D155" s="13" t="n">
        <f aca="false">B155-B154</f>
        <v>-41353.2530951698</v>
      </c>
      <c r="E155" s="13" t="n">
        <f aca="false">C155-C154</f>
        <v>-40072.7400761633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543721.203592232</v>
      </c>
      <c r="C156" s="13" t="n">
        <f aca="false">Q108</f>
        <v>633320.905544129</v>
      </c>
      <c r="D156" s="13" t="n">
        <f aca="false">B156-B155</f>
        <v>-44419.8583763917</v>
      </c>
      <c r="E156" s="13" t="n">
        <f aca="false">C156-C155</f>
        <v>-43899.1592836547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496077.171925926</v>
      </c>
      <c r="C157" s="13" t="n">
        <f aca="false">Q109</f>
        <v>585351.688316381</v>
      </c>
      <c r="D157" s="13" t="n">
        <f aca="false">B157-B156</f>
        <v>-47644.0316663052</v>
      </c>
      <c r="E157" s="13" t="n">
        <f aca="false">C157-C156</f>
        <v>-47969.2172277486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445080.224755685</v>
      </c>
      <c r="C158" s="13" t="n">
        <f aca="false">Q110</f>
        <v>533051.848068883</v>
      </c>
      <c r="D158" s="13" t="n">
        <f aca="false">B158-B157</f>
        <v>-50996.9471702412</v>
      </c>
      <c r="E158" s="13" t="n">
        <f aca="false">C158-C157</f>
        <v>-52299.8402474982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393588.382547713</v>
      </c>
      <c r="C159" s="13" t="n">
        <f aca="false">Q111</f>
        <v>476170.777792889</v>
      </c>
      <c r="D159" s="13" t="n">
        <f aca="false">B159-B158</f>
        <v>-51491.8422079721</v>
      </c>
      <c r="E159" s="13" t="n">
        <f aca="false">C159-C158</f>
        <v>-56881.0702759935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338537.254972479</v>
      </c>
      <c r="C160" s="13" t="n">
        <f aca="false">Q112</f>
        <v>414200.020097935</v>
      </c>
      <c r="D160" s="13" t="n">
        <f aca="false">B160-B159</f>
        <v>-55051.1275752342</v>
      </c>
      <c r="E160" s="13" t="n">
        <f aca="false">C160-C159</f>
        <v>-61970.7576949538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279524.644335798</v>
      </c>
      <c r="C161" s="13" t="n">
        <f aca="false">Q113</f>
        <v>346279.331269847</v>
      </c>
      <c r="D161" s="13" t="n">
        <f aca="false">B161-B160</f>
        <v>-59012.6106366804</v>
      </c>
      <c r="E161" s="13" t="n">
        <f aca="false">C161-C160</f>
        <v>-67920.6888280887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215872.575440812</v>
      </c>
      <c r="C162" s="13" t="n">
        <f aca="false">Q114</f>
        <v>271937.597486611</v>
      </c>
      <c r="D162" s="13" t="n">
        <f aca="false">B162-B161</f>
        <v>-63652.0688949868</v>
      </c>
      <c r="E162" s="13" t="n">
        <f aca="false">C162-C161</f>
        <v>-74341.7337832355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147270.108340529</v>
      </c>
      <c r="C163" s="13" t="n">
        <f aca="false">Q115</f>
        <v>190759.925327263</v>
      </c>
      <c r="D163" s="13" t="n">
        <f aca="false">B163-B162</f>
        <v>-68602.4671002824</v>
      </c>
      <c r="E163" s="13" t="n">
        <f aca="false">C163-C162</f>
        <v>-81177.6721593476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73460.9803047596</v>
      </c>
      <c r="C164" s="13" t="n">
        <f aca="false">Q116</f>
        <v>102307.943398574</v>
      </c>
      <c r="D164" s="13" t="n">
        <f aca="false">B164-B163</f>
        <v>-73809.1280357696</v>
      </c>
      <c r="E164" s="13" t="n">
        <f aca="false">C164-C163</f>
        <v>-88451.9819286896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-5821.54441592602</v>
      </c>
      <c r="C165" s="13" t="n">
        <f aca="false">Q117</f>
        <v>6118.557325609</v>
      </c>
      <c r="D165" s="13" t="n">
        <f aca="false">B165-B164</f>
        <v>-79282.5247206856</v>
      </c>
      <c r="E165" s="13" t="n">
        <f aca="false">C165-C164</f>
        <v>-96189.3860729649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-88948.3791873112</v>
      </c>
      <c r="C166" s="13" t="n">
        <f aca="false">Q118</f>
        <v>-96553.1589702298</v>
      </c>
      <c r="D166" s="13" t="n">
        <f aca="false">B166-B165</f>
        <v>-83126.8347713851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-174547.465497183</v>
      </c>
      <c r="C167" s="13" t="n">
        <f aca="false">Q119</f>
        <v>-203261.316652974</v>
      </c>
      <c r="D167" s="13" t="n">
        <f aca="false">B167-B166</f>
        <v>-85599.0863098718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-262691.916903597</v>
      </c>
      <c r="C168" s="13" t="n">
        <f aca="false">Q120</f>
        <v>-314160.640214124</v>
      </c>
      <c r="D168" s="13" t="n">
        <f aca="false">B168-B167</f>
        <v>-88144.4514064144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-353457.145790555</v>
      </c>
      <c r="C169" s="13" t="n">
        <f aca="false">Q121</f>
        <v>-429411.924708168</v>
      </c>
      <c r="D169" s="13" t="n">
        <f aca="false">B169-B168</f>
        <v>-90765.2288869576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-446920.941708651</v>
      </c>
      <c r="C170" s="13" t="n">
        <f aca="false">Q122</f>
        <v>-548071.280896341</v>
      </c>
      <c r="D170" s="13" t="n">
        <f aca="false">B170-B169</f>
        <v>-93463.7959180961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-543163.552611233</v>
      </c>
      <c r="C171" s="13" t="n">
        <f aca="false">Q123</f>
        <v>-671417.835603691</v>
      </c>
      <c r="D171" s="13" t="n">
        <f aca="false">B171-B170</f>
        <v>-96242.6109025815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-642267.769100615</v>
      </c>
      <c r="C172" s="13" t="n">
        <f aca="false">Q124</f>
        <v>-799632.079953577</v>
      </c>
      <c r="D172" s="13" t="n">
        <f aca="false">B172-B171</f>
        <v>-99104.2164893827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-744319.011803674</v>
      </c>
      <c r="C173" s="13" t="n">
        <f aca="false">Q125</f>
        <v>-932901.619124294</v>
      </c>
      <c r="D173" s="13" t="n">
        <f aca="false">B173-B172</f>
        <v>-102051.242703059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-849405.422001091</v>
      </c>
      <c r="C174" s="13" t="n">
        <f aca="false">Q126</f>
        <v>-1071421.46105882</v>
      </c>
      <c r="D174" s="13" t="n">
        <f aca="false">B174-B173</f>
        <v>-105086.410197416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-957617.955639709</v>
      </c>
      <c r="C175" s="13" t="n">
        <f aca="false">Q127</f>
        <v>-1215394.31726465</v>
      </c>
      <c r="D175" s="13" t="n">
        <f aca="false">B175-B174</f>
        <v>-108212.533638618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-1069050.48086288</v>
      </c>
      <c r="C176" s="13" t="n">
        <f aca="false">Q128</f>
        <v>-1365030.91622615</v>
      </c>
      <c r="D176" s="13" t="n">
        <f aca="false">B176-B175</f>
        <v>-111432.525223166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-1183799.87919924</v>
      </c>
      <c r="C177" s="13" t="n">
        <f aca="false">Q129</f>
        <v>-1520550.32997514</v>
      </c>
      <c r="D177" s="13" t="n">
        <f aca="false">B177-B176</f>
        <v>-114749.398336369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-1301966.15055644</v>
      </c>
      <c r="C178" s="13" t="n">
        <f aca="false">Q130</f>
        <v>-1682180.31438951</v>
      </c>
      <c r="D178" s="13" t="n">
        <f aca="false">B178-B177</f>
        <v>-118166.271357193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-1423652.52217205</v>
      </c>
      <c r="C179" s="13" t="n">
        <f aca="false">Q131</f>
        <v>-1850157.6638155</v>
      </c>
      <c r="D179" s="13" t="n">
        <f aca="false">B179-B178</f>
        <v>-121686.371615615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-1548965.56168093</v>
      </c>
      <c r="C180" s="13" t="n">
        <f aca="false">Q132</f>
        <v>-2024728.58063547</v>
      </c>
      <c r="D180" s="13" t="n">
        <f aca="false">B180-B179</f>
        <v>-125313.039508877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-1678015.29446424</v>
      </c>
      <c r="C181" s="13" t="n">
        <f aca="false">Q133</f>
        <v>-2206149.06043085</v>
      </c>
      <c r="D181" s="13" t="n">
        <f aca="false">B181-B180</f>
        <v>-129049.732783311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-1810915.32545294</v>
      </c>
      <c r="C182" s="13" t="n">
        <f aca="false">Q134</f>
        <v>-2394685.29341942</v>
      </c>
      <c r="D182" s="13" t="n">
        <f aca="false">B182-B181</f>
        <v>-132900.030988703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10347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14926</v>
      </c>
      <c r="D192" s="26" t="n">
        <v>1088.67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58596</v>
      </c>
      <c r="D193" s="26" t="n">
        <v>206.43</v>
      </c>
      <c r="E193" s="26" t="n">
        <v>2397</v>
      </c>
      <c r="F193" s="26" t="n">
        <v>869.32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9336.45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17671.2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14.6%+1.6%+(3.05%+3.4%)/2</f>
        <v>0.19425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4987.5</v>
      </c>
      <c r="C30" s="4" t="n">
        <v>4987.5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10565.268280875</v>
      </c>
      <c r="J42" s="18" t="n">
        <f aca="false">MAX((MAX((C42-(1000*$B$34)),0))+(D42*$B$8)+(E42*$B$13)+(F42*$B$18)+(G42*$B$23)-H42-I42,0)</f>
        <v>39491.787219125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7660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7660</v>
      </c>
      <c r="N42" s="13" t="n">
        <f aca="false">IF($B$34=2,IF(M42&gt;1944,M42*0.055,0),IF(M42&gt;972,M42*0.055,0))</f>
        <v>421.3</v>
      </c>
      <c r="O42" s="13" t="n">
        <f aca="false">M42*$B$33</f>
        <v>689.4</v>
      </c>
      <c r="P42" s="13" t="n">
        <f aca="false">B36*12</f>
        <v>39996</v>
      </c>
      <c r="Q42" s="13" t="n">
        <f aca="false">B42+C42+D42+E42+F42+G42-H42-I42-M42-N42-O42-P42</f>
        <v>991724.087219125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991724.087219125</v>
      </c>
      <c r="C43" s="13" t="n">
        <f aca="false">IF((B43-(P43/2))*$B$3&gt;0,(B43-(P43/2))*$B$3,0)</f>
        <v>53903.0506156614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10575.3742579132</v>
      </c>
      <c r="J43" s="18" t="n">
        <f aca="false">MAX((MAX((C43-(1000*$B$34)),0))+(D43*$B$8)+(E43*$B$13)+(F43*$B$18)+(G43*$B$23)-H43-I43,0)</f>
        <v>38844.6913577483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7447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7447</v>
      </c>
      <c r="N43" s="13" t="n">
        <f aca="false">IF($B$34=2,IF(M43&gt;1944,M43*0.055,0),IF(M43&gt;972,M43*0.055,0))</f>
        <v>409.585</v>
      </c>
      <c r="O43" s="13" t="n">
        <f aca="false">M43*$B$33</f>
        <v>670.23</v>
      </c>
      <c r="P43" s="13" t="n">
        <f aca="false">P42*(1+$B$37)</f>
        <v>40995.9</v>
      </c>
      <c r="Q43" s="13" t="n">
        <f aca="false">B43+C43+D43+E43+F43+G43-H43-I43-M43-N43-O43-P43</f>
        <v>982046.063576873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982046.063576873</v>
      </c>
      <c r="C44" s="13" t="n">
        <f aca="false">IF((B44-(P44/2))*$B$3&gt;0,(B44-(P44/2))*$B$3,0)</f>
        <v>53337.4793978915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10569.0575610385</v>
      </c>
      <c r="J44" s="18" t="n">
        <f aca="false">MAX((MAX((C44-(1000*$B$34)),0))+(D44*$B$8)+(E44*$B$13)+(F44*$B$18)+(G44*$B$23)-H44-I44,0)</f>
        <v>38128.7025118529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7214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7214</v>
      </c>
      <c r="N44" s="13" t="n">
        <f aca="false">IF($B$34=2,IF(M44&gt;1944,M44*0.055,0),IF(M44&gt;972,M44*0.055,0))</f>
        <v>396.77</v>
      </c>
      <c r="O44" s="13" t="n">
        <f aca="false">M44*$B$33</f>
        <v>649.26</v>
      </c>
      <c r="P44" s="13" t="n">
        <f aca="false">P43*(1+$B$37)</f>
        <v>42020.7975</v>
      </c>
      <c r="Q44" s="13" t="n">
        <f aca="false">B44+C44+D44+E44+F44+G44-H44-I44-M44-N44-O44-P44</f>
        <v>970893.938588726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970893.938588726</v>
      </c>
      <c r="C45" s="13" t="n">
        <f aca="false">IF((B45-(P45/2))*$B$3&gt;0,(B45-(P45/2))*$B$3,0)</f>
        <v>52689.3845327837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10545.0410426546</v>
      </c>
      <c r="J45" s="18" t="n">
        <f aca="false">MAX((MAX((C45-(1000*$B$34)),0))+(D45*$B$8)+(E45*$B$13)+(F45*$B$18)+(G45*$B$23)-H45-I45,0)</f>
        <v>37340.8367955041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6959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6959</v>
      </c>
      <c r="N45" s="13" t="n">
        <f aca="false">IF($B$34=2,IF(M45&gt;1944,M45*0.055,0),IF(M45&gt;972,M45*0.055,0))</f>
        <v>382.745</v>
      </c>
      <c r="O45" s="13" t="n">
        <f aca="false">M45*$B$33</f>
        <v>626.31</v>
      </c>
      <c r="P45" s="13" t="n">
        <f aca="false">P44*(1+$B$37)</f>
        <v>43071.3174375</v>
      </c>
      <c r="Q45" s="13" t="n">
        <f aca="false">B45+C45+D45+E45+F45+G45-H45-I45-M45-N45-O45-P45</f>
        <v>958195.40294673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958195.40294673</v>
      </c>
      <c r="C46" s="13" t="n">
        <f aca="false">IF((B46-(P46/2))*$B$3&gt;0,(B46-(P46/2))*$B$3,0)</f>
        <v>51954.7350781806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10501.9913746186</v>
      </c>
      <c r="J46" s="18" t="n">
        <f aca="false">MAX((MAX((C46-(1000*$B$34)),0))+(D46*$B$8)+(E46*$B$13)+(F46*$B$18)+(G46*$B$23)-H46-I46,0)</f>
        <v>36478.0792076789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6683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6683</v>
      </c>
      <c r="N46" s="13" t="n">
        <f aca="false">IF($B$34=2,IF(M46&gt;1944,M46*0.055,0),IF(M46&gt;972,M46*0.055,0))</f>
        <v>367.565</v>
      </c>
      <c r="O46" s="13" t="n">
        <f aca="false">M46*$B$33</f>
        <v>601.47</v>
      </c>
      <c r="P46" s="13" t="n">
        <f aca="false">P45*(1+$B$37)</f>
        <v>44148.1003734375</v>
      </c>
      <c r="Q46" s="13" t="n">
        <f aca="false">B46+C46+D46+E46+F46+G46-H46-I46-M46-N46-O46-P46</f>
        <v>943873.346780972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943873.346780972</v>
      </c>
      <c r="C47" s="13" t="n">
        <f aca="false">IF((B47-(P47/2))*$B$3&gt;0,(B47-(P47/2))*$B$3,0)</f>
        <v>51129.233216347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10438.4778995628</v>
      </c>
      <c r="J47" s="18" t="n">
        <f aca="false">MAX((MAX((C47-(1000*$B$34)),0))+(D47*$B$8)+(E47*$B$13)+(F47*$B$18)+(G47*$B$23)-H47-I47,0)</f>
        <v>35537.2309185863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6385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6385</v>
      </c>
      <c r="N47" s="13" t="n">
        <f aca="false">IF($B$34=2,IF(M47&gt;1944,M47*0.055,0),IF(M47&gt;972,M47*0.055,0))</f>
        <v>351.175</v>
      </c>
      <c r="O47" s="13" t="n">
        <f aca="false">M47*$B$33</f>
        <v>574.65</v>
      </c>
      <c r="P47" s="13" t="n">
        <f aca="false">P46*(1+$B$37)</f>
        <v>45251.8028827734</v>
      </c>
      <c r="Q47" s="13" t="n">
        <f aca="false">B47+C47+D47+E47+F47+G47-H47-I47-M47-N47-O47-P47</f>
        <v>927847.949816784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927847.949816784</v>
      </c>
      <c r="C48" s="13" t="n">
        <f aca="false">IF((B48-(P48/2))*$B$3&gt;0,(B48-(P48/2))*$B$3,0)</f>
        <v>50208.4302465846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10352.9928398473</v>
      </c>
      <c r="J48" s="18" t="n">
        <f aca="false">MAX((MAX((C48-(1000*$B$34)),0))+(D48*$B$8)+(E48*$B$13)+(F48*$B$18)+(G48*$B$23)-H48-I48,0)</f>
        <v>34515.0044106206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6065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6065</v>
      </c>
      <c r="N48" s="13" t="n">
        <f aca="false">IF($B$34=2,IF(M48&gt;1944,M48*0.055,0),IF(M48&gt;972,M48*0.055,0))</f>
        <v>333.575</v>
      </c>
      <c r="O48" s="13" t="n">
        <f aca="false">M48*$B$33</f>
        <v>545.85</v>
      </c>
      <c r="P48" s="13" t="n">
        <f aca="false">P47*(1+$B$37)</f>
        <v>46383.0979548428</v>
      </c>
      <c r="Q48" s="13" t="n">
        <f aca="false">B48+C48+D48+E48+F48+G48-H48-I48-M48-N48-O48-P48</f>
        <v>910035.431272562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910035.431272562</v>
      </c>
      <c r="C49" s="13" t="n">
        <f aca="false">IF((B49-(P49/2))*$B$3&gt;0,(B49-(P49/2))*$B$3,0)</f>
        <v>49187.6571931741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10243.9342323808</v>
      </c>
      <c r="J49" s="18" t="n">
        <f aca="false">MAX((MAX((C49-(1000*$B$34)),0))+(D49*$B$8)+(E49*$B$13)+(F49*$B$18)+(G49*$B$23)-H49-I49,0)</f>
        <v>33407.9704798513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5723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5723</v>
      </c>
      <c r="N49" s="13" t="n">
        <f aca="false">IF($B$34=2,IF(M49&gt;1944,M49*0.055,0),IF(M49&gt;972,M49*0.055,0))</f>
        <v>314.765</v>
      </c>
      <c r="O49" s="13" t="n">
        <f aca="false">M49*$B$33</f>
        <v>515.07</v>
      </c>
      <c r="P49" s="13" t="n">
        <f aca="false">P48*(1+$B$37)</f>
        <v>47542.6754037138</v>
      </c>
      <c r="Q49" s="13" t="n">
        <f aca="false">B49+C49+D49+E49+F49+G49-H49-I49-M49-N49-O49-P49</f>
        <v>890347.8913487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890347.8913487</v>
      </c>
      <c r="C50" s="13" t="n">
        <f aca="false">IF((B50-(P50/2))*$B$3&gt;0,(B50-(P50/2))*$B$3,0)</f>
        <v>48062.0159963384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10109.6006727589</v>
      </c>
      <c r="J50" s="18" t="n">
        <f aca="false">MAX((MAX((C50-(1000*$B$34)),0))+(D50*$B$8)+(E50*$B$13)+(F50*$B$18)+(G50*$B$23)-H50-I50,0)</f>
        <v>32212.5539809951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5359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5359</v>
      </c>
      <c r="N50" s="13" t="n">
        <f aca="false">IF($B$34=2,IF(M50&gt;1944,M50*0.055,0),IF(M50&gt;972,M50*0.055,0))</f>
        <v>294.745</v>
      </c>
      <c r="O50" s="13" t="n">
        <f aca="false">M50*$B$33</f>
        <v>482.31</v>
      </c>
      <c r="P50" s="13" t="n">
        <f aca="false">P49*(1+$B$37)</f>
        <v>48731.2422888067</v>
      </c>
      <c r="Q50" s="13" t="n">
        <f aca="false">B50+C50+D50+E50+F50+G50-H50-I50-M50-N50-O50-P50</f>
        <v>868693.148040888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868693.148040888</v>
      </c>
      <c r="C51" s="13" t="n">
        <f aca="false">IF((B51-(P51/2))*$B$3&gt;0,(B51-(P51/2))*$B$3,0)</f>
        <v>46826.370443417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9948.18580301393</v>
      </c>
      <c r="J51" s="18" t="n">
        <f aca="false">MAX((MAX((C51-(1000*$B$34)),0))+(D51*$B$8)+(E51*$B$13)+(F51*$B$18)+(G51*$B$23)-H51-I51,0)</f>
        <v>30925.0295374024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4973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4973</v>
      </c>
      <c r="N51" s="13" t="n">
        <f aca="false">IF($B$34=2,IF(M51&gt;1944,M51*0.055,0),IF(M51&gt;972,M51*0.055,0))</f>
        <v>273.515</v>
      </c>
      <c r="O51" s="13" t="n">
        <f aca="false">M51*$B$33</f>
        <v>447.57</v>
      </c>
      <c r="P51" s="13" t="n">
        <f aca="false">P50*(1+$B$37)</f>
        <v>49949.5233460268</v>
      </c>
      <c r="Q51" s="13" t="n">
        <f aca="false">B51+C51+D51+E51+F51+G51-H51-I51-M51-N51-O51-P51</f>
        <v>844974.569232264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844974.569232264</v>
      </c>
      <c r="C52" s="13" t="n">
        <f aca="false">IF((B52-(P52/2))*$B$3&gt;0,(B52-(P52/2))*$B$3,0)</f>
        <v>45475.3368377171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10687.3021096473</v>
      </c>
      <c r="J52" s="18" t="n">
        <f aca="false">MAX((MAX((C52-(1000*$B$34)),0))+(D52*$B$8)+(E52*$B$13)+(F52*$B$18)+(G52*$B$23)-H52-I52,0)</f>
        <v>32943.987645434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5581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5581</v>
      </c>
      <c r="N52" s="13" t="n">
        <f aca="false">IF($B$34=2,IF(M52&gt;1944,M52*0.055,0),IF(M52&gt;972,M52*0.055,0))</f>
        <v>306.955</v>
      </c>
      <c r="O52" s="13" t="n">
        <f aca="false">M52*$B$33</f>
        <v>502.29</v>
      </c>
      <c r="P52" s="13" t="n">
        <f aca="false">P51*(1+$B$37)</f>
        <v>51198.2614296775</v>
      </c>
      <c r="Q52" s="13" t="n">
        <f aca="false">B52+C52+D52+E52+F52+G52-H52-I52-M52-N52-O52-P52</f>
        <v>821330.05044802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821330.05044802</v>
      </c>
      <c r="C53" s="13" t="n">
        <f aca="false">IF((B53-(P53/2))*$B$3&gt;0,(B53-(P53/2))*$B$3,0)</f>
        <v>44127.5472513247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10509.3073205248</v>
      </c>
      <c r="J53" s="18" t="n">
        <f aca="false">MAX((MAX((C53-(1000*$B$34)),0))+(D53*$B$8)+(E53*$B$13)+(F53*$B$18)+(G53*$B$23)-H53-I53,0)</f>
        <v>31574.6007294456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5167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5167</v>
      </c>
      <c r="N53" s="13" t="n">
        <f aca="false">IF($B$34=2,IF(M53&gt;1944,M53*0.055,0),IF(M53&gt;972,M53*0.055,0))</f>
        <v>284.185</v>
      </c>
      <c r="O53" s="13" t="n">
        <f aca="false">M53*$B$33</f>
        <v>465.03</v>
      </c>
      <c r="P53" s="13" t="n">
        <f aca="false">P52*(1+$B$37)</f>
        <v>52478.2179654194</v>
      </c>
      <c r="Q53" s="13" t="n">
        <f aca="false">B53+C53+D53+E53+F53+G53-H53-I53-M53-N53-O53-P53</f>
        <v>795510.218212046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795510.218212046</v>
      </c>
      <c r="C54" s="13" t="n">
        <f aca="false">IF((B54-(P54/2))*$B$3&gt;0,(B54-(P54/2))*$B$3,0)</f>
        <v>42658.1397985147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10300.1364406571</v>
      </c>
      <c r="J54" s="18" t="n">
        <f aca="false">MAX((MAX((C54-(1000*$B$34)),0))+(D54*$B$8)+(E54*$B$13)+(F54*$B$18)+(G54*$B$23)-H54-I54,0)</f>
        <v>30104.6238424423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4730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4730</v>
      </c>
      <c r="N54" s="13" t="n">
        <f aca="false">IF($B$34=2,IF(M54&gt;1944,M54*0.055,0),IF(M54&gt;972,M54*0.055,0))</f>
        <v>260.15</v>
      </c>
      <c r="O54" s="13" t="n">
        <f aca="false">M54*$B$33</f>
        <v>425.7</v>
      </c>
      <c r="P54" s="13" t="n">
        <f aca="false">P53*(1+$B$37)</f>
        <v>53790.1734145549</v>
      </c>
      <c r="Q54" s="13" t="n">
        <f aca="false">B54+C54+D54+E54+F54+G54-H54-I54-M54-N54-O54-P54</f>
        <v>767408.818639934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767408.818639934</v>
      </c>
      <c r="C55" s="13" t="n">
        <f aca="false">IF((B55-(P55/2))*$B$3&gt;0,(B55-(P55/2))*$B$3,0)</f>
        <v>41061.1951894561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10057.6104051541</v>
      </c>
      <c r="J55" s="18" t="n">
        <f aca="false">MAX((MAX((C55-(1000*$B$34)),0))+(D55*$B$8)+(E55*$B$13)+(F55*$B$18)+(G55*$B$23)-H55-I55,0)</f>
        <v>28529.8484251931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4272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4272</v>
      </c>
      <c r="N55" s="13" t="n">
        <f aca="false">IF($B$34=2,IF(M55&gt;1944,M55*0.055,0),IF(M55&gt;972,M55*0.055,0))</f>
        <v>234.96</v>
      </c>
      <c r="O55" s="13" t="n">
        <f aca="false">M55*$B$33</f>
        <v>384.48</v>
      </c>
      <c r="P55" s="13" t="n">
        <f aca="false">P54*(1+$B$37)</f>
        <v>55134.9277499188</v>
      </c>
      <c r="Q55" s="13" t="n">
        <f aca="false">B55+C55+D55+E55+F55+G55-H55-I55-M55-N55-O55-P55</f>
        <v>736912.299315208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736912.299315208</v>
      </c>
      <c r="C56" s="13" t="n">
        <f aca="false">IF((B56-(P56/2))*$B$3&gt;0,(B56-(P56/2))*$B$3,0)</f>
        <v>39330.3885108073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9779.39031098031</v>
      </c>
      <c r="J56" s="18" t="n">
        <f aca="false">MAX((MAX((C56-(1000*$B$34)),0))+(D56*$B$8)+(E56*$B$13)+(F56*$B$18)+(G56*$B$23)-H56-I56,0)</f>
        <v>26845.7989414031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3793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3793</v>
      </c>
      <c r="N56" s="13" t="n">
        <f aca="false">IF($B$34=2,IF(M56&gt;1944,M56*0.055,0),IF(M56&gt;972,M56*0.055,0))</f>
        <v>208.615</v>
      </c>
      <c r="O56" s="13" t="n">
        <f aca="false">M56*$B$33</f>
        <v>341.37</v>
      </c>
      <c r="P56" s="13" t="n">
        <f aca="false">P55*(1+$B$37)</f>
        <v>56513.3009436667</v>
      </c>
      <c r="Q56" s="13" t="n">
        <f aca="false">B56+C56+D56+E56+F56+G56-H56-I56-M56-N56-O56-P56</f>
        <v>703901.812312945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703901.812312945</v>
      </c>
      <c r="C57" s="13" t="n">
        <f aca="false">IF((B57-(P57/2))*$B$3&gt;0,(B57-(P57/2))*$B$3,0)</f>
        <v>37459.100379652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9462.99636963319</v>
      </c>
      <c r="J57" s="18" t="n">
        <f aca="false">MAX((MAX((C57-(1000*$B$34)),0))+(D57*$B$8)+(E57*$B$13)+(F57*$B$18)+(G57*$B$23)-H57-I57,0)</f>
        <v>25047.8241241793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3293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3293</v>
      </c>
      <c r="N57" s="13" t="n">
        <f aca="false">IF($B$34=2,IF(M57&gt;1944,M57*0.055,0),IF(M57&gt;972,M57*0.055,0))</f>
        <v>181.115</v>
      </c>
      <c r="O57" s="13" t="n">
        <f aca="false">M57*$B$33</f>
        <v>296.37</v>
      </c>
      <c r="P57" s="13" t="n">
        <f aca="false">P56*(1+$B$37)</f>
        <v>57926.1334672584</v>
      </c>
      <c r="Q57" s="13" t="n">
        <f aca="false">B57+C57+D57+E57+F57+G57-H57-I57-M57-N57-O57-P57</f>
        <v>668253.017969866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668253.017969866</v>
      </c>
      <c r="C58" s="13" t="n">
        <f aca="false">IF((B58-(P58/2))*$B$3&gt;0,(B58-(P58/2))*$B$3,0)</f>
        <v>35440.4060385182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9105.80039594262</v>
      </c>
      <c r="J58" s="18" t="n">
        <f aca="false">MAX((MAX((C58-(1000*$B$34)),0))+(D58*$B$8)+(E58*$B$13)+(F58*$B$18)+(G58*$B$23)-H58-I58,0)</f>
        <v>23131.0925844789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2774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2774</v>
      </c>
      <c r="N58" s="13" t="n">
        <f aca="false">IF($B$34=2,IF(M58&gt;1944,M58*0.055,0),IF(M58&gt;972,M58*0.055,0))</f>
        <v>152.57</v>
      </c>
      <c r="O58" s="13" t="n">
        <f aca="false">M58*$B$33</f>
        <v>249.66</v>
      </c>
      <c r="P58" s="13" t="n">
        <f aca="false">P57*(1+$B$37)</f>
        <v>59374.2868039399</v>
      </c>
      <c r="Q58" s="13" t="n">
        <f aca="false">B58+C58+D58+E58+F58+G58-H58-I58-M58-N58-O58-P58</f>
        <v>629833.593750405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629833.593750405</v>
      </c>
      <c r="C59" s="13" t="n">
        <f aca="false">IF((B59-(P59/2))*$B$3&gt;0,(B59-(P59/2))*$B$3,0)</f>
        <v>33266.9370828679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8704.98871457203</v>
      </c>
      <c r="J59" s="18" t="n">
        <f aca="false">MAX((MAX((C59-(1000*$B$34)),0))+(D59*$B$8)+(E59*$B$13)+(F59*$B$18)+(G59*$B$23)-H59-I59,0)</f>
        <v>21090.4905894164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2236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2236</v>
      </c>
      <c r="N59" s="13" t="n">
        <f aca="false">IF($B$34=2,IF(M59&gt;1944,M59*0.055,0),IF(M59&gt;972,M59*0.055,0))</f>
        <v>122.98</v>
      </c>
      <c r="O59" s="13" t="n">
        <f aca="false">M59*$B$33</f>
        <v>201.24</v>
      </c>
      <c r="P59" s="13" t="n">
        <f aca="false">P58*(1+$B$37)</f>
        <v>60858.6439740383</v>
      </c>
      <c r="Q59" s="13" t="n">
        <f aca="false">B59+C59+D59+E59+F59+G59-H59-I59-M59-N59-O59-P59</f>
        <v>588505.220365783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588505.220365783</v>
      </c>
      <c r="C60" s="13" t="n">
        <f aca="false">IF((B60-(P60/2))*$B$3&gt;0,(B60-(P60/2))*$B$3,0)</f>
        <v>30930.9916757644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8257.58075551281</v>
      </c>
      <c r="J60" s="18" t="n">
        <f aca="false">MAX((MAX((C60-(1000*$B$34)),0))+(D60*$B$8)+(E60*$B$13)+(F60*$B$18)+(G60*$B$23)-H60-I60,0)</f>
        <v>18920.7125918226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1683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1683</v>
      </c>
      <c r="N60" s="13" t="n">
        <f aca="false">IF($B$34=2,IF(M60&gt;1944,M60*0.055,0),IF(M60&gt;972,M60*0.055,0))</f>
        <v>92.565</v>
      </c>
      <c r="O60" s="13" t="n">
        <f aca="false">M60*$B$33</f>
        <v>151.47</v>
      </c>
      <c r="P60" s="13" t="n">
        <f aca="false">P59*(1+$B$37)</f>
        <v>62380.1100733893</v>
      </c>
      <c r="Q60" s="13" t="n">
        <f aca="false">B60+C60+D60+E60+F60+G60-H60-I60-M60-N60-O60-P60</f>
        <v>544118.787884216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544118.787884216</v>
      </c>
      <c r="C61" s="13" t="n">
        <f aca="false">IF((B61-(P61/2))*$B$3&gt;0,(B61-(P61/2))*$B$3,0)</f>
        <v>28424.268471674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7760.36069040937</v>
      </c>
      <c r="J61" s="18" t="n">
        <f aca="false">MAX((MAX((C61-(1000*$B$34)),0))+(D61*$B$8)+(E61*$B$13)+(F61*$B$18)+(G61*$B$23)-H61-I61,0)</f>
        <v>16616.0623790613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1115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1115</v>
      </c>
      <c r="N61" s="13" t="n">
        <f aca="false">IF($B$34=2,IF(M61&gt;1944,M61*0.055,0),IF(M61&gt;972,M61*0.055,0))</f>
        <v>61.325</v>
      </c>
      <c r="O61" s="13" t="n">
        <f aca="false">M61*$B$33</f>
        <v>100.35</v>
      </c>
      <c r="P61" s="13" t="n">
        <f aca="false">P60*(1+$B$37)</f>
        <v>63939.612825224</v>
      </c>
      <c r="Q61" s="13" t="n">
        <f aca="false">B61+C61+D61+E61+F61+G61-H61-I61-M61-N61-O61-P61</f>
        <v>496518.562438054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496518.562438054</v>
      </c>
      <c r="C62" s="13" t="n">
        <f aca="false">IF((B62-(P62/2))*$B$3&gt;0,(B62-(P62/2))*$B$3,0)</f>
        <v>25738.0978530145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7209.92304107345</v>
      </c>
      <c r="J62" s="18" t="n">
        <f aca="false">MAX((MAX((C62-(1000*$B$34)),0))+(D62*$B$8)+(E62*$B$13)+(F62*$B$18)+(G62*$B$23)-H62-I62,0)</f>
        <v>14170.6375111535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561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561</v>
      </c>
      <c r="N62" s="13" t="n">
        <f aca="false">IF($B$34=2,IF(M62&gt;1944,M62*0.055,0),IF(M62&gt;972,M62*0.055,0))</f>
        <v>0</v>
      </c>
      <c r="O62" s="13" t="n">
        <f aca="false">M62*$B$33</f>
        <v>50.49</v>
      </c>
      <c r="P62" s="13" t="n">
        <f aca="false">P61*(1+$B$37)</f>
        <v>65538.1031458546</v>
      </c>
      <c r="Q62" s="13" t="n">
        <f aca="false">B62+C62+D62+E62+F62+G62-H62-I62-M62-N62-O62-P62</f>
        <v>445539.606803353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445539.606803353</v>
      </c>
      <c r="C63" s="13" t="n">
        <f aca="false">IF((B63-(P63/2))*$B$3&gt;0,(B63-(P63/2))*$B$3,0)</f>
        <v>22863.2987562312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7932.45499984406</v>
      </c>
      <c r="J63" s="18" t="n">
        <f aca="false">MAX((MAX((C63-(1000*$B$34)),0))+(D63*$B$8)+(E63*$B$13)+(F63*$B$18)+(G63*$B$23)-H63-I63,0)</f>
        <v>15803.4025830243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920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920</v>
      </c>
      <c r="N63" s="13" t="n">
        <f aca="false">IF($B$34=2,IF(M63&gt;1944,M63*0.055,0),IF(M63&gt;972,M63*0.055,0))</f>
        <v>0</v>
      </c>
      <c r="O63" s="13" t="n">
        <f aca="false">M63*$B$33</f>
        <v>82.8</v>
      </c>
      <c r="P63" s="13" t="n">
        <f aca="false">P62*(1+$B$37)</f>
        <v>67176.555724501</v>
      </c>
      <c r="Q63" s="13" t="n">
        <f aca="false">B63+C63+D63+E63+F63+G63-H63-I63-M63-N63-O63-P63</f>
        <v>394163.653661876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394163.653661876</v>
      </c>
      <c r="C64" s="13" t="n">
        <f aca="false">IF((B64-(P64/2))*$B$3&gt;0,(B64-(P64/2))*$B$3,0)</f>
        <v>19965.3296213453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7330.82686445746</v>
      </c>
      <c r="J64" s="18" t="n">
        <f aca="false">MAX((MAX((C64-(1000*$B$34)),0))+(D64*$B$8)+(E64*$B$13)+(F64*$B$18)+(G64*$B$23)-H64-I64,0)</f>
        <v>13210.6884397435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374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374</v>
      </c>
      <c r="N64" s="13" t="n">
        <f aca="false">IF($B$34=2,IF(M64&gt;1944,M64*0.055,0),IF(M64&gt;972,M64*0.055,0))</f>
        <v>0</v>
      </c>
      <c r="O64" s="13" t="n">
        <f aca="false">M64*$B$33</f>
        <v>33.66</v>
      </c>
      <c r="P64" s="13" t="n">
        <f aca="false">P63*(1+$B$37)</f>
        <v>68855.9696176135</v>
      </c>
      <c r="Q64" s="13" t="n">
        <f aca="false">B64+C64+D64+E64+F64+G64-H64-I64-M64-N64-O64-P64</f>
        <v>339110.712484006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339110.712484006</v>
      </c>
      <c r="C65" s="13" t="n">
        <f aca="false">IF((B65-(P65/2))*$B$3&gt;0,(B65-(P65/2))*$B$3,0)</f>
        <v>16862.1225570513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6666.45234672403</v>
      </c>
      <c r="J65" s="18" t="n">
        <f aca="false">MAX((MAX((C65-(1000*$B$34)),0))+(D65*$B$8)+(E65*$B$13)+(F65*$B$18)+(G65*$B$23)-H65-I65,0)</f>
        <v>10459.2890750214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279992.632700974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279992.632700974</v>
      </c>
      <c r="C66" s="13" t="n">
        <f aca="false">IF((B66-(P66/2))*$B$3&gt;0,(B66-(P66/2))*$B$3,0)</f>
        <v>13532.1060794478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5932.31897006425</v>
      </c>
      <c r="J66" s="18" t="n">
        <f aca="false">MAX((MAX((C66-(1000*$B$34)),0))+(D66*$B$8)+(E66*$B$13)+(F66*$B$18)+(G66*$B$23)-H66-I66,0)</f>
        <v>7533.88819735989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216184.717818828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216184.717818828</v>
      </c>
      <c r="C67" s="13" t="n">
        <f aca="false">IF((B67-(P67/2))*$B$3&gt;0,(B67-(P67/2))*$B$3,0)</f>
        <v>9940.5796776023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5117.89833753088</v>
      </c>
      <c r="J67" s="18" t="n">
        <f aca="false">MAX((MAX((C67-(1000*$B$34)),0))+(D67*$B$8)+(E67*$B$13)+(F67*$B$18)+(G67*$B$23)-H67-I67,0)</f>
        <v>4409.52204512149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147443.891707457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147443.891707457</v>
      </c>
      <c r="C68" s="13" t="n">
        <f aca="false">IF((B68-(P68/2))*$B$3&gt;0,(B68-(P68/2))*$B$3,0)</f>
        <v>6074.02202438763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4217.60881915273</v>
      </c>
      <c r="J68" s="18" t="n">
        <f aca="false">MAX((MAX((C68-(1000*$B$34)),0))+(D68*$B$8)+(E68*$B$13)+(F68*$B$18)+(G68*$B$23)-H68-I68,0)</f>
        <v>1077.42336080814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73517.2082078601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73517.2082078601</v>
      </c>
      <c r="C69" s="13" t="n">
        <f aca="false">IF((B69-(P69/2))*$B$3&gt;0,(B69-(P69/2))*$B$3,0)</f>
        <v>1918.36324102559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3225.55131236259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-5858.4450478342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-5858.4450478342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2787.6770784202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-89067.7979309358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-89067.7979309358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2838.23969002016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-174750.899057887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-174750.899057887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2889.76391313651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-262980.890451434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-262980.890451434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2942.26852919097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-353833.213516218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-353833.213516218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2995.77269164213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-447385.687390437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-447385.687390437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3050.29593340871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-543718.590193236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-543718.590193236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3105.85817444143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-642914.743282377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-642914.743282377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3162.47972944663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-745059.59864152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-745059.59864152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3220.18131576442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-850241.329521385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-850241.329521385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3278.98406140476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-958550.924464266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-958550.924464266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3338.9095132444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-1070082.28484677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-1070082.28484677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3399.97964538807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-1184932.32608126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-1184932.32608126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3462.21686769711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-1303201.08262244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-1303201.08262244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3525.64403448892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-1424991.81693149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-1424991.81693149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3590.28445341076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-1550411.13255674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-1550411.13255674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3656.16189449122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-1679569.09149652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-1679569.09149652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3723.30059937306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-1812579.33601648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7965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7965</v>
      </c>
      <c r="N90" s="13" t="n">
        <f aca="false">IF($B$34=2,IF(M90&gt;1944,M90*0.055,0),IF(M90&gt;972,M90*0.055,0))</f>
        <v>438.075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998348.5174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998348.5174</v>
      </c>
      <c r="C91" s="13" t="n">
        <f aca="false">IF((B91-(P91/2))*$C$3&gt;0,(B91-(P91/2))*$C$3,0)</f>
        <v>43530.38326056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40097.29326056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7861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7861</v>
      </c>
      <c r="N91" s="13" t="n">
        <f aca="false">IF($B$34=2,IF(M91&gt;1944,M91*0.055,0),IF(M91&gt;972,M91*0.055,0))</f>
        <v>432.355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995283.49566056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995283.49566056</v>
      </c>
      <c r="C92" s="13" t="n">
        <f aca="false">IF((B92-(P92/2))*$C$3&gt;0,(B92-(P92/2))*$C$3,0)</f>
        <v>43366.4261134089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39711.1916634089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7733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7733</v>
      </c>
      <c r="N92" s="13" t="n">
        <f aca="false">IF($B$34=2,IF(M92&gt;1944,M92*0.055,0),IF(M92&gt;972,M92*0.055,0))</f>
        <v>425.315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990711.998723969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990711.998723969</v>
      </c>
      <c r="C93" s="13" t="n">
        <f aca="false">IF((B93-(P93/2))*$C$3&gt;0,(B93-(P93/2))*$C$3,0)</f>
        <v>43134.606011137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39245.617438887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7579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7579</v>
      </c>
      <c r="N93" s="13" t="n">
        <f aca="false">IF($B$34=2,IF(M93&gt;1944,M93*0.055,0),IF(M93&gt;972,M93*0.055,0))</f>
        <v>416.845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984538.044486856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984538.044486856</v>
      </c>
      <c r="C94" s="13" t="n">
        <f aca="false">IF((B94-(P94/2))*$C$3&gt;0,(B94-(P94/2))*$C$3,0)</f>
        <v>42830.627207382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39402.7618447707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7631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7631</v>
      </c>
      <c r="N94" s="13" t="n">
        <f aca="false">IF($B$34=2,IF(M94&gt;1944,M94*0.055,0),IF(M94&gt;972,M94*0.055,0))</f>
        <v>419.705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977191.474221967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977191.474221967</v>
      </c>
      <c r="C95" s="13" t="n">
        <f aca="false">IF((B95-(P95/2))*$C$3&gt;0,(B95-(P95/2))*$C$3,0)</f>
        <v>42473.5393187467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38786.9223394474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7428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7428</v>
      </c>
      <c r="N95" s="13" t="n">
        <f aca="false">IF($B$34=2,IF(M95&gt;1944,M95*0.055,0),IF(M95&gt;972,M95*0.055,0))</f>
        <v>408.54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968051.329952916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968051.329952916</v>
      </c>
      <c r="C96" s="13" t="n">
        <f aca="false">IF((B96-(P96/2))*$C$3&gt;0,(B96-(P96/2))*$C$3,0)</f>
        <v>42035.735238416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38076.9190373515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7197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7197</v>
      </c>
      <c r="N96" s="13" t="n">
        <f aca="false">IF($B$34=2,IF(M96&gt;1944,M96*0.055,0),IF(M96&gt;972,M96*0.055,0))</f>
        <v>395.835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957004.271400472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957004.271400472</v>
      </c>
      <c r="C97" s="13" t="n">
        <f aca="false">IF((B97-(P97/2))*$C$3&gt;0,(B97-(P97/2))*$C$3,0)</f>
        <v>41512.1448052852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37267.0068470032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6935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6935</v>
      </c>
      <c r="N97" s="13" t="n">
        <f aca="false">IF($B$34=2,IF(M97&gt;1944,M97*0.055,0),IF(M97&gt;972,M97*0.055,0))</f>
        <v>381.425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943932.673117037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943932.673117037</v>
      </c>
      <c r="C98" s="13" t="n">
        <f aca="false">IF((B98-(P98/2))*$C$3&gt;0,(B98-(P98/2))*$C$3,0)</f>
        <v>40897.5062719294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36351.2153313331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6642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6642</v>
      </c>
      <c r="N98" s="13" t="n">
        <f aca="false">IF($B$34=2,IF(M98&gt;1944,M98*0.055,0),IF(M98&gt;972,M98*0.055,0))</f>
        <v>365.31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928711.174463366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928711.174463366</v>
      </c>
      <c r="C99" s="13" t="n">
        <f aca="false">IF((B99-(P99/2))*$C$3&gt;0,(B99-(P99/2))*$C$3,0)</f>
        <v>40186.2130772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37345.2137922518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6960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6960</v>
      </c>
      <c r="N99" s="13" t="n">
        <f aca="false">IF($B$34=2,IF(M99&gt;1944,M99*0.055,0),IF(M99&gt;972,M99*0.055,0))</f>
        <v>382.8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912750.927581139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912750.927581139</v>
      </c>
      <c r="C100" s="13" t="n">
        <f aca="false">IF((B100-(P100/2))*$C$3&gt;0,(B100-(P100/2))*$C$3,0)</f>
        <v>39440.8784082151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36266.7940602108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6615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6615</v>
      </c>
      <c r="N100" s="13" t="n">
        <f aca="false">IF($B$34=2,IF(M100&gt;1944,M100*0.055,0),IF(M100&gt;972,M100*0.055,0))</f>
        <v>363.825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894423.095993264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894423.095993264</v>
      </c>
      <c r="C101" s="13" t="n">
        <f aca="false">IF((B101-(P101/2))*$C$3&gt;0,(B101-(P101/2))*$C$3,0)</f>
        <v>38589.1384885399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35064.7919213326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6236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6236</v>
      </c>
      <c r="N101" s="13" t="n">
        <f aca="false">IF($B$34=2,IF(M101&gt;1944,M101*0.055,0),IF(M101&gt;972,M101*0.055,0))</f>
        <v>342.98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873582.107393828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873582.107393828</v>
      </c>
      <c r="C102" s="13" t="n">
        <f aca="false">IF((B102-(P102/2))*$C$3&gt;0,(B102-(P102/2))*$C$3,0)</f>
        <v>37624.4849506503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33731.8375357708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5822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5822</v>
      </c>
      <c r="N102" s="13" t="n">
        <f aca="false">IF($B$34=2,IF(M102&gt;1944,M102*0.055,0),IF(M102&gt;972,M102*0.055,0))</f>
        <v>320.21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850074.049540604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850074.049540604</v>
      </c>
      <c r="C103" s="13" t="n">
        <f aca="false">IF((B103-(P103/2))*$C$3&gt;0,(B103-(P103/2))*$C$3,0)</f>
        <v>36540.0375603499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32260.1461103181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5373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5373</v>
      </c>
      <c r="N103" s="13" t="n">
        <f aca="false">IF($B$34=2,IF(M103&gt;1944,M103*0.055,0),IF(M103&gt;972,M103*0.055,0))</f>
        <v>295.515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823735.129423311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823735.129423311</v>
      </c>
      <c r="C104" s="13" t="n">
        <f aca="false">IF((B104-(P104/2))*$C$3&gt;0,(B104-(P104/2))*$C$3,0)</f>
        <v>35328.4757487682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30641.4472760045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4889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4889</v>
      </c>
      <c r="N104" s="13" t="n">
        <f aca="false">IF($B$34=2,IF(M104&gt;1944,M104*0.055,0),IF(M104&gt;972,M104*0.055,0))</f>
        <v>268.895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794391.114328739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794391.114328739</v>
      </c>
      <c r="C105" s="13" t="n">
        <f aca="false">IF((B105-(P105/2))*$C$3&gt;0,(B105-(P105/2))*$C$3,0)</f>
        <v>33982.0137386523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28866.9579522689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4369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4369</v>
      </c>
      <c r="N105" s="13" t="n">
        <f aca="false">IF($B$34=2,IF(M105&gt;1944,M105*0.055,0),IF(M105&gt;972,M105*0.055,0))</f>
        <v>240.295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761857.798202461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761857.798202461</v>
      </c>
      <c r="C106" s="13" t="n">
        <f aca="false">IF((B106-(P106/2))*$C$3&gt;0,(B106-(P106/2))*$C$3,0)</f>
        <v>32492.4211918315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26927.4006191975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3816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3816</v>
      </c>
      <c r="N106" s="13" t="n">
        <f aca="false">IF($B$34=2,IF(M106&gt;1944,M106*0.055,0),IF(M106&gt;972,M106*0.055,0))</f>
        <v>209.88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725936.208625363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725936.208625363</v>
      </c>
      <c r="C107" s="13" t="n">
        <f aca="false">IF((B107-(P107/2))*$C$3&gt;0,(B107-(P107/2))*$C$3,0)</f>
        <v>30850.8103379158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24812.787952234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3228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3228</v>
      </c>
      <c r="N107" s="13" t="n">
        <f aca="false">IF($B$34=2,IF(M107&gt;1944,M107*0.055,0),IF(M107&gt;972,M107*0.055,0))</f>
        <v>177.54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686417.09067443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686417.09067443</v>
      </c>
      <c r="C108" s="13" t="n">
        <f aca="false">IF((B108-(P108/2))*$C$3&gt;0,(B108-(P108/2))*$C$3,0)</f>
        <v>29047.8349945177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22512.6192237136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2609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2609</v>
      </c>
      <c r="N108" s="13" t="n">
        <f aca="false">IF($B$34=2,IF(M108&gt;1944,M108*0.055,0),IF(M108&gt;972,M108*0.055,0))</f>
        <v>143.495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643073.979338367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643073.979338367</v>
      </c>
      <c r="C109" s="13" t="n">
        <f aca="false">IF((B109-(P109/2))*$C$3&gt;0,(B109-(P109/2))*$C$3,0)</f>
        <v>27073.3829170965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20015.5699030849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1960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1960</v>
      </c>
      <c r="N109" s="13" t="n">
        <f aca="false">IF($B$34=2,IF(M109&gt;1944,M109*0.055,0),IF(M109&gt;972,M109*0.055,0))</f>
        <v>107.8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595665.453587082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595665.453587082</v>
      </c>
      <c r="C110" s="13" t="n">
        <f aca="false">IF((B110-(P110/2))*$C$3&gt;0,(B110-(P110/2))*$C$3,0)</f>
        <v>24916.675811946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17309.5887827931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1283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1283</v>
      </c>
      <c r="N110" s="13" t="n">
        <f aca="false">IF($B$34=2,IF(M110&gt;1944,M110*0.055,0),IF(M110&gt;972,M110*0.055,0))</f>
        <v>70.565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543933.264517603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543933.264517603</v>
      </c>
      <c r="C111" s="13" t="n">
        <f aca="false">IF((B111-(P111/2))*$C$3&gt;0,(B111-(P111/2))*$C$3,0)</f>
        <v>22566.1861558049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14381.8117664315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604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604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487609.329131933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487609.329131933</v>
      </c>
      <c r="C112" s="13" t="n">
        <f aca="false">IF((B112-(P112/2))*$C$3&gt;0,(B112-(P112/2))*$C$3,0)</f>
        <v>20009.947647074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11218.8691369251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44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44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426184.443116433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426184.443116433</v>
      </c>
      <c r="C113" s="13" t="n">
        <f aca="false">IF((B113-(P113/2))*$C$3&gt;0,(B113-(P113/2))*$C$3,0)</f>
        <v>17225.2859781623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7796.61298669281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358795.862670365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358795.862670365</v>
      </c>
      <c r="C114" s="13" t="n">
        <f aca="false">IF((B114-(P114/2))*$C$3&gt;0,(B114-(P114/2))*$C$3,0)</f>
        <v>14173.8273909897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4075.12226385437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285009.862881313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285009.862881313</v>
      </c>
      <c r="C115" s="13" t="n">
        <f aca="false">IF((B115-(P115/2))*$C$3&gt;0,(B115-(P115/2))*$C$3,0)</f>
        <v>10836.2441884506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33.4445989357846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204412.59930549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204412.59930549</v>
      </c>
      <c r="C116" s="13" t="n">
        <f aca="false">IF((B116-(P116/2))*$C$3&gt;0,(B116-(P116/2))*$C$3,0)</f>
        <v>7194.08890536233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116566.796101434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116566.796101434</v>
      </c>
      <c r="C117" s="13" t="n">
        <f aca="false">IF((B117-(P117/2))*$C$3&gt;0,(B117-(P117/2))*$C$3,0)</f>
        <v>3227.87117546917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21010.5030884757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21010.5030884757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-81661.213207363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-81661.213207363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-188369.370890107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-188369.370890107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-299268.694451257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-299268.694451257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-414519.978945302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-414519.978945302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-533179.335133474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-533179.335133474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-656525.889840825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-656525.889840825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-784740.13419071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-784740.13419071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-918009.673361428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-918009.673361428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-1056529.51529595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-1056529.51529595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-1200502.37150178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-1200502.37150178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-1350138.97046329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-1350138.97046329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-1505658.38421227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-1505658.38421227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-1667288.36862664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-1667288.36862664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-1835265.71805264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-1835265.71805264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-2009836.6348726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-2009836.6348726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-2191257.11466798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-2191257.11466798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-2379793.34765655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991724.087219125</v>
      </c>
      <c r="C138" s="13" t="n">
        <f aca="false">Q90</f>
        <v>998348.5174</v>
      </c>
      <c r="D138" s="13" t="n">
        <f aca="false">B138-B2</f>
        <v>-8274.91278087511</v>
      </c>
      <c r="E138" s="13" t="n">
        <f aca="false">C138-C2</f>
        <v>-1650.48259999999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982046.063576873</v>
      </c>
      <c r="C139" s="13" t="n">
        <f aca="false">Q91</f>
        <v>995283.49566056</v>
      </c>
      <c r="D139" s="13" t="n">
        <f aca="false">B139-B138</f>
        <v>-9678.02364225173</v>
      </c>
      <c r="E139" s="13" t="n">
        <f aca="false">C139-C138</f>
        <v>-3065.02173943992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970893.938588726</v>
      </c>
      <c r="C140" s="13" t="n">
        <f aca="false">Q92</f>
        <v>990711.998723969</v>
      </c>
      <c r="D140" s="13" t="n">
        <f aca="false">B140-B139</f>
        <v>-11152.1249881471</v>
      </c>
      <c r="E140" s="13" t="n">
        <f aca="false">C140-C139</f>
        <v>-4571.49693659111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958195.40294673</v>
      </c>
      <c r="C141" s="13" t="n">
        <f aca="false">Q93</f>
        <v>984538.044486856</v>
      </c>
      <c r="D141" s="13" t="n">
        <f aca="false">B141-B140</f>
        <v>-12698.5356419961</v>
      </c>
      <c r="E141" s="13" t="n">
        <f aca="false">C141-C140</f>
        <v>-6173.95423711301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943873.346780972</v>
      </c>
      <c r="C142" s="13" t="n">
        <f aca="false">Q94</f>
        <v>977191.474221967</v>
      </c>
      <c r="D142" s="13" t="n">
        <f aca="false">B142-B141</f>
        <v>-14322.0561657585</v>
      </c>
      <c r="E142" s="13" t="n">
        <f aca="false">C142-C141</f>
        <v>-7346.57026488916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927847.949816784</v>
      </c>
      <c r="C143" s="13" t="n">
        <f aca="false">Q95</f>
        <v>968051.329952916</v>
      </c>
      <c r="D143" s="13" t="n">
        <f aca="false">B143-B142</f>
        <v>-16025.3969641873</v>
      </c>
      <c r="E143" s="13" t="n">
        <f aca="false">C143-C142</f>
        <v>-9140.1442690508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910035.431272562</v>
      </c>
      <c r="C144" s="13" t="n">
        <f aca="false">Q96</f>
        <v>957004.271400472</v>
      </c>
      <c r="D144" s="13" t="n">
        <f aca="false">B144-B143</f>
        <v>-17812.5185442221</v>
      </c>
      <c r="E144" s="13" t="n">
        <f aca="false">C144-C143</f>
        <v>-11047.0585524441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890347.8913487</v>
      </c>
      <c r="C145" s="13" t="n">
        <f aca="false">Q97</f>
        <v>943932.673117037</v>
      </c>
      <c r="D145" s="13" t="n">
        <f aca="false">B145-B144</f>
        <v>-19687.5399238626</v>
      </c>
      <c r="E145" s="13" t="n">
        <f aca="false">C145-C144</f>
        <v>-13071.5982834352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868693.148040888</v>
      </c>
      <c r="C146" s="13" t="n">
        <f aca="false">Q98</f>
        <v>928711.174463366</v>
      </c>
      <c r="D146" s="13" t="n">
        <f aca="false">B146-B145</f>
        <v>-21654.7433078116</v>
      </c>
      <c r="E146" s="13" t="n">
        <f aca="false">C146-C145</f>
        <v>-15221.4986536705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844974.569232264</v>
      </c>
      <c r="C147" s="13" t="n">
        <f aca="false">Q99</f>
        <v>912750.927581139</v>
      </c>
      <c r="D147" s="13" t="n">
        <f aca="false">B147-B146</f>
        <v>-23718.5788086244</v>
      </c>
      <c r="E147" s="13" t="n">
        <f aca="false">C147-C146</f>
        <v>-15960.246882227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821330.05044802</v>
      </c>
      <c r="C148" s="13" t="n">
        <f aca="false">Q100</f>
        <v>894423.095993264</v>
      </c>
      <c r="D148" s="13" t="n">
        <f aca="false">B148-B147</f>
        <v>-23644.5187842434</v>
      </c>
      <c r="E148" s="13" t="n">
        <f aca="false">C148-C147</f>
        <v>-18327.8315878748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795510.218212046</v>
      </c>
      <c r="C149" s="13" t="n">
        <f aca="false">Q101</f>
        <v>873582.107393828</v>
      </c>
      <c r="D149" s="13" t="n">
        <f aca="false">B149-B148</f>
        <v>-25819.8322359738</v>
      </c>
      <c r="E149" s="13" t="n">
        <f aca="false">C149-C148</f>
        <v>-20840.988599436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767408.818639934</v>
      </c>
      <c r="C150" s="13" t="n">
        <f aca="false">Q102</f>
        <v>850074.049540604</v>
      </c>
      <c r="D150" s="13" t="n">
        <f aca="false">B150-B149</f>
        <v>-28101.3995721126</v>
      </c>
      <c r="E150" s="13" t="n">
        <f aca="false">C150-C149</f>
        <v>-23508.0578532247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736912.299315208</v>
      </c>
      <c r="C151" s="13" t="n">
        <f aca="false">Q103</f>
        <v>823735.129423311</v>
      </c>
      <c r="D151" s="13" t="n">
        <f aca="false">B151-B150</f>
        <v>-30496.5193247256</v>
      </c>
      <c r="E151" s="13" t="n">
        <f aca="false">C151-C150</f>
        <v>-26338.9201172922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703901.812312945</v>
      </c>
      <c r="C152" s="13" t="n">
        <f aca="false">Q104</f>
        <v>794391.114328739</v>
      </c>
      <c r="D152" s="13" t="n">
        <f aca="false">B152-B151</f>
        <v>-33010.4870022635</v>
      </c>
      <c r="E152" s="13" t="n">
        <f aca="false">C152-C151</f>
        <v>-29344.0150945722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668253.017969866</v>
      </c>
      <c r="C153" s="13" t="n">
        <f aca="false">Q105</f>
        <v>761857.798202461</v>
      </c>
      <c r="D153" s="13" t="n">
        <f aca="false">B153-B152</f>
        <v>-35648.7943430791</v>
      </c>
      <c r="E153" s="13" t="n">
        <f aca="false">C153-C152</f>
        <v>-32533.3161262781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629833.593750405</v>
      </c>
      <c r="C154" s="13" t="n">
        <f aca="false">Q106</f>
        <v>725936.208625363</v>
      </c>
      <c r="D154" s="13" t="n">
        <f aca="false">B154-B153</f>
        <v>-38419.424219461</v>
      </c>
      <c r="E154" s="13" t="n">
        <f aca="false">C154-C153</f>
        <v>-35921.5895770984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588505.220365783</v>
      </c>
      <c r="C155" s="13" t="n">
        <f aca="false">Q107</f>
        <v>686417.09067443</v>
      </c>
      <c r="D155" s="13" t="n">
        <f aca="false">B155-B154</f>
        <v>-41328.3733846218</v>
      </c>
      <c r="E155" s="13" t="n">
        <f aca="false">C155-C154</f>
        <v>-39519.1179509324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544118.787884216</v>
      </c>
      <c r="C156" s="13" t="n">
        <f aca="false">Q108</f>
        <v>643073.979338367</v>
      </c>
      <c r="D156" s="13" t="n">
        <f aca="false">B156-B155</f>
        <v>-44386.4324815666</v>
      </c>
      <c r="E156" s="13" t="n">
        <f aca="false">C156-C155</f>
        <v>-43343.1113360636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496518.562438054</v>
      </c>
      <c r="C157" s="13" t="n">
        <f aca="false">Q109</f>
        <v>595665.453587082</v>
      </c>
      <c r="D157" s="13" t="n">
        <f aca="false">B157-B156</f>
        <v>-47600.2254461626</v>
      </c>
      <c r="E157" s="13" t="n">
        <f aca="false">C157-C156</f>
        <v>-47408.5257512846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445539.606803353</v>
      </c>
      <c r="C158" s="13" t="n">
        <f aca="false">Q110</f>
        <v>543933.264517603</v>
      </c>
      <c r="D158" s="13" t="n">
        <f aca="false">B158-B157</f>
        <v>-50978.955634701</v>
      </c>
      <c r="E158" s="13" t="n">
        <f aca="false">C158-C157</f>
        <v>-51732.189069479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394163.653661876</v>
      </c>
      <c r="C159" s="13" t="n">
        <f aca="false">Q111</f>
        <v>487609.329131933</v>
      </c>
      <c r="D159" s="13" t="n">
        <f aca="false">B159-B158</f>
        <v>-51375.9531414767</v>
      </c>
      <c r="E159" s="13" t="n">
        <f aca="false">C159-C158</f>
        <v>-56323.9353856703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339110.712484006</v>
      </c>
      <c r="C160" s="13" t="n">
        <f aca="false">Q112</f>
        <v>426184.443116433</v>
      </c>
      <c r="D160" s="13" t="n">
        <f aca="false">B160-B159</f>
        <v>-55052.94117787</v>
      </c>
      <c r="E160" s="13" t="n">
        <f aca="false">C160-C159</f>
        <v>-61424.8860155002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279992.632700974</v>
      </c>
      <c r="C161" s="13" t="n">
        <f aca="false">Q113</f>
        <v>358795.862670365</v>
      </c>
      <c r="D161" s="13" t="n">
        <f aca="false">B161-B160</f>
        <v>-59118.0797830324</v>
      </c>
      <c r="E161" s="13" t="n">
        <f aca="false">C161-C160</f>
        <v>-67388.5804460674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216184.717818828</v>
      </c>
      <c r="C162" s="13" t="n">
        <f aca="false">Q114</f>
        <v>285009.862881313</v>
      </c>
      <c r="D162" s="13" t="n">
        <f aca="false">B162-B161</f>
        <v>-63807.9148821452</v>
      </c>
      <c r="E162" s="13" t="n">
        <f aca="false">C162-C161</f>
        <v>-73785.9997890525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147443.891707457</v>
      </c>
      <c r="C163" s="13" t="n">
        <f aca="false">Q115</f>
        <v>204412.59930549</v>
      </c>
      <c r="D163" s="13" t="n">
        <f aca="false">B163-B162</f>
        <v>-68740.8261113713</v>
      </c>
      <c r="E163" s="13" t="n">
        <f aca="false">C163-C162</f>
        <v>-80597.2635758228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73517.2082078601</v>
      </c>
      <c r="C164" s="13" t="n">
        <f aca="false">Q116</f>
        <v>116566.796101434</v>
      </c>
      <c r="D164" s="13" t="n">
        <f aca="false">B164-B163</f>
        <v>-73926.683499597</v>
      </c>
      <c r="E164" s="13" t="n">
        <f aca="false">C164-C163</f>
        <v>-87845.8032040563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-5858.4450478342</v>
      </c>
      <c r="C165" s="13" t="n">
        <f aca="false">Q117</f>
        <v>21010.5030884757</v>
      </c>
      <c r="D165" s="13" t="n">
        <f aca="false">B165-B164</f>
        <v>-79375.6532556943</v>
      </c>
      <c r="E165" s="13" t="n">
        <f aca="false">C165-C164</f>
        <v>-95556.2930129579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-89067.7979309358</v>
      </c>
      <c r="C166" s="13" t="n">
        <f aca="false">Q118</f>
        <v>-81661.213207363</v>
      </c>
      <c r="D166" s="13" t="n">
        <f aca="false">B166-B165</f>
        <v>-83209.3528831016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-174750.899057887</v>
      </c>
      <c r="C167" s="13" t="n">
        <f aca="false">Q119</f>
        <v>-188369.370890107</v>
      </c>
      <c r="D167" s="13" t="n">
        <f aca="false">B167-B166</f>
        <v>-85683.1011269509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-262980.890451434</v>
      </c>
      <c r="C168" s="13" t="n">
        <f aca="false">Q120</f>
        <v>-299268.694451257</v>
      </c>
      <c r="D168" s="13" t="n">
        <f aca="false">B168-B167</f>
        <v>-88229.9913935471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-353833.213516218</v>
      </c>
      <c r="C169" s="13" t="n">
        <f aca="false">Q121</f>
        <v>-414519.978945302</v>
      </c>
      <c r="D169" s="13" t="n">
        <f aca="false">B169-B168</f>
        <v>-90852.3230647844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-447385.687390437</v>
      </c>
      <c r="C170" s="13" t="n">
        <f aca="false">Q122</f>
        <v>-533179.335133474</v>
      </c>
      <c r="D170" s="13" t="n">
        <f aca="false">B170-B169</f>
        <v>-93552.4738742193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-543718.590193236</v>
      </c>
      <c r="C171" s="13" t="n">
        <f aca="false">Q123</f>
        <v>-656525.889840825</v>
      </c>
      <c r="D171" s="13" t="n">
        <f aca="false">B171-B170</f>
        <v>-96332.9028027982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-642914.743282377</v>
      </c>
      <c r="C172" s="13" t="n">
        <f aca="false">Q124</f>
        <v>-784740.13419071</v>
      </c>
      <c r="D172" s="13" t="n">
        <f aca="false">B172-B171</f>
        <v>-99196.1530891409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-745059.59864152</v>
      </c>
      <c r="C173" s="13" t="n">
        <f aca="false">Q125</f>
        <v>-918009.673361428</v>
      </c>
      <c r="D173" s="13" t="n">
        <f aca="false">B173-B172</f>
        <v>-102144.855359143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-850241.329521385</v>
      </c>
      <c r="C174" s="13" t="n">
        <f aca="false">Q126</f>
        <v>-1056529.51529595</v>
      </c>
      <c r="D174" s="13" t="n">
        <f aca="false">B174-B173</f>
        <v>-105181.730879865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-958550.924464266</v>
      </c>
      <c r="C175" s="13" t="n">
        <f aca="false">Q127</f>
        <v>-1200502.37150178</v>
      </c>
      <c r="D175" s="13" t="n">
        <f aca="false">B175-B174</f>
        <v>-108309.594942881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-1070082.28484677</v>
      </c>
      <c r="C176" s="13" t="n">
        <f aca="false">Q128</f>
        <v>-1350138.97046329</v>
      </c>
      <c r="D176" s="13" t="n">
        <f aca="false">B176-B175</f>
        <v>-111531.360382503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-1184932.32608126</v>
      </c>
      <c r="C177" s="13" t="n">
        <f aca="false">Q129</f>
        <v>-1505658.38421227</v>
      </c>
      <c r="D177" s="13" t="n">
        <f aca="false">B177-B176</f>
        <v>-114850.041234495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-1303201.08262244</v>
      </c>
      <c r="C178" s="13" t="n">
        <f aca="false">Q130</f>
        <v>-1667288.36862664</v>
      </c>
      <c r="D178" s="13" t="n">
        <f aca="false">B178-B177</f>
        <v>-118268.756541179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-1424991.81693149</v>
      </c>
      <c r="C179" s="13" t="n">
        <f aca="false">Q131</f>
        <v>-1835265.71805264</v>
      </c>
      <c r="D179" s="13" t="n">
        <f aca="false">B179-B178</f>
        <v>-121790.734309042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-1550411.13255674</v>
      </c>
      <c r="C180" s="13" t="n">
        <f aca="false">Q132</f>
        <v>-2009836.6348726</v>
      </c>
      <c r="D180" s="13" t="n">
        <f aca="false">B180-B179</f>
        <v>-125419.315625258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-1679569.09149652</v>
      </c>
      <c r="C181" s="13" t="n">
        <f aca="false">Q133</f>
        <v>-2191257.11466798</v>
      </c>
      <c r="D181" s="13" t="n">
        <f aca="false">B181-B180</f>
        <v>-129157.958939776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-1812579.33601648</v>
      </c>
      <c r="C182" s="13" t="n">
        <f aca="false">Q134</f>
        <v>-2379793.34765655</v>
      </c>
      <c r="D182" s="13" t="n">
        <f aca="false">B182-B181</f>
        <v>-133010.244519959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10908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15999</v>
      </c>
      <c r="D192" s="26" t="n">
        <v>979.18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62809</v>
      </c>
      <c r="D193" s="26" t="n">
        <v>192.59</v>
      </c>
      <c r="E193" s="26" t="n">
        <v>2397</v>
      </c>
      <c r="F193" s="26" t="n">
        <v>966.53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9972.98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18307.73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78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14.6%+1.6%+3.4%</f>
        <v>0.196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5175</v>
      </c>
      <c r="C30" s="4" t="n">
        <v>5175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10660.450878</v>
      </c>
      <c r="J42" s="18" t="n">
        <f aca="false">MAX((MAX((C42-(1000*$B$34)),0))+(D42*$B$8)+(E42*$B$13)+(F42*$B$18)+(G42*$B$23)-H42-I42,0)</f>
        <v>39396.604622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7266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7266</v>
      </c>
      <c r="N42" s="13" t="n">
        <f aca="false">IF($B$34=2,IF(M42&gt;1944,M42*0.055,0),IF(M42&gt;972,M42*0.055,0))</f>
        <v>399.63</v>
      </c>
      <c r="O42" s="13" t="n">
        <f aca="false">M42*$B$33</f>
        <v>653.94</v>
      </c>
      <c r="P42" s="13" t="n">
        <f aca="false">B36*12</f>
        <v>39996</v>
      </c>
      <c r="Q42" s="13" t="n">
        <f aca="false">B42+C42+D42+E42+F42+G42-H42-I42-M42-N42-O42-P42</f>
        <v>992080.034622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992080.034622</v>
      </c>
      <c r="C43" s="13" t="n">
        <f aca="false">IF((B43-(P43/2))*$B$3&gt;0,(B43-(P43/2))*$B$3,0)</f>
        <v>53922.805696521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10674.5586156833</v>
      </c>
      <c r="J43" s="18" t="n">
        <f aca="false">MAX((MAX((C43-(1000*$B$34)),0))+(D43*$B$8)+(E43*$B$13)+(F43*$B$18)+(G43*$B$23)-H43-I43,0)</f>
        <v>38765.2620808377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7065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7065</v>
      </c>
      <c r="N43" s="13" t="n">
        <f aca="false">IF($B$34=2,IF(M43&gt;1944,M43*0.055,0),IF(M43&gt;972,M43*0.055,0))</f>
        <v>388.575</v>
      </c>
      <c r="O43" s="13" t="n">
        <f aca="false">M43*$B$33</f>
        <v>635.85</v>
      </c>
      <c r="P43" s="13" t="n">
        <f aca="false">P42*(1+$B$37)</f>
        <v>40995.9</v>
      </c>
      <c r="Q43" s="13" t="n">
        <f aca="false">B43+C43+D43+E43+F43+G43-H43-I43-M43-N43-O43-P43</f>
        <v>982759.971702838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982759.971702838</v>
      </c>
      <c r="C44" s="13" t="n">
        <f aca="false">IF((B44-(P44/2))*$B$3&gt;0,(B44-(P44/2))*$B$3,0)</f>
        <v>53377.1012988825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10672.196282858</v>
      </c>
      <c r="J44" s="18" t="n">
        <f aca="false">MAX((MAX((C44-(1000*$B$34)),0))+(D44*$B$8)+(E44*$B$13)+(F44*$B$18)+(G44*$B$23)-H44-I44,0)</f>
        <v>38065.1856910245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6842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6842</v>
      </c>
      <c r="N44" s="13" t="n">
        <f aca="false">IF($B$34=2,IF(M44&gt;1944,M44*0.055,0),IF(M44&gt;972,M44*0.055,0))</f>
        <v>376.31</v>
      </c>
      <c r="O44" s="13" t="n">
        <f aca="false">M44*$B$33</f>
        <v>615.78</v>
      </c>
      <c r="P44" s="13" t="n">
        <f aca="false">P43*(1+$B$37)</f>
        <v>42020.7975</v>
      </c>
      <c r="Q44" s="13" t="n">
        <f aca="false">B44+C44+D44+E44+F44+G44-H44-I44-M44-N44-O44-P44</f>
        <v>971970.269893862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971970.269893862</v>
      </c>
      <c r="C45" s="13" t="n">
        <f aca="false">IF((B45-(P45/2))*$B$3&gt;0,(B45-(P45/2))*$B$3,0)</f>
        <v>52749.1209202187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10652.1045185116</v>
      </c>
      <c r="J45" s="18" t="n">
        <f aca="false">MAX((MAX((C45-(1000*$B$34)),0))+(D45*$B$8)+(E45*$B$13)+(F45*$B$18)+(G45*$B$23)-H45-I45,0)</f>
        <v>37293.5097070822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6600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6600</v>
      </c>
      <c r="N45" s="13" t="n">
        <f aca="false">IF($B$34=2,IF(M45&gt;1944,M45*0.055,0),IF(M45&gt;972,M45*0.055,0))</f>
        <v>363</v>
      </c>
      <c r="O45" s="13" t="n">
        <f aca="false">M45*$B$33</f>
        <v>594</v>
      </c>
      <c r="P45" s="13" t="n">
        <f aca="false">P44*(1+$B$37)</f>
        <v>43071.3174375</v>
      </c>
      <c r="Q45" s="13" t="n">
        <f aca="false">B45+C45+D45+E45+F45+G45-H45-I45-M45-N45-O45-P45</f>
        <v>959635.462163444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959635.462163444</v>
      </c>
      <c r="C46" s="13" t="n">
        <f aca="false">IF((B46-(P46/2))*$B$3&gt;0,(B46-(P46/2))*$B$3,0)</f>
        <v>52034.6583647083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10612.9049340459</v>
      </c>
      <c r="J46" s="18" t="n">
        <f aca="false">MAX((MAX((C46-(1000*$B$34)),0))+(D46*$B$8)+(E46*$B$13)+(F46*$B$18)+(G46*$B$23)-H46-I46,0)</f>
        <v>36447.0889347793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6336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6336</v>
      </c>
      <c r="N46" s="13" t="n">
        <f aca="false">IF($B$34=2,IF(M46&gt;1944,M46*0.055,0),IF(M46&gt;972,M46*0.055,0))</f>
        <v>348.48</v>
      </c>
      <c r="O46" s="13" t="n">
        <f aca="false">M46*$B$33</f>
        <v>570.24</v>
      </c>
      <c r="P46" s="13" t="n">
        <f aca="false">P45*(1+$B$37)</f>
        <v>44148.1003734375</v>
      </c>
      <c r="Q46" s="13" t="n">
        <f aca="false">B46+C46+D46+E46+F46+G46-H46-I46-M46-N46-O46-P46</f>
        <v>945679.730724786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945679.730724786</v>
      </c>
      <c r="C47" s="13" t="n">
        <f aca="false">IF((B47-(P47/2))*$B$3&gt;0,(B47-(P47/2))*$B$3,0)</f>
        <v>51229.4875252287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10553.1704250956</v>
      </c>
      <c r="J47" s="18" t="n">
        <f aca="false">MAX((MAX((C47-(1000*$B$34)),0))+(D47*$B$8)+(E47*$B$13)+(F47*$B$18)+(G47*$B$23)-H47-I47,0)</f>
        <v>35522.7927019352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6051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6051</v>
      </c>
      <c r="N47" s="13" t="n">
        <f aca="false">IF($B$34=2,IF(M47&gt;1944,M47*0.055,0),IF(M47&gt;972,M47*0.055,0))</f>
        <v>332.805</v>
      </c>
      <c r="O47" s="13" t="n">
        <f aca="false">M47*$B$33</f>
        <v>544.59</v>
      </c>
      <c r="P47" s="13" t="n">
        <f aca="false">P46*(1+$B$37)</f>
        <v>45251.8028827734</v>
      </c>
      <c r="Q47" s="13" t="n">
        <f aca="false">B47+C47+D47+E47+F47+G47-H47-I47-M47-N47-O47-P47</f>
        <v>930022.325543948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930022.325543948</v>
      </c>
      <c r="C48" s="13" t="n">
        <f aca="false">IF((B48-(P48/2))*$B$3&gt;0,(B48-(P48/2))*$B$3,0)</f>
        <v>50329.1080994422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10471.3710322294</v>
      </c>
      <c r="J48" s="18" t="n">
        <f aca="false">MAX((MAX((C48-(1000*$B$34)),0))+(D48*$B$8)+(E48*$B$13)+(F48*$B$18)+(G48*$B$23)-H48-I48,0)</f>
        <v>34517.304071096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5744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5744</v>
      </c>
      <c r="N48" s="13" t="n">
        <f aca="false">IF($B$34=2,IF(M48&gt;1944,M48*0.055,0),IF(M48&gt;972,M48*0.055,0))</f>
        <v>315.92</v>
      </c>
      <c r="O48" s="13" t="n">
        <f aca="false">M48*$B$33</f>
        <v>516.96</v>
      </c>
      <c r="P48" s="13" t="n">
        <f aca="false">P47*(1+$B$37)</f>
        <v>46383.0979548428</v>
      </c>
      <c r="Q48" s="13" t="n">
        <f aca="false">B48+C48+D48+E48+F48+G48-H48-I48-M48-N48-O48-P48</f>
        <v>912579.651660201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912579.651660201</v>
      </c>
      <c r="C49" s="13" t="n">
        <f aca="false">IF((B49-(P49/2))*$B$3&gt;0,(B49-(P49/2))*$B$3,0)</f>
        <v>49328.8614246881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10365.8943776688</v>
      </c>
      <c r="J49" s="18" t="n">
        <f aca="false">MAX((MAX((C49-(1000*$B$34)),0))+(D49*$B$8)+(E49*$B$13)+(F49*$B$18)+(G49*$B$23)-H49-I49,0)</f>
        <v>33427.2145660773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5416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5416</v>
      </c>
      <c r="N49" s="13" t="n">
        <f aca="false">IF($B$34=2,IF(M49&gt;1944,M49*0.055,0),IF(M49&gt;972,M49*0.055,0))</f>
        <v>297.88</v>
      </c>
      <c r="O49" s="13" t="n">
        <f aca="false">M49*$B$33</f>
        <v>487.44</v>
      </c>
      <c r="P49" s="13" t="n">
        <f aca="false">P48*(1+$B$37)</f>
        <v>47542.6754037138</v>
      </c>
      <c r="Q49" s="13" t="n">
        <f aca="false">B49+C49+D49+E49+F49+G49-H49-I49-M49-N49-O49-P49</f>
        <v>893262.870822565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893262.870822565</v>
      </c>
      <c r="C50" s="13" t="n">
        <f aca="false">IF((B50-(P50/2))*$B$3&gt;0,(B50-(P50/2))*$B$3,0)</f>
        <v>48223.797357138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10235.0146184492</v>
      </c>
      <c r="J50" s="18" t="n">
        <f aca="false">MAX((MAX((C50-(1000*$B$34)),0))+(D50*$B$8)+(E50*$B$13)+(F50*$B$18)+(G50*$B$23)-H50-I50,0)</f>
        <v>32248.9213961043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5066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5066</v>
      </c>
      <c r="N50" s="13" t="n">
        <f aca="false">IF($B$34=2,IF(M50&gt;1944,M50*0.055,0),IF(M50&gt;972,M50*0.055,0))</f>
        <v>278.63</v>
      </c>
      <c r="O50" s="13" t="n">
        <f aca="false">M50*$B$33</f>
        <v>455.94</v>
      </c>
      <c r="P50" s="13" t="n">
        <f aca="false">P49*(1+$B$37)</f>
        <v>48731.2422888067</v>
      </c>
      <c r="Q50" s="13" t="n">
        <f aca="false">B50+C50+D50+E50+F50+G50-H50-I50-M50-N50-O50-P50</f>
        <v>871979.979929862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871979.979929862</v>
      </c>
      <c r="C51" s="13" t="n">
        <f aca="false">IF((B51-(P51/2))*$B$3&gt;0,(B51-(P51/2))*$B$3,0)</f>
        <v>47008.7896132551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10076.9128938</v>
      </c>
      <c r="J51" s="18" t="n">
        <f aca="false">MAX((MAX((C51-(1000*$B$34)),0))+(D51*$B$8)+(E51*$B$13)+(F51*$B$18)+(G51*$B$23)-H51-I51,0)</f>
        <v>30978.7216164544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4694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4694</v>
      </c>
      <c r="N51" s="13" t="n">
        <f aca="false">IF($B$34=2,IF(M51&gt;1944,M51*0.055,0),IF(M51&gt;972,M51*0.055,0))</f>
        <v>258.17</v>
      </c>
      <c r="O51" s="13" t="n">
        <f aca="false">M51*$B$33</f>
        <v>422.46</v>
      </c>
      <c r="P51" s="13" t="n">
        <f aca="false">P50*(1+$B$37)</f>
        <v>49949.5233460268</v>
      </c>
      <c r="Q51" s="13" t="n">
        <f aca="false">B51+C51+D51+E51+F51+G51-H51-I51-M51-N51-O51-P51</f>
        <v>848634.54820029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848634.54820029</v>
      </c>
      <c r="C52" s="13" t="n">
        <f aca="false">IF((B52-(P52/2))*$B$3&gt;0,(B52-(P52/2))*$B$3,0)</f>
        <v>45678.4656704425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10827.5627088109</v>
      </c>
      <c r="J52" s="18" t="n">
        <f aca="false">MAX((MAX((C52-(1000*$B$34)),0))+(D52*$B$8)+(E52*$B$13)+(F52*$B$18)+(G52*$B$23)-H52-I52,0)</f>
        <v>33006.8558789959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5290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5290</v>
      </c>
      <c r="N52" s="13" t="n">
        <f aca="false">IF($B$34=2,IF(M52&gt;1944,M52*0.055,0),IF(M52&gt;972,M52*0.055,0))</f>
        <v>290.95</v>
      </c>
      <c r="O52" s="13" t="n">
        <f aca="false">M52*$B$33</f>
        <v>476.1</v>
      </c>
      <c r="P52" s="13" t="n">
        <f aca="false">P51*(1+$B$37)</f>
        <v>51198.2614296775</v>
      </c>
      <c r="Q52" s="13" t="n">
        <f aca="false">B52+C52+D52+E52+F52+G52-H52-I52-M52-N52-O52-P52</f>
        <v>825386.092649609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825386.092649609</v>
      </c>
      <c r="C53" s="13" t="n">
        <f aca="false">IF((B53-(P53/2))*$B$3&gt;0,(B53-(P53/2))*$B$3,0)</f>
        <v>44352.6575935129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10653.2108675779</v>
      </c>
      <c r="J53" s="18" t="n">
        <f aca="false">MAX((MAX((C53-(1000*$B$34)),0))+(D53*$B$8)+(E53*$B$13)+(F53*$B$18)+(G53*$B$23)-H53-I53,0)</f>
        <v>31655.8075245806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4891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4891</v>
      </c>
      <c r="N53" s="13" t="n">
        <f aca="false">IF($B$34=2,IF(M53&gt;1944,M53*0.055,0),IF(M53&gt;972,M53*0.055,0))</f>
        <v>269.005</v>
      </c>
      <c r="O53" s="13" t="n">
        <f aca="false">M53*$B$33</f>
        <v>440.19</v>
      </c>
      <c r="P53" s="13" t="n">
        <f aca="false">P52*(1+$B$37)</f>
        <v>52478.2179654194</v>
      </c>
      <c r="Q53" s="13" t="n">
        <f aca="false">B53+C53+D53+E53+F53+G53-H53-I53-M53-N53-O53-P53</f>
        <v>799963.48720877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799963.48720877</v>
      </c>
      <c r="C54" s="13" t="n">
        <f aca="false">IF((B54-(P54/2))*$B$3&gt;0,(B54-(P54/2))*$B$3,0)</f>
        <v>42905.2962278328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10447.516864624</v>
      </c>
      <c r="J54" s="18" t="n">
        <f aca="false">MAX((MAX((C54-(1000*$B$34)),0))+(D54*$B$8)+(E54*$B$13)+(F54*$B$18)+(G54*$B$23)-H54-I54,0)</f>
        <v>30204.3998477935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4470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4470</v>
      </c>
      <c r="N54" s="13" t="n">
        <f aca="false">IF($B$34=2,IF(M54&gt;1944,M54*0.055,0),IF(M54&gt;972,M54*0.055,0))</f>
        <v>245.85</v>
      </c>
      <c r="O54" s="13" t="n">
        <f aca="false">M54*$B$33</f>
        <v>402.3</v>
      </c>
      <c r="P54" s="13" t="n">
        <f aca="false">P53*(1+$B$37)</f>
        <v>53790.1734145549</v>
      </c>
      <c r="Q54" s="13" t="n">
        <f aca="false">B54+C54+D54+E54+F54+G54-H54-I54-M54-N54-O54-P54</f>
        <v>772259.563642008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772259.563642008</v>
      </c>
      <c r="C55" s="13" t="n">
        <f aca="false">IF((B55-(P55/2))*$B$3&gt;0,(B55-(P55/2))*$B$3,0)</f>
        <v>41330.4115370712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10208.2725978791</v>
      </c>
      <c r="J55" s="18" t="n">
        <f aca="false">MAX((MAX((C55-(1000*$B$34)),0))+(D55*$B$8)+(E55*$B$13)+(F55*$B$18)+(G55*$B$23)-H55-I55,0)</f>
        <v>28648.4025800831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4027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4027</v>
      </c>
      <c r="N55" s="13" t="n">
        <f aca="false">IF($B$34=2,IF(M55&gt;1944,M55*0.055,0),IF(M55&gt;972,M55*0.055,0))</f>
        <v>221.485</v>
      </c>
      <c r="O55" s="13" t="n">
        <f aca="false">M55*$B$33</f>
        <v>362.43</v>
      </c>
      <c r="P55" s="13" t="n">
        <f aca="false">P54*(1+$B$37)</f>
        <v>55134.9277499188</v>
      </c>
      <c r="Q55" s="13" t="n">
        <f aca="false">B55+C55+D55+E55+F55+G55-H55-I55-M55-N55-O55-P55</f>
        <v>742162.123472173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742162.123472173</v>
      </c>
      <c r="C56" s="13" t="n">
        <f aca="false">IF((B56-(P56/2))*$B$3&gt;0,(B56-(P56/2))*$B$3,0)</f>
        <v>39621.7537515188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9933.13662523755</v>
      </c>
      <c r="J56" s="18" t="n">
        <f aca="false">MAX((MAX((C56-(1000*$B$34)),0))+(D56*$B$8)+(E56*$B$13)+(F56*$B$18)+(G56*$B$23)-H56-I56,0)</f>
        <v>26983.4178678574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3563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3563</v>
      </c>
      <c r="N56" s="13" t="n">
        <f aca="false">IF($B$34=2,IF(M56&gt;1944,M56*0.055,0),IF(M56&gt;972,M56*0.055,0))</f>
        <v>195.965</v>
      </c>
      <c r="O56" s="13" t="n">
        <f aca="false">M56*$B$33</f>
        <v>320.67</v>
      </c>
      <c r="P56" s="13" t="n">
        <f aca="false">P55*(1+$B$37)</f>
        <v>56513.3009436667</v>
      </c>
      <c r="Q56" s="13" t="n">
        <f aca="false">B56+C56+D56+E56+F56+G56-H56-I56-M56-N56-O56-P56</f>
        <v>709552.605396363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709552.605396363</v>
      </c>
      <c r="C57" s="13" t="n">
        <f aca="false">IF((B57-(P57/2))*$B$3&gt;0,(B57-(P57/2))*$B$3,0)</f>
        <v>37772.7193957818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9619.61256972134</v>
      </c>
      <c r="J57" s="18" t="n">
        <f aca="false">MAX((MAX((C57-(1000*$B$34)),0))+(D57*$B$8)+(E57*$B$13)+(F57*$B$18)+(G57*$B$23)-H57-I57,0)</f>
        <v>25204.8269402209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3078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3078</v>
      </c>
      <c r="N57" s="13" t="n">
        <f aca="false">IF($B$34=2,IF(M57&gt;1944,M57*0.055,0),IF(M57&gt;972,M57*0.055,0))</f>
        <v>169.29</v>
      </c>
      <c r="O57" s="13" t="n">
        <f aca="false">M57*$B$33</f>
        <v>277.02</v>
      </c>
      <c r="P57" s="13" t="n">
        <f aca="false">P56*(1+$B$37)</f>
        <v>57926.1334672584</v>
      </c>
      <c r="Q57" s="13" t="n">
        <f aca="false">B57+C57+D57+E57+F57+G57-H57-I57-M57-N57-O57-P57</f>
        <v>674306.988869326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674306.988869326</v>
      </c>
      <c r="C58" s="13" t="n">
        <f aca="false">IF((B58-(P58/2))*$B$3&gt;0,(B58-(P58/2))*$B$3,0)</f>
        <v>35776.4014234383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9265.05491232134</v>
      </c>
      <c r="J58" s="18" t="n">
        <f aca="false">MAX((MAX((C58-(1000*$B$34)),0))+(D58*$B$8)+(E58*$B$13)+(F58*$B$18)+(G58*$B$23)-H58-I58,0)</f>
        <v>23307.8334530202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2573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2573</v>
      </c>
      <c r="N58" s="13" t="n">
        <f aca="false">IF($B$34=2,IF(M58&gt;1944,M58*0.055,0),IF(M58&gt;972,M58*0.055,0))</f>
        <v>141.515</v>
      </c>
      <c r="O58" s="13" t="n">
        <f aca="false">M58*$B$33</f>
        <v>231.57</v>
      </c>
      <c r="P58" s="13" t="n">
        <f aca="false">P57*(1+$B$37)</f>
        <v>59374.2868039399</v>
      </c>
      <c r="Q58" s="13" t="n">
        <f aca="false">B58+C58+D58+E58+F58+G58-H58-I58-M58-N58-O58-P58</f>
        <v>636294.450518406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636294.450518406</v>
      </c>
      <c r="C59" s="13" t="n">
        <f aca="false">IF((B59-(P59/2))*$B$3&gt;0,(B59-(P59/2))*$B$3,0)</f>
        <v>33625.514633492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8866.64637283515</v>
      </c>
      <c r="J59" s="18" t="n">
        <f aca="false">MAX((MAX((C59-(1000*$B$34)),0))+(D59*$B$8)+(E59*$B$13)+(F59*$B$18)+(G59*$B$23)-H59-I59,0)</f>
        <v>21287.4104817774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2050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2050</v>
      </c>
      <c r="N59" s="13" t="n">
        <f aca="false">IF($B$34=2,IF(M59&gt;1944,M59*0.055,0),IF(M59&gt;972,M59*0.055,0))</f>
        <v>112.75</v>
      </c>
      <c r="O59" s="13" t="n">
        <f aca="false">M59*$B$33</f>
        <v>184.5</v>
      </c>
      <c r="P59" s="13" t="n">
        <f aca="false">P58*(1+$B$37)</f>
        <v>60858.6439740383</v>
      </c>
      <c r="Q59" s="13" t="n">
        <f aca="false">B59+C59+D59+E59+F59+G59-H59-I59-M59-N59-O59-P59</f>
        <v>595375.967026145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595375.967026145</v>
      </c>
      <c r="C60" s="13" t="n">
        <f aca="false">IF((B60-(P60/2))*$B$3&gt;0,(B60-(P60/2))*$B$3,0)</f>
        <v>31312.3181154145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8421.37341593906</v>
      </c>
      <c r="J60" s="18" t="n">
        <f aca="false">MAX((MAX((C60-(1000*$B$34)),0))+(D60*$B$8)+(E60*$B$13)+(F60*$B$18)+(G60*$B$23)-H60-I60,0)</f>
        <v>19138.2463710464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1510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1510</v>
      </c>
      <c r="N60" s="13" t="n">
        <f aca="false">IF($B$34=2,IF(M60&gt;1944,M60*0.055,0),IF(M60&gt;972,M60*0.055,0))</f>
        <v>83.05</v>
      </c>
      <c r="O60" s="13" t="n">
        <f aca="false">M60*$B$33</f>
        <v>135.9</v>
      </c>
      <c r="P60" s="13" t="n">
        <f aca="false">P59*(1+$B$37)</f>
        <v>62380.1100733893</v>
      </c>
      <c r="Q60" s="13" t="n">
        <f aca="false">B60+C60+D60+E60+F60+G60-H60-I60-M60-N60-O60-P60</f>
        <v>551405.153323803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551405.153323803</v>
      </c>
      <c r="C61" s="13" t="n">
        <f aca="false">IF((B61-(P61/2))*$B$3&gt;0,(B61-(P61/2))*$B$3,0)</f>
        <v>28828.6617535711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7926.02987388081</v>
      </c>
      <c r="J61" s="18" t="n">
        <f aca="false">MAX((MAX((C61-(1000*$B$34)),0))+(D61*$B$8)+(E61*$B$13)+(F61*$B$18)+(G61*$B$23)-H61-I61,0)</f>
        <v>16854.7864774869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955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955</v>
      </c>
      <c r="N61" s="13" t="n">
        <f aca="false">IF($B$34=2,IF(M61&gt;1944,M61*0.055,0),IF(M61&gt;972,M61*0.055,0))</f>
        <v>0</v>
      </c>
      <c r="O61" s="13" t="n">
        <f aca="false">M61*$B$33</f>
        <v>85.95</v>
      </c>
      <c r="P61" s="13" t="n">
        <f aca="false">P60*(1+$B$37)</f>
        <v>63939.612825224</v>
      </c>
      <c r="Q61" s="13" t="n">
        <f aca="false">B61+C61+D61+E61+F61+G61-H61-I61-M61-N61-O61-P61</f>
        <v>504279.376976066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504279.376976066</v>
      </c>
      <c r="C62" s="13" t="n">
        <f aca="false">IF((B62-(P62/2))*$B$3&gt;0,(B62-(P62/2))*$B$3,0)</f>
        <v>26168.8230598742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7377.88835774822</v>
      </c>
      <c r="J62" s="18" t="n">
        <f aca="false">MAX((MAX((C62-(1000*$B$34)),0))+(D62*$B$8)+(E62*$B$13)+(F62*$B$18)+(G62*$B$23)-H62-I62,0)</f>
        <v>14433.3974013384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437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437</v>
      </c>
      <c r="N62" s="13" t="n">
        <f aca="false">IF($B$34=2,IF(M62&gt;1944,M62*0.055,0),IF(M62&gt;972,M62*0.055,0))</f>
        <v>0</v>
      </c>
      <c r="O62" s="13" t="n">
        <f aca="false">M62*$B$33</f>
        <v>39.33</v>
      </c>
      <c r="P62" s="13" t="n">
        <f aca="false">P61*(1+$B$37)</f>
        <v>65538.1031458546</v>
      </c>
      <c r="Q62" s="13" t="n">
        <f aca="false">B62+C62+D62+E62+F62+G62-H62-I62-M62-N62-O62-P62</f>
        <v>453698.341231549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453698.341231549</v>
      </c>
      <c r="C63" s="13" t="n">
        <f aca="false">IF((B63-(P63/2))*$B$3&gt;0,(B63-(P63/2))*$B$3,0)</f>
        <v>23316.1085169961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8113.29422193797</v>
      </c>
      <c r="J63" s="18" t="n">
        <f aca="false">MAX((MAX((C63-(1000*$B$34)),0))+(D63*$B$8)+(E63*$B$13)+(F63*$B$18)+(G63*$B$23)-H63-I63,0)</f>
        <v>16075.3731216953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776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776</v>
      </c>
      <c r="N63" s="13" t="n">
        <f aca="false">IF($B$34=2,IF(M63&gt;1944,M63*0.055,0),IF(M63&gt;972,M63*0.055,0))</f>
        <v>0</v>
      </c>
      <c r="O63" s="13" t="n">
        <f aca="false">M63*$B$33</f>
        <v>69.84</v>
      </c>
      <c r="P63" s="13" t="n">
        <f aca="false">P62*(1+$B$37)</f>
        <v>67176.555724501</v>
      </c>
      <c r="Q63" s="13" t="n">
        <f aca="false">B63+C63+D63+E63+F63+G63-H63-I63-M63-N63-O63-P63</f>
        <v>402751.318628744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402751.318628744</v>
      </c>
      <c r="C64" s="13" t="n">
        <f aca="false">IF((B64-(P64/2))*$B$3&gt;0,(B64-(P64/2))*$B$3,0)</f>
        <v>20441.9450270065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7513.14749759075</v>
      </c>
      <c r="J64" s="18" t="n">
        <f aca="false">MAX((MAX((C64-(1000*$B$34)),0))+(D64*$B$8)+(E64*$B$13)+(F64*$B$18)+(G64*$B$23)-H64-I64,0)</f>
        <v>13504.9832122714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269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269</v>
      </c>
      <c r="N64" s="13" t="n">
        <f aca="false">IF($B$34=2,IF(M64&gt;1944,M64*0.055,0),IF(M64&gt;972,M64*0.055,0))</f>
        <v>0</v>
      </c>
      <c r="O64" s="13" t="n">
        <f aca="false">M64*$B$33</f>
        <v>24.21</v>
      </c>
      <c r="P64" s="13" t="n">
        <f aca="false">P63*(1+$B$37)</f>
        <v>68855.9696176135</v>
      </c>
      <c r="Q64" s="13" t="n">
        <f aca="false">B64+C64+D64+E64+F64+G64-H64-I64-M64-N64-O64-P64</f>
        <v>348107.122223401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348107.122223401</v>
      </c>
      <c r="C65" s="13" t="n">
        <f aca="false">IF((B65-(P65/2))*$B$3&gt;0,(B65-(P65/2))*$B$3,0)</f>
        <v>17361.4232975878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6849.54015147694</v>
      </c>
      <c r="J65" s="18" t="n">
        <f aca="false">MAX((MAX((C65-(1000*$B$34)),0))+(D65*$B$8)+(E65*$B$13)+(F65*$B$18)+(G65*$B$23)-H65-I65,0)</f>
        <v>10775.5020108049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289305.255376153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289305.255376153</v>
      </c>
      <c r="C66" s="13" t="n">
        <f aca="false">IF((B66-(P66/2))*$B$3&gt;0,(B66-(P66/2))*$B$3,0)</f>
        <v>14048.9566379202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6114.39084530216</v>
      </c>
      <c r="J66" s="18" t="n">
        <f aca="false">MAX((MAX((C66-(1000*$B$34)),0))+(D66*$B$8)+(E66*$B$13)+(F66*$B$18)+(G66*$B$23)-H66-I66,0)</f>
        <v>7868.66688059442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225832.119177242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225832.119177242</v>
      </c>
      <c r="C67" s="13" t="n">
        <f aca="false">IF((B67-(P67/2))*$B$3&gt;0,(B67-(P67/2))*$B$3,0)</f>
        <v>10476.0104529942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5298.58962702688</v>
      </c>
      <c r="J67" s="18" t="n">
        <f aca="false">MAX((MAX((C67-(1000*$B$34)),0))+(D67*$B$8)+(E67*$B$13)+(F67*$B$18)+(G67*$B$23)-H67-I67,0)</f>
        <v>4764.26153101748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157446.032551767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157446.032551767</v>
      </c>
      <c r="C68" s="13" t="n">
        <f aca="false">IF((B68-(P68/2))*$B$3&gt;0,(B68-(P68/2))*$B$3,0)</f>
        <v>6629.1408412468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4396.53344100739</v>
      </c>
      <c r="J68" s="18" t="n">
        <f aca="false">MAX((MAX((C68-(1000*$B$34)),0))+(D68*$B$8)+(E68*$B$13)+(F68*$B$18)+(G68*$B$23)-H68-I68,0)</f>
        <v>1453.61755581269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83895.543247174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83895.543247174</v>
      </c>
      <c r="C69" s="13" t="n">
        <f aca="false">IF((B69-(P69/2))*$B$3&gt;0,(B69-(P69/2))*$B$3,0)</f>
        <v>2494.36083570751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3402.30126595353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4919.13763257075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4919.13763257075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2812.7912863339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-78315.3294584445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-78315.3294584445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2863.80941695728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-164024.000312333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-164024.000312333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2915.79782226387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-252280.025615007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-252280.025615007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2968.77545287738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-343158.855603478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-343158.855603478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3022.76163481008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-436738.318420865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-436738.318420865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3077.77607695293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-533098.701367208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-533098.701367208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3133.83887871568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-632322.835160623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-632322.835160623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3190.97053782002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-734496.18132814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-734496.18132814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3249.19195824878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-839706.922850489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-839706.922850489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3308.52445835435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-948046.05819032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-948046.05819032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3368.98977912948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-1059607.49883871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-1059607.49883871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3430.61009264382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-1174488.17052046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-1174488.17052046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3493.40801064933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-1292788.11820459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-1292788.11820459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3557.40659335819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-1414610.6150725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-1414610.6150725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3622.62935839644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-1540062.27560274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-1540062.27560274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3689.10028993708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-1669253.17293797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-1669253.17293797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3756.84384801606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-1802296.96070657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7593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7593</v>
      </c>
      <c r="N90" s="13" t="n">
        <f aca="false">IF($B$34=2,IF(M90&gt;1944,M90*0.055,0),IF(M90&gt;972,M90*0.055,0))</f>
        <v>417.615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998740.9774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998740.9774</v>
      </c>
      <c r="C91" s="13" t="n">
        <f aca="false">IF((B91-(P91/2))*$C$3&gt;0,(B91-(P91/2))*$C$3,0)</f>
        <v>43547.80848456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40114.71848456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7498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7498</v>
      </c>
      <c r="N91" s="13" t="n">
        <f aca="false">IF($B$34=2,IF(M91&gt;1944,M91*0.055,0),IF(M91&gt;972,M91*0.055,0))</f>
        <v>412.39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996076.34588456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996076.34588456</v>
      </c>
      <c r="C92" s="13" t="n">
        <f aca="false">IF((B92-(P92/2))*$C$3&gt;0,(B92-(P92/2))*$C$3,0)</f>
        <v>43401.6286633545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39746.3942133545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7379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7379</v>
      </c>
      <c r="N92" s="13" t="n">
        <f aca="false">IF($B$34=2,IF(M92&gt;1944,M92*0.055,0),IF(M92&gt;972,M92*0.055,0))</f>
        <v>405.845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991913.521497915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991913.521497915</v>
      </c>
      <c r="C93" s="13" t="n">
        <f aca="false">IF((B93-(P93/2))*$C$3&gt;0,(B93-(P93/2))*$C$3,0)</f>
        <v>43187.9536223002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39298.9650500502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7235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7235</v>
      </c>
      <c r="N93" s="13" t="n">
        <f aca="false">IF($B$34=2,IF(M93&gt;1944,M93*0.055,0),IF(M93&gt;972,M93*0.055,0))</f>
        <v>397.925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986155.834871965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986155.834871965</v>
      </c>
      <c r="C94" s="13" t="n">
        <f aca="false">IF((B94-(P94/2))*$C$3&gt;0,(B94-(P94/2))*$C$3,0)</f>
        <v>42902.4571004808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39474.5917378695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7291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7291</v>
      </c>
      <c r="N94" s="13" t="n">
        <f aca="false">IF($B$34=2,IF(M94&gt;1944,M94*0.055,0),IF(M94&gt;972,M94*0.055,0))</f>
        <v>401.005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979239.794500174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979239.794500174</v>
      </c>
      <c r="C95" s="13" t="n">
        <f aca="false">IF((B95-(P95/2))*$C$3&gt;0,(B95-(P95/2))*$C$3,0)</f>
        <v>42564.4847390991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38877.8677597998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7100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7100</v>
      </c>
      <c r="N95" s="13" t="n">
        <f aca="false">IF($B$34=2,IF(M95&gt;1944,M95*0.055,0),IF(M95&gt;972,M95*0.055,0))</f>
        <v>390.5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970536.635651476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970536.635651476</v>
      </c>
      <c r="C96" s="13" t="n">
        <f aca="false">IF((B96-(P96/2))*$C$3&gt;0,(B96-(P96/2))*$C$3,0)</f>
        <v>42146.0828114321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38187.2666103675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6881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6881</v>
      </c>
      <c r="N96" s="13" t="n">
        <f aca="false">IF($B$34=2,IF(M96&gt;1944,M96*0.055,0),IF(M96&gt;972,M96*0.055,0))</f>
        <v>378.455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959933.304672048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959933.304672048</v>
      </c>
      <c r="C97" s="13" t="n">
        <f aca="false">IF((B97-(P97/2))*$C$3&gt;0,(B97-(P97/2))*$C$3,0)</f>
        <v>41642.1938825432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37397.0559242611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6632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6632</v>
      </c>
      <c r="N97" s="13" t="n">
        <f aca="false">IF($B$34=2,IF(M97&gt;1944,M97*0.055,0),IF(M97&gt;972,M97*0.055,0))</f>
        <v>364.76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947311.42046587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947311.42046587</v>
      </c>
      <c r="C98" s="13" t="n">
        <f aca="false">IF((B98-(P98/2))*$C$3&gt;0,(B98-(P98/2))*$C$3,0)</f>
        <v>41047.5226542176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36501.2317136213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6353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6353</v>
      </c>
      <c r="N98" s="13" t="n">
        <f aca="false">IF($B$34=2,IF(M98&gt;1944,M98*0.055,0),IF(M98&gt;972,M98*0.055,0))</f>
        <v>349.415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932544.833194488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932544.833194488</v>
      </c>
      <c r="C99" s="13" t="n">
        <f aca="false">IF((B99-(P99/2))*$C$3&gt;0,(B99-(P99/2))*$C$3,0)</f>
        <v>40356.4275248618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37515.4282399136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6669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6669</v>
      </c>
      <c r="N99" s="13" t="n">
        <f aca="false">IF($B$34=2,IF(M99&gt;1944,M99*0.055,0),IF(M99&gt;972,M99*0.055,0))</f>
        <v>366.795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917061.805759923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917061.805759923</v>
      </c>
      <c r="C100" s="13" t="n">
        <f aca="false">IF((B100-(P100/2))*$C$3&gt;0,(B100-(P100/2))*$C$3,0)</f>
        <v>39632.2813993531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36458.1970513488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6339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6339</v>
      </c>
      <c r="N100" s="13" t="n">
        <f aca="false">IF($B$34=2,IF(M100&gt;1944,M100*0.055,0),IF(M100&gt;972,M100*0.055,0))</f>
        <v>348.645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899216.557163186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899216.557163186</v>
      </c>
      <c r="C101" s="13" t="n">
        <f aca="false">IF((B101-(P101/2))*$C$3&gt;0,(B101-(P101/2))*$C$3,0)</f>
        <v>38801.9681644844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35277.6215972771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5976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5976</v>
      </c>
      <c r="N101" s="13" t="n">
        <f aca="false">IF($B$34=2,IF(M101&gt;1944,M101*0.055,0),IF(M101&gt;972,M101*0.055,0))</f>
        <v>328.68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878862.698239694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878862.698239694</v>
      </c>
      <c r="C102" s="13" t="n">
        <f aca="false">IF((B102-(P102/2))*$C$3&gt;0,(B102-(P102/2))*$C$3,0)</f>
        <v>37858.9431842067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33966.2957693273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5578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5578</v>
      </c>
      <c r="N102" s="13" t="n">
        <f aca="false">IF($B$34=2,IF(M102&gt;1944,M102*0.055,0),IF(M102&gt;972,M102*0.055,0))</f>
        <v>306.79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855846.518620026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855846.518620026</v>
      </c>
      <c r="C103" s="13" t="n">
        <f aca="false">IF((B103-(P103/2))*$C$3&gt;0,(B103-(P103/2))*$C$3,0)</f>
        <v>36796.3351874762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32516.4437374445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5145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5145</v>
      </c>
      <c r="N103" s="13" t="n">
        <f aca="false">IF($B$34=2,IF(M103&gt;1944,M103*0.055,0),IF(M103&gt;972,M103*0.055,0))</f>
        <v>282.975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830004.43612986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830004.43612986</v>
      </c>
      <c r="C104" s="13" t="n">
        <f aca="false">IF((B104-(P104/2))*$C$3&gt;0,(B104-(P104/2))*$C$3,0)</f>
        <v>35606.832966539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30919.8044937753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4677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4677</v>
      </c>
      <c r="N104" s="13" t="n">
        <f aca="false">IF($B$34=2,IF(M104&gt;1944,M104*0.055,0),IF(M104&gt;972,M104*0.055,0))</f>
        <v>257.235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801162.438253059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801162.438253059</v>
      </c>
      <c r="C105" s="13" t="n">
        <f aca="false">IF((B105-(P105/2))*$C$3&gt;0,(B105-(P105/2))*$C$3,0)</f>
        <v>34282.6605208921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29167.6047345087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4174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4174</v>
      </c>
      <c r="N105" s="13" t="n">
        <f aca="false">IF($B$34=2,IF(M105&gt;1944,M105*0.055,0),IF(M105&gt;972,M105*0.055,0))</f>
        <v>229.57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769135.493909021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769135.493909021</v>
      </c>
      <c r="C106" s="13" t="n">
        <f aca="false">IF((B106-(P106/2))*$C$3&gt;0,(B106-(P106/2))*$C$3,0)</f>
        <v>32815.5508812028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27250.5303085687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3637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3637</v>
      </c>
      <c r="N106" s="13" t="n">
        <f aca="false">IF($B$34=2,IF(M106&gt;1944,M106*0.055,0),IF(M106&gt;972,M106*0.055,0))</f>
        <v>200.035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733725.879021294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733725.879021294</v>
      </c>
      <c r="C107" s="13" t="n">
        <f aca="false">IF((B107-(P107/2))*$C$3&gt;0,(B107-(P107/2))*$C$3,0)</f>
        <v>31196.6717034951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25158.6493178133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3066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3066</v>
      </c>
      <c r="N107" s="13" t="n">
        <f aca="false">IF($B$34=2,IF(M107&gt;1944,M107*0.055,0),IF(M107&gt;972,M107*0.055,0))</f>
        <v>168.63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694723.532435941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694723.532435941</v>
      </c>
      <c r="C108" s="13" t="n">
        <f aca="false">IF((B108-(P108/2))*$C$3&gt;0,(B108-(P108/2))*$C$3,0)</f>
        <v>29416.6410087287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22881.4252379247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2462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2462</v>
      </c>
      <c r="N108" s="13" t="n">
        <f aca="false">IF($B$34=2,IF(M108&gt;1944,M108*0.055,0),IF(M108&gt;972,M108*0.055,0))</f>
        <v>135.41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651904.312114088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651904.312114088</v>
      </c>
      <c r="C109" s="13" t="n">
        <f aca="false">IF((B109-(P109/2))*$C$3&gt;0,(B109-(P109/2))*$C$3,0)</f>
        <v>27465.4496923385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20407.6366783269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1827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1827</v>
      </c>
      <c r="N109" s="13" t="n">
        <f aca="false">IF($B$34=2,IF(M109&gt;1944,M109*0.055,0),IF(M109&gt;972,M109*0.055,0))</f>
        <v>100.485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605028.168138046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605028.168138046</v>
      </c>
      <c r="C110" s="13" t="n">
        <f aca="false">IF((B110-(P110/2))*$C$3&gt;0,(B110-(P110/2))*$C$3,0)</f>
        <v>25332.3803380088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17725.2933088559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1164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1164</v>
      </c>
      <c r="N110" s="13" t="n">
        <f aca="false">IF($B$34=2,IF(M110&gt;1944,M110*0.055,0),IF(M110&gt;972,M110*0.055,0))</f>
        <v>64.02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553837.228594629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553837.228594629</v>
      </c>
      <c r="C111" s="13" t="n">
        <f aca="false">IF((B111-(P111/2))*$C$3&gt;0,(B111-(P111/2))*$C$3,0)</f>
        <v>23005.9221608249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14821.5477714514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513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513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498044.029213979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498044.029213979</v>
      </c>
      <c r="C112" s="13" t="n">
        <f aca="false">IF((B112-(P112/2))*$C$3&gt;0,(B112-(P112/2))*$C$3,0)</f>
        <v>20473.2483307168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11682.169820568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437126.443882121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437126.443882121</v>
      </c>
      <c r="C113" s="13" t="n">
        <f aca="false">IF((B113-(P113/2))*$C$3&gt;0,(B113-(P113/2))*$C$3,0)</f>
        <v>17711.1108121589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8282.43782068939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370223.688270051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370223.688270051</v>
      </c>
      <c r="C114" s="13" t="n">
        <f aca="false">IF((B114-(P114/2))*$C$3&gt;0,(B114-(P114/2))*$C$3,0)</f>
        <v>14681.2228476157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4582.5177204804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296945.083937624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296945.083937624</v>
      </c>
      <c r="C115" s="13" t="n">
        <f aca="false">IF((B115-(P115/2))*$C$3&gt;0,(B115-(P115/2))*$C$3,0)</f>
        <v>11366.1680033509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563.36841383601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216877.744176702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216877.744176702</v>
      </c>
      <c r="C116" s="13" t="n">
        <f aca="false">IF((B116-(P116/2))*$C$3&gt;0,(B116-(P116/2))*$C$3,0)</f>
        <v>7747.54133764412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129585.393404927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129585.393404927</v>
      </c>
      <c r="C117" s="13" t="n">
        <f aca="false">IF((B117-(P117/2))*$C$3&gt;0,(B117-(P117/2))*$C$3,0)</f>
        <v>3805.89689574428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34607.1261122442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34607.1261122442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-68064.5901835945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-68064.5901835945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-174772.747866339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-174772.747866339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-285672.071427489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-285672.071427489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-400923.355921533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-400923.355921533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-519582.712109706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-519582.712109706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-642929.266817056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-642929.266817056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-771143.511166942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-771143.511166942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-904413.050337659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-904413.050337659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-1042932.89227218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-1042932.89227218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-1186905.74847801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-1186905.74847801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-1336542.34743952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-1336542.34743952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-1492061.7611885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-1492061.7611885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-1653691.74560287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-1653691.74560287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-1821669.09502887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-1821669.09502887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-1996240.01184883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-1996240.01184883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-2177660.49164422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-2177660.49164422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-2366196.72463278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992080.034622</v>
      </c>
      <c r="C138" s="13" t="n">
        <f aca="false">Q90</f>
        <v>998740.9774</v>
      </c>
      <c r="D138" s="13" t="n">
        <f aca="false">B138-B2</f>
        <v>-7918.96537799994</v>
      </c>
      <c r="E138" s="13" t="n">
        <f aca="false">C138-C2</f>
        <v>-1258.02260000003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982759.971702838</v>
      </c>
      <c r="C139" s="13" t="n">
        <f aca="false">Q91</f>
        <v>996076.34588456</v>
      </c>
      <c r="D139" s="13" t="n">
        <f aca="false">B139-B138</f>
        <v>-9320.06291916233</v>
      </c>
      <c r="E139" s="13" t="n">
        <f aca="false">C139-C138</f>
        <v>-2664.63151543995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971970.269893862</v>
      </c>
      <c r="C140" s="13" t="n">
        <f aca="false">Q92</f>
        <v>991913.521497915</v>
      </c>
      <c r="D140" s="13" t="n">
        <f aca="false">B140-B139</f>
        <v>-10789.7018089755</v>
      </c>
      <c r="E140" s="13" t="n">
        <f aca="false">C140-C139</f>
        <v>-4162.82438664557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959635.462163444</v>
      </c>
      <c r="C141" s="13" t="n">
        <f aca="false">Q93</f>
        <v>986155.834871965</v>
      </c>
      <c r="D141" s="13" t="n">
        <f aca="false">B141-B140</f>
        <v>-12334.8077304178</v>
      </c>
      <c r="E141" s="13" t="n">
        <f aca="false">C141-C140</f>
        <v>-5757.68662594992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945679.730724786</v>
      </c>
      <c r="C142" s="13" t="n">
        <f aca="false">Q94</f>
        <v>979239.794500174</v>
      </c>
      <c r="D142" s="13" t="n">
        <f aca="false">B142-B141</f>
        <v>-13955.7314386582</v>
      </c>
      <c r="E142" s="13" t="n">
        <f aca="false">C142-C141</f>
        <v>-6916.04037179041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930022.325543948</v>
      </c>
      <c r="C143" s="13" t="n">
        <f aca="false">Q95</f>
        <v>970536.635651476</v>
      </c>
      <c r="D143" s="13" t="n">
        <f aca="false">B143-B142</f>
        <v>-15657.4051808383</v>
      </c>
      <c r="E143" s="13" t="n">
        <f aca="false">C143-C142</f>
        <v>-8703.15884869837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912579.651660201</v>
      </c>
      <c r="C144" s="13" t="n">
        <f aca="false">Q96</f>
        <v>959933.304672048</v>
      </c>
      <c r="D144" s="13" t="n">
        <f aca="false">B144-B143</f>
        <v>-17442.6738837468</v>
      </c>
      <c r="E144" s="13" t="n">
        <f aca="false">C144-C143</f>
        <v>-10603.330979428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893262.870822565</v>
      </c>
      <c r="C145" s="13" t="n">
        <f aca="false">Q97</f>
        <v>947311.42046587</v>
      </c>
      <c r="D145" s="13" t="n">
        <f aca="false">B145-B144</f>
        <v>-19316.7808376364</v>
      </c>
      <c r="E145" s="13" t="n">
        <f aca="false">C145-C144</f>
        <v>-12621.8842061773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871979.979929862</v>
      </c>
      <c r="C146" s="13" t="n">
        <f aca="false">Q98</f>
        <v>932544.833194488</v>
      </c>
      <c r="D146" s="13" t="n">
        <f aca="false">B146-B145</f>
        <v>-21282.8908927023</v>
      </c>
      <c r="E146" s="13" t="n">
        <f aca="false">C146-C145</f>
        <v>-14766.5872713825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848634.54820029</v>
      </c>
      <c r="C147" s="13" t="n">
        <f aca="false">Q99</f>
        <v>917061.805759923</v>
      </c>
      <c r="D147" s="13" t="n">
        <f aca="false">B147-B146</f>
        <v>-23345.4317295724</v>
      </c>
      <c r="E147" s="13" t="n">
        <f aca="false">C147-C146</f>
        <v>-15483.0274345651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825386.092649609</v>
      </c>
      <c r="C148" s="13" t="n">
        <f aca="false">Q100</f>
        <v>899216.557163186</v>
      </c>
      <c r="D148" s="13" t="n">
        <f aca="false">B148-B147</f>
        <v>-23248.4555506815</v>
      </c>
      <c r="E148" s="13" t="n">
        <f aca="false">C148-C147</f>
        <v>-17845.2485967369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799963.48720877</v>
      </c>
      <c r="C149" s="13" t="n">
        <f aca="false">Q101</f>
        <v>878862.698239694</v>
      </c>
      <c r="D149" s="13" t="n">
        <f aca="false">B149-B148</f>
        <v>-25422.6054408387</v>
      </c>
      <c r="E149" s="13" t="n">
        <f aca="false">C149-C148</f>
        <v>-20353.8589234916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772259.563642008</v>
      </c>
      <c r="C150" s="13" t="n">
        <f aca="false">Q102</f>
        <v>855846.518620026</v>
      </c>
      <c r="D150" s="13" t="n">
        <f aca="false">B150-B149</f>
        <v>-27703.9235667614</v>
      </c>
      <c r="E150" s="13" t="n">
        <f aca="false">C150-C149</f>
        <v>-23016.1796196683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742162.123472173</v>
      </c>
      <c r="C151" s="13" t="n">
        <f aca="false">Q103</f>
        <v>830004.43612986</v>
      </c>
      <c r="D151" s="13" t="n">
        <f aca="false">B151-B150</f>
        <v>-30097.4401698356</v>
      </c>
      <c r="E151" s="13" t="n">
        <f aca="false">C151-C150</f>
        <v>-25842.0824901658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709552.605396363</v>
      </c>
      <c r="C152" s="13" t="n">
        <f aca="false">Q104</f>
        <v>801162.438253059</v>
      </c>
      <c r="D152" s="13" t="n">
        <f aca="false">B152-B151</f>
        <v>-32609.5180758094</v>
      </c>
      <c r="E152" s="13" t="n">
        <f aca="false">C152-C151</f>
        <v>-28841.9978768014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674306.988869326</v>
      </c>
      <c r="C153" s="13" t="n">
        <f aca="false">Q105</f>
        <v>769135.493909021</v>
      </c>
      <c r="D153" s="13" t="n">
        <f aca="false">B153-B152</f>
        <v>-35245.6165270375</v>
      </c>
      <c r="E153" s="13" t="n">
        <f aca="false">C153-C152</f>
        <v>-32026.9443440381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636294.450518406</v>
      </c>
      <c r="C154" s="13" t="n">
        <f aca="false">Q106</f>
        <v>733725.879021294</v>
      </c>
      <c r="D154" s="13" t="n">
        <f aca="false">B154-B153</f>
        <v>-38012.5383509197</v>
      </c>
      <c r="E154" s="13" t="n">
        <f aca="false">C154-C153</f>
        <v>-35409.6148877271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595375.967026145</v>
      </c>
      <c r="C155" s="13" t="n">
        <f aca="false">Q107</f>
        <v>694723.532435941</v>
      </c>
      <c r="D155" s="13" t="n">
        <f aca="false">B155-B154</f>
        <v>-40918.4834922608</v>
      </c>
      <c r="E155" s="13" t="n">
        <f aca="false">C155-C154</f>
        <v>-39002.346585353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551405.153323803</v>
      </c>
      <c r="C156" s="13" t="n">
        <f aca="false">Q108</f>
        <v>651904.312114088</v>
      </c>
      <c r="D156" s="13" t="n">
        <f aca="false">B156-B155</f>
        <v>-43970.8137023429</v>
      </c>
      <c r="E156" s="13" t="n">
        <f aca="false">C156-C155</f>
        <v>-42819.2203218525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504279.376976066</v>
      </c>
      <c r="C157" s="13" t="n">
        <f aca="false">Q109</f>
        <v>605028.168138046</v>
      </c>
      <c r="D157" s="13" t="n">
        <f aca="false">B157-B156</f>
        <v>-47125.776347737</v>
      </c>
      <c r="E157" s="13" t="n">
        <f aca="false">C157-C156</f>
        <v>-46876.1439760425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453698.341231549</v>
      </c>
      <c r="C158" s="13" t="n">
        <f aca="false">Q110</f>
        <v>553837.228594629</v>
      </c>
      <c r="D158" s="13" t="n">
        <f aca="false">B158-B157</f>
        <v>-50581.0357445162</v>
      </c>
      <c r="E158" s="13" t="n">
        <f aca="false">C158-C157</f>
        <v>-51190.9395434164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402751.318628744</v>
      </c>
      <c r="C159" s="13" t="n">
        <f aca="false">Q111</f>
        <v>498044.029213979</v>
      </c>
      <c r="D159" s="13" t="n">
        <f aca="false">B159-B158</f>
        <v>-50947.0226028057</v>
      </c>
      <c r="E159" s="13" t="n">
        <f aca="false">C159-C158</f>
        <v>-55793.1993806504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348107.122223401</v>
      </c>
      <c r="C160" s="13" t="n">
        <f aca="false">Q112</f>
        <v>437126.443882121</v>
      </c>
      <c r="D160" s="13" t="n">
        <f aca="false">B160-B159</f>
        <v>-54644.1964053422</v>
      </c>
      <c r="E160" s="13" t="n">
        <f aca="false">C160-C159</f>
        <v>-60917.5853318574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289305.255376153</v>
      </c>
      <c r="C161" s="13" t="n">
        <f aca="false">Q113</f>
        <v>370223.688270051</v>
      </c>
      <c r="D161" s="13" t="n">
        <f aca="false">B161-B160</f>
        <v>-58801.8668472489</v>
      </c>
      <c r="E161" s="13" t="n">
        <f aca="false">C161-C160</f>
        <v>-66902.7556120709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225832.119177242</v>
      </c>
      <c r="C162" s="13" t="n">
        <f aca="false">Q114</f>
        <v>296945.083937624</v>
      </c>
      <c r="D162" s="13" t="n">
        <f aca="false">B162-B161</f>
        <v>-63473.1361989108</v>
      </c>
      <c r="E162" s="13" t="n">
        <f aca="false">C162-C161</f>
        <v>-73278.6043324265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157446.032551767</v>
      </c>
      <c r="C163" s="13" t="n">
        <f aca="false">Q115</f>
        <v>216877.744176702</v>
      </c>
      <c r="D163" s="13" t="n">
        <f aca="false">B163-B162</f>
        <v>-68386.0866254753</v>
      </c>
      <c r="E163" s="13" t="n">
        <f aca="false">C163-C162</f>
        <v>-80067.3397609226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83895.543247174</v>
      </c>
      <c r="C164" s="13" t="n">
        <f aca="false">Q116</f>
        <v>129585.393404927</v>
      </c>
      <c r="D164" s="13" t="n">
        <f aca="false">B164-B163</f>
        <v>-73550.4893045925</v>
      </c>
      <c r="E164" s="13" t="n">
        <f aca="false">C164-C163</f>
        <v>-87292.3507717745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4919.13763257075</v>
      </c>
      <c r="C165" s="13" t="n">
        <f aca="false">Q117</f>
        <v>34607.1261122442</v>
      </c>
      <c r="D165" s="13" t="n">
        <f aca="false">B165-B164</f>
        <v>-78976.4056146033</v>
      </c>
      <c r="E165" s="13" t="n">
        <f aca="false">C165-C164</f>
        <v>-94978.2672926828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-78315.3294584445</v>
      </c>
      <c r="C166" s="13" t="n">
        <f aca="false">Q118</f>
        <v>-68064.5901835945</v>
      </c>
      <c r="D166" s="13" t="n">
        <f aca="false">B166-B165</f>
        <v>-83234.4670910153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-164024.000312333</v>
      </c>
      <c r="C167" s="13" t="n">
        <f aca="false">Q119</f>
        <v>-174772.747866339</v>
      </c>
      <c r="D167" s="13" t="n">
        <f aca="false">B167-B166</f>
        <v>-85708.670853888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-252280.025615007</v>
      </c>
      <c r="C168" s="13" t="n">
        <f aca="false">Q120</f>
        <v>-285672.071427489</v>
      </c>
      <c r="D168" s="13" t="n">
        <f aca="false">B168-B167</f>
        <v>-88256.0253026745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-343158.855603478</v>
      </c>
      <c r="C169" s="13" t="n">
        <f aca="false">Q121</f>
        <v>-400923.355921533</v>
      </c>
      <c r="D169" s="13" t="n">
        <f aca="false">B169-B168</f>
        <v>-90878.8299884709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-436738.318420865</v>
      </c>
      <c r="C170" s="13" t="n">
        <f aca="false">Q122</f>
        <v>-519582.712109706</v>
      </c>
      <c r="D170" s="13" t="n">
        <f aca="false">B170-B169</f>
        <v>-93579.4628173874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-533098.701367208</v>
      </c>
      <c r="C171" s="13" t="n">
        <f aca="false">Q123</f>
        <v>-642929.266817056</v>
      </c>
      <c r="D171" s="13" t="n">
        <f aca="false">B171-B170</f>
        <v>-96360.3829463425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-632322.835160623</v>
      </c>
      <c r="C172" s="13" t="n">
        <f aca="false">Q124</f>
        <v>-771143.511166942</v>
      </c>
      <c r="D172" s="13" t="n">
        <f aca="false">B172-B171</f>
        <v>-99224.1337934152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-734496.18132814</v>
      </c>
      <c r="C173" s="13" t="n">
        <f aca="false">Q125</f>
        <v>-904413.050337659</v>
      </c>
      <c r="D173" s="13" t="n">
        <f aca="false">B173-B172</f>
        <v>-102173.346167517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-839706.922850489</v>
      </c>
      <c r="C174" s="13" t="n">
        <f aca="false">Q126</f>
        <v>-1042932.89227218</v>
      </c>
      <c r="D174" s="13" t="n">
        <f aca="false">B174-B173</f>
        <v>-105210.741522349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-948046.05819032</v>
      </c>
      <c r="C175" s="13" t="n">
        <f aca="false">Q127</f>
        <v>-1186905.74847801</v>
      </c>
      <c r="D175" s="13" t="n">
        <f aca="false">B175-B174</f>
        <v>-108339.135339831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-1059607.49883871</v>
      </c>
      <c r="C176" s="13" t="n">
        <f aca="false">Q128</f>
        <v>-1336542.34743952</v>
      </c>
      <c r="D176" s="13" t="n">
        <f aca="false">B176-B175</f>
        <v>-111561.440648388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-1174488.17052046</v>
      </c>
      <c r="C177" s="13" t="n">
        <f aca="false">Q129</f>
        <v>-1492061.7611885</v>
      </c>
      <c r="D177" s="13" t="n">
        <f aca="false">B177-B176</f>
        <v>-114880.671681751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-1292788.11820459</v>
      </c>
      <c r="C178" s="13" t="n">
        <f aca="false">Q130</f>
        <v>-1653691.74560287</v>
      </c>
      <c r="D178" s="13" t="n">
        <f aca="false">B178-B177</f>
        <v>-118299.947684131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-1414610.6150725</v>
      </c>
      <c r="C179" s="13" t="n">
        <f aca="false">Q131</f>
        <v>-1821669.09502887</v>
      </c>
      <c r="D179" s="13" t="n">
        <f aca="false">B179-B178</f>
        <v>-121822.496867911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-1540062.27560274</v>
      </c>
      <c r="C180" s="13" t="n">
        <f aca="false">Q132</f>
        <v>-1996240.01184883</v>
      </c>
      <c r="D180" s="13" t="n">
        <f aca="false">B180-B179</f>
        <v>-125451.660530243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-1669253.17293797</v>
      </c>
      <c r="C181" s="13" t="n">
        <f aca="false">Q133</f>
        <v>-2177660.49164422</v>
      </c>
      <c r="D181" s="13" t="n">
        <f aca="false">B181-B180</f>
        <v>-129190.897335222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-1802296.96070657</v>
      </c>
      <c r="C182" s="13" t="n">
        <f aca="false">Q134</f>
        <v>-2366196.72463278</v>
      </c>
      <c r="D182" s="13" t="n">
        <f aca="false">B182-B181</f>
        <v>-133043.787768601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11784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17005</v>
      </c>
      <c r="D192" s="26" t="n">
        <v>954.8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66760</v>
      </c>
      <c r="D193" s="26" t="n">
        <v>181.19</v>
      </c>
      <c r="E193" s="26" t="n">
        <v>2397</v>
      </c>
      <c r="F193" s="26" t="n">
        <v>991.21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10636.31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18971.06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14.6%+2.5%+3.6%</f>
        <v>0.207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5512.5</v>
      </c>
      <c r="C30" s="4" t="n">
        <v>5512.5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11258.7414885</v>
      </c>
      <c r="J42" s="18" t="n">
        <f aca="false">MAX((MAX((C42-(1000*$B$34)),0))+(D42*$B$8)+(E42*$B$13)+(F42*$B$18)+(G42*$B$23)-H42-I42,0)</f>
        <v>38798.3140115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6939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6939</v>
      </c>
      <c r="N42" s="13" t="n">
        <f aca="false">IF($B$34=2,IF(M42&gt;1944,M42*0.055,0),IF(M42&gt;972,M42*0.055,0))</f>
        <v>381.645</v>
      </c>
      <c r="O42" s="13" t="n">
        <f aca="false">M42*$B$33</f>
        <v>624.51</v>
      </c>
      <c r="P42" s="13" t="n">
        <f aca="false">B36*12</f>
        <v>39996</v>
      </c>
      <c r="Q42" s="13" t="n">
        <f aca="false">B42+C42+D42+E42+F42+G42-H42-I42-M42-N42-O42-P42</f>
        <v>991856.1590115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991856.1590115</v>
      </c>
      <c r="C43" s="13" t="n">
        <f aca="false">IF((B43-(P43/2))*$B$3&gt;0,(B43-(P43/2))*$B$3,0)</f>
        <v>53910.3806001383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11271.0432720709</v>
      </c>
      <c r="J43" s="18" t="n">
        <f aca="false">MAX((MAX((C43-(1000*$B$34)),0))+(D43*$B$8)+(E43*$B$13)+(F43*$B$18)+(G43*$B$23)-H43-I43,0)</f>
        <v>38156.3523280673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6737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6737</v>
      </c>
      <c r="N43" s="13" t="n">
        <f aca="false">IF($B$34=2,IF(M43&gt;1944,M43*0.055,0),IF(M43&gt;972,M43*0.055,0))</f>
        <v>370.535</v>
      </c>
      <c r="O43" s="13" t="n">
        <f aca="false">M43*$B$33</f>
        <v>606.33</v>
      </c>
      <c r="P43" s="13" t="n">
        <f aca="false">P42*(1+$B$37)</f>
        <v>40995.9</v>
      </c>
      <c r="Q43" s="13" t="n">
        <f aca="false">B43+C43+D43+E43+F43+G43-H43-I43-M43-N43-O43-P43</f>
        <v>982302.746339567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982302.746339567</v>
      </c>
      <c r="C44" s="13" t="n">
        <f aca="false">IF((B44-(P44/2))*$B$3&gt;0,(B44-(P44/2))*$B$3,0)</f>
        <v>53351.725291221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11265.7876587019</v>
      </c>
      <c r="J44" s="18" t="n">
        <f aca="false">MAX((MAX((C44-(1000*$B$34)),0))+(D44*$B$8)+(E44*$B$13)+(F44*$B$18)+(G44*$B$23)-H44-I44,0)</f>
        <v>37446.2183075191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6516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6516</v>
      </c>
      <c r="N44" s="13" t="n">
        <f aca="false">IF($B$34=2,IF(M44&gt;1944,M44*0.055,0),IF(M44&gt;972,M44*0.055,0))</f>
        <v>358.38</v>
      </c>
      <c r="O44" s="13" t="n">
        <f aca="false">M44*$B$33</f>
        <v>586.44</v>
      </c>
      <c r="P44" s="13" t="n">
        <f aca="false">P43*(1+$B$37)</f>
        <v>42020.7975</v>
      </c>
      <c r="Q44" s="13" t="n">
        <f aca="false">B44+C44+D44+E44+F44+G44-H44-I44-M44-N44-O44-P44</f>
        <v>971267.347147086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971267.347147086</v>
      </c>
      <c r="C45" s="13" t="n">
        <f aca="false">IF((B45-(P45/2))*$B$3&gt;0,(B45-(P45/2))*$B$3,0)</f>
        <v>52710.1087077727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11241.6064863275</v>
      </c>
      <c r="J45" s="18" t="n">
        <f aca="false">MAX((MAX((C45-(1000*$B$34)),0))+(D45*$B$8)+(E45*$B$13)+(F45*$B$18)+(G45*$B$23)-H45-I45,0)</f>
        <v>36664.9955268202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6275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6275</v>
      </c>
      <c r="N45" s="13" t="n">
        <f aca="false">IF($B$34=2,IF(M45&gt;1944,M45*0.055,0),IF(M45&gt;972,M45*0.055,0))</f>
        <v>345.125</v>
      </c>
      <c r="O45" s="13" t="n">
        <f aca="false">M45*$B$33</f>
        <v>564.75</v>
      </c>
      <c r="P45" s="13" t="n">
        <f aca="false">P44*(1+$B$37)</f>
        <v>43071.3174375</v>
      </c>
      <c r="Q45" s="13" t="n">
        <f aca="false">B45+C45+D45+E45+F45+G45-H45-I45-M45-N45-O45-P45</f>
        <v>958676.150236407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958676.150236407</v>
      </c>
      <c r="C46" s="13" t="n">
        <f aca="false">IF((B46-(P46/2))*$B$3&gt;0,(B46-(P46/2))*$B$3,0)</f>
        <v>51981.4165527577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11197.058595628</v>
      </c>
      <c r="J46" s="18" t="n">
        <f aca="false">MAX((MAX((C46-(1000*$B$34)),0))+(D46*$B$8)+(E46*$B$13)+(F46*$B$18)+(G46*$B$23)-H46-I46,0)</f>
        <v>35809.6934612466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6013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6013</v>
      </c>
      <c r="N46" s="13" t="n">
        <f aca="false">IF($B$34=2,IF(M46&gt;1944,M46*0.055,0),IF(M46&gt;972,M46*0.055,0))</f>
        <v>330.715</v>
      </c>
      <c r="O46" s="13" t="n">
        <f aca="false">M46*$B$33</f>
        <v>541.17</v>
      </c>
      <c r="P46" s="13" t="n">
        <f aca="false">P45*(1+$B$37)</f>
        <v>44148.1003734375</v>
      </c>
      <c r="Q46" s="13" t="n">
        <f aca="false">B46+C46+D46+E46+F46+G46-H46-I46-M46-N46-O46-P46</f>
        <v>944452.858324216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944452.858324216</v>
      </c>
      <c r="C47" s="13" t="n">
        <f aca="false">IF((B47-(P47/2))*$B$3&gt;0,(B47-(P47/2))*$B$3,0)</f>
        <v>51161.396106997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11130.6262875194</v>
      </c>
      <c r="J47" s="18" t="n">
        <f aca="false">MAX((MAX((C47-(1000*$B$34)),0))+(D47*$B$8)+(E47*$B$13)+(F47*$B$18)+(G47*$B$23)-H47-I47,0)</f>
        <v>34877.2454212798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5731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5731</v>
      </c>
      <c r="N47" s="13" t="n">
        <f aca="false">IF($B$34=2,IF(M47&gt;1944,M47*0.055,0),IF(M47&gt;972,M47*0.055,0))</f>
        <v>315.205</v>
      </c>
      <c r="O47" s="13" t="n">
        <f aca="false">M47*$B$33</f>
        <v>515.79</v>
      </c>
      <c r="P47" s="13" t="n">
        <f aca="false">P46*(1+$B$37)</f>
        <v>45251.8028827734</v>
      </c>
      <c r="Q47" s="13" t="n">
        <f aca="false">B47+C47+D47+E47+F47+G47-H47-I47-M47-N47-O47-P47</f>
        <v>928516.305862722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928516.305862722</v>
      </c>
      <c r="C48" s="13" t="n">
        <f aca="false">IF((B48-(P48/2))*$B$3&gt;0,(B48-(P48/2))*$B$3,0)</f>
        <v>50245.5240071342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11040.6836956934</v>
      </c>
      <c r="J48" s="18" t="n">
        <f aca="false">MAX((MAX((C48-(1000*$B$34)),0))+(D48*$B$8)+(E48*$B$13)+(F48*$B$18)+(G48*$B$23)-H48-I48,0)</f>
        <v>33864.407315324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5427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5427</v>
      </c>
      <c r="N48" s="13" t="n">
        <f aca="false">IF($B$34=2,IF(M48&gt;1944,M48*0.055,0),IF(M48&gt;972,M48*0.055,0))</f>
        <v>298.485</v>
      </c>
      <c r="O48" s="13" t="n">
        <f aca="false">M48*$B$33</f>
        <v>488.43</v>
      </c>
      <c r="P48" s="13" t="n">
        <f aca="false">P47*(1+$B$37)</f>
        <v>46383.0979548428</v>
      </c>
      <c r="Q48" s="13" t="n">
        <f aca="false">B48+C48+D48+E48+F48+G48-H48-I48-M48-N48-O48-P48</f>
        <v>910783.700223203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910783.700223203</v>
      </c>
      <c r="C49" s="13" t="n">
        <f aca="false">IF((B49-(P49/2))*$B$3&gt;0,(B49-(P49/2))*$B$3,0)</f>
        <v>49229.1861199347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10925.53261449</v>
      </c>
      <c r="J49" s="18" t="n">
        <f aca="false">MAX((MAX((C49-(1000*$B$34)),0))+(D49*$B$8)+(E49*$B$13)+(F49*$B$18)+(G49*$B$23)-H49-I49,0)</f>
        <v>32767.9010245027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5103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5103</v>
      </c>
      <c r="N49" s="13" t="n">
        <f aca="false">IF($B$34=2,IF(M49&gt;1944,M49*0.055,0),IF(M49&gt;972,M49*0.055,0))</f>
        <v>280.665</v>
      </c>
      <c r="O49" s="13" t="n">
        <f aca="false">M49*$B$33</f>
        <v>459.27</v>
      </c>
      <c r="P49" s="13" t="n">
        <f aca="false">P48*(1+$B$37)</f>
        <v>47542.6754037138</v>
      </c>
      <c r="Q49" s="13" t="n">
        <f aca="false">B49+C49+D49+E49+F49+G49-H49-I49-M49-N49-O49-P49</f>
        <v>891165.990843992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891165.990843992</v>
      </c>
      <c r="C50" s="13" t="n">
        <f aca="false">IF((B50-(P50/2))*$B$3&gt;0,(B50-(P50/2))*$B$3,0)</f>
        <v>48107.4205183272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10783.3426800393</v>
      </c>
      <c r="J50" s="18" t="n">
        <f aca="false">MAX((MAX((C50-(1000*$B$34)),0))+(D50*$B$8)+(E50*$B$13)+(F50*$B$18)+(G50*$B$23)-H50-I50,0)</f>
        <v>31584.2164957035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4758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4758</v>
      </c>
      <c r="N50" s="13" t="n">
        <f aca="false">IF($B$34=2,IF(M50&gt;1944,M50*0.055,0),IF(M50&gt;972,M50*0.055,0))</f>
        <v>261.69</v>
      </c>
      <c r="O50" s="13" t="n">
        <f aca="false">M50*$B$33</f>
        <v>428.22</v>
      </c>
      <c r="P50" s="13" t="n">
        <f aca="false">P49*(1+$B$37)</f>
        <v>48731.2422888067</v>
      </c>
      <c r="Q50" s="13" t="n">
        <f aca="false">B50+C50+D50+E50+F50+G50-H50-I50-M50-N50-O50-P50</f>
        <v>869571.055050889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869571.055050889</v>
      </c>
      <c r="C51" s="13" t="n">
        <f aca="false">IF((B51-(P51/2))*$B$3&gt;0,(B51-(P51/2))*$B$3,0)</f>
        <v>46875.0942824721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10612.1862563931</v>
      </c>
      <c r="J51" s="18" t="n">
        <f aca="false">MAX((MAX((C51-(1000*$B$34)),0))+(D51*$B$8)+(E51*$B$13)+(F51*$B$18)+(G51*$B$23)-H51-I51,0)</f>
        <v>30309.7529230782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4391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4391</v>
      </c>
      <c r="N51" s="13" t="n">
        <f aca="false">IF($B$34=2,IF(M51&gt;1944,M51*0.055,0),IF(M51&gt;972,M51*0.055,0))</f>
        <v>241.505</v>
      </c>
      <c r="O51" s="13" t="n">
        <f aca="false">M51*$B$33</f>
        <v>395.19</v>
      </c>
      <c r="P51" s="13" t="n">
        <f aca="false">P50*(1+$B$37)</f>
        <v>49949.5233460268</v>
      </c>
      <c r="Q51" s="13" t="n">
        <f aca="false">B51+C51+D51+E51+F51+G51-H51-I51-M51-N51-O51-P51</f>
        <v>845903.58962794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845903.58962794</v>
      </c>
      <c r="C52" s="13" t="n">
        <f aca="false">IF((B52-(P52/2))*$B$3&gt;0,(B52-(P52/2))*$B$3,0)</f>
        <v>45526.8974696771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11400.5749477781</v>
      </c>
      <c r="J52" s="18" t="n">
        <f aca="false">MAX((MAX((C52-(1000*$B$34)),0))+(D52*$B$8)+(E52*$B$13)+(F52*$B$18)+(G52*$B$23)-H52-I52,0)</f>
        <v>32282.2754392633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4961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4961</v>
      </c>
      <c r="N52" s="13" t="n">
        <f aca="false">IF($B$34=2,IF(M52&gt;1944,M52*0.055,0),IF(M52&gt;972,M52*0.055,0))</f>
        <v>272.855</v>
      </c>
      <c r="O52" s="13" t="n">
        <f aca="false">M52*$B$33</f>
        <v>446.49</v>
      </c>
      <c r="P52" s="13" t="n">
        <f aca="false">P51*(1+$B$37)</f>
        <v>51198.2614296775</v>
      </c>
      <c r="Q52" s="13" t="n">
        <f aca="false">B52+C52+D52+E52+F52+G52-H52-I52-M52-N52-O52-P52</f>
        <v>822307.258637526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822307.258637526</v>
      </c>
      <c r="C53" s="13" t="n">
        <f aca="false">IF((B53-(P53/2))*$B$3&gt;0,(B53-(P53/2))*$B$3,0)</f>
        <v>44181.7823058423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11211.6326399783</v>
      </c>
      <c r="J53" s="18" t="n">
        <f aca="false">MAX((MAX((C53-(1000*$B$34)),0))+(D53*$B$8)+(E53*$B$13)+(F53*$B$18)+(G53*$B$23)-H53-I53,0)</f>
        <v>30926.5104645096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4568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4568</v>
      </c>
      <c r="N53" s="13" t="n">
        <f aca="false">IF($B$34=2,IF(M53&gt;1944,M53*0.055,0),IF(M53&gt;972,M53*0.055,0))</f>
        <v>251.24</v>
      </c>
      <c r="O53" s="13" t="n">
        <f aca="false">M53*$B$33</f>
        <v>411.12</v>
      </c>
      <c r="P53" s="13" t="n">
        <f aca="false">P52*(1+$B$37)</f>
        <v>52478.2179654194</v>
      </c>
      <c r="Q53" s="13" t="n">
        <f aca="false">B53+C53+D53+E53+F53+G53-H53-I53-M53-N53-O53-P53</f>
        <v>796525.191136616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796525.191136616</v>
      </c>
      <c r="C54" s="13" t="n">
        <f aca="false">IF((B54-(P54/2))*$B$3&gt;0,(B54-(P54/2))*$B$3,0)</f>
        <v>42714.4707958283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10989.3465340765</v>
      </c>
      <c r="J54" s="18" t="n">
        <f aca="false">MAX((MAX((C54-(1000*$B$34)),0))+(D54*$B$8)+(E54*$B$13)+(F54*$B$18)+(G54*$B$23)-H54-I54,0)</f>
        <v>29471.7447463365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4154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4154</v>
      </c>
      <c r="N54" s="13" t="n">
        <f aca="false">IF($B$34=2,IF(M54&gt;1944,M54*0.055,0),IF(M54&gt;972,M54*0.055,0))</f>
        <v>228.47</v>
      </c>
      <c r="O54" s="13" t="n">
        <f aca="false">M54*$B$33</f>
        <v>373.86</v>
      </c>
      <c r="P54" s="13" t="n">
        <f aca="false">P53*(1+$B$37)</f>
        <v>53790.1734145549</v>
      </c>
      <c r="Q54" s="13" t="n">
        <f aca="false">B54+C54+D54+E54+F54+G54-H54-I54-M54-N54-O54-P54</f>
        <v>768450.432468398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768450.432468398</v>
      </c>
      <c r="C55" s="13" t="n">
        <f aca="false">IF((B55-(P55/2))*$B$3&gt;0,(B55-(P55/2))*$B$3,0)</f>
        <v>41119.0047569358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10731.3815242899</v>
      </c>
      <c r="J55" s="18" t="n">
        <f aca="false">MAX((MAX((C55-(1000*$B$34)),0))+(D55*$B$8)+(E55*$B$13)+(F55*$B$18)+(G55*$B$23)-H55-I55,0)</f>
        <v>27913.8868735369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3718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3718</v>
      </c>
      <c r="N55" s="13" t="n">
        <f aca="false">IF($B$34=2,IF(M55&gt;1944,M55*0.055,0),IF(M55&gt;972,M55*0.055,0))</f>
        <v>204.49</v>
      </c>
      <c r="O55" s="13" t="n">
        <f aca="false">M55*$B$33</f>
        <v>334.62</v>
      </c>
      <c r="P55" s="13" t="n">
        <f aca="false">P54*(1+$B$37)</f>
        <v>55134.9277499188</v>
      </c>
      <c r="Q55" s="13" t="n">
        <f aca="false">B55+C55+D55+E55+F55+G55-H55-I55-M55-N55-O55-P55</f>
        <v>737972.281592016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737972.281592016</v>
      </c>
      <c r="C56" s="13" t="n">
        <f aca="false">IF((B56-(P56/2))*$B$3&gt;0,(B56-(P56/2))*$B$3,0)</f>
        <v>39389.2175271702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10435.2786392335</v>
      </c>
      <c r="J56" s="18" t="n">
        <f aca="false">MAX((MAX((C56-(1000*$B$34)),0))+(D56*$B$8)+(E56*$B$13)+(F56*$B$18)+(G56*$B$23)-H56-I56,0)</f>
        <v>26248.7396295127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3262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3262</v>
      </c>
      <c r="N56" s="13" t="n">
        <f aca="false">IF($B$34=2,IF(M56&gt;1944,M56*0.055,0),IF(M56&gt;972,M56*0.055,0))</f>
        <v>179.41</v>
      </c>
      <c r="O56" s="13" t="n">
        <f aca="false">M56*$B$33</f>
        <v>293.58</v>
      </c>
      <c r="P56" s="13" t="n">
        <f aca="false">P55*(1+$B$37)</f>
        <v>56513.3009436667</v>
      </c>
      <c r="Q56" s="13" t="n">
        <f aca="false">B56+C56+D56+E56+F56+G56-H56-I56-M56-N56-O56-P56</f>
        <v>704972.730277862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704972.730277862</v>
      </c>
      <c r="C57" s="13" t="n">
        <f aca="false">IF((B57-(P57/2))*$B$3&gt;0,(B57-(P57/2))*$B$3,0)</f>
        <v>37518.5363267049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10098.4033643679</v>
      </c>
      <c r="J57" s="18" t="n">
        <f aca="false">MAX((MAX((C57-(1000*$B$34)),0))+(D57*$B$8)+(E57*$B$13)+(F57*$B$18)+(G57*$B$23)-H57-I57,0)</f>
        <v>24471.8530764975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2787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2787</v>
      </c>
      <c r="N57" s="13" t="n">
        <f aca="false">IF($B$34=2,IF(M57&gt;1944,M57*0.055,0),IF(M57&gt;972,M57*0.055,0))</f>
        <v>153.285</v>
      </c>
      <c r="O57" s="13" t="n">
        <f aca="false">M57*$B$33</f>
        <v>250.83</v>
      </c>
      <c r="P57" s="13" t="n">
        <f aca="false">P56*(1+$B$37)</f>
        <v>57926.1334672584</v>
      </c>
      <c r="Q57" s="13" t="n">
        <f aca="false">B57+C57+D57+E57+F57+G57-H57-I57-M57-N57-O57-P57</f>
        <v>669327.334887101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669327.334887101</v>
      </c>
      <c r="C58" s="13" t="n">
        <f aca="false">IF((B58-(P58/2))*$B$3&gt;0,(B58-(P58/2))*$B$3,0)</f>
        <v>35500.0306274248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9717.95071977962</v>
      </c>
      <c r="J58" s="18" t="n">
        <f aca="false">MAX((MAX((C58-(1000*$B$34)),0))+(D58*$B$8)+(E58*$B$13)+(F58*$B$18)+(G58*$B$23)-H58-I58,0)</f>
        <v>22578.5668495485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2292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2292</v>
      </c>
      <c r="N58" s="13" t="n">
        <f aca="false">IF($B$34=2,IF(M58&gt;1944,M58*0.055,0),IF(M58&gt;972,M58*0.055,0))</f>
        <v>126.06</v>
      </c>
      <c r="O58" s="13" t="n">
        <f aca="false">M58*$B$33</f>
        <v>206.28</v>
      </c>
      <c r="P58" s="13" t="n">
        <f aca="false">P57*(1+$B$37)</f>
        <v>59374.2868039399</v>
      </c>
      <c r="Q58" s="13" t="n">
        <f aca="false">B58+C58+D58+E58+F58+G58-H58-I58-M58-N58-O58-P58</f>
        <v>630907.27493271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630907.27493271</v>
      </c>
      <c r="C59" s="13" t="n">
        <f aca="false">IF((B59-(P59/2))*$B$3&gt;0,(B59-(P59/2))*$B$3,0)</f>
        <v>33326.5263884858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9290.9670090924</v>
      </c>
      <c r="J59" s="18" t="n">
        <f aca="false">MAX((MAX((C59-(1000*$B$34)),0))+(D59*$B$8)+(E59*$B$13)+(F59*$B$18)+(G59*$B$23)-H59-I59,0)</f>
        <v>20564.101600514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1780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1780</v>
      </c>
      <c r="N59" s="13" t="n">
        <f aca="false">IF($B$34=2,IF(M59&gt;1944,M59*0.055,0),IF(M59&gt;972,M59*0.055,0))</f>
        <v>97.9</v>
      </c>
      <c r="O59" s="13" t="n">
        <f aca="false">M59*$B$33</f>
        <v>160.2</v>
      </c>
      <c r="P59" s="13" t="n">
        <f aca="false">P58*(1+$B$37)</f>
        <v>60858.6439740383</v>
      </c>
      <c r="Q59" s="13" t="n">
        <f aca="false">B59+C59+D59+E59+F59+G59-H59-I59-M59-N59-O59-P59</f>
        <v>589574.632559186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589574.632559186</v>
      </c>
      <c r="C60" s="13" t="n">
        <f aca="false">IF((B60-(P60/2))*$B$3&gt;0,(B60-(P60/2))*$B$3,0)</f>
        <v>30990.3440524982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8814.27992405625</v>
      </c>
      <c r="J60" s="18" t="n">
        <f aca="false">MAX((MAX((C60-(1000*$B$34)),0))+(D60*$B$8)+(E60*$B$13)+(F60*$B$18)+(G60*$B$23)-H60-I60,0)</f>
        <v>18423.365800013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1251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1251</v>
      </c>
      <c r="N60" s="13" t="n">
        <f aca="false">IF($B$34=2,IF(M60&gt;1944,M60*0.055,0),IF(M60&gt;972,M60*0.055,0))</f>
        <v>68.805</v>
      </c>
      <c r="O60" s="13" t="n">
        <f aca="false">M60*$B$33</f>
        <v>112.59</v>
      </c>
      <c r="P60" s="13" t="n">
        <f aca="false">P59*(1+$B$37)</f>
        <v>62380.1100733893</v>
      </c>
      <c r="Q60" s="13" t="n">
        <f aca="false">B60+C60+D60+E60+F60+G60-H60-I60-M60-N60-O60-P60</f>
        <v>545185.493285809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545185.493285809</v>
      </c>
      <c r="C61" s="13" t="n">
        <f aca="false">IF((B61-(P61/2))*$B$3&gt;0,(B61-(P61/2))*$B$3,0)</f>
        <v>28483.4706214624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8284.53318235137</v>
      </c>
      <c r="J61" s="18" t="n">
        <f aca="false">MAX((MAX((C61-(1000*$B$34)),0))+(D61*$B$8)+(E61*$B$13)+(F61*$B$18)+(G61*$B$23)-H61-I61,0)</f>
        <v>16151.0920369077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721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721</v>
      </c>
      <c r="N61" s="13" t="n">
        <f aca="false">IF($B$34=2,IF(M61&gt;1944,M61*0.055,0),IF(M61&gt;972,M61*0.055,0))</f>
        <v>0</v>
      </c>
      <c r="O61" s="13" t="n">
        <f aca="false">M61*$B$33</f>
        <v>64.89</v>
      </c>
      <c r="P61" s="13" t="n">
        <f aca="false">P60*(1+$B$37)</f>
        <v>63939.612825224</v>
      </c>
      <c r="Q61" s="13" t="n">
        <f aca="false">B61+C61+D61+E61+F61+G61-H61-I61-M61-N61-O61-P61</f>
        <v>497611.082497493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497611.082497493</v>
      </c>
      <c r="C62" s="13" t="n">
        <f aca="false">IF((B62-(P62/2))*$B$3&gt;0,(B62-(P62/2))*$B$3,0)</f>
        <v>25798.7327163134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7698.47634660666</v>
      </c>
      <c r="J62" s="18" t="n">
        <f aca="false">MAX((MAX((C62-(1000*$B$34)),0))+(D62*$B$8)+(E62*$B$13)+(F62*$B$18)+(G62*$B$23)-H62-I62,0)</f>
        <v>13742.7190689192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255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255</v>
      </c>
      <c r="N62" s="13" t="n">
        <f aca="false">IF($B$34=2,IF(M62&gt;1944,M62*0.055,0),IF(M62&gt;972,M62*0.055,0))</f>
        <v>0</v>
      </c>
      <c r="O62" s="13" t="n">
        <f aca="false">M62*$B$33</f>
        <v>22.95</v>
      </c>
      <c r="P62" s="13" t="n">
        <f aca="false">P61*(1+$B$37)</f>
        <v>65538.1031458546</v>
      </c>
      <c r="Q62" s="13" t="n">
        <f aca="false">B62+C62+D62+E62+F62+G62-H62-I62-M62-N62-O62-P62</f>
        <v>446537.748420558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446537.748420558</v>
      </c>
      <c r="C63" s="13" t="n">
        <f aca="false">IF((B63-(P63/2))*$B$3&gt;0,(B63-(P63/2))*$B$3,0)</f>
        <v>22918.695615986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8467.25009253277</v>
      </c>
      <c r="J63" s="18" t="n">
        <f aca="false">MAX((MAX((C63-(1000*$B$34)),0))+(D63*$B$8)+(E63*$B$13)+(F63*$B$18)+(G63*$B$23)-H63-I63,0)</f>
        <v>15324.0043500905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549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549</v>
      </c>
      <c r="N63" s="13" t="n">
        <f aca="false">IF($B$34=2,IF(M63&gt;1944,M63*0.055,0),IF(M63&gt;972,M63*0.055,0))</f>
        <v>0</v>
      </c>
      <c r="O63" s="13" t="n">
        <f aca="false">M63*$B$33</f>
        <v>49.41</v>
      </c>
      <c r="P63" s="13" t="n">
        <f aca="false">P62*(1+$B$37)</f>
        <v>67176.555724501</v>
      </c>
      <c r="Q63" s="13" t="n">
        <f aca="false">B63+C63+D63+E63+F63+G63-H63-I63-M63-N63-O63-P63</f>
        <v>395086.787046147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395086.787046147</v>
      </c>
      <c r="C64" s="13" t="n">
        <f aca="false">IF((B64-(P64/2))*$B$3&gt;0,(B64-(P64/2))*$B$3,0)</f>
        <v>20016.5635241724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7825.20156037481</v>
      </c>
      <c r="J64" s="18" t="n">
        <f aca="false">MAX((MAX((C64-(1000*$B$34)),0))+(D64*$B$8)+(E64*$B$13)+(F64*$B$18)+(G64*$B$23)-H64-I64,0)</f>
        <v>12767.5476466532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98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98</v>
      </c>
      <c r="N64" s="13" t="n">
        <f aca="false">IF($B$34=2,IF(M64&gt;1944,M64*0.055,0),IF(M64&gt;972,M64*0.055,0))</f>
        <v>0</v>
      </c>
      <c r="O64" s="13" t="n">
        <f aca="false">M64*$B$33</f>
        <v>8.82</v>
      </c>
      <c r="P64" s="13" t="n">
        <f aca="false">P63*(1+$B$37)</f>
        <v>68855.9696176135</v>
      </c>
      <c r="Q64" s="13" t="n">
        <f aca="false">B64+C64+D64+E64+F64+G64-H64-I64-M64-N64-O64-P64</f>
        <v>339891.545075187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339891.545075187</v>
      </c>
      <c r="C65" s="13" t="n">
        <f aca="false">IF((B65-(P65/2))*$B$3&gt;0,(B65-(P65/2))*$B$3,0)</f>
        <v>16905.4587658619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7115.29621754024</v>
      </c>
      <c r="J65" s="18" t="n">
        <f aca="false">MAX((MAX((C65-(1000*$B$34)),0))+(D65*$B$8)+(E65*$B$13)+(F65*$B$18)+(G65*$B$23)-H65-I65,0)</f>
        <v>10053.7814130157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280367.957630149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280367.957630149</v>
      </c>
      <c r="C66" s="13" t="n">
        <f aca="false">IF((B66-(P66/2))*$B$3&gt;0,(B66-(P66/2))*$B$3,0)</f>
        <v>13552.936613017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6327.17397447796</v>
      </c>
      <c r="J66" s="18" t="n">
        <f aca="false">MAX((MAX((C66-(1000*$B$34)),0))+(D66*$B$8)+(E66*$B$13)+(F66*$B$18)+(G66*$B$23)-H66-I66,0)</f>
        <v>7159.8637265154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216186.018277159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216186.018277159</v>
      </c>
      <c r="C67" s="13" t="n">
        <f aca="false">IF((B67-(P67/2))*$B$3&gt;0,(B67-(P67/2))*$B$3,0)</f>
        <v>9940.65185303964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5453.84132657388</v>
      </c>
      <c r="J67" s="18" t="n">
        <f aca="false">MAX((MAX((C67-(1000*$B$34)),0))+(D67*$B$8)+(E67*$B$13)+(F67*$B$18)+(G67*$B$23)-H67-I67,0)</f>
        <v>4073.65123151587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147109.321352182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147109.321352182</v>
      </c>
      <c r="C68" s="13" t="n">
        <f aca="false">IF((B68-(P68/2))*$B$3&gt;0,(B68-(P68/2))*$B$3,0)</f>
        <v>6055.45336966985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4489.46169441921</v>
      </c>
      <c r="J68" s="18" t="n">
        <f aca="false">MAX((MAX((C68-(1000*$B$34)),0))+(D68*$B$8)+(E68*$B$13)+(F68*$B$18)+(G68*$B$23)-H68-I68,0)</f>
        <v>787.001830823929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72892.2163226006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72892.2163226006</v>
      </c>
      <c r="C69" s="13" t="n">
        <f aca="false">IF((B69-(P69/2))*$B$3&gt;0,(B69-(P69/2))*$B$3,0)</f>
        <v>1883.67619139369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3427.87380896704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-6720.44647932997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-6720.44647932997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2970.65202179141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-90112.7743058028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-90112.7743058028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3024.53341484774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-175982.169157581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-175982.169157581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3079.43953677868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-264401.836174771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-264401.836174771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3135.39040176335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-355447.281112127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-355447.281112127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3192.40642043718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-449196.388715142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-449196.388715142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3250.50840780233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-545729.503992334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-545729.503992334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3309.71759129666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-645129.51649833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-645129.51649833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3370.05561902421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-747481.947747051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-747481.947747051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3431.5445681505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-852875.041879302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-852875.041879302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3494.20695346607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-961399.859714245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-961399.859714245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3558.06573612144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-1073150.37631962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-1073150.37631962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3623.1443325371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-1188223.58224127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-1188223.58224127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3689.4666234919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-1306719.58853824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-1306719.58853824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3757.0569633936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-1428741.73577619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-1428741.73577619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3825.94018973502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-1554396.70713777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-1554396.70713777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3896.14163273968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-1683794.6458158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-1683794.6458158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3967.68712520063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-1817049.27686158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7451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7451</v>
      </c>
      <c r="N90" s="13" t="n">
        <f aca="false">IF($B$34=2,IF(M90&gt;1944,M90*0.055,0),IF(M90&gt;972,M90*0.055,0))</f>
        <v>409.805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998890.7874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998890.7874</v>
      </c>
      <c r="C91" s="13" t="n">
        <f aca="false">IF((B91-(P91/2))*$C$3&gt;0,(B91-(P91/2))*$C$3,0)</f>
        <v>43554.46004856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40121.37004856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7359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7359</v>
      </c>
      <c r="N91" s="13" t="n">
        <f aca="false">IF($B$34=2,IF(M91&gt;1944,M91*0.055,0),IF(M91&gt;972,M91*0.055,0))</f>
        <v>404.745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996379.45244856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996379.45244856</v>
      </c>
      <c r="C92" s="13" t="n">
        <f aca="false">IF((B92-(P92/2))*$C$3&gt;0,(B92-(P92/2))*$C$3,0)</f>
        <v>43415.0865947961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39759.8521447961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7244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7244</v>
      </c>
      <c r="N92" s="13" t="n">
        <f aca="false">IF($B$34=2,IF(M92&gt;1944,M92*0.055,0),IF(M92&gt;972,M92*0.055,0))</f>
        <v>398.42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992372.510993356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992372.510993356</v>
      </c>
      <c r="C93" s="13" t="n">
        <f aca="false">IF((B93-(P93/2))*$C$3&gt;0,(B93-(P93/2))*$C$3,0)</f>
        <v>43208.3327558978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39319.3441836478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7104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7104</v>
      </c>
      <c r="N93" s="13" t="n">
        <f aca="false">IF($B$34=2,IF(M93&gt;1944,M93*0.055,0),IF(M93&gt;972,M93*0.055,0))</f>
        <v>390.72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986773.408501004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986773.408501004</v>
      </c>
      <c r="C94" s="13" t="n">
        <f aca="false">IF((B94-(P94/2))*$C$3&gt;0,(B94-(P94/2))*$C$3,0)</f>
        <v>42929.8773696101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39502.0120069989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7162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7162</v>
      </c>
      <c r="N94" s="13" t="n">
        <f aca="false">IF($B$34=2,IF(M94&gt;1944,M94*0.055,0),IF(M94&gt;972,M94*0.055,0))</f>
        <v>393.91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980020.883398343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980020.883398343</v>
      </c>
      <c r="C95" s="13" t="n">
        <f aca="false">IF((B95-(P95/2))*$C$3&gt;0,(B95-(P95/2))*$C$3,0)</f>
        <v>42599.1650861778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38912.5481068785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6975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6975</v>
      </c>
      <c r="N95" s="13" t="n">
        <f aca="false">IF($B$34=2,IF(M95&gt;1944,M95*0.055,0),IF(M95&gt;972,M95*0.055,0))</f>
        <v>383.625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971484.279896723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971484.279896723</v>
      </c>
      <c r="C96" s="13" t="n">
        <f aca="false">IF((B96-(P96/2))*$C$3&gt;0,(B96-(P96/2))*$C$3,0)</f>
        <v>42188.158215921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38229.3420148565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6760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6760</v>
      </c>
      <c r="N96" s="13" t="n">
        <f aca="false">IF($B$34=2,IF(M96&gt;1944,M96*0.055,0),IF(M96&gt;972,M96*0.055,0))</f>
        <v>371.8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961050.679321784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961050.679321784</v>
      </c>
      <c r="C97" s="13" t="n">
        <f aca="false">IF((B97-(P97/2))*$C$3&gt;0,(B97-(P97/2))*$C$3,0)</f>
        <v>41691.8053169915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37446.6673587094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6516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6516</v>
      </c>
      <c r="N97" s="13" t="n">
        <f aca="false">IF($B$34=2,IF(M97&gt;1944,M97*0.055,0),IF(M97&gt;972,M97*0.055,0))</f>
        <v>358.38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948600.786550055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948600.786550055</v>
      </c>
      <c r="C98" s="13" t="n">
        <f aca="false">IF((B98-(P98/2))*$C$3&gt;0,(B98-(P98/2))*$C$3,0)</f>
        <v>41104.7705083554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36558.4795677591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6242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6242</v>
      </c>
      <c r="N98" s="13" t="n">
        <f aca="false">IF($B$34=2,IF(M98&gt;1944,M98*0.055,0),IF(M98&gt;972,M98*0.055,0))</f>
        <v>343.31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934008.552132811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934008.552132811</v>
      </c>
      <c r="C99" s="13" t="n">
        <f aca="false">IF((B99-(P99/2))*$C$3&gt;0,(B99-(P99/2))*$C$3,0)</f>
        <v>40421.4166457234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37580.4173607752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6558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6558</v>
      </c>
      <c r="N99" s="13" t="n">
        <f aca="false">IF($B$34=2,IF(M99&gt;1944,M99*0.055,0),IF(M99&gt;972,M99*0.055,0))</f>
        <v>360.69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918707.618819107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918707.618819107</v>
      </c>
      <c r="C100" s="13" t="n">
        <f aca="false">IF((B100-(P100/2))*$C$3&gt;0,(B100-(P100/2))*$C$3,0)</f>
        <v>39705.3554991809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36531.2711511765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6234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6234</v>
      </c>
      <c r="N100" s="13" t="n">
        <f aca="false">IF($B$34=2,IF(M100&gt;1944,M100*0.055,0),IF(M100&gt;972,M100*0.055,0))</f>
        <v>342.87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901046.219322198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901046.219322198</v>
      </c>
      <c r="C101" s="13" t="n">
        <f aca="false">IF((B101-(P101/2))*$C$3&gt;0,(B101-(P101/2))*$C$3,0)</f>
        <v>38883.2051643445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35358.8585971372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5876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5876</v>
      </c>
      <c r="N101" s="13" t="n">
        <f aca="false">IF($B$34=2,IF(M101&gt;1944,M101*0.055,0),IF(M101&gt;972,M101*0.055,0))</f>
        <v>323.18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880879.097398566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880879.097398566</v>
      </c>
      <c r="C102" s="13" t="n">
        <f aca="false">IF((B102-(P102/2))*$C$3&gt;0,(B102-(P102/2))*$C$3,0)</f>
        <v>37948.4713068606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34055.8238919812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5484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5484</v>
      </c>
      <c r="N102" s="13" t="n">
        <f aca="false">IF($B$34=2,IF(M102&gt;1944,M102*0.055,0),IF(M102&gt;972,M102*0.055,0))</f>
        <v>301.62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858051.615901552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858051.615901552</v>
      </c>
      <c r="C103" s="13" t="n">
        <f aca="false">IF((B103-(P103/2))*$C$3&gt;0,(B103-(P103/2))*$C$3,0)</f>
        <v>36894.241506776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32614.3500567442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5058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5058</v>
      </c>
      <c r="N103" s="13" t="n">
        <f aca="false">IF($B$34=2,IF(M103&gt;1944,M103*0.055,0),IF(M103&gt;972,M103*0.055,0))</f>
        <v>278.19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832399.224730686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832399.224730686</v>
      </c>
      <c r="C104" s="13" t="n">
        <f aca="false">IF((B104-(P104/2))*$C$3&gt;0,(B104-(P104/2))*$C$3,0)</f>
        <v>35713.1615804157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31026.133107652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4596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4596</v>
      </c>
      <c r="N104" s="13" t="n">
        <f aca="false">IF($B$34=2,IF(M104&gt;1944,M104*0.055,0),IF(M104&gt;972,M104*0.055,0))</f>
        <v>252.78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803749.010467761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803749.010467761</v>
      </c>
      <c r="C105" s="13" t="n">
        <f aca="false">IF((B105-(P105/2))*$C$3&gt;0,(B105-(P105/2))*$C$3,0)</f>
        <v>34397.5043272249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29282.4485408415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4100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4100</v>
      </c>
      <c r="N105" s="13" t="n">
        <f aca="false">IF($B$34=2,IF(M105&gt;1944,M105*0.055,0),IF(M105&gt;972,M105*0.055,0))</f>
        <v>225.5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771914.979930056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771914.979930056</v>
      </c>
      <c r="C106" s="13" t="n">
        <f aca="false">IF((B106-(P106/2))*$C$3&gt;0,(B106-(P106/2))*$C$3,0)</f>
        <v>32938.9600605367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27373.9394879027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3569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3569</v>
      </c>
      <c r="N106" s="13" t="n">
        <f aca="false">IF($B$34=2,IF(M106&gt;1944,M106*0.055,0),IF(M106&gt;972,M106*0.055,0))</f>
        <v>196.295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736700.514221663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736700.514221663</v>
      </c>
      <c r="C107" s="13" t="n">
        <f aca="false">IF((B107-(P107/2))*$C$3&gt;0,(B107-(P107/2))*$C$3,0)</f>
        <v>31328.7455063915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25290.7231207097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3005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3005</v>
      </c>
      <c r="N107" s="13" t="n">
        <f aca="false">IF($B$34=2,IF(M107&gt;1944,M107*0.055,0),IF(M107&gt;972,M107*0.055,0))</f>
        <v>165.275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697894.596439206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697894.596439206</v>
      </c>
      <c r="C108" s="13" t="n">
        <f aca="false">IF((B108-(P108/2))*$C$3&gt;0,(B108-(P108/2))*$C$3,0)</f>
        <v>29557.4362504737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23022.2204796696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2407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2407</v>
      </c>
      <c r="N108" s="13" t="n">
        <f aca="false">IF($B$34=2,IF(M108&gt;1944,M108*0.055,0),IF(M108&gt;972,M108*0.055,0))</f>
        <v>132.385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655274.196359099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655274.196359099</v>
      </c>
      <c r="C109" s="13" t="n">
        <f aca="false">IF((B109-(P109/2))*$C$3&gt;0,(B109-(P109/2))*$C$3,0)</f>
        <v>27615.072552817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20557.2595388054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1778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1778</v>
      </c>
      <c r="N109" s="13" t="n">
        <f aca="false">IF($B$34=2,IF(M109&gt;1944,M109*0.055,0),IF(M109&gt;972,M109*0.055,0))</f>
        <v>97.79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608599.370243534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608599.370243534</v>
      </c>
      <c r="C110" s="13" t="n">
        <f aca="false">IF((B110-(P110/2))*$C$3&gt;0,(B110-(P110/2))*$C$3,0)</f>
        <v>25490.9417114925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17883.8546823396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1121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1121</v>
      </c>
      <c r="N110" s="13" t="n">
        <f aca="false">IF($B$34=2,IF(M110&gt;1944,M110*0.055,0),IF(M110&gt;972,M110*0.055,0))</f>
        <v>61.655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557612.357073602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557612.357073602</v>
      </c>
      <c r="C111" s="13" t="n">
        <f aca="false">IF((B111-(P111/2))*$C$3&gt;0,(B111-(P111/2))*$C$3,0)</f>
        <v>23173.5378652913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14989.1634759178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483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483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502016.773397418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502016.773397418</v>
      </c>
      <c r="C112" s="13" t="n">
        <f aca="false">IF((B112-(P112/2))*$C$3&gt;0,(B112-(P112/2))*$C$3,0)</f>
        <v>20649.6381724615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11858.5596623127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441275.577907305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441275.577907305</v>
      </c>
      <c r="C113" s="13" t="n">
        <f aca="false">IF((B113-(P113/2))*$C$3&gt;0,(B113-(P113/2))*$C$3,0)</f>
        <v>17895.3323628771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8466.6593714075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374557.043845953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374557.043845953</v>
      </c>
      <c r="C114" s="13" t="n">
        <f aca="false">IF((B114-(P114/2))*$C$3&gt;0,(B114-(P114/2))*$C$3,0)</f>
        <v>14873.6238351858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4774.91870805043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301470.840501096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301470.840501096</v>
      </c>
      <c r="C115" s="13" t="n">
        <f aca="false">IF((B115-(P115/2))*$C$3&gt;0,(B115-(P115/2))*$C$3,0)</f>
        <v>11567.111594769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764.312005254134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221604.444331592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221604.444331592</v>
      </c>
      <c r="C116" s="13" t="n">
        <f aca="false">IF((B116-(P116/2))*$C$3&gt;0,(B116-(P116/2))*$C$3,0)</f>
        <v>7957.40682452124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134521.959046694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134521.959046694</v>
      </c>
      <c r="C117" s="13" t="n">
        <f aca="false">IF((B117-(P117/2))*$C$3&gt;0,(B117-(P117/2))*$C$3,0)</f>
        <v>4025.08041023875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39762.8752685059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39762.8752685059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-62908.8410273329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-62908.8410273329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-169616.998710077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-169616.998710077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-280516.322271227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-280516.322271227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-395767.606765271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-395767.606765271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-514426.962953443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-514426.962953443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-637773.517660794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-637773.517660794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-765987.762010679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-765987.762010679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-899257.301181397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-899257.301181397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-1037777.14311592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-1037777.14311592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-1181749.99932175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-1181749.99932175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-1331386.59828326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-1331386.59828326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-1486906.01203224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-1486906.01203224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-1648535.99644661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-1648535.99644661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-1816513.34587261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-1816513.34587261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-1991084.26269257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-1991084.26269257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-2172504.74248795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-2172504.74248795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-2361040.97547652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991856.1590115</v>
      </c>
      <c r="C138" s="13" t="n">
        <f aca="false">Q90</f>
        <v>998890.7874</v>
      </c>
      <c r="D138" s="13" t="n">
        <f aca="false">B138-B2</f>
        <v>-8142.84098850004</v>
      </c>
      <c r="E138" s="13" t="n">
        <f aca="false">C138-C2</f>
        <v>-1108.21260000009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982302.746339567</v>
      </c>
      <c r="C139" s="13" t="n">
        <f aca="false">Q91</f>
        <v>996379.45244856</v>
      </c>
      <c r="D139" s="13" t="n">
        <f aca="false">B139-B138</f>
        <v>-9553.41267193272</v>
      </c>
      <c r="E139" s="13" t="n">
        <f aca="false">C139-C138</f>
        <v>-2511.33495143987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971267.347147086</v>
      </c>
      <c r="C140" s="13" t="n">
        <f aca="false">Q92</f>
        <v>992372.510993356</v>
      </c>
      <c r="D140" s="13" t="n">
        <f aca="false">B140-B139</f>
        <v>-11035.3991924808</v>
      </c>
      <c r="E140" s="13" t="n">
        <f aca="false">C140-C139</f>
        <v>-4006.94145520404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958676.150236407</v>
      </c>
      <c r="C141" s="13" t="n">
        <f aca="false">Q93</f>
        <v>986773.408501004</v>
      </c>
      <c r="D141" s="13" t="n">
        <f aca="false">B141-B140</f>
        <v>-12591.1969106798</v>
      </c>
      <c r="E141" s="13" t="n">
        <f aca="false">C141-C140</f>
        <v>-5599.10249235225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944452.858324216</v>
      </c>
      <c r="C142" s="13" t="n">
        <f aca="false">Q94</f>
        <v>980020.883398343</v>
      </c>
      <c r="D142" s="13" t="n">
        <f aca="false">B142-B141</f>
        <v>-14223.291912191</v>
      </c>
      <c r="E142" s="13" t="n">
        <f aca="false">C142-C141</f>
        <v>-6752.52510266111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928516.305862722</v>
      </c>
      <c r="C143" s="13" t="n">
        <f aca="false">Q95</f>
        <v>971484.279896723</v>
      </c>
      <c r="D143" s="13" t="n">
        <f aca="false">B143-B142</f>
        <v>-15936.5524614936</v>
      </c>
      <c r="E143" s="13" t="n">
        <f aca="false">C143-C142</f>
        <v>-8536.60350161966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910783.700223203</v>
      </c>
      <c r="C144" s="13" t="n">
        <f aca="false">Q96</f>
        <v>961050.679321784</v>
      </c>
      <c r="D144" s="13" t="n">
        <f aca="false">B144-B143</f>
        <v>-17732.6056395189</v>
      </c>
      <c r="E144" s="13" t="n">
        <f aca="false">C144-C143</f>
        <v>-10433.600574939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891165.990843992</v>
      </c>
      <c r="C145" s="13" t="n">
        <f aca="false">Q97</f>
        <v>948600.786550055</v>
      </c>
      <c r="D145" s="13" t="n">
        <f aca="false">B145-B144</f>
        <v>-19617.7093792113</v>
      </c>
      <c r="E145" s="13" t="n">
        <f aca="false">C145-C144</f>
        <v>-12449.8927717289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869571.055050889</v>
      </c>
      <c r="C146" s="13" t="n">
        <f aca="false">Q98</f>
        <v>934008.552132811</v>
      </c>
      <c r="D146" s="13" t="n">
        <f aca="false">B146-B145</f>
        <v>-21594.9357931031</v>
      </c>
      <c r="E146" s="13" t="n">
        <f aca="false">C146-C145</f>
        <v>-14592.2344172446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845903.58962794</v>
      </c>
      <c r="C147" s="13" t="n">
        <f aca="false">Q99</f>
        <v>918707.618819107</v>
      </c>
      <c r="D147" s="13" t="n">
        <f aca="false">B147-B146</f>
        <v>-23667.4654229485</v>
      </c>
      <c r="E147" s="13" t="n">
        <f aca="false">C147-C146</f>
        <v>-15300.9333137035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822307.258637526</v>
      </c>
      <c r="C148" s="13" t="n">
        <f aca="false">Q100</f>
        <v>901046.219322198</v>
      </c>
      <c r="D148" s="13" t="n">
        <f aca="false">B148-B147</f>
        <v>-23596.3309904141</v>
      </c>
      <c r="E148" s="13" t="n">
        <f aca="false">C148-C147</f>
        <v>-17661.3994969091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796525.191136616</v>
      </c>
      <c r="C149" s="13" t="n">
        <f aca="false">Q101</f>
        <v>880879.097398566</v>
      </c>
      <c r="D149" s="13" t="n">
        <f aca="false">B149-B148</f>
        <v>-25782.0675009098</v>
      </c>
      <c r="E149" s="13" t="n">
        <f aca="false">C149-C148</f>
        <v>-20167.1219236315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768450.432468398</v>
      </c>
      <c r="C150" s="13" t="n">
        <f aca="false">Q102</f>
        <v>858051.615901552</v>
      </c>
      <c r="D150" s="13" t="n">
        <f aca="false">B150-B149</f>
        <v>-28074.7586682184</v>
      </c>
      <c r="E150" s="13" t="n">
        <f aca="false">C150-C149</f>
        <v>-22827.4814970143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737972.281592016</v>
      </c>
      <c r="C151" s="13" t="n">
        <f aca="false">Q103</f>
        <v>832399.224730686</v>
      </c>
      <c r="D151" s="13" t="n">
        <f aca="false">B151-B150</f>
        <v>-30478.1508763818</v>
      </c>
      <c r="E151" s="13" t="n">
        <f aca="false">C151-C150</f>
        <v>-25652.391170866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704972.730277862</v>
      </c>
      <c r="C152" s="13" t="n">
        <f aca="false">Q104</f>
        <v>803749.010467761</v>
      </c>
      <c r="D152" s="13" t="n">
        <f aca="false">B152-B151</f>
        <v>-32999.5513141539</v>
      </c>
      <c r="E152" s="13" t="n">
        <f aca="false">C152-C151</f>
        <v>-28650.2142629247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669327.334887101</v>
      </c>
      <c r="C153" s="13" t="n">
        <f aca="false">Q105</f>
        <v>771914.979930056</v>
      </c>
      <c r="D153" s="13" t="n">
        <f aca="false">B153-B152</f>
        <v>-35645.3953907609</v>
      </c>
      <c r="E153" s="13" t="n">
        <f aca="false">C153-C152</f>
        <v>-31834.0305377053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630907.27493271</v>
      </c>
      <c r="C154" s="13" t="n">
        <f aca="false">Q106</f>
        <v>736700.514221663</v>
      </c>
      <c r="D154" s="13" t="n">
        <f aca="false">B154-B153</f>
        <v>-38420.0599543916</v>
      </c>
      <c r="E154" s="13" t="n">
        <f aca="false">C154-C153</f>
        <v>-35214.4657083934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589574.632559186</v>
      </c>
      <c r="C155" s="13" t="n">
        <f aca="false">Q107</f>
        <v>697894.596439206</v>
      </c>
      <c r="D155" s="13" t="n">
        <f aca="false">B155-B154</f>
        <v>-41332.6423735243</v>
      </c>
      <c r="E155" s="13" t="n">
        <f aca="false">C155-C154</f>
        <v>-38805.9177824566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545185.493285809</v>
      </c>
      <c r="C156" s="13" t="n">
        <f aca="false">Q108</f>
        <v>655274.196359099</v>
      </c>
      <c r="D156" s="13" t="n">
        <f aca="false">B156-B155</f>
        <v>-44389.1392733763</v>
      </c>
      <c r="E156" s="13" t="n">
        <f aca="false">C156-C155</f>
        <v>-42620.4000801075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497611.082497493</v>
      </c>
      <c r="C157" s="13" t="n">
        <f aca="false">Q109</f>
        <v>608599.370243534</v>
      </c>
      <c r="D157" s="13" t="n">
        <f aca="false">B157-B156</f>
        <v>-47574.4107883163</v>
      </c>
      <c r="E157" s="13" t="n">
        <f aca="false">C157-C156</f>
        <v>-46674.8261155641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446537.748420558</v>
      </c>
      <c r="C158" s="13" t="n">
        <f aca="false">Q110</f>
        <v>557612.357073602</v>
      </c>
      <c r="D158" s="13" t="n">
        <f aca="false">B158-B157</f>
        <v>-51073.3340769354</v>
      </c>
      <c r="E158" s="13" t="n">
        <f aca="false">C158-C157</f>
        <v>-50987.0131699326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395086.787046147</v>
      </c>
      <c r="C159" s="13" t="n">
        <f aca="false">Q111</f>
        <v>502016.773397418</v>
      </c>
      <c r="D159" s="13" t="n">
        <f aca="false">B159-B158</f>
        <v>-51450.9613744105</v>
      </c>
      <c r="E159" s="13" t="n">
        <f aca="false">C159-C158</f>
        <v>-55595.583676184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339891.545075187</v>
      </c>
      <c r="C160" s="13" t="n">
        <f aca="false">Q112</f>
        <v>441275.577907305</v>
      </c>
      <c r="D160" s="13" t="n">
        <f aca="false">B160-B159</f>
        <v>-55195.2419709603</v>
      </c>
      <c r="E160" s="13" t="n">
        <f aca="false">C160-C159</f>
        <v>-60741.1954901127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280367.957630149</v>
      </c>
      <c r="C161" s="13" t="n">
        <f aca="false">Q113</f>
        <v>374557.043845953</v>
      </c>
      <c r="D161" s="13" t="n">
        <f aca="false">B161-B160</f>
        <v>-59523.5874450381</v>
      </c>
      <c r="E161" s="13" t="n">
        <f aca="false">C161-C160</f>
        <v>-66718.5340613526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216186.018277159</v>
      </c>
      <c r="C162" s="13" t="n">
        <f aca="false">Q114</f>
        <v>301470.840501096</v>
      </c>
      <c r="D162" s="13" t="n">
        <f aca="false">B162-B161</f>
        <v>-64181.9393529898</v>
      </c>
      <c r="E162" s="13" t="n">
        <f aca="false">C162-C161</f>
        <v>-73086.2033448564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147109.321352182</v>
      </c>
      <c r="C163" s="13" t="n">
        <f aca="false">Q115</f>
        <v>221604.444331592</v>
      </c>
      <c r="D163" s="13" t="n">
        <f aca="false">B163-B162</f>
        <v>-69076.696924977</v>
      </c>
      <c r="E163" s="13" t="n">
        <f aca="false">C163-C162</f>
        <v>-79866.3961695045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72892.2163226006</v>
      </c>
      <c r="C164" s="13" t="n">
        <f aca="false">Q116</f>
        <v>134521.959046694</v>
      </c>
      <c r="D164" s="13" t="n">
        <f aca="false">B164-B163</f>
        <v>-74217.1050295812</v>
      </c>
      <c r="E164" s="13" t="n">
        <f aca="false">C164-C163</f>
        <v>-87082.4852848974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-6720.44647932997</v>
      </c>
      <c r="C165" s="13" t="n">
        <f aca="false">Q117</f>
        <v>39762.8752685059</v>
      </c>
      <c r="D165" s="13" t="n">
        <f aca="false">B165-B164</f>
        <v>-79612.6628019306</v>
      </c>
      <c r="E165" s="13" t="n">
        <f aca="false">C165-C164</f>
        <v>-94759.0837781883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-90112.7743058028</v>
      </c>
      <c r="C166" s="13" t="n">
        <f aca="false">Q118</f>
        <v>-62908.8410273329</v>
      </c>
      <c r="D166" s="13" t="n">
        <f aca="false">B166-B165</f>
        <v>-83392.3278264728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-175982.169157581</v>
      </c>
      <c r="C167" s="13" t="n">
        <f aca="false">Q119</f>
        <v>-169616.998710077</v>
      </c>
      <c r="D167" s="13" t="n">
        <f aca="false">B167-B166</f>
        <v>-85869.3948517785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-264401.836174771</v>
      </c>
      <c r="C168" s="13" t="n">
        <f aca="false">Q120</f>
        <v>-280516.322271227</v>
      </c>
      <c r="D168" s="13" t="n">
        <f aca="false">B168-B167</f>
        <v>-88419.6670171893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-355447.281112127</v>
      </c>
      <c r="C169" s="13" t="n">
        <f aca="false">Q121</f>
        <v>-395767.606765271</v>
      </c>
      <c r="D169" s="13" t="n">
        <f aca="false">B169-B168</f>
        <v>-91045.4449373569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-449196.388715142</v>
      </c>
      <c r="C170" s="13" t="n">
        <f aca="false">Q122</f>
        <v>-514426.962953443</v>
      </c>
      <c r="D170" s="13" t="n">
        <f aca="false">B170-B169</f>
        <v>-93749.1076030145</v>
      </c>
      <c r="E170" s="13" t="n">
        <f aca="false">C170-C169</f>
        <v>-118659.356188172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-545729.503992334</v>
      </c>
      <c r="C171" s="13" t="n">
        <f aca="false">Q123</f>
        <v>-637773.517660794</v>
      </c>
      <c r="D171" s="13" t="n">
        <f aca="false">B171-B170</f>
        <v>-96533.1152771919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-645129.51649833</v>
      </c>
      <c r="C172" s="13" t="n">
        <f aca="false">Q124</f>
        <v>-765987.762010679</v>
      </c>
      <c r="D172" s="13" t="n">
        <f aca="false">B172-B171</f>
        <v>-99400.0125059962</v>
      </c>
      <c r="E172" s="13" t="n">
        <f aca="false">C172-C171</f>
        <v>-128214.244349886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-747481.947747051</v>
      </c>
      <c r="C173" s="13" t="n">
        <f aca="false">Q125</f>
        <v>-899257.301181397</v>
      </c>
      <c r="D173" s="13" t="n">
        <f aca="false">B173-B172</f>
        <v>-102352.431248721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-852875.041879302</v>
      </c>
      <c r="C174" s="13" t="n">
        <f aca="false">Q126</f>
        <v>-1037777.14311592</v>
      </c>
      <c r="D174" s="13" t="n">
        <f aca="false">B174-B173</f>
        <v>-105393.094132251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-961399.859714245</v>
      </c>
      <c r="C175" s="13" t="n">
        <f aca="false">Q127</f>
        <v>-1181749.99932175</v>
      </c>
      <c r="D175" s="13" t="n">
        <f aca="false">B175-B174</f>
        <v>-108524.817834943</v>
      </c>
      <c r="E175" s="13" t="n">
        <f aca="false">C175-C174</f>
        <v>-143972.856205827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-1073150.37631962</v>
      </c>
      <c r="C176" s="13" t="n">
        <f aca="false">Q128</f>
        <v>-1331386.59828326</v>
      </c>
      <c r="D176" s="13" t="n">
        <f aca="false">B176-B175</f>
        <v>-111750.51660538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-1188223.58224127</v>
      </c>
      <c r="C177" s="13" t="n">
        <f aca="false">Q129</f>
        <v>-1486906.01203224</v>
      </c>
      <c r="D177" s="13" t="n">
        <f aca="false">B177-B176</f>
        <v>-115073.205921644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-1306719.58853824</v>
      </c>
      <c r="C178" s="13" t="n">
        <f aca="false">Q130</f>
        <v>-1648535.99644661</v>
      </c>
      <c r="D178" s="13" t="n">
        <f aca="false">B178-B177</f>
        <v>-118496.006296974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-1428741.73577619</v>
      </c>
      <c r="C179" s="13" t="n">
        <f aca="false">Q131</f>
        <v>-1816513.34587261</v>
      </c>
      <c r="D179" s="13" t="n">
        <f aca="false">B179-B178</f>
        <v>-122022.147237947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-1554396.70713777</v>
      </c>
      <c r="C180" s="13" t="n">
        <f aca="false">Q132</f>
        <v>-1991084.26269257</v>
      </c>
      <c r="D180" s="13" t="n">
        <f aca="false">B180-B179</f>
        <v>-125654.971361582</v>
      </c>
      <c r="E180" s="13" t="n">
        <f aca="false">C180-C179</f>
        <v>-174570.916819964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-1683794.6458158</v>
      </c>
      <c r="C181" s="13" t="n">
        <f aca="false">Q133</f>
        <v>-2172504.74248795</v>
      </c>
      <c r="D181" s="13" t="n">
        <f aca="false">B181-B180</f>
        <v>-129397.938678024</v>
      </c>
      <c r="E181" s="13" t="n">
        <f aca="false">C181-C180</f>
        <v>-181420.479795384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-1817049.27686158</v>
      </c>
      <c r="C182" s="13" t="n">
        <f aca="false">Q134</f>
        <v>-2361040.97547652</v>
      </c>
      <c r="D182" s="13" t="n">
        <f aca="false">B182-B181</f>
        <v>-133254.631045786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12096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17443</v>
      </c>
      <c r="D192" s="26" t="n">
        <v>932.3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68480</v>
      </c>
      <c r="D193" s="26" t="n">
        <v>176.64</v>
      </c>
      <c r="E193" s="26" t="n">
        <v>2397</v>
      </c>
      <c r="F193" s="26" t="n">
        <v>1015.13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10911.42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19246.67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2946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2024-12-27T15:33:54Z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