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PRIVAT\_Geld\"/>
    </mc:Choice>
  </mc:AlternateContent>
  <xr:revisionPtr revIDLastSave="0" documentId="13_ncr:1_{AAE138B6-06B8-42DC-B976-5A2DED192107}" xr6:coauthVersionLast="47" xr6:coauthVersionMax="47" xr10:uidLastSave="{00000000-0000-0000-0000-000000000000}"/>
  <bookViews>
    <workbookView xWindow="-108" yWindow="-108" windowWidth="30936" windowHeight="16776" xr2:uid="{B2B20D47-EFB3-4203-A6EA-C89EAECF641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I38" i="1"/>
  <c r="I39" i="1"/>
  <c r="I40" i="1"/>
  <c r="I41" i="1"/>
  <c r="I42" i="1"/>
  <c r="I43" i="1"/>
  <c r="I44" i="1"/>
  <c r="I36" i="1"/>
  <c r="G37" i="1"/>
  <c r="G38" i="1"/>
  <c r="G39" i="1"/>
  <c r="G40" i="1"/>
  <c r="G41" i="1"/>
  <c r="G42" i="1"/>
  <c r="G43" i="1"/>
  <c r="G44" i="1"/>
  <c r="G36" i="1"/>
  <c r="E38" i="1"/>
  <c r="E39" i="1"/>
  <c r="E40" i="1"/>
  <c r="E41" i="1"/>
  <c r="E42" i="1"/>
  <c r="E43" i="1"/>
  <c r="E44" i="1"/>
  <c r="E36" i="1"/>
  <c r="C38" i="1"/>
  <c r="C39" i="1"/>
  <c r="C41" i="1"/>
  <c r="C42" i="1"/>
  <c r="C43" i="1"/>
  <c r="C44" i="1"/>
  <c r="C36" i="1"/>
  <c r="H45" i="1"/>
  <c r="F45" i="1"/>
  <c r="B40" i="1"/>
  <c r="C40" i="1" s="1"/>
  <c r="D37" i="1"/>
  <c r="D45" i="1" s="1"/>
  <c r="B37" i="1"/>
  <c r="C37" i="1" s="1"/>
  <c r="H30" i="1"/>
  <c r="I29" i="1"/>
  <c r="I28" i="1"/>
  <c r="I27" i="1"/>
  <c r="I26" i="1"/>
  <c r="I25" i="1"/>
  <c r="I24" i="1"/>
  <c r="I23" i="1"/>
  <c r="I22" i="1"/>
  <c r="I21" i="1"/>
  <c r="G28" i="1"/>
  <c r="G22" i="1"/>
  <c r="D22" i="1"/>
  <c r="D30" i="1" s="1"/>
  <c r="E28" i="1"/>
  <c r="C29" i="1"/>
  <c r="E29" i="1"/>
  <c r="C27" i="1"/>
  <c r="C28" i="1"/>
  <c r="B22" i="1"/>
  <c r="C22" i="1" s="1"/>
  <c r="F30" i="1"/>
  <c r="B25" i="1"/>
  <c r="C26" i="1"/>
  <c r="G29" i="1"/>
  <c r="G25" i="1"/>
  <c r="G26" i="1"/>
  <c r="G27" i="1"/>
  <c r="E25" i="1"/>
  <c r="E26" i="1"/>
  <c r="E27" i="1"/>
  <c r="E24" i="1"/>
  <c r="E23" i="1"/>
  <c r="E21" i="1"/>
  <c r="G24" i="1"/>
  <c r="G23" i="1"/>
  <c r="G21" i="1"/>
  <c r="C23" i="1"/>
  <c r="C24" i="1"/>
  <c r="C21" i="1"/>
  <c r="J38" i="1" l="1"/>
  <c r="J41" i="1"/>
  <c r="B45" i="1"/>
  <c r="E37" i="1"/>
  <c r="J37" i="1" s="1"/>
  <c r="J39" i="1"/>
  <c r="J42" i="1"/>
  <c r="J44" i="1"/>
  <c r="J43" i="1"/>
  <c r="J36" i="1"/>
  <c r="J40" i="1"/>
  <c r="J23" i="1"/>
  <c r="J24" i="1"/>
  <c r="J26" i="1"/>
  <c r="J27" i="1"/>
  <c r="J28" i="1"/>
  <c r="J21" i="1"/>
  <c r="J29" i="1"/>
  <c r="E22" i="1"/>
  <c r="J22" i="1" s="1"/>
  <c r="B30" i="1"/>
  <c r="C25" i="1"/>
  <c r="J25" i="1" s="1"/>
  <c r="N27" i="1" l="1"/>
  <c r="M27" i="1"/>
  <c r="M28" i="1"/>
  <c r="N28" i="1"/>
  <c r="N24" i="1"/>
  <c r="M24" i="1"/>
  <c r="N21" i="1"/>
  <c r="M21" i="1"/>
  <c r="N26" i="1"/>
  <c r="M26" i="1"/>
  <c r="N25" i="1"/>
  <c r="M25" i="1"/>
  <c r="N23" i="1"/>
  <c r="M23" i="1"/>
  <c r="N29" i="1"/>
  <c r="M29" i="1"/>
  <c r="M22" i="1"/>
  <c r="N22" i="1"/>
  <c r="N37" i="1"/>
  <c r="M37" i="1"/>
  <c r="M36" i="1"/>
  <c r="N36" i="1"/>
  <c r="N38" i="1"/>
  <c r="M38" i="1"/>
  <c r="N42" i="1"/>
  <c r="M42" i="1"/>
  <c r="M40" i="1"/>
  <c r="N40" i="1"/>
  <c r="N43" i="1"/>
  <c r="M43" i="1"/>
  <c r="N39" i="1"/>
  <c r="M39" i="1"/>
  <c r="N41" i="1"/>
  <c r="M41" i="1"/>
  <c r="N44" i="1"/>
  <c r="M44" i="1"/>
  <c r="J45" i="1"/>
  <c r="J30" i="1"/>
  <c r="N30" i="1" l="1"/>
  <c r="M30" i="1"/>
  <c r="M45" i="1"/>
  <c r="N45" i="1"/>
</calcChain>
</file>

<file path=xl/sharedStrings.xml><?xml version="1.0" encoding="utf-8"?>
<sst xmlns="http://schemas.openxmlformats.org/spreadsheetml/2006/main" count="60" uniqueCount="25">
  <si>
    <t>Gewichtung</t>
  </si>
  <si>
    <t>Region</t>
  </si>
  <si>
    <t>Lateinam.</t>
  </si>
  <si>
    <t>Afrika</t>
  </si>
  <si>
    <t>Europa</t>
  </si>
  <si>
    <t>Nordamerika</t>
  </si>
  <si>
    <t>Pazifik</t>
  </si>
  <si>
    <t>USA</t>
  </si>
  <si>
    <t>Reg x Gew</t>
  </si>
  <si>
    <t>Kontrollsumme</t>
  </si>
  <si>
    <t>Summe Region</t>
  </si>
  <si>
    <t>Asien - China</t>
  </si>
  <si>
    <t>Asien Rest</t>
  </si>
  <si>
    <t>Pazifik - Japan</t>
  </si>
  <si>
    <t>Chance</t>
  </si>
  <si>
    <t>Gewichtung:</t>
  </si>
  <si>
    <t>0 bis 10 (=hoch), 5 = Durchschnitt</t>
  </si>
  <si>
    <r>
      <t>World</t>
    </r>
    <r>
      <rPr>
        <b/>
        <sz val="10"/>
        <color theme="1"/>
        <rFont val="Aptos Narrow"/>
        <family val="2"/>
        <scheme val="minor"/>
      </rPr>
      <t xml:space="preserve"> ExUSA</t>
    </r>
    <r>
      <rPr>
        <sz val="10"/>
        <color theme="1"/>
        <rFont val="Aptos Narrow"/>
        <family val="2"/>
        <scheme val="minor"/>
      </rPr>
      <t xml:space="preserve"> (IE00085PWS28)</t>
    </r>
  </si>
  <si>
    <r>
      <rPr>
        <b/>
        <sz val="10"/>
        <color theme="1"/>
        <rFont val="Aptos Narrow"/>
        <family val="2"/>
        <scheme val="minor"/>
      </rPr>
      <t>World</t>
    </r>
    <r>
      <rPr>
        <sz val="10"/>
        <color theme="1"/>
        <rFont val="Aptos Narrow"/>
        <family val="2"/>
        <scheme val="minor"/>
      </rPr>
      <t xml:space="preserve"> Ucits (IE00BJ0KDQ92)</t>
    </r>
  </si>
  <si>
    <t>Risiko</t>
  </si>
  <si>
    <r>
      <rPr>
        <b/>
        <sz val="10"/>
        <color theme="1"/>
        <rFont val="Aptos Narrow"/>
        <family val="2"/>
        <scheme val="minor"/>
      </rPr>
      <t xml:space="preserve">     All World</t>
    </r>
    <r>
      <rPr>
        <sz val="10"/>
        <color theme="1"/>
        <rFont val="Aptos Narrow"/>
        <family val="2"/>
        <scheme val="minor"/>
      </rPr>
      <t xml:space="preserve"> </t>
    </r>
    <r>
      <rPr>
        <b/>
        <sz val="10"/>
        <color theme="1"/>
        <rFont val="Aptos Narrow"/>
        <family val="2"/>
        <scheme val="minor"/>
      </rPr>
      <t>IMI</t>
    </r>
    <r>
      <rPr>
        <sz val="10"/>
        <color theme="1"/>
        <rFont val="Aptos Narrow"/>
        <family val="2"/>
        <scheme val="minor"/>
      </rPr>
      <t xml:space="preserve"> (IE00B3YLTY66)</t>
    </r>
  </si>
  <si>
    <r>
      <t xml:space="preserve">     FTSE All-World UCITS</t>
    </r>
    <r>
      <rPr>
        <sz val="10"/>
        <color theme="1"/>
        <rFont val="Aptos Narrow"/>
        <family val="2"/>
        <scheme val="minor"/>
      </rPr>
      <t xml:space="preserve"> (IE00B3RBWM25)</t>
    </r>
  </si>
  <si>
    <r>
      <rPr>
        <b/>
        <sz val="10"/>
        <color theme="1"/>
        <rFont val="Aptos Narrow"/>
        <family val="2"/>
        <scheme val="minor"/>
      </rPr>
      <t>World</t>
    </r>
    <r>
      <rPr>
        <sz val="10"/>
        <color theme="1"/>
        <rFont val="Aptos Narrow"/>
        <family val="2"/>
        <scheme val="minor"/>
      </rPr>
      <t xml:space="preserve"> Ucits </t>
    </r>
    <r>
      <rPr>
        <b/>
        <sz val="10"/>
        <color theme="1"/>
        <rFont val="Aptos Narrow"/>
        <family val="2"/>
        <scheme val="minor"/>
      </rPr>
      <t>EM</t>
    </r>
    <r>
      <rPr>
        <sz val="10"/>
        <color theme="1"/>
        <rFont val="Aptos Narrow"/>
        <family val="2"/>
        <scheme val="minor"/>
      </rPr>
      <t xml:space="preserve"> (IE00B4L5YC18)</t>
    </r>
  </si>
  <si>
    <t>ROT = Werte von Hand angepaßt (aus Einzelwerten)</t>
  </si>
  <si>
    <t>Wertung: C bzw R x Region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</si>
</sst>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13" xfId="0" applyFont="1" applyBorder="1"/>
    <xf numFmtId="0" fontId="2" fillId="0" borderId="15" xfId="0" applyFont="1" applyBorder="1"/>
    <xf numFmtId="0" fontId="2" fillId="0" borderId="14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/>
    <xf numFmtId="0" fontId="2" fillId="0" borderId="10" xfId="0" applyFont="1" applyBorder="1"/>
    <xf numFmtId="0" fontId="3" fillId="0" borderId="13" xfId="0" applyFont="1" applyBorder="1"/>
    <xf numFmtId="0" fontId="2" fillId="0" borderId="11" xfId="0" applyFont="1" applyBorder="1"/>
    <xf numFmtId="9" fontId="2" fillId="0" borderId="12" xfId="1" applyFont="1" applyBorder="1"/>
    <xf numFmtId="9" fontId="2" fillId="0" borderId="13" xfId="1" applyFont="1" applyBorder="1"/>
    <xf numFmtId="0" fontId="2" fillId="0" borderId="12" xfId="0" applyFont="1" applyBorder="1"/>
    <xf numFmtId="0" fontId="3" fillId="0" borderId="17" xfId="0" applyFont="1" applyBorder="1"/>
    <xf numFmtId="10" fontId="4" fillId="2" borderId="6" xfId="1" applyNumberFormat="1" applyFont="1" applyFill="1" applyBorder="1"/>
    <xf numFmtId="10" fontId="2" fillId="0" borderId="7" xfId="1" applyNumberFormat="1" applyFont="1" applyBorder="1"/>
    <xf numFmtId="10" fontId="2" fillId="2" borderId="6" xfId="1" applyNumberFormat="1" applyFont="1" applyFill="1" applyBorder="1"/>
    <xf numFmtId="10" fontId="3" fillId="2" borderId="6" xfId="1" applyNumberFormat="1" applyFont="1" applyFill="1" applyBorder="1"/>
    <xf numFmtId="0" fontId="3" fillId="0" borderId="7" xfId="0" applyFont="1" applyBorder="1"/>
    <xf numFmtId="0" fontId="2" fillId="0" borderId="18" xfId="0" applyFont="1" applyBorder="1"/>
    <xf numFmtId="10" fontId="5" fillId="2" borderId="1" xfId="1" applyNumberFormat="1" applyFont="1" applyFill="1" applyBorder="1"/>
    <xf numFmtId="10" fontId="2" fillId="0" borderId="2" xfId="1" applyNumberFormat="1" applyFont="1" applyBorder="1"/>
    <xf numFmtId="10" fontId="2" fillId="2" borderId="1" xfId="1" applyNumberFormat="1" applyFont="1" applyFill="1" applyBorder="1"/>
    <xf numFmtId="0" fontId="2" fillId="0" borderId="2" xfId="0" applyFont="1" applyBorder="1"/>
    <xf numFmtId="0" fontId="3" fillId="0" borderId="18" xfId="0" applyFont="1" applyBorder="1"/>
    <xf numFmtId="10" fontId="3" fillId="2" borderId="1" xfId="1" applyNumberFormat="1" applyFont="1" applyFill="1" applyBorder="1"/>
    <xf numFmtId="0" fontId="3" fillId="0" borderId="2" xfId="0" applyFont="1" applyBorder="1"/>
    <xf numFmtId="10" fontId="2" fillId="2" borderId="24" xfId="1" applyNumberFormat="1" applyFont="1" applyFill="1" applyBorder="1"/>
    <xf numFmtId="10" fontId="5" fillId="2" borderId="24" xfId="1" applyNumberFormat="1" applyFont="1" applyFill="1" applyBorder="1"/>
    <xf numFmtId="10" fontId="2" fillId="0" borderId="25" xfId="1" applyNumberFormat="1" applyFont="1" applyBorder="1"/>
    <xf numFmtId="0" fontId="3" fillId="0" borderId="19" xfId="0" applyFont="1" applyBorder="1"/>
    <xf numFmtId="10" fontId="2" fillId="2" borderId="3" xfId="1" applyNumberFormat="1" applyFont="1" applyFill="1" applyBorder="1"/>
    <xf numFmtId="10" fontId="2" fillId="0" borderId="4" xfId="1" applyNumberFormat="1" applyFont="1" applyBorder="1"/>
    <xf numFmtId="10" fontId="5" fillId="2" borderId="3" xfId="1" applyNumberFormat="1" applyFont="1" applyFill="1" applyBorder="1"/>
    <xf numFmtId="10" fontId="3" fillId="2" borderId="3" xfId="1" applyNumberFormat="1" applyFont="1" applyFill="1" applyBorder="1"/>
    <xf numFmtId="0" fontId="3" fillId="0" borderId="4" xfId="0" applyFont="1" applyBorder="1"/>
    <xf numFmtId="0" fontId="2" fillId="0" borderId="5" xfId="0" applyFont="1" applyBorder="1"/>
    <xf numFmtId="10" fontId="2" fillId="0" borderId="0" xfId="0" applyNumberFormat="1" applyFont="1"/>
    <xf numFmtId="0" fontId="2" fillId="0" borderId="0" xfId="0" applyFont="1"/>
    <xf numFmtId="0" fontId="5" fillId="0" borderId="0" xfId="0" applyFont="1"/>
    <xf numFmtId="0" fontId="2" fillId="0" borderId="17" xfId="0" applyFont="1" applyBorder="1"/>
    <xf numFmtId="10" fontId="5" fillId="2" borderId="6" xfId="1" applyNumberFormat="1" applyFont="1" applyFill="1" applyBorder="1"/>
    <xf numFmtId="0" fontId="2" fillId="0" borderId="20" xfId="0" applyFont="1" applyBorder="1"/>
    <xf numFmtId="0" fontId="3" fillId="0" borderId="21" xfId="0" applyFont="1" applyBorder="1"/>
    <xf numFmtId="0" fontId="2" fillId="0" borderId="22" xfId="0" applyFont="1" applyBorder="1"/>
    <xf numFmtId="0" fontId="3" fillId="0" borderId="22" xfId="0" applyFont="1" applyBorder="1"/>
    <xf numFmtId="0" fontId="3" fillId="0" borderId="23" xfId="0" applyFont="1" applyBorder="1"/>
    <xf numFmtId="0" fontId="2" fillId="0" borderId="16" xfId="0" applyFont="1" applyBorder="1"/>
    <xf numFmtId="0" fontId="2" fillId="0" borderId="26" xfId="0" applyFont="1" applyBorder="1"/>
    <xf numFmtId="0" fontId="3" fillId="0" borderId="16" xfId="0" applyFont="1" applyBorder="1"/>
    <xf numFmtId="10" fontId="3" fillId="0" borderId="27" xfId="0" applyNumberFormat="1" applyFont="1" applyBorder="1"/>
    <xf numFmtId="10" fontId="2" fillId="0" borderId="28" xfId="0" applyNumberFormat="1" applyFont="1" applyBorder="1"/>
    <xf numFmtId="10" fontId="3" fillId="0" borderId="28" xfId="0" applyNumberFormat="1" applyFont="1" applyBorder="1"/>
    <xf numFmtId="10" fontId="3" fillId="0" borderId="29" xfId="0" applyNumberFormat="1" applyFont="1" applyBorder="1"/>
    <xf numFmtId="10" fontId="2" fillId="0" borderId="27" xfId="0" applyNumberFormat="1" applyFont="1" applyBorder="1"/>
    <xf numFmtId="164" fontId="2" fillId="0" borderId="21" xfId="0" applyNumberFormat="1" applyFont="1" applyBorder="1"/>
    <xf numFmtId="164" fontId="2" fillId="0" borderId="7" xfId="0" applyNumberFormat="1" applyFont="1" applyBorder="1"/>
    <xf numFmtId="164" fontId="2" fillId="0" borderId="22" xfId="0" applyNumberFormat="1" applyFont="1" applyBorder="1"/>
    <xf numFmtId="164" fontId="2" fillId="0" borderId="2" xfId="0" applyNumberFormat="1" applyFont="1" applyBorder="1"/>
    <xf numFmtId="164" fontId="2" fillId="0" borderId="23" xfId="0" applyNumberFormat="1" applyFont="1" applyBorder="1"/>
    <xf numFmtId="164" fontId="2" fillId="0" borderId="4" xfId="0" applyNumberFormat="1" applyFont="1" applyBorder="1"/>
    <xf numFmtId="164" fontId="0" fillId="0" borderId="0" xfId="0" applyNumberFormat="1"/>
    <xf numFmtId="164" fontId="2" fillId="0" borderId="9" xfId="0" applyNumberFormat="1" applyFont="1" applyBorder="1"/>
    <xf numFmtId="164" fontId="2" fillId="0" borderId="10" xfId="0" applyNumberFormat="1" applyFont="1" applyBorder="1"/>
    <xf numFmtId="164" fontId="2" fillId="0" borderId="20" xfId="0" applyNumberFormat="1" applyFont="1" applyBorder="1"/>
    <xf numFmtId="164" fontId="2" fillId="0" borderId="12" xfId="0" applyNumberFormat="1" applyFont="1" applyBorder="1"/>
    <xf numFmtId="164" fontId="3" fillId="0" borderId="21" xfId="0" applyNumberFormat="1" applyFont="1" applyBorder="1"/>
    <xf numFmtId="164" fontId="3" fillId="0" borderId="7" xfId="0" applyNumberFormat="1" applyFont="1" applyBorder="1"/>
    <xf numFmtId="164" fontId="3" fillId="0" borderId="22" xfId="0" applyNumberFormat="1" applyFont="1" applyBorder="1"/>
    <xf numFmtId="164" fontId="3" fillId="0" borderId="2" xfId="0" applyNumberFormat="1" applyFont="1" applyBorder="1"/>
    <xf numFmtId="164" fontId="3" fillId="0" borderId="23" xfId="0" applyNumberFormat="1" applyFont="1" applyBorder="1"/>
    <xf numFmtId="164" fontId="3" fillId="0" borderId="4" xfId="0" applyNumberFormat="1" applyFont="1" applyBorder="1"/>
    <xf numFmtId="0" fontId="3" fillId="0" borderId="9" xfId="0" applyFont="1" applyBorder="1"/>
    <xf numFmtId="0" fontId="3" fillId="0" borderId="10" xfId="0" applyFont="1" applyBorder="1"/>
    <xf numFmtId="9" fontId="2" fillId="2" borderId="10" xfId="1" applyFont="1" applyFill="1" applyBorder="1"/>
    <xf numFmtId="164" fontId="3" fillId="3" borderId="11" xfId="0" applyNumberFormat="1" applyFont="1" applyFill="1" applyBorder="1"/>
    <xf numFmtId="164" fontId="3" fillId="3" borderId="15" xfId="0" applyNumberFormat="1" applyFont="1" applyFill="1" applyBorder="1"/>
    <xf numFmtId="164" fontId="3" fillId="3" borderId="14" xfId="0" applyNumberFormat="1" applyFont="1" applyFill="1" applyBorder="1"/>
    <xf numFmtId="0" fontId="2" fillId="3" borderId="15" xfId="0" applyFont="1" applyFill="1" applyBorder="1"/>
    <xf numFmtId="164" fontId="2" fillId="3" borderId="15" xfId="0" applyNumberFormat="1" applyFon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6F6F-6E0C-4B0B-8259-9EBCC6259C45}">
  <dimension ref="A16:N45"/>
  <sheetViews>
    <sheetView tabSelected="1" topLeftCell="A7" zoomScale="85" zoomScaleNormal="85" workbookViewId="0">
      <selection activeCell="F7" sqref="F7"/>
    </sheetView>
  </sheetViews>
  <sheetFormatPr baseColWidth="10" defaultRowHeight="14.4" x14ac:dyDescent="0.3"/>
  <cols>
    <col min="2" max="2" width="14.33203125" customWidth="1"/>
    <col min="3" max="3" width="12.6640625" customWidth="1"/>
    <col min="4" max="4" width="14.33203125" customWidth="1"/>
    <col min="5" max="5" width="13" customWidth="1"/>
    <col min="6" max="6" width="11.77734375" customWidth="1"/>
    <col min="7" max="9" width="15.21875" customWidth="1"/>
    <col min="10" max="10" width="17.33203125" customWidth="1"/>
    <col min="11" max="12" width="12.77734375" customWidth="1"/>
  </cols>
  <sheetData>
    <row r="16" spans="2:2" x14ac:dyDescent="0.3">
      <c r="B16" s="39" t="s">
        <v>23</v>
      </c>
    </row>
    <row r="17" spans="1:14" ht="15" thickBot="1" x14ac:dyDescent="0.35"/>
    <row r="18" spans="1:14" ht="15" thickBot="1" x14ac:dyDescent="0.35">
      <c r="A18" s="1"/>
      <c r="B18" s="1" t="s">
        <v>22</v>
      </c>
      <c r="C18" s="2"/>
      <c r="D18" s="1" t="s">
        <v>17</v>
      </c>
      <c r="E18" s="2"/>
      <c r="F18" s="1" t="s">
        <v>18</v>
      </c>
      <c r="G18" s="2"/>
      <c r="H18" s="1" t="s">
        <v>20</v>
      </c>
      <c r="I18" s="2"/>
      <c r="J18" s="47"/>
      <c r="K18" s="3" t="s">
        <v>16</v>
      </c>
      <c r="L18" s="2"/>
      <c r="M18" s="77" t="s">
        <v>24</v>
      </c>
      <c r="N18" s="78"/>
    </row>
    <row r="19" spans="1:14" ht="15" thickBot="1" x14ac:dyDescent="0.35">
      <c r="A19" s="4"/>
      <c r="B19" s="5" t="s">
        <v>15</v>
      </c>
      <c r="C19" s="74">
        <v>0.1</v>
      </c>
      <c r="D19" s="5" t="s">
        <v>15</v>
      </c>
      <c r="E19" s="74">
        <v>0.2</v>
      </c>
      <c r="F19" s="5" t="s">
        <v>15</v>
      </c>
      <c r="G19" s="74">
        <v>0.7</v>
      </c>
      <c r="H19" s="5" t="s">
        <v>15</v>
      </c>
      <c r="I19" s="74"/>
      <c r="J19" s="48"/>
      <c r="K19" s="72" t="s">
        <v>14</v>
      </c>
      <c r="L19" s="73" t="s">
        <v>19</v>
      </c>
      <c r="M19" s="6" t="s">
        <v>14</v>
      </c>
      <c r="N19" s="7" t="s">
        <v>19</v>
      </c>
    </row>
    <row r="20" spans="1:14" ht="15" thickBot="1" x14ac:dyDescent="0.35">
      <c r="A20" s="8" t="s">
        <v>1</v>
      </c>
      <c r="B20" s="9"/>
      <c r="C20" s="10" t="s">
        <v>8</v>
      </c>
      <c r="D20" s="9"/>
      <c r="E20" s="10" t="s">
        <v>8</v>
      </c>
      <c r="F20" s="9"/>
      <c r="G20" s="10" t="s">
        <v>8</v>
      </c>
      <c r="H20" s="11"/>
      <c r="I20" s="10" t="s">
        <v>8</v>
      </c>
      <c r="J20" s="49" t="s">
        <v>10</v>
      </c>
      <c r="K20" s="42"/>
      <c r="L20" s="12"/>
      <c r="M20" s="42"/>
      <c r="N20" s="12"/>
    </row>
    <row r="21" spans="1:14" x14ac:dyDescent="0.3">
      <c r="A21" s="13" t="s">
        <v>11</v>
      </c>
      <c r="B21" s="14">
        <v>0.28770000000000001</v>
      </c>
      <c r="C21" s="15">
        <f>B21*C$19</f>
        <v>2.8770000000000004E-2</v>
      </c>
      <c r="D21" s="16"/>
      <c r="E21" s="15">
        <f>D21*E$19</f>
        <v>0</v>
      </c>
      <c r="F21" s="17">
        <v>6.7000000000000004E-2</v>
      </c>
      <c r="G21" s="15">
        <f>F21*G$19</f>
        <v>4.6899999999999997E-2</v>
      </c>
      <c r="H21" s="17">
        <v>3.0300000000000001E-2</v>
      </c>
      <c r="I21" s="15">
        <f>H21*I$19</f>
        <v>0</v>
      </c>
      <c r="J21" s="50">
        <f>G21+E21+C21+I21</f>
        <v>7.5670000000000001E-2</v>
      </c>
      <c r="K21" s="43">
        <v>8</v>
      </c>
      <c r="L21" s="18">
        <v>8</v>
      </c>
      <c r="M21" s="55">
        <f>J21*K21</f>
        <v>0.60536000000000001</v>
      </c>
      <c r="N21" s="56">
        <f>L21*J21</f>
        <v>0.60536000000000001</v>
      </c>
    </row>
    <row r="22" spans="1:14" x14ac:dyDescent="0.3">
      <c r="A22" s="19" t="s">
        <v>12</v>
      </c>
      <c r="B22" s="20">
        <f>(86.5-28.77)/100</f>
        <v>0.57730000000000004</v>
      </c>
      <c r="C22" s="21">
        <f>B22*C$19</f>
        <v>5.7730000000000004E-2</v>
      </c>
      <c r="D22" s="20">
        <f>(23.14-19.13)/100</f>
        <v>4.0100000000000018E-2</v>
      </c>
      <c r="E22" s="21">
        <f>D22*E$19</f>
        <v>8.0200000000000046E-3</v>
      </c>
      <c r="F22" s="22"/>
      <c r="G22" s="21">
        <f>F22*G$19</f>
        <v>0</v>
      </c>
      <c r="H22" s="22">
        <v>7.4999999999999997E-2</v>
      </c>
      <c r="I22" s="21">
        <f>H22*I$19</f>
        <v>0</v>
      </c>
      <c r="J22" s="51">
        <f t="shared" ref="J22:J29" si="0">G22+E22+C22+I22</f>
        <v>6.5750000000000003E-2</v>
      </c>
      <c r="K22" s="44">
        <v>5</v>
      </c>
      <c r="L22" s="23">
        <v>5</v>
      </c>
      <c r="M22" s="57">
        <f>J22*K22</f>
        <v>0.32874999999999999</v>
      </c>
      <c r="N22" s="58">
        <f>L22*J22</f>
        <v>0.32874999999999999</v>
      </c>
    </row>
    <row r="23" spans="1:14" x14ac:dyDescent="0.3">
      <c r="A23" s="19" t="s">
        <v>2</v>
      </c>
      <c r="B23" s="22">
        <v>7.2599999999999998E-2</v>
      </c>
      <c r="C23" s="21">
        <f t="shared" ref="C23:E24" si="1">B23*C$19</f>
        <v>7.26E-3</v>
      </c>
      <c r="D23" s="22"/>
      <c r="E23" s="21">
        <f t="shared" si="1"/>
        <v>0</v>
      </c>
      <c r="F23" s="22">
        <v>1.5E-3</v>
      </c>
      <c r="G23" s="21">
        <f t="shared" ref="C23:G29" si="2">F23*G$19</f>
        <v>1.0499999999999999E-3</v>
      </c>
      <c r="H23" s="22"/>
      <c r="I23" s="21">
        <f t="shared" ref="I23" si="3">H23*I$19</f>
        <v>0</v>
      </c>
      <c r="J23" s="51">
        <f t="shared" si="0"/>
        <v>8.3099999999999997E-3</v>
      </c>
      <c r="K23" s="44">
        <v>4</v>
      </c>
      <c r="L23" s="23">
        <v>4</v>
      </c>
      <c r="M23" s="57">
        <f t="shared" ref="M23:M28" si="4">J23*K23</f>
        <v>3.3239999999999999E-2</v>
      </c>
      <c r="N23" s="58">
        <f t="shared" ref="N23:N28" si="5">L23*J23</f>
        <v>3.3239999999999999E-2</v>
      </c>
    </row>
    <row r="24" spans="1:14" x14ac:dyDescent="0.3">
      <c r="A24" s="19" t="s">
        <v>3</v>
      </c>
      <c r="B24" s="22">
        <v>3.15E-2</v>
      </c>
      <c r="C24" s="21">
        <f t="shared" si="1"/>
        <v>3.15E-3</v>
      </c>
      <c r="D24" s="22"/>
      <c r="E24" s="21">
        <f t="shared" si="1"/>
        <v>0</v>
      </c>
      <c r="F24" s="22"/>
      <c r="G24" s="21">
        <f t="shared" si="2"/>
        <v>0</v>
      </c>
      <c r="H24" s="22"/>
      <c r="I24" s="21">
        <f t="shared" ref="I24" si="6">H24*I$19</f>
        <v>0</v>
      </c>
      <c r="J24" s="51">
        <f t="shared" si="0"/>
        <v>3.15E-3</v>
      </c>
      <c r="K24" s="44">
        <v>4</v>
      </c>
      <c r="L24" s="23">
        <v>5</v>
      </c>
      <c r="M24" s="57">
        <f t="shared" si="4"/>
        <v>1.26E-2</v>
      </c>
      <c r="N24" s="58">
        <f t="shared" si="5"/>
        <v>1.575E-2</v>
      </c>
    </row>
    <row r="25" spans="1:14" x14ac:dyDescent="0.3">
      <c r="A25" s="24" t="s">
        <v>4</v>
      </c>
      <c r="B25" s="25">
        <f>(1.54+0.67)/100</f>
        <v>2.2099999999999998E-2</v>
      </c>
      <c r="C25" s="21">
        <f t="shared" ref="C25" si="7">B25*C$19</f>
        <v>2.2099999999999997E-3</v>
      </c>
      <c r="D25" s="25">
        <v>0.57909999999999995</v>
      </c>
      <c r="E25" s="21">
        <f t="shared" ref="E25" si="8">D25*E$19</f>
        <v>0.11581999999999999</v>
      </c>
      <c r="F25" s="25">
        <v>0.1661</v>
      </c>
      <c r="G25" s="21">
        <f t="shared" si="2"/>
        <v>0.11626999999999998</v>
      </c>
      <c r="H25" s="25">
        <v>0.15129999999999999</v>
      </c>
      <c r="I25" s="21">
        <f t="shared" ref="I25" si="9">H25*I$19</f>
        <v>0</v>
      </c>
      <c r="J25" s="52">
        <f t="shared" si="0"/>
        <v>0.23429999999999995</v>
      </c>
      <c r="K25" s="45">
        <v>7</v>
      </c>
      <c r="L25" s="26">
        <v>3</v>
      </c>
      <c r="M25" s="57">
        <f t="shared" si="4"/>
        <v>1.6400999999999997</v>
      </c>
      <c r="N25" s="58">
        <f t="shared" si="5"/>
        <v>0.70289999999999986</v>
      </c>
    </row>
    <row r="26" spans="1:14" x14ac:dyDescent="0.3">
      <c r="A26" s="19" t="s">
        <v>5</v>
      </c>
      <c r="B26" s="22">
        <v>5.1000000000000004E-3</v>
      </c>
      <c r="C26" s="21">
        <f t="shared" ref="C26:C28" si="10">B26*C$19</f>
        <v>5.1000000000000004E-4</v>
      </c>
      <c r="D26" s="22">
        <v>0.12470000000000001</v>
      </c>
      <c r="E26" s="21">
        <f t="shared" ref="E26" si="11">D26*E$19</f>
        <v>2.4940000000000004E-2</v>
      </c>
      <c r="F26" s="20">
        <v>0.09</v>
      </c>
      <c r="G26" s="21">
        <f t="shared" si="2"/>
        <v>6.3E-2</v>
      </c>
      <c r="H26" s="22">
        <v>3.6999999999999998E-2</v>
      </c>
      <c r="I26" s="21">
        <f t="shared" ref="I26" si="12">H26*I$19</f>
        <v>0</v>
      </c>
      <c r="J26" s="51">
        <f t="shared" si="0"/>
        <v>8.8450000000000001E-2</v>
      </c>
      <c r="K26" s="44">
        <v>6</v>
      </c>
      <c r="L26" s="23">
        <v>3</v>
      </c>
      <c r="M26" s="57">
        <f t="shared" si="4"/>
        <v>0.53069999999999995</v>
      </c>
      <c r="N26" s="58">
        <f t="shared" si="5"/>
        <v>0.26534999999999997</v>
      </c>
    </row>
    <row r="27" spans="1:14" x14ac:dyDescent="0.3">
      <c r="A27" s="24" t="s">
        <v>13</v>
      </c>
      <c r="B27" s="22"/>
      <c r="C27" s="21">
        <f t="shared" si="10"/>
        <v>0</v>
      </c>
      <c r="D27" s="22">
        <v>0.1913</v>
      </c>
      <c r="E27" s="21">
        <f t="shared" ref="E27:E28" si="13">D27*E$19</f>
        <v>3.8260000000000002E-2</v>
      </c>
      <c r="F27" s="22">
        <v>1.7399999999999999E-2</v>
      </c>
      <c r="G27" s="21">
        <f t="shared" si="2"/>
        <v>1.2179999999999998E-2</v>
      </c>
      <c r="H27" s="25">
        <v>5.5500000000000001E-2</v>
      </c>
      <c r="I27" s="21">
        <f t="shared" ref="I27" si="14">H27*I$19</f>
        <v>0</v>
      </c>
      <c r="J27" s="52">
        <f t="shared" si="0"/>
        <v>5.0439999999999999E-2</v>
      </c>
      <c r="K27" s="45">
        <v>3</v>
      </c>
      <c r="L27" s="26">
        <v>7</v>
      </c>
      <c r="M27" s="57">
        <f t="shared" si="4"/>
        <v>0.15132000000000001</v>
      </c>
      <c r="N27" s="58">
        <f t="shared" si="5"/>
        <v>0.35308</v>
      </c>
    </row>
    <row r="28" spans="1:14" x14ac:dyDescent="0.3">
      <c r="A28" s="19" t="s">
        <v>6</v>
      </c>
      <c r="B28" s="27"/>
      <c r="C28" s="21">
        <f t="shared" si="10"/>
        <v>0</v>
      </c>
      <c r="D28" s="28">
        <v>6.2E-2</v>
      </c>
      <c r="E28" s="29">
        <f t="shared" si="13"/>
        <v>1.2400000000000001E-2</v>
      </c>
      <c r="F28" s="27"/>
      <c r="G28" s="21">
        <f t="shared" si="2"/>
        <v>0</v>
      </c>
      <c r="H28" s="22"/>
      <c r="I28" s="21">
        <f t="shared" ref="I28" si="15">H28*I$19</f>
        <v>0</v>
      </c>
      <c r="J28" s="51">
        <f t="shared" si="0"/>
        <v>1.2400000000000001E-2</v>
      </c>
      <c r="K28" s="44">
        <v>5</v>
      </c>
      <c r="L28" s="23">
        <v>5</v>
      </c>
      <c r="M28" s="57">
        <f t="shared" si="4"/>
        <v>6.2000000000000006E-2</v>
      </c>
      <c r="N28" s="58">
        <f t="shared" si="5"/>
        <v>6.2000000000000006E-2</v>
      </c>
    </row>
    <row r="29" spans="1:14" ht="15" thickBot="1" x14ac:dyDescent="0.35">
      <c r="A29" s="30" t="s">
        <v>7</v>
      </c>
      <c r="B29" s="31"/>
      <c r="C29" s="32">
        <f t="shared" si="2"/>
        <v>0</v>
      </c>
      <c r="D29" s="31"/>
      <c r="E29" s="32">
        <f t="shared" si="2"/>
        <v>0</v>
      </c>
      <c r="F29" s="33">
        <v>0.63</v>
      </c>
      <c r="G29" s="32">
        <f t="shared" si="2"/>
        <v>0.44099999999999995</v>
      </c>
      <c r="H29" s="34">
        <v>0.63080000000000003</v>
      </c>
      <c r="I29" s="32">
        <f t="shared" ref="I29" si="16">H29*I$19</f>
        <v>0</v>
      </c>
      <c r="J29" s="53">
        <f t="shared" si="0"/>
        <v>0.44099999999999995</v>
      </c>
      <c r="K29" s="46">
        <v>8</v>
      </c>
      <c r="L29" s="35">
        <v>7</v>
      </c>
      <c r="M29" s="59">
        <f>J29*K29</f>
        <v>3.5279999999999996</v>
      </c>
      <c r="N29" s="60">
        <f>L29*J29</f>
        <v>3.0869999999999997</v>
      </c>
    </row>
    <row r="30" spans="1:14" ht="15" thickBot="1" x14ac:dyDescent="0.35">
      <c r="A30" s="36" t="s">
        <v>9</v>
      </c>
      <c r="B30" s="37">
        <f>SUM(B21:B29)</f>
        <v>0.99629999999999996</v>
      </c>
      <c r="C30" s="38"/>
      <c r="D30" s="37">
        <f>SUM(D21:D29)</f>
        <v>0.99720000000000009</v>
      </c>
      <c r="E30" s="38"/>
      <c r="F30" s="37">
        <f>SUM(F21:F29)</f>
        <v>0.97199999999999998</v>
      </c>
      <c r="G30" s="38"/>
      <c r="H30" s="37">
        <f>SUM(H21:H29)</f>
        <v>0.97989999999999999</v>
      </c>
      <c r="I30" s="38"/>
      <c r="J30" s="37">
        <f>SUM(J21:J29)</f>
        <v>0.97946999999999995</v>
      </c>
      <c r="K30" s="38"/>
      <c r="L30" s="38"/>
      <c r="M30" s="75">
        <f>SUM(M21:M29)</f>
        <v>6.8920699999999995</v>
      </c>
      <c r="N30" s="76">
        <f>SUM(N21:N29)</f>
        <v>5.4534299999999991</v>
      </c>
    </row>
    <row r="31" spans="1:14" x14ac:dyDescent="0.3">
      <c r="A31" s="38"/>
      <c r="B31" s="37"/>
      <c r="C31" s="38"/>
      <c r="D31" s="37"/>
      <c r="E31" s="38"/>
      <c r="F31" s="37"/>
      <c r="G31" s="38"/>
      <c r="H31" s="37"/>
      <c r="I31" s="38"/>
      <c r="J31" s="37"/>
      <c r="K31" s="38"/>
      <c r="L31" s="38"/>
      <c r="M31" s="61"/>
      <c r="N31" s="61"/>
    </row>
    <row r="32" spans="1:14" ht="15" thickBot="1" x14ac:dyDescent="0.35">
      <c r="A32" s="38"/>
      <c r="B32" s="39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61"/>
      <c r="N32" s="61"/>
    </row>
    <row r="33" spans="1:14" ht="15" thickBot="1" x14ac:dyDescent="0.35">
      <c r="A33" s="1"/>
      <c r="B33" s="1" t="s">
        <v>22</v>
      </c>
      <c r="C33" s="2"/>
      <c r="D33" s="1" t="s">
        <v>17</v>
      </c>
      <c r="E33" s="2"/>
      <c r="F33" s="1" t="s">
        <v>18</v>
      </c>
      <c r="G33" s="2"/>
      <c r="H33" s="8" t="s">
        <v>21</v>
      </c>
      <c r="I33" s="2"/>
      <c r="J33" s="47"/>
      <c r="K33" s="3" t="s">
        <v>16</v>
      </c>
      <c r="L33" s="2"/>
      <c r="M33" s="77" t="s">
        <v>24</v>
      </c>
      <c r="N33" s="79"/>
    </row>
    <row r="34" spans="1:14" ht="15" thickBot="1" x14ac:dyDescent="0.35">
      <c r="A34" s="4"/>
      <c r="B34" s="5" t="s">
        <v>0</v>
      </c>
      <c r="C34" s="74">
        <v>0</v>
      </c>
      <c r="D34" s="5" t="s">
        <v>0</v>
      </c>
      <c r="E34" s="74">
        <v>0</v>
      </c>
      <c r="F34" s="5" t="s">
        <v>0</v>
      </c>
      <c r="G34" s="74">
        <v>0</v>
      </c>
      <c r="H34" s="5" t="s">
        <v>0</v>
      </c>
      <c r="I34" s="74">
        <v>1</v>
      </c>
      <c r="J34" s="48"/>
      <c r="K34" s="6" t="s">
        <v>14</v>
      </c>
      <c r="L34" s="7" t="s">
        <v>19</v>
      </c>
      <c r="M34" s="62" t="s">
        <v>14</v>
      </c>
      <c r="N34" s="63" t="s">
        <v>19</v>
      </c>
    </row>
    <row r="35" spans="1:14" ht="15" thickBot="1" x14ac:dyDescent="0.35">
      <c r="A35" s="8" t="s">
        <v>1</v>
      </c>
      <c r="B35" s="9"/>
      <c r="C35" s="10" t="s">
        <v>8</v>
      </c>
      <c r="D35" s="9"/>
      <c r="E35" s="10" t="s">
        <v>8</v>
      </c>
      <c r="F35" s="9"/>
      <c r="G35" s="10" t="s">
        <v>8</v>
      </c>
      <c r="H35" s="11"/>
      <c r="I35" s="10"/>
      <c r="J35" s="49" t="s">
        <v>10</v>
      </c>
      <c r="K35" s="42"/>
      <c r="L35" s="12"/>
      <c r="M35" s="64"/>
      <c r="N35" s="65"/>
    </row>
    <row r="36" spans="1:14" x14ac:dyDescent="0.3">
      <c r="A36" s="13" t="s">
        <v>11</v>
      </c>
      <c r="B36" s="14">
        <v>0.28770000000000001</v>
      </c>
      <c r="C36" s="15">
        <f>B36*C$34</f>
        <v>0</v>
      </c>
      <c r="D36" s="16"/>
      <c r="E36" s="15">
        <f>D36*E$34</f>
        <v>0</v>
      </c>
      <c r="F36" s="17">
        <v>6.7000000000000004E-2</v>
      </c>
      <c r="G36" s="15">
        <f>F36*G$34</f>
        <v>0</v>
      </c>
      <c r="H36" s="17">
        <v>3.2000000000000001E-2</v>
      </c>
      <c r="I36" s="15">
        <f>H36*I$34</f>
        <v>3.2000000000000001E-2</v>
      </c>
      <c r="J36" s="50">
        <f>G36+E36+C36+I36</f>
        <v>3.2000000000000001E-2</v>
      </c>
      <c r="K36" s="43">
        <v>8</v>
      </c>
      <c r="L36" s="18">
        <v>8</v>
      </c>
      <c r="M36" s="66">
        <f>J36*K36</f>
        <v>0.25600000000000001</v>
      </c>
      <c r="N36" s="67">
        <f>L36*J36</f>
        <v>0.25600000000000001</v>
      </c>
    </row>
    <row r="37" spans="1:14" x14ac:dyDescent="0.3">
      <c r="A37" s="40" t="s">
        <v>12</v>
      </c>
      <c r="B37" s="41">
        <f>(86.5-28.77)/100</f>
        <v>0.57730000000000004</v>
      </c>
      <c r="C37" s="15">
        <f t="shared" ref="C37:C44" si="17">B37*C$34</f>
        <v>0</v>
      </c>
      <c r="D37" s="16">
        <f>(23.14-19.13)/100</f>
        <v>4.0100000000000018E-2</v>
      </c>
      <c r="E37" s="15">
        <f t="shared" ref="E37:E44" si="18">D37*E$34</f>
        <v>0</v>
      </c>
      <c r="F37" s="16"/>
      <c r="G37" s="15">
        <f t="shared" ref="G37:G44" si="19">F37*G$34</f>
        <v>0</v>
      </c>
      <c r="H37" s="16">
        <v>4.0500000000000001E-2</v>
      </c>
      <c r="I37" s="15">
        <f t="shared" ref="I37:I44" si="20">H37*I$34</f>
        <v>4.0500000000000001E-2</v>
      </c>
      <c r="J37" s="54">
        <f t="shared" ref="J37:J44" si="21">G37+E37+C37+I37</f>
        <v>4.0500000000000001E-2</v>
      </c>
      <c r="K37" s="44">
        <v>5</v>
      </c>
      <c r="L37" s="23">
        <v>5</v>
      </c>
      <c r="M37" s="57">
        <f>J37*K37</f>
        <v>0.20250000000000001</v>
      </c>
      <c r="N37" s="58">
        <f>L37*J37</f>
        <v>0.20250000000000001</v>
      </c>
    </row>
    <row r="38" spans="1:14" x14ac:dyDescent="0.3">
      <c r="A38" s="19" t="s">
        <v>2</v>
      </c>
      <c r="B38" s="20">
        <v>7.2599999999999998E-2</v>
      </c>
      <c r="C38" s="21">
        <f t="shared" si="17"/>
        <v>0</v>
      </c>
      <c r="D38" s="20"/>
      <c r="E38" s="21">
        <f t="shared" si="18"/>
        <v>0</v>
      </c>
      <c r="F38" s="22">
        <v>1.5E-3</v>
      </c>
      <c r="G38" s="21">
        <f t="shared" si="19"/>
        <v>0</v>
      </c>
      <c r="H38" s="22">
        <v>7.7000000000000002E-3</v>
      </c>
      <c r="I38" s="21">
        <f t="shared" si="20"/>
        <v>7.7000000000000002E-3</v>
      </c>
      <c r="J38" s="51">
        <f t="shared" si="21"/>
        <v>7.7000000000000002E-3</v>
      </c>
      <c r="K38" s="44">
        <v>4</v>
      </c>
      <c r="L38" s="23">
        <v>4</v>
      </c>
      <c r="M38" s="57">
        <f t="shared" ref="M38:M43" si="22">J38*K38</f>
        <v>3.0800000000000001E-2</v>
      </c>
      <c r="N38" s="58">
        <f t="shared" ref="N38:N43" si="23">L38*J38</f>
        <v>3.0800000000000001E-2</v>
      </c>
    </row>
    <row r="39" spans="1:14" x14ac:dyDescent="0.3">
      <c r="A39" s="19" t="s">
        <v>3</v>
      </c>
      <c r="B39" s="22">
        <v>3.15E-2</v>
      </c>
      <c r="C39" s="21">
        <f t="shared" si="17"/>
        <v>0</v>
      </c>
      <c r="D39" s="22"/>
      <c r="E39" s="21">
        <f t="shared" si="18"/>
        <v>0</v>
      </c>
      <c r="F39" s="22"/>
      <c r="G39" s="21">
        <f t="shared" si="19"/>
        <v>0</v>
      </c>
      <c r="H39" s="22"/>
      <c r="I39" s="21">
        <f t="shared" si="20"/>
        <v>0</v>
      </c>
      <c r="J39" s="51">
        <f t="shared" si="21"/>
        <v>0</v>
      </c>
      <c r="K39" s="44">
        <v>4</v>
      </c>
      <c r="L39" s="23">
        <v>5</v>
      </c>
      <c r="M39" s="57">
        <f t="shared" si="22"/>
        <v>0</v>
      </c>
      <c r="N39" s="58">
        <f t="shared" si="23"/>
        <v>0</v>
      </c>
    </row>
    <row r="40" spans="1:14" x14ac:dyDescent="0.3">
      <c r="A40" s="24" t="s">
        <v>4</v>
      </c>
      <c r="B40" s="25">
        <f>(1.54+0.67)/100</f>
        <v>2.2099999999999998E-2</v>
      </c>
      <c r="C40" s="21">
        <f t="shared" si="17"/>
        <v>0</v>
      </c>
      <c r="D40" s="25">
        <v>0.57909999999999995</v>
      </c>
      <c r="E40" s="21">
        <f t="shared" si="18"/>
        <v>0</v>
      </c>
      <c r="F40" s="25">
        <v>0.1661</v>
      </c>
      <c r="G40" s="21">
        <f t="shared" si="19"/>
        <v>0</v>
      </c>
      <c r="H40" s="25">
        <v>0.1208</v>
      </c>
      <c r="I40" s="21">
        <f t="shared" si="20"/>
        <v>0.1208</v>
      </c>
      <c r="J40" s="52">
        <f t="shared" si="21"/>
        <v>0.1208</v>
      </c>
      <c r="K40" s="45">
        <v>7</v>
      </c>
      <c r="L40" s="26">
        <v>3</v>
      </c>
      <c r="M40" s="57">
        <f t="shared" si="22"/>
        <v>0.84560000000000002</v>
      </c>
      <c r="N40" s="58">
        <f t="shared" si="23"/>
        <v>0.3624</v>
      </c>
    </row>
    <row r="41" spans="1:14" x14ac:dyDescent="0.3">
      <c r="A41" s="19" t="s">
        <v>5</v>
      </c>
      <c r="B41" s="22">
        <v>5.1000000000000004E-3</v>
      </c>
      <c r="C41" s="21">
        <f t="shared" si="17"/>
        <v>0</v>
      </c>
      <c r="D41" s="22">
        <v>0.12470000000000001</v>
      </c>
      <c r="E41" s="21">
        <f t="shared" si="18"/>
        <v>0</v>
      </c>
      <c r="F41" s="22">
        <v>0.09</v>
      </c>
      <c r="G41" s="21">
        <f t="shared" si="19"/>
        <v>0</v>
      </c>
      <c r="H41" s="22">
        <v>2.5100000000000001E-2</v>
      </c>
      <c r="I41" s="21">
        <f t="shared" si="20"/>
        <v>2.5100000000000001E-2</v>
      </c>
      <c r="J41" s="51">
        <f t="shared" si="21"/>
        <v>2.5100000000000001E-2</v>
      </c>
      <c r="K41" s="44">
        <v>6</v>
      </c>
      <c r="L41" s="23">
        <v>3</v>
      </c>
      <c r="M41" s="57">
        <f t="shared" si="22"/>
        <v>0.15060000000000001</v>
      </c>
      <c r="N41" s="58">
        <f t="shared" si="23"/>
        <v>7.5300000000000006E-2</v>
      </c>
    </row>
    <row r="42" spans="1:14" x14ac:dyDescent="0.3">
      <c r="A42" s="24" t="s">
        <v>13</v>
      </c>
      <c r="B42" s="22"/>
      <c r="C42" s="21">
        <f t="shared" si="17"/>
        <v>0</v>
      </c>
      <c r="D42" s="22">
        <v>0.1913</v>
      </c>
      <c r="E42" s="21">
        <f t="shared" si="18"/>
        <v>0</v>
      </c>
      <c r="F42" s="20">
        <v>1.7399999999999999E-2</v>
      </c>
      <c r="G42" s="21">
        <f t="shared" si="19"/>
        <v>0</v>
      </c>
      <c r="H42" s="25">
        <v>6.0299999999999999E-2</v>
      </c>
      <c r="I42" s="21">
        <f t="shared" si="20"/>
        <v>6.0299999999999999E-2</v>
      </c>
      <c r="J42" s="52">
        <f t="shared" si="21"/>
        <v>6.0299999999999999E-2</v>
      </c>
      <c r="K42" s="45">
        <v>3</v>
      </c>
      <c r="L42" s="26">
        <v>7</v>
      </c>
      <c r="M42" s="68">
        <f t="shared" si="22"/>
        <v>0.18090000000000001</v>
      </c>
      <c r="N42" s="69">
        <f t="shared" si="23"/>
        <v>0.42209999999999998</v>
      </c>
    </row>
    <row r="43" spans="1:14" x14ac:dyDescent="0.3">
      <c r="A43" s="19" t="s">
        <v>6</v>
      </c>
      <c r="B43" s="22"/>
      <c r="C43" s="21">
        <f t="shared" si="17"/>
        <v>0</v>
      </c>
      <c r="D43" s="22">
        <v>6.2E-2</v>
      </c>
      <c r="E43" s="21">
        <f t="shared" si="18"/>
        <v>0</v>
      </c>
      <c r="F43" s="22"/>
      <c r="G43" s="21">
        <f t="shared" si="19"/>
        <v>0</v>
      </c>
      <c r="H43" s="22">
        <v>3.6400000000000002E-2</v>
      </c>
      <c r="I43" s="21">
        <f t="shared" si="20"/>
        <v>3.6400000000000002E-2</v>
      </c>
      <c r="J43" s="51">
        <f t="shared" si="21"/>
        <v>3.6400000000000002E-2</v>
      </c>
      <c r="K43" s="44">
        <v>5</v>
      </c>
      <c r="L43" s="23">
        <v>5</v>
      </c>
      <c r="M43" s="57">
        <f t="shared" si="22"/>
        <v>0.182</v>
      </c>
      <c r="N43" s="58">
        <f t="shared" si="23"/>
        <v>0.182</v>
      </c>
    </row>
    <row r="44" spans="1:14" ht="15" thickBot="1" x14ac:dyDescent="0.35">
      <c r="A44" s="30" t="s">
        <v>7</v>
      </c>
      <c r="B44" s="31"/>
      <c r="C44" s="32">
        <f t="shared" si="17"/>
        <v>0</v>
      </c>
      <c r="D44" s="31"/>
      <c r="E44" s="32">
        <f t="shared" si="18"/>
        <v>0</v>
      </c>
      <c r="F44" s="33">
        <v>0.63</v>
      </c>
      <c r="G44" s="32">
        <f t="shared" si="19"/>
        <v>0</v>
      </c>
      <c r="H44" s="34">
        <v>0.62039999999999995</v>
      </c>
      <c r="I44" s="32">
        <f t="shared" si="20"/>
        <v>0.62039999999999995</v>
      </c>
      <c r="J44" s="53">
        <f t="shared" si="21"/>
        <v>0.62039999999999995</v>
      </c>
      <c r="K44" s="46">
        <v>8</v>
      </c>
      <c r="L44" s="35">
        <v>7</v>
      </c>
      <c r="M44" s="70">
        <f>J44*K44</f>
        <v>4.9631999999999996</v>
      </c>
      <c r="N44" s="71">
        <f>L44*J44</f>
        <v>4.3427999999999995</v>
      </c>
    </row>
    <row r="45" spans="1:14" ht="15" thickBot="1" x14ac:dyDescent="0.35">
      <c r="A45" s="36" t="s">
        <v>9</v>
      </c>
      <c r="B45" s="37">
        <f>SUM(B36:B44)</f>
        <v>0.99629999999999996</v>
      </c>
      <c r="C45" s="38"/>
      <c r="D45" s="37">
        <f>SUM(D36:D44)</f>
        <v>0.99720000000000009</v>
      </c>
      <c r="E45" s="38"/>
      <c r="F45" s="37">
        <f>SUM(F36:F44)</f>
        <v>0.97199999999999998</v>
      </c>
      <c r="G45" s="38"/>
      <c r="H45" s="37">
        <f>SUM(H36:H44)</f>
        <v>0.94320000000000004</v>
      </c>
      <c r="I45" s="38"/>
      <c r="J45" s="37">
        <f>SUM(J36:J44)</f>
        <v>0.94320000000000004</v>
      </c>
      <c r="K45" s="38"/>
      <c r="L45" s="38"/>
      <c r="M45" s="75">
        <f>SUM(M36:M44)</f>
        <v>6.8115999999999994</v>
      </c>
      <c r="N45" s="76">
        <f>SUM(N36:N44)</f>
        <v>5.873899999999999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2025-05-25T13:47:33Z</dcterms:created>
  <dcterms:modified xsi:type="dcterms:W3CDTF">2025-05-26T06:57:39Z</dcterms:modified>
</cp:coreProperties>
</file>