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420" windowHeight="4125" tabRatio="859" activeTab="4"/>
  </bookViews>
  <sheets>
    <sheet name="Aufgabenstellung" sheetId="4" r:id="rId1"/>
    <sheet name="Ergebnis" sheetId="6" r:id="rId2"/>
    <sheet name="Stammdaten" sheetId="5" r:id="rId3"/>
    <sheet name="Verarbeitung" sheetId="1" r:id="rId4"/>
    <sheet name="Kurshistorie adidas" sheetId="12" r:id="rId5"/>
    <sheet name="Kurshistorie Puma" sheetId="11" r:id="rId6"/>
    <sheet name="Kurshistorie CocaCola" sheetId="10" r:id="rId7"/>
    <sheet name="Kurshistorie Pepsi" sheetId="9" r:id="rId8"/>
    <sheet name="Kurshistorie Hyundai" sheetId="8" r:id="rId9"/>
    <sheet name="Kurshistorie Toyota" sheetId="7" r:id="rId10"/>
    <sheet name="Kurshistorie Sony" sheetId="16" r:id="rId11"/>
    <sheet name="Kurshistorie LG" sheetId="15" r:id="rId12"/>
    <sheet name="Kurshistorie Visa" sheetId="14" r:id="rId13"/>
    <sheet name="Kurshistorie MasterCard" sheetId="13" r:id="rId14"/>
    <sheet name="Berechnung" sheetId="3" r:id="rId15"/>
  </sheets>
  <definedNames>
    <definedName name="_xlnm._FilterDatabase" localSheetId="14" hidden="1">Berechnung!$B$1:$E$24</definedName>
    <definedName name="_xlnm._FilterDatabase" localSheetId="3" hidden="1">Verarbeitung!$B$1:$H$1</definedName>
    <definedName name="Abrechnungsdaten">Verarbeitung!$B$2:$H$998</definedName>
    <definedName name="adAK">'Kurshistorie adidas'!#REF!</definedName>
    <definedName name="adidasKK">'Kurshistorie adidas'!#REF!</definedName>
    <definedName name="adS">Stammdaten!$B$3:$G$3</definedName>
    <definedName name="coAK">'Kurshistorie CocaCola'!$I$8</definedName>
    <definedName name="ColaKK">'Kurshistorie CocaCola'!$E$28</definedName>
    <definedName name="historicdata.aspx?Symbol_500340" localSheetId="4">'Kurshistorie adidas'!#REF!</definedName>
    <definedName name="historicdata.aspx?Symbol_576798" localSheetId="11">'Kurshistorie LG'!$A$6:$F$25</definedName>
    <definedName name="historicdata.aspx?Symbol_696960" localSheetId="5">'Kurshistorie Puma'!$A$6:$F$30</definedName>
    <definedName name="historicdata.aspx?Symbol_850663" localSheetId="6">'Kurshistorie CocaCola'!$A$6:$F$30</definedName>
    <definedName name="historicdata.aspx?Symbol_851995" localSheetId="7">'Kurshistorie Pepsi'!$A$6:$F$19</definedName>
    <definedName name="historicdata.aspx?Symbol_853687" localSheetId="10">'Kurshistorie Sony'!$A$6:$F$29</definedName>
    <definedName name="historicdata.aspx?Symbol_885166" localSheetId="8">'Kurshistorie Hyundai'!$A$6:$F$30</definedName>
    <definedName name="historicdata.aspx?Symbol_888452" localSheetId="9">'Kurshistorie Toyota'!$A$6:$F$30</definedName>
    <definedName name="historicdata.aspx?Symbol_A0F602" localSheetId="13">'Kurshistorie MasterCard'!$A$6:$F$30</definedName>
    <definedName name="historicdata.aspx?Symbol_A0NC7B" localSheetId="12">'Kurshistorie Visa'!$A$6:$F$13</definedName>
    <definedName name="hyAK">'Kurshistorie Hyundai'!$I$8</definedName>
    <definedName name="HyundaiKK">'Kurshistorie Hyundai'!$E$28</definedName>
    <definedName name="kurshistorie.html?ID_NOTATION_142332_RANGE_48M" localSheetId="4">'Kurshistorie adidas'!$B$2:$I$1021</definedName>
    <definedName name="lgAK">'Kurshistorie LG'!$I$8</definedName>
    <definedName name="LGKK">'Kurshistorie LG'!$E$23</definedName>
    <definedName name="maAK">'Kurshistorie MasterCard'!$I$8</definedName>
    <definedName name="MastercardKK">'Kurshistorie MasterCard'!$E$28</definedName>
    <definedName name="peAK">'Kurshistorie Pepsi'!$I$8</definedName>
    <definedName name="PepsiKK">'Kurshistorie Pepsi'!$E$17</definedName>
    <definedName name="profil.html?id_121685_exchangeId_4" localSheetId="5">'Kurshistorie Puma'!$I$7:$J$23</definedName>
    <definedName name="profil.html?id_123104_exchangeId_4" localSheetId="4">'Kurshistorie adidas'!$M$5:$N$21</definedName>
    <definedName name="puAK">'Kurshistorie Puma'!#REF!</definedName>
    <definedName name="PumaKK">'Kurshistorie Puma'!$E$28</definedName>
    <definedName name="snapshot.html?ID_OSI_12912586" localSheetId="13">'Kurshistorie MasterCard'!$I$7:$S$9</definedName>
    <definedName name="snapshot.html?ID_OSI_19564871" localSheetId="12">'Kurshistorie Visa'!$I$7:$S$9</definedName>
    <definedName name="snapshot.html?ID_OSI_213298" localSheetId="9">'Kurshistorie Toyota'!$I$7:$S$9</definedName>
    <definedName name="snapshot.html?ID_OSI_6706044_SEARCH_VALUE_576798" localSheetId="11">'Kurshistorie LG'!$I$7:$S$9</definedName>
    <definedName name="snapshot.html?ID_OSI_81035" localSheetId="4">'Kurshistorie adidas'!#REF!</definedName>
    <definedName name="snapshot.html?ID_OSI_82791" localSheetId="5">'Kurshistorie Puma'!#REF!</definedName>
    <definedName name="snapshot.html?ID_OSI_85429" localSheetId="6">'Kurshistorie CocaCola'!$I$7:$T$9</definedName>
    <definedName name="snapshot.html?ID_OSI_85546" localSheetId="7">'Kurshistorie Pepsi'!$I$7:$T$9</definedName>
    <definedName name="snapshot.html?ID_OSI_85695" localSheetId="10">'Kurshistorie Sony'!$I$7:$T$9</definedName>
    <definedName name="snapshot.html?ID_OSI_88405_SEARCH_VALUE_885166" localSheetId="8">'Kurshistorie Hyundai'!$I$7:$T$9</definedName>
    <definedName name="soAK">'Kurshistorie Sony'!$I$8</definedName>
    <definedName name="SonyKK">'Kurshistorie Sony'!$E$27</definedName>
    <definedName name="Stamm_adidas">Stammdaten!$B$3:$G$3</definedName>
    <definedName name="Stamm_CocaCola">Stammdaten!$B$5:$G$5</definedName>
    <definedName name="Stamm_Hyundai">Stammdaten!$B$9:$G$9</definedName>
    <definedName name="Stamm_LG">Stammdaten!$B$12:$G$12</definedName>
    <definedName name="Stamm_Master">Stammdaten!$B$14:$G$14</definedName>
    <definedName name="Stamm_Pepsi">Stammdaten!$B$6:$G$6</definedName>
    <definedName name="Stamm_Puma">Stammdaten!$B$4:$G$4</definedName>
    <definedName name="Stamm_Sony">Stammdaten!$B$11:$G$11</definedName>
    <definedName name="Stamm_Toyota">Stammdaten!$B$10:$G$10</definedName>
    <definedName name="Stamm_Visa">Stammdaten!$B$13:$G$13</definedName>
    <definedName name="toAK">'Kurshistorie Toyota'!$I$8</definedName>
    <definedName name="ToyotaKK">'Kurshistorie Toyota'!$E$28</definedName>
    <definedName name="viAK">'Kurshistorie Visa'!$I$8</definedName>
    <definedName name="VisaKK">'Kurshistorie Visa'!$E$11</definedName>
  </definedNames>
  <calcPr calcId="125725"/>
</workbook>
</file>

<file path=xl/calcChain.xml><?xml version="1.0" encoding="utf-8"?>
<calcChain xmlns="http://schemas.openxmlformats.org/spreadsheetml/2006/main">
  <c r="I5" i="3"/>
  <c r="J2"/>
  <c r="I2"/>
  <c r="H2"/>
  <c r="G2"/>
  <c r="F2"/>
  <c r="E2"/>
  <c r="D2"/>
  <c r="C2"/>
  <c r="B2"/>
  <c r="B3"/>
  <c r="C4" i="6"/>
  <c r="C3"/>
  <c r="D3" i="1"/>
  <c r="D2"/>
  <c r="E3"/>
  <c r="E2"/>
  <c r="F3"/>
  <c r="C11"/>
  <c r="C10"/>
  <c r="C9"/>
  <c r="C8"/>
  <c r="C7"/>
  <c r="C6"/>
  <c r="C5"/>
  <c r="C4"/>
  <c r="C3"/>
  <c r="C2"/>
  <c r="E11"/>
  <c r="D11"/>
  <c r="E10"/>
  <c r="D10"/>
  <c r="G10" s="1"/>
  <c r="E9"/>
  <c r="D9"/>
  <c r="E8"/>
  <c r="D8"/>
  <c r="F8" s="1"/>
  <c r="E7"/>
  <c r="D7"/>
  <c r="E6"/>
  <c r="D6"/>
  <c r="E5"/>
  <c r="D5"/>
  <c r="E4"/>
  <c r="D4"/>
  <c r="F4" s="1"/>
  <c r="G2"/>
  <c r="I6" i="13"/>
  <c r="I6" i="14"/>
  <c r="I6" i="15"/>
  <c r="I6" i="16"/>
  <c r="I6" i="7"/>
  <c r="I6" i="8"/>
  <c r="I6" i="9"/>
  <c r="I6" i="10"/>
  <c r="A2" i="9"/>
  <c r="N2" i="3"/>
  <c r="P2"/>
  <c r="A2" i="14"/>
  <c r="A2" i="13"/>
  <c r="A2" i="15"/>
  <c r="A2" i="16"/>
  <c r="A2" i="11"/>
  <c r="A2" i="10"/>
  <c r="A2" i="8"/>
  <c r="A2" i="7"/>
  <c r="N3" i="3"/>
  <c r="P3"/>
  <c r="N4"/>
  <c r="P4"/>
  <c r="N5"/>
  <c r="P5"/>
  <c r="N6"/>
  <c r="P6"/>
  <c r="N7"/>
  <c r="P7"/>
  <c r="N8"/>
  <c r="P8"/>
  <c r="N9"/>
  <c r="P9"/>
  <c r="N10"/>
  <c r="P10"/>
  <c r="N11"/>
  <c r="P11"/>
  <c r="N12"/>
  <c r="P12"/>
  <c r="N13"/>
  <c r="P13"/>
  <c r="N14"/>
  <c r="P14"/>
  <c r="N15"/>
  <c r="P15"/>
  <c r="N16"/>
  <c r="P16"/>
  <c r="N17"/>
  <c r="P17"/>
  <c r="N18"/>
  <c r="P18"/>
  <c r="N19"/>
  <c r="P19"/>
  <c r="N20"/>
  <c r="P20"/>
  <c r="N21"/>
  <c r="P21"/>
  <c r="N22"/>
  <c r="P22"/>
  <c r="N23"/>
  <c r="P23"/>
  <c r="N24"/>
  <c r="P24"/>
  <c r="M3"/>
  <c r="M4"/>
  <c r="Q4" s="1"/>
  <c r="M5"/>
  <c r="M6"/>
  <c r="M7"/>
  <c r="M8"/>
  <c r="M9"/>
  <c r="M10"/>
  <c r="Q10" s="1"/>
  <c r="M11"/>
  <c r="M12"/>
  <c r="Q12" s="1"/>
  <c r="M13"/>
  <c r="M14"/>
  <c r="M15"/>
  <c r="M16"/>
  <c r="M17"/>
  <c r="M18"/>
  <c r="Q18" s="1"/>
  <c r="M19"/>
  <c r="M20"/>
  <c r="Q20" s="1"/>
  <c r="M21"/>
  <c r="M22"/>
  <c r="M23"/>
  <c r="M24"/>
  <c r="M2"/>
  <c r="L2"/>
  <c r="O2" s="1"/>
  <c r="Q2" s="1"/>
  <c r="L3"/>
  <c r="O3" s="1"/>
  <c r="Q3" s="1"/>
  <c r="L4"/>
  <c r="O4"/>
  <c r="L5"/>
  <c r="O5" s="1"/>
  <c r="Q5" s="1"/>
  <c r="L6"/>
  <c r="O6" s="1"/>
  <c r="Q6" s="1"/>
  <c r="L7"/>
  <c r="O7"/>
  <c r="Q7" s="1"/>
  <c r="L8"/>
  <c r="O8" s="1"/>
  <c r="Q8" s="1"/>
  <c r="L9"/>
  <c r="O9"/>
  <c r="L10"/>
  <c r="O10"/>
  <c r="L11"/>
  <c r="O11" s="1"/>
  <c r="Q11" s="1"/>
  <c r="L12"/>
  <c r="O12"/>
  <c r="L13"/>
  <c r="O13" s="1"/>
  <c r="Q13" s="1"/>
  <c r="L14"/>
  <c r="O14" s="1"/>
  <c r="Q14" s="1"/>
  <c r="L15"/>
  <c r="O15"/>
  <c r="Q15" s="1"/>
  <c r="L16"/>
  <c r="O16" s="1"/>
  <c r="Q16" s="1"/>
  <c r="L17"/>
  <c r="O17"/>
  <c r="L18"/>
  <c r="O18"/>
  <c r="L19"/>
  <c r="O19" s="1"/>
  <c r="Q19" s="1"/>
  <c r="L20"/>
  <c r="O20"/>
  <c r="L21"/>
  <c r="O21" s="1"/>
  <c r="Q21" s="1"/>
  <c r="L22"/>
  <c r="O22" s="1"/>
  <c r="Q22" s="1"/>
  <c r="L23"/>
  <c r="O23"/>
  <c r="Q23" s="1"/>
  <c r="L24"/>
  <c r="O24" s="1"/>
  <c r="Q24" s="1"/>
  <c r="K1"/>
  <c r="K2"/>
  <c r="J3"/>
  <c r="H4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D3"/>
  <c r="D4"/>
  <c r="D5"/>
  <c r="D6"/>
  <c r="D7"/>
  <c r="D8"/>
  <c r="D9"/>
  <c r="F9" s="1"/>
  <c r="D10"/>
  <c r="D11"/>
  <c r="D12"/>
  <c r="D13"/>
  <c r="D14"/>
  <c r="D15"/>
  <c r="D16"/>
  <c r="D17"/>
  <c r="F17" s="1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C3"/>
  <c r="C4"/>
  <c r="C5"/>
  <c r="F5" s="1"/>
  <c r="C6"/>
  <c r="F6"/>
  <c r="C7"/>
  <c r="C8"/>
  <c r="C9"/>
  <c r="C10"/>
  <c r="C11"/>
  <c r="C12"/>
  <c r="C13"/>
  <c r="F13" s="1"/>
  <c r="C14"/>
  <c r="F14" s="1"/>
  <c r="C15"/>
  <c r="C16"/>
  <c r="C17"/>
  <c r="C18"/>
  <c r="C19"/>
  <c r="C20"/>
  <c r="C21"/>
  <c r="F21" s="1"/>
  <c r="C22"/>
  <c r="F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6" i="6"/>
  <c r="B5"/>
  <c r="C5" s="1"/>
  <c r="B4"/>
  <c r="B3"/>
  <c r="F23" i="3"/>
  <c r="F19"/>
  <c r="F15"/>
  <c r="F11"/>
  <c r="F7"/>
  <c r="F3"/>
  <c r="F10"/>
  <c r="H23"/>
  <c r="H21"/>
  <c r="H19"/>
  <c r="H17"/>
  <c r="H15"/>
  <c r="H13"/>
  <c r="H11"/>
  <c r="H9"/>
  <c r="H7"/>
  <c r="H5"/>
  <c r="H3"/>
  <c r="J24"/>
  <c r="K23"/>
  <c r="I23"/>
  <c r="J22"/>
  <c r="I21"/>
  <c r="J20"/>
  <c r="K19"/>
  <c r="I19"/>
  <c r="J18"/>
  <c r="I17"/>
  <c r="J16"/>
  <c r="K15"/>
  <c r="I15"/>
  <c r="J14"/>
  <c r="I13"/>
  <c r="J12"/>
  <c r="K11"/>
  <c r="I11"/>
  <c r="J10"/>
  <c r="I9"/>
  <c r="J8"/>
  <c r="K7"/>
  <c r="I7"/>
  <c r="J6"/>
  <c r="J4"/>
  <c r="K3"/>
  <c r="I3"/>
  <c r="H24"/>
  <c r="H22"/>
  <c r="H20"/>
  <c r="H18"/>
  <c r="H16"/>
  <c r="H14"/>
  <c r="H12"/>
  <c r="H10"/>
  <c r="H8"/>
  <c r="H6"/>
  <c r="I24"/>
  <c r="J23"/>
  <c r="K22"/>
  <c r="I22"/>
  <c r="J21"/>
  <c r="I20"/>
  <c r="J19"/>
  <c r="K18"/>
  <c r="I18"/>
  <c r="J17"/>
  <c r="I16"/>
  <c r="J15"/>
  <c r="K14"/>
  <c r="I14"/>
  <c r="J13"/>
  <c r="I12"/>
  <c r="J11"/>
  <c r="K10"/>
  <c r="I10"/>
  <c r="J9"/>
  <c r="I8"/>
  <c r="J7"/>
  <c r="K6"/>
  <c r="I6"/>
  <c r="J5"/>
  <c r="I4"/>
  <c r="C6" i="6"/>
  <c r="K4" i="3"/>
  <c r="K8"/>
  <c r="K12"/>
  <c r="K16"/>
  <c r="K20"/>
  <c r="K24"/>
  <c r="K5"/>
  <c r="K9"/>
  <c r="K13"/>
  <c r="K17"/>
  <c r="K21"/>
  <c r="F18"/>
  <c r="R23"/>
  <c r="S23"/>
  <c r="T23" s="1"/>
  <c r="U23" s="1"/>
  <c r="R19"/>
  <c r="S19"/>
  <c r="T19" s="1"/>
  <c r="U19" s="1"/>
  <c r="R15"/>
  <c r="S15"/>
  <c r="T15" s="1"/>
  <c r="U15" s="1"/>
  <c r="R11"/>
  <c r="S11"/>
  <c r="T11" s="1"/>
  <c r="U11" s="1"/>
  <c r="R3"/>
  <c r="S3"/>
  <c r="T3" s="1"/>
  <c r="U3" s="1"/>
  <c r="R7"/>
  <c r="S7"/>
  <c r="T7" s="1"/>
  <c r="U7" s="1"/>
  <c r="F24"/>
  <c r="F20"/>
  <c r="F16"/>
  <c r="F12"/>
  <c r="F8"/>
  <c r="F4"/>
  <c r="R22"/>
  <c r="S22"/>
  <c r="T22" s="1"/>
  <c r="U22" s="1"/>
  <c r="R18"/>
  <c r="S18"/>
  <c r="T18" s="1"/>
  <c r="U18" s="1"/>
  <c r="R14"/>
  <c r="S14"/>
  <c r="T14" s="1"/>
  <c r="U14" s="1"/>
  <c r="R10"/>
  <c r="S10"/>
  <c r="T10" s="1"/>
  <c r="U10" s="1"/>
  <c r="R6"/>
  <c r="S6"/>
  <c r="T6" s="1"/>
  <c r="U6" s="1"/>
  <c r="R2"/>
  <c r="S2"/>
  <c r="T2" s="1"/>
  <c r="U2" s="1"/>
  <c r="R21"/>
  <c r="S21"/>
  <c r="T21"/>
  <c r="U21" s="1"/>
  <c r="Q17"/>
  <c r="R13"/>
  <c r="S13"/>
  <c r="T13"/>
  <c r="U13" s="1"/>
  <c r="Q9"/>
  <c r="R5"/>
  <c r="S5"/>
  <c r="T5"/>
  <c r="U5" s="1"/>
  <c r="R24"/>
  <c r="S24"/>
  <c r="T24" s="1"/>
  <c r="U24" s="1"/>
  <c r="R20"/>
  <c r="S20"/>
  <c r="T20" s="1"/>
  <c r="U20" s="1"/>
  <c r="R16"/>
  <c r="S16"/>
  <c r="T16" s="1"/>
  <c r="U16" s="1"/>
  <c r="R12"/>
  <c r="S12"/>
  <c r="T12" s="1"/>
  <c r="U12" s="1"/>
  <c r="R8"/>
  <c r="S8"/>
  <c r="T8" s="1"/>
  <c r="U8" s="1"/>
  <c r="R17"/>
  <c r="S17"/>
  <c r="T17" s="1"/>
  <c r="U17" s="1"/>
  <c r="R9"/>
  <c r="S9"/>
  <c r="T9" s="1"/>
  <c r="U9" s="1"/>
  <c r="R4"/>
  <c r="S4"/>
  <c r="T4" s="1"/>
  <c r="U4" s="1"/>
  <c r="C8" i="6" l="1"/>
  <c r="G9" i="1"/>
  <c r="G6"/>
  <c r="F10"/>
  <c r="G5"/>
  <c r="F6"/>
  <c r="G3"/>
  <c r="F2"/>
  <c r="G4"/>
  <c r="G8"/>
  <c r="G7"/>
  <c r="G11"/>
  <c r="F5"/>
  <c r="F7"/>
  <c r="F9"/>
  <c r="F11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de.moneycentral.msn.com/investor/charts/historicdata.aspx?Symbol=500340" htmlTables="1">
      <tables count="1">
        <s v="tblHistoryTable"/>
      </tables>
    </webPr>
  </connection>
  <connection id="2" name="Verbindung1" type="4" refreshedVersion="3" background="1" saveData="1">
    <webPr sourceData="1" parsePre="1" consecutive="1" xl2000="1" url="http://de.moneycentral.msn.com/investor/charts/historicdata.aspx?Symbol=696960" htmlTables="1">
      <tables count="1">
        <s v="tblHistoryTable"/>
      </tables>
    </webPr>
  </connection>
  <connection id="3" name="Verbindung10" type="4" refreshedVersion="2" background="1" saveData="1">
    <webPr sourceData="1" parsePre="1" consecutive="1" xl2000="1" url="http://aktien.onvista.de/snapshot.html?ID_OSI=81035" htmlTables="1">
      <tables count="1">
        <x v="5"/>
      </tables>
    </webPr>
  </connection>
  <connection id="4" name="Verbindung11" type="4" refreshedVersion="3" background="1" saveData="1">
    <webPr sourceData="1" parsePre="1" consecutive="1" xl2000="1" url="http://aktien.onvista.de/snapshot.html?ID_OSI=82791" htmlTables="1">
      <tables count="1">
        <x v="5"/>
      </tables>
    </webPr>
  </connection>
  <connection id="5" name="Verbindung12" type="4" refreshedVersion="3" background="1" saveData="1">
    <webPr sourceData="1" parsePre="1" consecutive="1" xl2000="1" url="http://aktien.onvista.de/snapshot.html?ID_OSI=85429" htmlTables="1">
      <tables count="1">
        <x v="5"/>
      </tables>
    </webPr>
  </connection>
  <connection id="6" name="Verbindung13" type="4" refreshedVersion="3" background="1" saveData="1">
    <webPr sourceData="1" parsePre="1" consecutive="1" xl2000="1" url="http://aktien.onvista.de/snapshot.html?ID_OSI=85546" htmlTables="1">
      <tables count="1">
        <x v="5"/>
      </tables>
    </webPr>
  </connection>
  <connection id="7" name="Verbindung14" type="4" refreshedVersion="3" background="1" saveData="1">
    <webPr sourceData="1" parsePre="1" consecutive="1" xl2000="1" url="http://aktien.onvista.de/snapshot.html?ID_OSI=88405&amp;SEARCH_VALUE=885166" htmlTables="1">
      <tables count="1">
        <x v="5"/>
      </tables>
    </webPr>
  </connection>
  <connection id="8" name="Verbindung15" type="4" refreshedVersion="3" background="1" saveData="1">
    <webPr sourceData="1" parsePre="1" consecutive="1" xl2000="1" url="http://aktien.onvista.de/snapshot.html?ID_OSI=213298" htmlTables="1">
      <tables count="1">
        <x v="5"/>
      </tables>
    </webPr>
  </connection>
  <connection id="9" name="Verbindung16" type="4" refreshedVersion="3" background="1" saveData="1">
    <webPr sourceData="1" parsePre="1" consecutive="1" xl2000="1" url="http://aktien.onvista.de/snapshot.html?ID_OSI=85695" htmlTables="1">
      <tables count="1">
        <x v="5"/>
      </tables>
    </webPr>
  </connection>
  <connection id="10" name="Verbindung17" type="4" refreshedVersion="3" background="1" saveData="1">
    <webPr sourceData="1" parsePre="1" consecutive="1" xl2000="1" url="http://aktien.onvista.de/snapshot.html?ID_OSI=6706044&amp;SEARCH_VALUE=576798" htmlTables="1">
      <tables count="1">
        <x v="5"/>
      </tables>
    </webPr>
  </connection>
  <connection id="11" name="Verbindung18" type="4" refreshedVersion="3" background="1" saveData="1">
    <webPr sourceData="1" parsePre="1" consecutive="1" xl2000="1" url="http://aktien.onvista.de/snapshot.html?ID_OSI=19564871" htmlTables="1">
      <tables count="1">
        <x v="5"/>
      </tables>
    </webPr>
  </connection>
  <connection id="12" name="Verbindung19" type="4" refreshedVersion="3" background="1" saveData="1">
    <webPr sourceData="1" parsePre="1" consecutive="1" xl2000="1" url="http://aktien.onvista.de/snapshot.html?ID_OSI=12912586" htmlTables="1">
      <tables count="1">
        <x v="5"/>
      </tables>
    </webPr>
  </connection>
  <connection id="13" name="Verbindung2" type="4" refreshedVersion="3" background="1" saveData="1">
    <webPr sourceData="1" parsePre="1" consecutive="1" xl2000="1" url="http://de.moneycentral.msn.com/investor/charts/historicdata.aspx?Symbol=850663" htmlTables="1">
      <tables count="1">
        <s v="tblHistoryTable"/>
      </tables>
    </webPr>
  </connection>
  <connection id="14" name="Verbindung20" type="4" refreshedVersion="3" background="1" saveData="1">
    <webPr sourceData="1" parsePre="1" consecutive="1" xl2000="1" url="http://aktien.onvista.de/kurshistorie.html?ID_NOTATION=142332&amp;RANGE=48M" htmlTables="1">
      <tables count="2">
        <x v="5"/>
        <x v="6"/>
      </tables>
    </webPr>
  </connection>
  <connection id="15" name="Verbindung21" type="4" refreshedVersion="3" background="1" saveData="1">
    <webPr sourceData="1" parsePre="1" consecutive="1" xl2000="1" url="http://mobil.boerse-go.de/profil.html?id=121685&amp;exchangeId=4" htmlTables="1">
      <tables count="1">
        <s v="profile"/>
      </tables>
    </webPr>
  </connection>
  <connection id="16" name="Verbindung22" type="4" refreshedVersion="3" background="1" saveData="1">
    <webPr sourceData="1" parsePre="1" consecutive="1" xl2000="1" url="http://mobil.boerse-go.de/profil.html?id=123104&amp;exchangeId=4" htmlTables="1">
      <tables count="1">
        <s v="profile"/>
      </tables>
    </webPr>
  </connection>
  <connection id="17" name="Verbindung3" type="4" refreshedVersion="3" background="1" saveData="1">
    <webPr sourceData="1" parsePre="1" consecutive="1" xl2000="1" url="http://de.moneycentral.msn.com/investor/charts/historicdata.aspx?Symbol=851995" htmlTables="1">
      <tables count="1">
        <s v="tblHistoryTable"/>
      </tables>
    </webPr>
  </connection>
  <connection id="18" name="Verbindung4" type="4" refreshedVersion="3" background="1" saveData="1">
    <webPr sourceData="1" parsePre="1" consecutive="1" xl2000="1" url="http://de.moneycentral.msn.com/investor/charts/historicdata.aspx?Symbol=885166" htmlTables="1">
      <tables count="1">
        <s v="tblHistoryTable"/>
      </tables>
    </webPr>
  </connection>
  <connection id="19" name="Verbindung5" type="4" refreshedVersion="3" background="1" saveData="1">
    <webPr sourceData="1" parsePre="1" consecutive="1" xl2000="1" url="http://de.moneycentral.msn.com/investor/charts/historicdata.aspx?Symbol=888452" htmlTables="1">
      <tables count="1">
        <s v="tblHistoryTable"/>
      </tables>
    </webPr>
  </connection>
  <connection id="20" name="Verbindung6" type="4" refreshedVersion="3" background="1" saveData="1">
    <webPr sourceData="1" parsePre="1" consecutive="1" xl2000="1" url="http://de.moneycentral.msn.com/investor/charts/historicdata.aspx?Symbol=853687" htmlTables="1">
      <tables count="1">
        <s v="tblHistoryTable"/>
      </tables>
    </webPr>
  </connection>
  <connection id="21" name="Verbindung7" type="4" refreshedVersion="3" background="1" saveData="1">
    <webPr sourceData="1" parsePre="1" consecutive="1" xl2000="1" url="http://de.moneycentral.msn.com/investor/charts/historicdata.aspx?Symbol=576798" htmlTables="1">
      <tables count="1">
        <s v="tblHistoryTable"/>
      </tables>
    </webPr>
  </connection>
  <connection id="22" name="Verbindung8" type="4" refreshedVersion="3" background="1" saveData="1">
    <webPr sourceData="1" parsePre="1" consecutive="1" xl2000="1" url="http://de.moneycentral.msn.com/investor/charts/historicdata.aspx?Symbol=A0NC7B" htmlTables="1">
      <tables count="1">
        <s v="tblHistoryTable"/>
      </tables>
    </webPr>
  </connection>
  <connection id="23" name="Verbindung9" type="4" refreshedVersion="3" background="1" saveData="1">
    <webPr sourceData="1" parsePre="1" consecutive="1" xl2000="1" url="http://de.moneycentral.msn.com/investor/charts/historicdata.aspx?Symbol=A0F602" htmlTables="1">
      <tables count="1">
        <s v="tblHistoryTable"/>
      </tables>
    </webPr>
  </connection>
</connections>
</file>

<file path=xl/sharedStrings.xml><?xml version="1.0" encoding="utf-8"?>
<sst xmlns="http://schemas.openxmlformats.org/spreadsheetml/2006/main" count="333" uniqueCount="136">
  <si>
    <t>Minuten gesamt</t>
  </si>
  <si>
    <t>Kosten in Cent</t>
  </si>
  <si>
    <t>Kosten in Euro</t>
  </si>
  <si>
    <t>Gesamtkosten pro Anschluss</t>
  </si>
  <si>
    <t>Takte</t>
  </si>
  <si>
    <t>Dauer Stunden</t>
  </si>
  <si>
    <t>Dauer Minuten</t>
  </si>
  <si>
    <t>Dauer Sekunden</t>
  </si>
  <si>
    <t>Dauer Stunden in Minuten</t>
  </si>
  <si>
    <t>Spezial-rundung</t>
  </si>
  <si>
    <t>Minuten ohne Spezial-rundung</t>
  </si>
  <si>
    <t xml:space="preserve">Aufgabe: </t>
  </si>
  <si>
    <t>2. Auswertung der eingeholten Daten</t>
  </si>
  <si>
    <t>Womit</t>
  </si>
  <si>
    <t>Status</t>
  </si>
  <si>
    <t>Aktie</t>
  </si>
  <si>
    <t>Aktueller Kurs</t>
  </si>
  <si>
    <t>Potentieller Kaufkurs</t>
  </si>
  <si>
    <t>Gewinn/Verlust in %</t>
  </si>
  <si>
    <t>adidas AG</t>
  </si>
  <si>
    <t>WKN</t>
  </si>
  <si>
    <t>ISIN</t>
  </si>
  <si>
    <t>Branche</t>
  </si>
  <si>
    <t>DE0005003404</t>
  </si>
  <si>
    <t>Sportartikelhersteller</t>
  </si>
  <si>
    <t>Emirates</t>
  </si>
  <si>
    <t>The Coca-Cola Co.</t>
  </si>
  <si>
    <t>US1912161007</t>
  </si>
  <si>
    <t>nicht börsennotiert</t>
  </si>
  <si>
    <t>Luftfahrt</t>
  </si>
  <si>
    <t>Hyundai Motor Co. Ltd.</t>
  </si>
  <si>
    <t>USY384721251</t>
  </si>
  <si>
    <t>Land</t>
  </si>
  <si>
    <t>Südkorea</t>
  </si>
  <si>
    <t>Automobile</t>
  </si>
  <si>
    <t>Deutschland</t>
  </si>
  <si>
    <t>USA</t>
  </si>
  <si>
    <t>Getränke</t>
  </si>
  <si>
    <t>Japan</t>
  </si>
  <si>
    <t>Elektrotechnologie</t>
  </si>
  <si>
    <t>A0NC7B</t>
  </si>
  <si>
    <t>US92826C8394</t>
  </si>
  <si>
    <t>Sony Corp.</t>
  </si>
  <si>
    <t>JP3435000009</t>
  </si>
  <si>
    <t>./.</t>
  </si>
  <si>
    <t>PepsiCo Inc.</t>
  </si>
  <si>
    <t>US7134481081</t>
  </si>
  <si>
    <t>DE0006969603</t>
  </si>
  <si>
    <t>US8923313071</t>
  </si>
  <si>
    <t>US50186Q2021</t>
  </si>
  <si>
    <t>Finanzdienstleister</t>
  </si>
  <si>
    <t>A0F602</t>
  </si>
  <si>
    <t>US57636Q1040</t>
  </si>
  <si>
    <t>Auswahl PL-Projekt: Wettbewerbsbeobachtung = Aktienverwaltung mehrerer Konkurenzunternehmen</t>
  </si>
  <si>
    <t>LG Electronics Inc.</t>
  </si>
  <si>
    <t>MasterCard Inc.</t>
  </si>
  <si>
    <t>Toyota Motor Corp.</t>
  </si>
  <si>
    <t>PUMA AG Rudolf Dassler Sport</t>
  </si>
  <si>
    <t>Visa Inc.</t>
  </si>
  <si>
    <t>Aktueller Aktienkurs</t>
  </si>
  <si>
    <t>Gesamtgewinn in EURO</t>
  </si>
  <si>
    <t>1. Import aller täglich aktuellen Kurse in Real-Time</t>
  </si>
  <si>
    <t>3. Überwachung dieser in Real-Time</t>
  </si>
  <si>
    <t>4. Berechnung Gewinn/Verlust</t>
  </si>
  <si>
    <t>5. Konkurrenzanalye</t>
  </si>
  <si>
    <t>6. Auswertung --&gt; Kaufempfehlung</t>
  </si>
  <si>
    <t>Kurshistorie</t>
  </si>
  <si>
    <t>Kurse</t>
  </si>
  <si>
    <t>Datum</t>
  </si>
  <si>
    <t>Hoch</t>
  </si>
  <si>
    <t>Tief</t>
  </si>
  <si>
    <t>Eröffnungskurs</t>
  </si>
  <si>
    <t>Schlusskurs</t>
  </si>
  <si>
    <t>Volumen</t>
  </si>
  <si>
    <t>Toyota</t>
  </si>
  <si>
    <t>Kurshistorie Hyundai</t>
  </si>
  <si>
    <t>Kurshistorie Pepsi</t>
  </si>
  <si>
    <t>Kurshistorie CocaCola</t>
  </si>
  <si>
    <t>Kurshistorie Puma</t>
  </si>
  <si>
    <t>Kurshistorie Sony</t>
  </si>
  <si>
    <t>Kurshistorie LG</t>
  </si>
  <si>
    <t>Kurshistorie MasterCard</t>
  </si>
  <si>
    <t>Kurshistorie Visa</t>
  </si>
  <si>
    <t>Tageskurse</t>
  </si>
  <si>
    <t>Hoch/Tief</t>
  </si>
  <si>
    <t>Vortag</t>
  </si>
  <si>
    <t>Eröff.</t>
  </si>
  <si>
    <t>Tag</t>
  </si>
  <si>
    <t>52-Wochen</t>
  </si>
  <si>
    <t>letztes</t>
  </si>
  <si>
    <t>gesamt</t>
  </si>
  <si>
    <t>RealPush-Chart</t>
  </si>
  <si>
    <t>Datenbereinigung Zahl - EUR</t>
  </si>
  <si>
    <t>Aktueller Kurs (€)</t>
  </si>
  <si>
    <t>Kaufkurs (€)</t>
  </si>
  <si>
    <t>Gewinn/Verlust heute (€)</t>
  </si>
  <si>
    <t>ADIDAS AG INHABER-AKTIEN O.N.</t>
  </si>
  <si>
    <t>WKN:</t>
  </si>
  <si>
    <t>ISIN:</t>
  </si>
  <si>
    <t>Branche:</t>
  </si>
  <si>
    <t>Sportartikel</t>
  </si>
  <si>
    <t>Land:</t>
  </si>
  <si>
    <t xml:space="preserve">Kursliste </t>
  </si>
  <si>
    <t>Eröffnung</t>
  </si>
  <si>
    <t>Schluß</t>
  </si>
  <si>
    <t>Kaufkurs</t>
  </si>
  <si>
    <t xml:space="preserve">Handelsplatz </t>
  </si>
  <si>
    <t xml:space="preserve"> XETRA</t>
  </si>
  <si>
    <t xml:space="preserve">Zeit </t>
  </si>
  <si>
    <t xml:space="preserve">Kurs </t>
  </si>
  <si>
    <t xml:space="preserve">Währung </t>
  </si>
  <si>
    <t xml:space="preserve"> EUR</t>
  </si>
  <si>
    <t xml:space="preserve">+/- </t>
  </si>
  <si>
    <t xml:space="preserve">% </t>
  </si>
  <si>
    <t xml:space="preserve">Tageshoch </t>
  </si>
  <si>
    <t xml:space="preserve">Tagestief </t>
  </si>
  <si>
    <t xml:space="preserve"> Stuttgart</t>
  </si>
  <si>
    <t xml:space="preserve">Uhrzeit </t>
  </si>
  <si>
    <t xml:space="preserve">Bid </t>
  </si>
  <si>
    <t xml:space="preserve">Ask </t>
  </si>
  <si>
    <t xml:space="preserve"> Lang &amp; Schwarz</t>
  </si>
  <si>
    <t>http://mobil.boerse-go.de</t>
  </si>
  <si>
    <t xml:space="preserve"> 15:33:41</t>
  </si>
  <si>
    <t xml:space="preserve"> 15:48:04</t>
  </si>
  <si>
    <t xml:space="preserve"> 15:48:40</t>
  </si>
  <si>
    <t xml:space="preserve"> 15:33:17</t>
  </si>
  <si>
    <t xml:space="preserve"> 38,990 EUR</t>
  </si>
  <si>
    <t xml:space="preserve"> 42,940 EUR</t>
  </si>
  <si>
    <t xml:space="preserve"> 12,000 EUR</t>
  </si>
  <si>
    <t xml:space="preserve"> 79,330 USD</t>
  </si>
  <si>
    <t xml:space="preserve"> 24,120 EUR</t>
  </si>
  <si>
    <t xml:space="preserve"> 18,180 USD</t>
  </si>
  <si>
    <t xml:space="preserve"> 84,470 USD</t>
  </si>
  <si>
    <t xml:space="preserve"> 254,3499 USD</t>
  </si>
  <si>
    <t xml:space="preserve"> 15:49:24</t>
  </si>
  <si>
    <t xml:space="preserve"> 15:49:45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</si>
</sst>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164" formatCode="dddd\,\ dd/mm/yyyy"/>
    <numFmt numFmtId="165" formatCode="[$-F400]h:mm:ss\ AM/PM"/>
    <numFmt numFmtId="166" formatCode="0.00\ &quot; Cent&quot;"/>
    <numFmt numFmtId="167" formatCode="#,##0.00\ &quot;€&quot;"/>
    <numFmt numFmtId="168" formatCode="#,##0.00\ _€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8"/>
      <color indexed="8"/>
      <name val="Calibri"/>
      <family val="2"/>
    </font>
    <font>
      <b/>
      <sz val="18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" fillId="0" borderId="0" applyFont="0" applyFill="0" applyBorder="0" applyAlignment="0" applyProtection="0"/>
  </cellStyleXfs>
  <cellXfs count="112">
    <xf numFmtId="0" fontId="0" fillId="0" borderId="0" xfId="0"/>
    <xf numFmtId="165" fontId="0" fillId="0" borderId="0" xfId="0" applyNumberFormat="1"/>
    <xf numFmtId="0" fontId="0" fillId="0" borderId="0" xfId="0" applyBorder="1"/>
    <xf numFmtId="164" fontId="0" fillId="0" borderId="0" xfId="0" applyNumberFormat="1"/>
    <xf numFmtId="0" fontId="0" fillId="0" borderId="0" xfId="0" applyFill="1" applyBorder="1"/>
    <xf numFmtId="44" fontId="0" fillId="0" borderId="0" xfId="3" applyFont="1"/>
    <xf numFmtId="166" fontId="0" fillId="0" borderId="0" xfId="3" applyNumberFormat="1" applyFont="1"/>
    <xf numFmtId="0" fontId="3" fillId="0" borderId="1" xfId="0" applyFont="1" applyBorder="1"/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0" fillId="0" borderId="2" xfId="0" applyBorder="1" applyAlignment="1">
      <alignment textRotation="75" wrapText="1"/>
    </xf>
    <xf numFmtId="0" fontId="0" fillId="0" borderId="2" xfId="0" applyFill="1" applyBorder="1" applyAlignment="1">
      <alignment textRotation="75" wrapText="1"/>
    </xf>
    <xf numFmtId="165" fontId="0" fillId="0" borderId="2" xfId="0" applyNumberFormat="1" applyBorder="1" applyAlignment="1">
      <alignment textRotation="75" wrapText="1"/>
    </xf>
    <xf numFmtId="0" fontId="3" fillId="0" borderId="3" xfId="0" applyFont="1" applyBorder="1" applyAlignment="1">
      <alignment textRotation="75"/>
    </xf>
    <xf numFmtId="0" fontId="3" fillId="0" borderId="4" xfId="0" applyFont="1" applyBorder="1" applyAlignment="1">
      <alignment textRotation="75"/>
    </xf>
    <xf numFmtId="0" fontId="3" fillId="0" borderId="1" xfId="0" applyFont="1" applyBorder="1" applyAlignment="1">
      <alignment textRotation="75"/>
    </xf>
    <xf numFmtId="165" fontId="0" fillId="2" borderId="0" xfId="0" applyNumberFormat="1" applyFill="1"/>
    <xf numFmtId="166" fontId="0" fillId="2" borderId="0" xfId="3" applyNumberFormat="1" applyFont="1" applyFill="1"/>
    <xf numFmtId="164" fontId="0" fillId="2" borderId="0" xfId="0" applyNumberFormat="1" applyFill="1"/>
    <xf numFmtId="0" fontId="0" fillId="2" borderId="0" xfId="0" applyFill="1" applyBorder="1"/>
    <xf numFmtId="44" fontId="0" fillId="2" borderId="0" xfId="3" applyFont="1" applyFill="1"/>
    <xf numFmtId="0" fontId="6" fillId="2" borderId="0" xfId="0" applyFont="1" applyFill="1"/>
    <xf numFmtId="164" fontId="6" fillId="2" borderId="0" xfId="0" applyNumberFormat="1" applyFont="1" applyFill="1"/>
    <xf numFmtId="167" fontId="6" fillId="2" borderId="0" xfId="0" applyNumberFormat="1" applyFont="1" applyFill="1"/>
    <xf numFmtId="167" fontId="6" fillId="2" borderId="5" xfId="0" applyNumberFormat="1" applyFont="1" applyFill="1" applyBorder="1"/>
    <xf numFmtId="0" fontId="6" fillId="2" borderId="6" xfId="0" applyFont="1" applyFill="1" applyBorder="1"/>
    <xf numFmtId="0" fontId="4" fillId="3" borderId="7" xfId="0" applyFont="1" applyFill="1" applyBorder="1"/>
    <xf numFmtId="0" fontId="4" fillId="4" borderId="7" xfId="0" applyFont="1" applyFill="1" applyBorder="1"/>
    <xf numFmtId="0" fontId="4" fillId="5" borderId="7" xfId="0" applyFont="1" applyFill="1" applyBorder="1"/>
    <xf numFmtId="0" fontId="4" fillId="6" borderId="7" xfId="0" applyFont="1" applyFill="1" applyBorder="1"/>
    <xf numFmtId="0" fontId="4" fillId="7" borderId="7" xfId="0" applyFont="1" applyFill="1" applyBorder="1"/>
    <xf numFmtId="0" fontId="4" fillId="7" borderId="8" xfId="0" applyFont="1" applyFill="1" applyBorder="1"/>
    <xf numFmtId="0" fontId="4" fillId="3" borderId="9" xfId="0" applyFont="1" applyFill="1" applyBorder="1"/>
    <xf numFmtId="0" fontId="4" fillId="8" borderId="7" xfId="0" applyFont="1" applyFill="1" applyBorder="1"/>
    <xf numFmtId="0" fontId="9" fillId="0" borderId="2" xfId="0" applyFont="1" applyBorder="1" applyAlignment="1">
      <alignment textRotation="75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0" fillId="0" borderId="0" xfId="0" applyNumberFormat="1"/>
    <xf numFmtId="0" fontId="0" fillId="9" borderId="0" xfId="0" applyFill="1"/>
    <xf numFmtId="2" fontId="0" fillId="0" borderId="0" xfId="0" applyNumberFormat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4" fillId="8" borderId="6" xfId="0" applyFont="1" applyFill="1" applyBorder="1" applyAlignment="1">
      <alignment horizontal="left"/>
    </xf>
    <xf numFmtId="0" fontId="4" fillId="8" borderId="1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15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10" fontId="0" fillId="0" borderId="0" xfId="0" applyNumberFormat="1"/>
    <xf numFmtId="3" fontId="0" fillId="0" borderId="0" xfId="0" applyNumberFormat="1"/>
    <xf numFmtId="0" fontId="0" fillId="0" borderId="0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2" fontId="0" fillId="0" borderId="22" xfId="0" applyNumberFormat="1" applyBorder="1" applyAlignment="1"/>
    <xf numFmtId="2" fontId="0" fillId="0" borderId="13" xfId="0" applyNumberFormat="1" applyBorder="1" applyAlignment="1"/>
    <xf numFmtId="0" fontId="0" fillId="0" borderId="22" xfId="0" applyBorder="1" applyAlignment="1"/>
    <xf numFmtId="0" fontId="0" fillId="0" borderId="13" xfId="0" applyBorder="1" applyAlignment="1"/>
    <xf numFmtId="2" fontId="0" fillId="0" borderId="23" xfId="0" applyNumberFormat="1" applyBorder="1" applyAlignment="1"/>
    <xf numFmtId="168" fontId="0" fillId="0" borderId="23" xfId="0" applyNumberFormat="1" applyBorder="1" applyAlignment="1"/>
    <xf numFmtId="10" fontId="0" fillId="0" borderId="21" xfId="0" applyNumberFormat="1" applyBorder="1"/>
    <xf numFmtId="10" fontId="10" fillId="0" borderId="21" xfId="1" applyNumberFormat="1" applyBorder="1" applyAlignment="1" applyProtection="1"/>
    <xf numFmtId="10" fontId="0" fillId="0" borderId="0" xfId="0" applyNumberFormat="1" applyBorder="1"/>
    <xf numFmtId="10" fontId="10" fillId="0" borderId="0" xfId="1" applyNumberFormat="1" applyBorder="1" applyAlignment="1" applyProtection="1"/>
    <xf numFmtId="0" fontId="0" fillId="0" borderId="6" xfId="0" applyBorder="1"/>
    <xf numFmtId="14" fontId="0" fillId="0" borderId="6" xfId="0" applyNumberFormat="1" applyBorder="1"/>
    <xf numFmtId="2" fontId="0" fillId="0" borderId="6" xfId="0" applyNumberFormat="1" applyBorder="1"/>
    <xf numFmtId="0" fontId="0" fillId="0" borderId="13" xfId="0" applyBorder="1"/>
    <xf numFmtId="14" fontId="0" fillId="0" borderId="13" xfId="0" applyNumberFormat="1" applyBorder="1"/>
    <xf numFmtId="2" fontId="0" fillId="0" borderId="13" xfId="0" applyNumberFormat="1" applyBorder="1"/>
    <xf numFmtId="0" fontId="0" fillId="0" borderId="9" xfId="0" applyBorder="1"/>
    <xf numFmtId="10" fontId="0" fillId="0" borderId="14" xfId="0" applyNumberFormat="1" applyBorder="1"/>
    <xf numFmtId="0" fontId="0" fillId="0" borderId="7" xfId="0" applyBorder="1"/>
    <xf numFmtId="10" fontId="0" fillId="0" borderId="15" xfId="0" applyNumberFormat="1" applyBorder="1"/>
    <xf numFmtId="0" fontId="0" fillId="0" borderId="8" xfId="0" applyBorder="1"/>
    <xf numFmtId="0" fontId="0" fillId="0" borderId="16" xfId="0" applyBorder="1"/>
    <xf numFmtId="14" fontId="0" fillId="0" borderId="16" xfId="0" applyNumberFormat="1" applyBorder="1"/>
    <xf numFmtId="2" fontId="0" fillId="0" borderId="16" xfId="0" applyNumberFormat="1" applyBorder="1"/>
    <xf numFmtId="10" fontId="0" fillId="0" borderId="17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0" fontId="0" fillId="0" borderId="12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0" fillId="0" borderId="24" xfId="0" applyBorder="1" applyAlignment="1"/>
    <xf numFmtId="0" fontId="10" fillId="0" borderId="0" xfId="1" applyAlignment="1" applyProtection="1">
      <alignment horizontal="center"/>
    </xf>
    <xf numFmtId="0" fontId="0" fillId="0" borderId="0" xfId="0" applyAlignment="1"/>
    <xf numFmtId="0" fontId="0" fillId="0" borderId="0" xfId="0" applyNumberFormat="1" applyAlignment="1">
      <alignment horizontal="center"/>
    </xf>
    <xf numFmtId="0" fontId="0" fillId="0" borderId="0" xfId="3" applyNumberFormat="1" applyFont="1" applyAlignment="1">
      <alignment horizontal="center"/>
    </xf>
  </cellXfs>
  <cellStyles count="4">
    <cellStyle name="Hyperlink" xfId="1" builtinId="8"/>
    <cellStyle name="Standard" xfId="0" builtinId="0"/>
    <cellStyle name="Standard 2" xfId="2"/>
    <cellStyle name="Währung" xfId="3" builtinId="4"/>
  </cellStyles>
  <dxfs count="3">
    <dxf>
      <font>
        <strike val="0"/>
        <condense val="0"/>
        <extend val="0"/>
        <color indexed="10"/>
      </font>
    </dxf>
    <dxf>
      <font>
        <strike val="0"/>
        <condense val="0"/>
        <extend val="0"/>
        <color indexed="11"/>
      </font>
    </dxf>
    <dxf>
      <font>
        <strike val="0"/>
        <condense val="0"/>
        <extend val="0"/>
        <color auto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profil.html?id=123104&amp;exchangeId=4" connectionId="16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napshot.html?ID_OSI=88405&amp;SEARCH_VALUE=885166" connectionId="7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historicdata.aspx?Symbol=888452" connectionId="19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napshot.html?ID_OSI=213298" connectionId="8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historicdata.aspx?Symbol=853687" connectionId="20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napshot.html?ID_OSI=85695" connectionId="9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historicdata.aspx?Symbol=576798" connectionId="21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snapshot.html?ID_OSI=6706044&amp;SEARCH_VALUE=576798" connectionId="10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historicdata.aspx?Symbol=A0NC7B" connectionId="22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snapshot.html?ID_OSI=19564871" connectionId="11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historicdata.aspx?Symbol=A0F602" connectionId="2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.html?ID_NOTATION=142332&amp;RANGE=48M" connectionId="14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snapshot.html?ID_OSI=12912586" connectionId="1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profil.html?id=121685&amp;exchangeId=4" connectionId="1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historicdata.aspx?Symbol=696960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historicdata.aspx?Symbol=850663" connectionId="1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napshot.html?ID_OSI=85429" connectionId="5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historicdata.aspx?Symbol=851995" connectionId="1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napshot.html?ID_OSI=85546" connectionId="6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historicdata.aspx?Symbol=885166" connectionId="18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queryTable" Target="../queryTables/queryTable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4.xml"/><Relationship Id="rId1" Type="http://schemas.openxmlformats.org/officeDocument/2006/relationships/queryTable" Target="../queryTables/queryTable1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8.xml"/><Relationship Id="rId1" Type="http://schemas.openxmlformats.org/officeDocument/2006/relationships/queryTable" Target="../queryTables/queryTable1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0.xml"/><Relationship Id="rId1" Type="http://schemas.openxmlformats.org/officeDocument/2006/relationships/queryTable" Target="../queryTables/queryTable1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bil.boerse-go.de/" TargetMode="External"/><Relationship Id="rId4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zoomScaleNormal="100" workbookViewId="0">
      <selection activeCell="C5" sqref="C5"/>
    </sheetView>
  </sheetViews>
  <sheetFormatPr baseColWidth="10" defaultColWidth="0" defaultRowHeight="15" zeroHeight="1"/>
  <cols>
    <col min="1" max="1" width="1.42578125" style="8" customWidth="1"/>
    <col min="2" max="2" width="148.140625" style="8" bestFit="1" customWidth="1"/>
    <col min="3" max="3" width="13.85546875" style="8" customWidth="1"/>
    <col min="4" max="4" width="14.85546875" style="8" customWidth="1"/>
    <col min="5" max="16384" width="11.42578125" style="8" hidden="1"/>
  </cols>
  <sheetData>
    <row r="1" spans="1:4" ht="23.25">
      <c r="A1" s="22"/>
      <c r="B1" s="22"/>
      <c r="C1" s="22"/>
      <c r="D1" s="22"/>
    </row>
    <row r="2" spans="1:4" ht="23.25">
      <c r="A2" s="22"/>
      <c r="B2" s="22" t="s">
        <v>53</v>
      </c>
      <c r="C2" s="22"/>
      <c r="D2" s="22"/>
    </row>
    <row r="3" spans="1:4" ht="23.25">
      <c r="A3" s="22"/>
      <c r="B3" s="22"/>
      <c r="C3" s="22"/>
      <c r="D3" s="22"/>
    </row>
    <row r="4" spans="1:4" ht="23.25">
      <c r="A4" s="22"/>
      <c r="B4" s="26" t="s">
        <v>11</v>
      </c>
      <c r="C4" s="26" t="s">
        <v>13</v>
      </c>
      <c r="D4" s="26" t="s">
        <v>14</v>
      </c>
    </row>
    <row r="5" spans="1:4" ht="23.25">
      <c r="A5" s="22"/>
      <c r="B5" s="26" t="s">
        <v>61</v>
      </c>
      <c r="C5" s="26"/>
      <c r="D5" s="26"/>
    </row>
    <row r="6" spans="1:4" ht="23.25">
      <c r="A6" s="22"/>
      <c r="B6" s="26" t="s">
        <v>12</v>
      </c>
      <c r="C6" s="26"/>
      <c r="D6" s="26"/>
    </row>
    <row r="7" spans="1:4" ht="23.25">
      <c r="A7" s="22"/>
      <c r="B7" s="26" t="s">
        <v>62</v>
      </c>
      <c r="C7" s="26"/>
      <c r="D7" s="26"/>
    </row>
    <row r="8" spans="1:4" ht="23.25">
      <c r="A8" s="22"/>
      <c r="B8" s="26" t="s">
        <v>63</v>
      </c>
      <c r="C8" s="26"/>
      <c r="D8" s="26"/>
    </row>
    <row r="9" spans="1:4" ht="23.25">
      <c r="A9" s="22"/>
      <c r="B9" s="26" t="s">
        <v>64</v>
      </c>
      <c r="C9" s="26"/>
      <c r="D9" s="26"/>
    </row>
    <row r="10" spans="1:4" ht="23.25">
      <c r="A10" s="22"/>
      <c r="B10" s="26" t="s">
        <v>65</v>
      </c>
      <c r="C10" s="26"/>
      <c r="D10" s="26"/>
    </row>
    <row r="11" spans="1:4" ht="20.25" customHeight="1">
      <c r="A11" s="22"/>
      <c r="B11" s="22"/>
      <c r="C11" s="22"/>
      <c r="D11" s="22"/>
    </row>
    <row r="12" spans="1:4" hidden="1"/>
    <row r="13" spans="1:4" hidden="1"/>
    <row r="14" spans="1:4" hidden="1"/>
    <row r="15" spans="1:4" hidden="1"/>
    <row r="16" spans="1:4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/>
    <row r="38"/>
  </sheetData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D4" sqref="D4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1" customWidth="1"/>
    <col min="10" max="10" width="5" customWidth="1"/>
    <col min="11" max="11" width="6.140625" customWidth="1"/>
    <col min="12" max="12" width="9.140625" customWidth="1"/>
    <col min="13" max="13" width="6" customWidth="1"/>
    <col min="14" max="14" width="9.7109375" customWidth="1"/>
    <col min="15" max="15" width="6" customWidth="1"/>
    <col min="16" max="16" width="11" customWidth="1"/>
    <col min="17" max="17" width="7" customWidth="1"/>
    <col min="18" max="18" width="9.140625" customWidth="1"/>
    <col min="19" max="19" width="7.5703125" customWidth="1"/>
    <col min="20" max="21" width="7.42578125" customWidth="1"/>
  </cols>
  <sheetData>
    <row r="1" spans="1:19">
      <c r="A1" t="s">
        <v>66</v>
      </c>
      <c r="B1" t="s">
        <v>74</v>
      </c>
    </row>
    <row r="2" spans="1:19">
      <c r="A2" s="40" t="e">
        <f>Stamm_Toyota</f>
        <v>#VALUE!</v>
      </c>
    </row>
    <row r="5" spans="1:19">
      <c r="I5" t="s">
        <v>16</v>
      </c>
      <c r="J5" t="s">
        <v>92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4" t="s">
        <v>84</v>
      </c>
      <c r="O7" s="64"/>
      <c r="P7" s="64"/>
      <c r="Q7" s="64"/>
      <c r="R7" s="64" t="s">
        <v>73</v>
      </c>
      <c r="S7" s="64"/>
    </row>
    <row r="8" spans="1:19">
      <c r="A8" s="39">
        <v>40207</v>
      </c>
      <c r="B8" s="41">
        <v>54.94</v>
      </c>
      <c r="C8" s="41">
        <v>54.94</v>
      </c>
      <c r="D8" s="41">
        <v>54.94</v>
      </c>
      <c r="E8" s="41">
        <v>54.94</v>
      </c>
      <c r="F8" s="41">
        <v>1000</v>
      </c>
      <c r="I8" s="70" t="s">
        <v>129</v>
      </c>
      <c r="J8" s="62"/>
      <c r="L8" t="s">
        <v>85</v>
      </c>
      <c r="M8" t="s">
        <v>86</v>
      </c>
      <c r="N8" t="s">
        <v>87</v>
      </c>
      <c r="P8" t="s">
        <v>88</v>
      </c>
      <c r="R8" t="s">
        <v>89</v>
      </c>
      <c r="S8" t="s">
        <v>90</v>
      </c>
    </row>
    <row r="9" spans="1:19">
      <c r="A9" s="39">
        <v>40206</v>
      </c>
      <c r="B9" s="41">
        <v>57</v>
      </c>
      <c r="C9" s="41">
        <v>55.5</v>
      </c>
      <c r="D9" s="41">
        <v>57</v>
      </c>
      <c r="E9" s="41">
        <v>55.5</v>
      </c>
      <c r="F9" s="41">
        <v>1600</v>
      </c>
      <c r="I9" s="67"/>
      <c r="J9" s="62">
        <v>2.33</v>
      </c>
      <c r="K9" s="60">
        <v>3.0300000000000001E-2</v>
      </c>
      <c r="L9" s="60">
        <v>77</v>
      </c>
      <c r="M9">
        <v>78.989999999999995</v>
      </c>
      <c r="N9">
        <v>79.5</v>
      </c>
      <c r="O9">
        <v>78.77</v>
      </c>
      <c r="P9">
        <v>91.97</v>
      </c>
      <c r="Q9">
        <v>56.786000000000001</v>
      </c>
      <c r="R9">
        <v>185</v>
      </c>
      <c r="S9" s="61">
        <v>171247</v>
      </c>
    </row>
    <row r="10" spans="1:19">
      <c r="A10" s="39">
        <v>40205</v>
      </c>
      <c r="B10" s="41">
        <v>58.48</v>
      </c>
      <c r="C10" s="41">
        <v>58.48</v>
      </c>
      <c r="D10" s="41">
        <v>58.48</v>
      </c>
      <c r="E10" s="41">
        <v>58.48</v>
      </c>
      <c r="F10" s="41">
        <v>0</v>
      </c>
    </row>
    <row r="11" spans="1:19">
      <c r="A11" s="39">
        <v>40204</v>
      </c>
      <c r="B11" s="41">
        <v>60.68</v>
      </c>
      <c r="C11" s="41">
        <v>60.68</v>
      </c>
      <c r="D11" s="41">
        <v>60.68</v>
      </c>
      <c r="E11" s="41">
        <v>60.68</v>
      </c>
      <c r="F11" s="41">
        <v>0</v>
      </c>
    </row>
    <row r="12" spans="1:19">
      <c r="A12" s="39">
        <v>40203</v>
      </c>
      <c r="B12" s="41">
        <v>62.28</v>
      </c>
      <c r="C12" s="41">
        <v>61.74</v>
      </c>
      <c r="D12" s="41">
        <v>61.74</v>
      </c>
      <c r="E12" s="41">
        <v>62.28</v>
      </c>
      <c r="F12" s="41">
        <v>0</v>
      </c>
    </row>
    <row r="13" spans="1:19">
      <c r="A13" s="39">
        <v>40200</v>
      </c>
      <c r="B13" s="41">
        <v>62.88</v>
      </c>
      <c r="C13" s="41">
        <v>62.88</v>
      </c>
      <c r="D13" s="41">
        <v>62.88</v>
      </c>
      <c r="E13" s="41">
        <v>62.88</v>
      </c>
      <c r="F13" s="41">
        <v>0</v>
      </c>
    </row>
    <row r="14" spans="1:19">
      <c r="A14" s="39">
        <v>40199</v>
      </c>
      <c r="B14" s="41">
        <v>64.13</v>
      </c>
      <c r="C14" s="41">
        <v>64.13</v>
      </c>
      <c r="D14" s="41">
        <v>64.13</v>
      </c>
      <c r="E14" s="41">
        <v>64.13</v>
      </c>
      <c r="F14" s="41">
        <v>0</v>
      </c>
    </row>
    <row r="15" spans="1:19">
      <c r="A15" s="39">
        <v>40198</v>
      </c>
      <c r="B15" s="41">
        <v>63.1</v>
      </c>
      <c r="C15" s="41">
        <v>63.1</v>
      </c>
      <c r="D15" s="41">
        <v>63.1</v>
      </c>
      <c r="E15" s="41">
        <v>63.1</v>
      </c>
      <c r="F15" s="41">
        <v>0</v>
      </c>
    </row>
    <row r="16" spans="1:19">
      <c r="A16" s="39">
        <v>40197</v>
      </c>
      <c r="B16" s="41">
        <v>62.92</v>
      </c>
      <c r="C16" s="41">
        <v>62.92</v>
      </c>
      <c r="D16" s="41">
        <v>62.92</v>
      </c>
      <c r="E16" s="41">
        <v>62.92</v>
      </c>
      <c r="F16" s="41">
        <v>0</v>
      </c>
    </row>
    <row r="17" spans="1:6">
      <c r="A17" s="39">
        <v>40196</v>
      </c>
      <c r="B17" s="41">
        <v>63.04</v>
      </c>
      <c r="C17" s="41">
        <v>63.04</v>
      </c>
      <c r="D17" s="41">
        <v>63.04</v>
      </c>
      <c r="E17" s="41">
        <v>63.04</v>
      </c>
      <c r="F17" s="41">
        <v>0</v>
      </c>
    </row>
    <row r="18" spans="1:6">
      <c r="A18" s="39">
        <v>40193</v>
      </c>
      <c r="B18" s="41">
        <v>63.24</v>
      </c>
      <c r="C18" s="41">
        <v>63.24</v>
      </c>
      <c r="D18" s="41">
        <v>63.24</v>
      </c>
      <c r="E18" s="41">
        <v>63.24</v>
      </c>
      <c r="F18" s="41">
        <v>0</v>
      </c>
    </row>
    <row r="19" spans="1:6">
      <c r="A19" s="39">
        <v>40192</v>
      </c>
      <c r="B19" s="41">
        <v>61.2</v>
      </c>
      <c r="C19" s="41">
        <v>61.2</v>
      </c>
      <c r="D19" s="41">
        <v>61.2</v>
      </c>
      <c r="E19" s="41">
        <v>61.2</v>
      </c>
      <c r="F19" s="41">
        <v>0</v>
      </c>
    </row>
    <row r="20" spans="1:6">
      <c r="A20" s="39">
        <v>40191</v>
      </c>
      <c r="B20" s="41">
        <v>60.84</v>
      </c>
      <c r="C20" s="41">
        <v>60.84</v>
      </c>
      <c r="D20" s="41">
        <v>60.84</v>
      </c>
      <c r="E20" s="41">
        <v>60.84</v>
      </c>
      <c r="F20" s="41">
        <v>0</v>
      </c>
    </row>
    <row r="21" spans="1:6">
      <c r="A21" s="39">
        <v>40190</v>
      </c>
      <c r="B21" s="41">
        <v>61.3</v>
      </c>
      <c r="C21" s="41">
        <v>60.66</v>
      </c>
      <c r="D21" s="41">
        <v>60.66</v>
      </c>
      <c r="E21" s="41">
        <v>60.9</v>
      </c>
      <c r="F21" s="41">
        <v>0</v>
      </c>
    </row>
    <row r="22" spans="1:6">
      <c r="A22" s="39">
        <v>40189</v>
      </c>
      <c r="B22" s="41">
        <v>58.42</v>
      </c>
      <c r="C22" s="41">
        <v>58.42</v>
      </c>
      <c r="D22" s="41">
        <v>58.42</v>
      </c>
      <c r="E22" s="41">
        <v>58.42</v>
      </c>
      <c r="F22" s="41">
        <v>0</v>
      </c>
    </row>
    <row r="23" spans="1:6">
      <c r="A23" s="39">
        <v>40186</v>
      </c>
      <c r="B23" s="41">
        <v>58.79</v>
      </c>
      <c r="C23" s="41">
        <v>58.79</v>
      </c>
      <c r="D23" s="41">
        <v>58.79</v>
      </c>
      <c r="E23" s="41">
        <v>58.79</v>
      </c>
      <c r="F23" s="41">
        <v>0</v>
      </c>
    </row>
    <row r="24" spans="1:6">
      <c r="A24" s="39">
        <v>40185</v>
      </c>
      <c r="B24" s="41">
        <v>57.24</v>
      </c>
      <c r="C24" s="41">
        <v>57.24</v>
      </c>
      <c r="D24" s="41">
        <v>57.24</v>
      </c>
      <c r="E24" s="41">
        <v>57.24</v>
      </c>
      <c r="F24" s="41">
        <v>0</v>
      </c>
    </row>
    <row r="25" spans="1:6">
      <c r="A25" s="39">
        <v>40184</v>
      </c>
      <c r="B25" s="41">
        <v>58.42</v>
      </c>
      <c r="C25" s="41">
        <v>58.42</v>
      </c>
      <c r="D25" s="41">
        <v>58.42</v>
      </c>
      <c r="E25" s="41">
        <v>58.42</v>
      </c>
      <c r="F25" s="41">
        <v>0</v>
      </c>
    </row>
    <row r="26" spans="1:6">
      <c r="A26" s="39">
        <v>40183</v>
      </c>
      <c r="B26" s="41">
        <v>56.6</v>
      </c>
      <c r="C26" s="41">
        <v>56.6</v>
      </c>
      <c r="D26" s="41">
        <v>56.6</v>
      </c>
      <c r="E26" s="41">
        <v>56.6</v>
      </c>
      <c r="F26" s="41">
        <v>0</v>
      </c>
    </row>
    <row r="27" spans="1:6">
      <c r="A27" s="39">
        <v>40182</v>
      </c>
      <c r="B27" s="41">
        <v>57.99</v>
      </c>
      <c r="C27" s="41">
        <v>57.99</v>
      </c>
      <c r="D27" s="41">
        <v>57.99</v>
      </c>
      <c r="E27" s="41">
        <v>57.99</v>
      </c>
      <c r="F27" s="41">
        <v>0</v>
      </c>
    </row>
    <row r="28" spans="1:6">
      <c r="A28" s="39"/>
      <c r="B28" s="41"/>
      <c r="C28" s="41"/>
      <c r="D28" s="41"/>
      <c r="E28" s="41"/>
      <c r="F28" s="41"/>
    </row>
  </sheetData>
  <phoneticPr fontId="8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M28" sqref="M28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3" width="6.85546875" customWidth="1"/>
    <col min="14" max="14" width="7" customWidth="1"/>
    <col min="15" max="15" width="9.7109375" customWidth="1"/>
    <col min="16" max="16" width="6" customWidth="1"/>
    <col min="17" max="17" width="11" customWidth="1"/>
    <col min="18" max="18" width="6" customWidth="1"/>
    <col min="19" max="19" width="9.140625" customWidth="1"/>
    <col min="20" max="20" width="7.42578125" customWidth="1"/>
    <col min="21" max="21" width="9.140625" customWidth="1"/>
    <col min="22" max="22" width="7.42578125" customWidth="1"/>
  </cols>
  <sheetData>
    <row r="1" spans="1:20">
      <c r="A1" t="s">
        <v>79</v>
      </c>
    </row>
    <row r="2" spans="1:20">
      <c r="A2" s="40" t="e">
        <f>Stamm_Sony</f>
        <v>#VALUE!</v>
      </c>
    </row>
    <row r="5" spans="1:20">
      <c r="I5" t="s">
        <v>16</v>
      </c>
      <c r="J5" t="s">
        <v>92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4"/>
      <c r="O7" s="64" t="s">
        <v>84</v>
      </c>
      <c r="P7" s="64"/>
      <c r="Q7" s="64"/>
      <c r="R7" s="64"/>
      <c r="S7" s="64" t="s">
        <v>73</v>
      </c>
      <c r="T7" s="107"/>
    </row>
    <row r="8" spans="1:20">
      <c r="A8" s="39">
        <v>40207</v>
      </c>
      <c r="B8" s="41">
        <v>24.1</v>
      </c>
      <c r="C8" s="41">
        <v>23.32</v>
      </c>
      <c r="D8" s="41">
        <v>23.52</v>
      </c>
      <c r="E8" s="41">
        <v>24.1</v>
      </c>
      <c r="F8" s="41">
        <v>2900</v>
      </c>
      <c r="I8" s="66" t="s">
        <v>130</v>
      </c>
      <c r="J8" s="62"/>
      <c r="M8" t="s">
        <v>85</v>
      </c>
      <c r="N8" t="s">
        <v>86</v>
      </c>
      <c r="O8" t="s">
        <v>87</v>
      </c>
      <c r="Q8" t="s">
        <v>88</v>
      </c>
      <c r="S8" t="s">
        <v>89</v>
      </c>
      <c r="T8" t="s">
        <v>90</v>
      </c>
    </row>
    <row r="9" spans="1:20">
      <c r="A9" s="39">
        <v>40206</v>
      </c>
      <c r="B9" s="41">
        <v>24.65</v>
      </c>
      <c r="C9" s="41">
        <v>23.92</v>
      </c>
      <c r="D9" s="41">
        <v>24.22</v>
      </c>
      <c r="E9" s="41">
        <v>23.92</v>
      </c>
      <c r="F9" s="41">
        <v>1500</v>
      </c>
      <c r="I9" s="67"/>
      <c r="J9" s="62">
        <v>0.18</v>
      </c>
      <c r="K9" s="60">
        <v>7.4999999999999997E-3</v>
      </c>
      <c r="L9" s="60" t="s">
        <v>91</v>
      </c>
      <c r="M9">
        <v>23.94</v>
      </c>
      <c r="N9">
        <v>24.135000000000002</v>
      </c>
      <c r="O9">
        <v>24.24</v>
      </c>
      <c r="P9">
        <v>24.05</v>
      </c>
      <c r="Q9">
        <v>24.695</v>
      </c>
      <c r="R9">
        <v>12.47</v>
      </c>
      <c r="S9" s="61">
        <v>3900</v>
      </c>
      <c r="T9" s="61">
        <v>4520</v>
      </c>
    </row>
    <row r="10" spans="1:20">
      <c r="A10" s="39">
        <v>40205</v>
      </c>
      <c r="B10" s="41">
        <v>23.62</v>
      </c>
      <c r="C10" s="41">
        <v>23</v>
      </c>
      <c r="D10" s="41">
        <v>23.06</v>
      </c>
      <c r="E10" s="41">
        <v>23</v>
      </c>
      <c r="F10" s="41">
        <v>1000</v>
      </c>
    </row>
    <row r="11" spans="1:20">
      <c r="A11" s="39">
        <v>40204</v>
      </c>
      <c r="B11" s="41">
        <v>24.04</v>
      </c>
      <c r="C11" s="41">
        <v>23.21</v>
      </c>
      <c r="D11" s="41">
        <v>24.04</v>
      </c>
      <c r="E11" s="41">
        <v>23.85</v>
      </c>
      <c r="F11" s="41">
        <v>6300</v>
      </c>
    </row>
    <row r="12" spans="1:20">
      <c r="A12" s="39">
        <v>40203</v>
      </c>
      <c r="B12" s="41">
        <v>24.84</v>
      </c>
      <c r="C12" s="41">
        <v>24.14</v>
      </c>
      <c r="D12" s="41">
        <v>24.84</v>
      </c>
      <c r="E12" s="41">
        <v>24.16</v>
      </c>
      <c r="F12" s="41">
        <v>1000</v>
      </c>
    </row>
    <row r="13" spans="1:20">
      <c r="A13" s="39">
        <v>40200</v>
      </c>
      <c r="B13" s="41">
        <v>24.9</v>
      </c>
      <c r="C13" s="41">
        <v>24.24</v>
      </c>
      <c r="D13" s="41">
        <v>24.24</v>
      </c>
      <c r="E13" s="41">
        <v>24.36</v>
      </c>
      <c r="F13" s="41">
        <v>6800</v>
      </c>
    </row>
    <row r="14" spans="1:20">
      <c r="A14" s="39">
        <v>40199</v>
      </c>
      <c r="B14" s="41">
        <v>24.5</v>
      </c>
      <c r="C14" s="41">
        <v>24.23</v>
      </c>
      <c r="D14" s="41">
        <v>24.31</v>
      </c>
      <c r="E14" s="41">
        <v>24.4</v>
      </c>
      <c r="F14" s="41">
        <v>3500</v>
      </c>
    </row>
    <row r="15" spans="1:20">
      <c r="A15" s="39">
        <v>40197</v>
      </c>
      <c r="B15" s="41">
        <v>23.6</v>
      </c>
      <c r="C15" s="41">
        <v>23.23</v>
      </c>
      <c r="D15" s="41">
        <v>23.3</v>
      </c>
      <c r="E15" s="41">
        <v>23.49</v>
      </c>
      <c r="F15" s="41">
        <v>2200</v>
      </c>
    </row>
    <row r="16" spans="1:20">
      <c r="A16" s="39">
        <v>40196</v>
      </c>
      <c r="B16" s="41">
        <v>23.89</v>
      </c>
      <c r="C16" s="41">
        <v>23.41</v>
      </c>
      <c r="D16" s="41">
        <v>23.45</v>
      </c>
      <c r="E16" s="41">
        <v>23.85</v>
      </c>
      <c r="F16" s="41">
        <v>700</v>
      </c>
    </row>
    <row r="17" spans="1:6">
      <c r="A17" s="39">
        <v>40193</v>
      </c>
      <c r="B17" s="41">
        <v>23.74</v>
      </c>
      <c r="C17" s="41">
        <v>23.01</v>
      </c>
      <c r="D17" s="41">
        <v>23.74</v>
      </c>
      <c r="E17" s="41">
        <v>23.01</v>
      </c>
      <c r="F17" s="41">
        <v>2100</v>
      </c>
    </row>
    <row r="18" spans="1:6">
      <c r="A18" s="39">
        <v>40192</v>
      </c>
      <c r="B18" s="41">
        <v>23.5</v>
      </c>
      <c r="C18" s="41">
        <v>22.57</v>
      </c>
      <c r="D18" s="41">
        <v>22.57</v>
      </c>
      <c r="E18" s="41">
        <v>23.11</v>
      </c>
      <c r="F18" s="41">
        <v>1300</v>
      </c>
    </row>
    <row r="19" spans="1:6">
      <c r="A19" s="39">
        <v>40191</v>
      </c>
      <c r="B19" s="41">
        <v>22.5</v>
      </c>
      <c r="C19" s="41">
        <v>22.32</v>
      </c>
      <c r="D19" s="41">
        <v>22.32</v>
      </c>
      <c r="E19" s="41">
        <v>22.5</v>
      </c>
      <c r="F19" s="41">
        <v>4000</v>
      </c>
    </row>
    <row r="20" spans="1:6">
      <c r="A20" s="39">
        <v>40190</v>
      </c>
      <c r="B20" s="41">
        <v>22.11</v>
      </c>
      <c r="C20" s="41">
        <v>21.43</v>
      </c>
      <c r="D20" s="41">
        <v>21.6</v>
      </c>
      <c r="E20" s="41">
        <v>21.43</v>
      </c>
      <c r="F20" s="41">
        <v>3300</v>
      </c>
    </row>
    <row r="21" spans="1:6">
      <c r="A21" s="39">
        <v>40189</v>
      </c>
      <c r="B21" s="41">
        <v>21.42</v>
      </c>
      <c r="C21" s="41">
        <v>20.95</v>
      </c>
      <c r="D21" s="41">
        <v>21.1</v>
      </c>
      <c r="E21" s="41">
        <v>21.15</v>
      </c>
      <c r="F21" s="41">
        <v>1400</v>
      </c>
    </row>
    <row r="22" spans="1:6">
      <c r="A22" s="39">
        <v>40186</v>
      </c>
      <c r="B22" s="41">
        <v>21.2</v>
      </c>
      <c r="C22" s="41">
        <v>20.73</v>
      </c>
      <c r="D22" s="41">
        <v>20.95</v>
      </c>
      <c r="E22" s="41">
        <v>21</v>
      </c>
      <c r="F22" s="41">
        <v>1200</v>
      </c>
    </row>
    <row r="23" spans="1:6">
      <c r="A23" s="39">
        <v>40185</v>
      </c>
      <c r="B23" s="41">
        <v>20.69</v>
      </c>
      <c r="C23" s="41">
        <v>20.420000000000002</v>
      </c>
      <c r="D23" s="41">
        <v>20.69</v>
      </c>
      <c r="E23" s="41">
        <v>20.68</v>
      </c>
      <c r="F23" s="41">
        <v>500</v>
      </c>
    </row>
    <row r="24" spans="1:6">
      <c r="A24" s="39">
        <v>40184</v>
      </c>
      <c r="B24" s="41">
        <v>20.95</v>
      </c>
      <c r="C24" s="41">
        <v>20.37</v>
      </c>
      <c r="D24" s="41">
        <v>20.37</v>
      </c>
      <c r="E24" s="41">
        <v>20.41</v>
      </c>
      <c r="F24" s="41">
        <v>100</v>
      </c>
    </row>
    <row r="25" spans="1:6">
      <c r="A25" s="39">
        <v>40183</v>
      </c>
      <c r="B25" s="41">
        <v>20.87</v>
      </c>
      <c r="C25" s="41">
        <v>20.87</v>
      </c>
      <c r="D25" s="41">
        <v>20.87</v>
      </c>
      <c r="E25" s="41">
        <v>20.87</v>
      </c>
      <c r="F25" s="41">
        <v>200</v>
      </c>
    </row>
    <row r="26" spans="1:6">
      <c r="A26" s="39">
        <v>40182</v>
      </c>
      <c r="B26" s="41">
        <v>20.94</v>
      </c>
      <c r="C26" s="41">
        <v>20.2</v>
      </c>
      <c r="D26" s="41">
        <v>20.2</v>
      </c>
      <c r="E26" s="41">
        <v>20.94</v>
      </c>
      <c r="F26" s="41">
        <v>500</v>
      </c>
    </row>
    <row r="27" spans="1:6">
      <c r="A27" s="39"/>
      <c r="B27" s="41"/>
      <c r="C27" s="41"/>
      <c r="D27" s="41"/>
      <c r="E27" s="41"/>
      <c r="F27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activeCell="I8" sqref="I8:J9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1" customWidth="1"/>
    <col min="10" max="10" width="5" customWidth="1"/>
    <col min="11" max="11" width="6.140625" customWidth="1"/>
    <col min="12" max="12" width="9.140625" customWidth="1"/>
    <col min="13" max="13" width="6" customWidth="1"/>
    <col min="14" max="14" width="9.7109375" customWidth="1"/>
    <col min="15" max="15" width="6" customWidth="1"/>
    <col min="16" max="16" width="11" customWidth="1"/>
    <col min="17" max="17" width="5" customWidth="1"/>
    <col min="18" max="18" width="9.140625" customWidth="1"/>
    <col min="19" max="21" width="7.42578125" customWidth="1"/>
  </cols>
  <sheetData>
    <row r="1" spans="1:19">
      <c r="A1" t="s">
        <v>80</v>
      </c>
    </row>
    <row r="2" spans="1:19">
      <c r="A2" s="40" t="e">
        <f>Stamm_LG</f>
        <v>#VALUE!</v>
      </c>
    </row>
    <row r="5" spans="1:19">
      <c r="I5" t="s">
        <v>16</v>
      </c>
      <c r="J5" t="s">
        <v>92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4" t="s">
        <v>84</v>
      </c>
      <c r="O7" s="64"/>
      <c r="P7" s="64"/>
      <c r="Q7" s="64"/>
      <c r="R7" s="64" t="s">
        <v>73</v>
      </c>
      <c r="S7" s="64"/>
    </row>
    <row r="8" spans="1:19">
      <c r="A8" s="39">
        <v>40207</v>
      </c>
      <c r="B8" s="41">
        <v>13.02</v>
      </c>
      <c r="C8" s="41">
        <v>13</v>
      </c>
      <c r="D8" s="41">
        <v>13.02</v>
      </c>
      <c r="E8" s="41">
        <v>13</v>
      </c>
      <c r="F8" s="41">
        <v>400</v>
      </c>
      <c r="I8" s="70" t="s">
        <v>131</v>
      </c>
      <c r="J8" s="62"/>
      <c r="L8" t="s">
        <v>85</v>
      </c>
      <c r="M8" t="s">
        <v>86</v>
      </c>
      <c r="N8" t="s">
        <v>87</v>
      </c>
      <c r="P8" t="s">
        <v>88</v>
      </c>
      <c r="R8" t="s">
        <v>89</v>
      </c>
      <c r="S8" t="s">
        <v>90</v>
      </c>
    </row>
    <row r="9" spans="1:19">
      <c r="A9" s="39">
        <v>40205</v>
      </c>
      <c r="B9" s="41">
        <v>13.1</v>
      </c>
      <c r="C9" s="41">
        <v>13</v>
      </c>
      <c r="D9" s="41">
        <v>13</v>
      </c>
      <c r="E9" s="41">
        <v>13</v>
      </c>
      <c r="F9" s="41">
        <v>900</v>
      </c>
      <c r="I9" s="67"/>
      <c r="J9" s="62">
        <v>0.18</v>
      </c>
      <c r="K9" s="60">
        <v>0.01</v>
      </c>
      <c r="L9" s="60">
        <v>18</v>
      </c>
      <c r="M9">
        <v>18.18</v>
      </c>
      <c r="N9">
        <v>18.18</v>
      </c>
      <c r="O9">
        <v>18.18</v>
      </c>
      <c r="P9">
        <v>24.45</v>
      </c>
      <c r="Q9">
        <v>8.8800000000000008</v>
      </c>
      <c r="R9" s="61">
        <v>1550</v>
      </c>
      <c r="S9" s="61">
        <v>1550</v>
      </c>
    </row>
    <row r="10" spans="1:19">
      <c r="A10" s="39">
        <v>40204</v>
      </c>
      <c r="B10" s="41">
        <v>13.58</v>
      </c>
      <c r="C10" s="41">
        <v>13</v>
      </c>
      <c r="D10" s="41">
        <v>13.2</v>
      </c>
      <c r="E10" s="41">
        <v>13.58</v>
      </c>
      <c r="F10" s="41">
        <v>2200</v>
      </c>
    </row>
    <row r="11" spans="1:19">
      <c r="A11" s="39">
        <v>40203</v>
      </c>
      <c r="B11" s="41">
        <v>13.8</v>
      </c>
      <c r="C11" s="41">
        <v>13.52</v>
      </c>
      <c r="D11" s="41">
        <v>13.55</v>
      </c>
      <c r="E11" s="41">
        <v>13.52</v>
      </c>
      <c r="F11" s="41">
        <v>1900</v>
      </c>
    </row>
    <row r="12" spans="1:19">
      <c r="A12" s="39">
        <v>40200</v>
      </c>
      <c r="B12" s="41">
        <v>13.73</v>
      </c>
      <c r="C12" s="41">
        <v>13.73</v>
      </c>
      <c r="D12" s="41">
        <v>13.73</v>
      </c>
      <c r="E12" s="41">
        <v>13.73</v>
      </c>
      <c r="F12" s="41">
        <v>100</v>
      </c>
    </row>
    <row r="13" spans="1:19">
      <c r="A13" s="39">
        <v>40199</v>
      </c>
      <c r="B13" s="41">
        <v>13.81</v>
      </c>
      <c r="C13" s="41">
        <v>13.81</v>
      </c>
      <c r="D13" s="41">
        <v>13.81</v>
      </c>
      <c r="E13" s="41">
        <v>13.81</v>
      </c>
      <c r="F13" s="41">
        <v>100</v>
      </c>
    </row>
    <row r="14" spans="1:19">
      <c r="A14" s="39">
        <v>40198</v>
      </c>
      <c r="B14" s="41">
        <v>14.4</v>
      </c>
      <c r="C14" s="41">
        <v>14.25</v>
      </c>
      <c r="D14" s="41">
        <v>14.4</v>
      </c>
      <c r="E14" s="41">
        <v>14.25</v>
      </c>
      <c r="F14" s="41">
        <v>700</v>
      </c>
    </row>
    <row r="15" spans="1:19">
      <c r="A15" s="39">
        <v>40197</v>
      </c>
      <c r="B15" s="41">
        <v>14.2</v>
      </c>
      <c r="C15" s="41">
        <v>14.2</v>
      </c>
      <c r="D15" s="41">
        <v>14.2</v>
      </c>
      <c r="E15" s="41">
        <v>14.2</v>
      </c>
      <c r="F15" s="41">
        <v>0</v>
      </c>
    </row>
    <row r="16" spans="1:19">
      <c r="A16" s="39">
        <v>40196</v>
      </c>
      <c r="B16" s="41">
        <v>13.72</v>
      </c>
      <c r="C16" s="41">
        <v>13.72</v>
      </c>
      <c r="D16" s="41">
        <v>13.72</v>
      </c>
      <c r="E16" s="41">
        <v>13.72</v>
      </c>
      <c r="F16" s="41">
        <v>0</v>
      </c>
    </row>
    <row r="17" spans="1:6">
      <c r="A17" s="39">
        <v>40193</v>
      </c>
      <c r="B17" s="41">
        <v>14.05</v>
      </c>
      <c r="C17" s="41">
        <v>14</v>
      </c>
      <c r="D17" s="41">
        <v>14</v>
      </c>
      <c r="E17" s="41">
        <v>14.05</v>
      </c>
      <c r="F17" s="41">
        <v>400</v>
      </c>
    </row>
    <row r="18" spans="1:6">
      <c r="A18" s="39">
        <v>40189</v>
      </c>
      <c r="B18" s="41">
        <v>13.69</v>
      </c>
      <c r="C18" s="41">
        <v>13.4</v>
      </c>
      <c r="D18" s="41">
        <v>13.41</v>
      </c>
      <c r="E18" s="41">
        <v>13.4</v>
      </c>
      <c r="F18" s="41">
        <v>900</v>
      </c>
    </row>
    <row r="19" spans="1:6">
      <c r="A19" s="39">
        <v>40186</v>
      </c>
      <c r="B19" s="41">
        <v>14.22</v>
      </c>
      <c r="C19" s="41">
        <v>13.6</v>
      </c>
      <c r="D19" s="41">
        <v>14.22</v>
      </c>
      <c r="E19" s="41">
        <v>13.69</v>
      </c>
      <c r="F19" s="41">
        <v>2700</v>
      </c>
    </row>
    <row r="20" spans="1:6">
      <c r="A20" s="39">
        <v>40185</v>
      </c>
      <c r="B20" s="41">
        <v>14.78</v>
      </c>
      <c r="C20" s="41">
        <v>14.22</v>
      </c>
      <c r="D20" s="41">
        <v>14.78</v>
      </c>
      <c r="E20" s="41">
        <v>14.22</v>
      </c>
      <c r="F20" s="41">
        <v>1500</v>
      </c>
    </row>
    <row r="21" spans="1:6">
      <c r="A21" s="39">
        <v>40184</v>
      </c>
      <c r="B21" s="41">
        <v>15.01</v>
      </c>
      <c r="C21" s="41">
        <v>15.01</v>
      </c>
      <c r="D21" s="41">
        <v>15.01</v>
      </c>
      <c r="E21" s="41">
        <v>15.01</v>
      </c>
      <c r="F21" s="41">
        <v>100</v>
      </c>
    </row>
    <row r="22" spans="1:6">
      <c r="A22" s="39">
        <v>40183</v>
      </c>
      <c r="B22" s="41">
        <v>15.5</v>
      </c>
      <c r="C22" s="41">
        <v>15.5</v>
      </c>
      <c r="D22" s="41">
        <v>15.5</v>
      </c>
      <c r="E22" s="41">
        <v>15.5</v>
      </c>
      <c r="F22" s="41">
        <v>100</v>
      </c>
    </row>
    <row r="23" spans="1:6">
      <c r="A23" s="39"/>
      <c r="B23" s="41"/>
      <c r="C23" s="41"/>
      <c r="D23" s="41"/>
      <c r="E23" s="41"/>
      <c r="F23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11"/>
  <sheetViews>
    <sheetView workbookViewId="0">
      <selection activeCell="L25" sqref="L25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1" customWidth="1"/>
    <col min="10" max="10" width="5" customWidth="1"/>
    <col min="11" max="11" width="6.140625" customWidth="1"/>
    <col min="12" max="12" width="9.140625" customWidth="1"/>
    <col min="13" max="13" width="5.85546875" customWidth="1"/>
    <col min="14" max="14" width="9.7109375" customWidth="1"/>
    <col min="15" max="15" width="5" customWidth="1"/>
    <col min="16" max="16" width="11" customWidth="1"/>
    <col min="17" max="17" width="6" customWidth="1"/>
    <col min="18" max="18" width="9.140625" customWidth="1"/>
    <col min="19" max="19" width="7.5703125" customWidth="1"/>
    <col min="20" max="20" width="9.140625" customWidth="1"/>
    <col min="21" max="21" width="7.42578125" customWidth="1"/>
  </cols>
  <sheetData>
    <row r="1" spans="1:19">
      <c r="A1" t="s">
        <v>82</v>
      </c>
    </row>
    <row r="2" spans="1:19">
      <c r="A2" s="40" t="e">
        <f>Stamm_Visa</f>
        <v>#VALUE!</v>
      </c>
    </row>
    <row r="5" spans="1:19">
      <c r="I5" t="s">
        <v>16</v>
      </c>
      <c r="J5" t="s">
        <v>92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5"/>
      <c r="N7" s="63" t="s">
        <v>84</v>
      </c>
      <c r="O7" s="64"/>
      <c r="P7" s="64"/>
      <c r="Q7" s="65"/>
      <c r="R7" s="63" t="s">
        <v>73</v>
      </c>
      <c r="S7" s="65"/>
    </row>
    <row r="8" spans="1:19">
      <c r="A8" s="39">
        <v>40203</v>
      </c>
      <c r="B8" s="41">
        <v>60</v>
      </c>
      <c r="C8" s="41">
        <v>60</v>
      </c>
      <c r="D8" s="41">
        <v>60</v>
      </c>
      <c r="E8" s="41">
        <v>60</v>
      </c>
      <c r="F8" s="41">
        <v>0</v>
      </c>
      <c r="I8" s="66" t="s">
        <v>132</v>
      </c>
      <c r="J8" s="62"/>
      <c r="L8" t="s">
        <v>85</v>
      </c>
      <c r="M8" t="s">
        <v>86</v>
      </c>
      <c r="N8" t="s">
        <v>87</v>
      </c>
      <c r="P8" t="s">
        <v>88</v>
      </c>
      <c r="R8" t="s">
        <v>89</v>
      </c>
      <c r="S8" t="s">
        <v>90</v>
      </c>
    </row>
    <row r="9" spans="1:19">
      <c r="A9" s="39">
        <v>40191</v>
      </c>
      <c r="B9" s="41">
        <v>58.44</v>
      </c>
      <c r="C9" s="41">
        <v>58.44</v>
      </c>
      <c r="D9" s="41">
        <v>58.44</v>
      </c>
      <c r="E9" s="41">
        <v>58.44</v>
      </c>
      <c r="F9" s="41">
        <v>0</v>
      </c>
      <c r="I9" s="67"/>
      <c r="J9" s="62">
        <v>2.44</v>
      </c>
      <c r="K9" s="60">
        <v>2.9700000000000001E-2</v>
      </c>
      <c r="L9" s="60">
        <v>82.03</v>
      </c>
      <c r="M9">
        <v>82.2</v>
      </c>
      <c r="N9">
        <v>84.48</v>
      </c>
      <c r="O9">
        <v>82.2</v>
      </c>
      <c r="P9">
        <v>89.69</v>
      </c>
      <c r="Q9">
        <v>46.86</v>
      </c>
      <c r="R9">
        <v>100</v>
      </c>
      <c r="S9" s="61">
        <v>354125</v>
      </c>
    </row>
    <row r="10" spans="1:19">
      <c r="A10" s="39">
        <v>40182</v>
      </c>
      <c r="B10" s="41">
        <v>60.35</v>
      </c>
      <c r="C10" s="41">
        <v>60.35</v>
      </c>
      <c r="D10" s="41">
        <v>60.35</v>
      </c>
      <c r="E10" s="41">
        <v>60.35</v>
      </c>
      <c r="F10" s="41">
        <v>0</v>
      </c>
    </row>
    <row r="11" spans="1:19">
      <c r="A11" s="39"/>
      <c r="B11" s="41"/>
      <c r="C11" s="41"/>
      <c r="D11" s="41"/>
      <c r="E11" s="41"/>
      <c r="F11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topLeftCell="A5" workbookViewId="0">
      <selection activeCell="J5" sqref="J5"/>
    </sheetView>
  </sheetViews>
  <sheetFormatPr baseColWidth="10" defaultRowHeight="15"/>
  <cols>
    <col min="1" max="1" width="10.140625" customWidth="1"/>
    <col min="2" max="3" width="6.5703125" customWidth="1"/>
    <col min="4" max="4" width="14.28515625" bestFit="1" customWidth="1"/>
    <col min="5" max="5" width="11.140625" customWidth="1"/>
    <col min="6" max="6" width="9.140625" customWidth="1"/>
    <col min="9" max="9" width="13" customWidth="1"/>
    <col min="10" max="10" width="5" customWidth="1"/>
    <col min="11" max="11" width="6.140625" customWidth="1"/>
    <col min="12" max="12" width="10.140625" customWidth="1"/>
    <col min="13" max="13" width="7" customWidth="1"/>
    <col min="14" max="14" width="9.7109375" customWidth="1"/>
    <col min="15" max="15" width="7" customWidth="1"/>
    <col min="16" max="16" width="11" customWidth="1"/>
    <col min="17" max="17" width="7" customWidth="1"/>
    <col min="18" max="18" width="9.140625" customWidth="1"/>
    <col min="19" max="19" width="7.42578125" customWidth="1"/>
    <col min="20" max="20" width="9.140625" customWidth="1"/>
    <col min="21" max="21" width="7.42578125" customWidth="1"/>
  </cols>
  <sheetData>
    <row r="1" spans="1:19">
      <c r="A1" t="s">
        <v>81</v>
      </c>
    </row>
    <row r="2" spans="1:19">
      <c r="A2" s="40" t="e">
        <f>Stamm_Master</f>
        <v>#VALUE!</v>
      </c>
    </row>
    <row r="5" spans="1:19">
      <c r="I5" t="s">
        <v>16</v>
      </c>
      <c r="J5" t="s">
        <v>92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5"/>
      <c r="N7" s="63" t="s">
        <v>84</v>
      </c>
      <c r="O7" s="64"/>
      <c r="P7" s="64"/>
      <c r="Q7" s="65"/>
      <c r="R7" s="63" t="s">
        <v>73</v>
      </c>
      <c r="S7" s="65"/>
    </row>
    <row r="8" spans="1:19">
      <c r="A8" s="39">
        <v>40207</v>
      </c>
      <c r="B8" s="41">
        <v>182.75</v>
      </c>
      <c r="C8" s="41">
        <v>177.05</v>
      </c>
      <c r="D8" s="41">
        <v>177.05</v>
      </c>
      <c r="E8" s="41">
        <v>182.75</v>
      </c>
      <c r="F8" s="41">
        <v>0</v>
      </c>
      <c r="I8" s="71" t="s">
        <v>133</v>
      </c>
      <c r="J8" s="62"/>
      <c r="L8" t="s">
        <v>85</v>
      </c>
      <c r="M8" t="s">
        <v>86</v>
      </c>
      <c r="N8" t="s">
        <v>87</v>
      </c>
      <c r="P8" t="s">
        <v>88</v>
      </c>
      <c r="R8" t="s">
        <v>89</v>
      </c>
      <c r="S8" t="s">
        <v>90</v>
      </c>
    </row>
    <row r="9" spans="1:19">
      <c r="A9" s="39">
        <v>40206</v>
      </c>
      <c r="B9" s="41">
        <v>184.35</v>
      </c>
      <c r="C9" s="41">
        <v>181.05</v>
      </c>
      <c r="D9" s="41">
        <v>181.05</v>
      </c>
      <c r="E9" s="41">
        <v>184.35</v>
      </c>
      <c r="F9" s="41">
        <v>0</v>
      </c>
      <c r="I9" s="67"/>
      <c r="J9" s="62">
        <v>4.45</v>
      </c>
      <c r="K9" s="60">
        <v>1.78E-2</v>
      </c>
      <c r="L9" s="60">
        <v>249.9</v>
      </c>
      <c r="M9">
        <v>251.13</v>
      </c>
      <c r="N9">
        <v>254.8</v>
      </c>
      <c r="O9">
        <v>251.09</v>
      </c>
      <c r="P9">
        <v>269.88</v>
      </c>
      <c r="Q9">
        <v>130.27000000000001</v>
      </c>
      <c r="R9">
        <v>100</v>
      </c>
      <c r="S9" s="61">
        <v>47443</v>
      </c>
    </row>
    <row r="10" spans="1:19">
      <c r="A10" s="39">
        <v>40205</v>
      </c>
      <c r="B10" s="41">
        <v>175.3</v>
      </c>
      <c r="C10" s="41">
        <v>175.3</v>
      </c>
      <c r="D10" s="41">
        <v>175.3</v>
      </c>
      <c r="E10" s="41">
        <v>175.3</v>
      </c>
      <c r="F10" s="41">
        <v>100</v>
      </c>
    </row>
    <row r="11" spans="1:19">
      <c r="A11" s="39">
        <v>40204</v>
      </c>
      <c r="B11" s="41">
        <v>177.55</v>
      </c>
      <c r="C11" s="41">
        <v>177.55</v>
      </c>
      <c r="D11" s="41">
        <v>177.55</v>
      </c>
      <c r="E11" s="41">
        <v>177.55</v>
      </c>
      <c r="F11" s="41">
        <v>0</v>
      </c>
    </row>
    <row r="12" spans="1:19">
      <c r="A12" s="39">
        <v>40203</v>
      </c>
      <c r="B12" s="41">
        <v>179.35</v>
      </c>
      <c r="C12" s="41">
        <v>176.2</v>
      </c>
      <c r="D12" s="41">
        <v>179.35</v>
      </c>
      <c r="E12" s="41">
        <v>176.2</v>
      </c>
      <c r="F12" s="41">
        <v>300</v>
      </c>
    </row>
    <row r="13" spans="1:19">
      <c r="A13" s="39">
        <v>40200</v>
      </c>
      <c r="B13" s="41">
        <v>181.05</v>
      </c>
      <c r="C13" s="41">
        <v>181</v>
      </c>
      <c r="D13" s="41">
        <v>181</v>
      </c>
      <c r="E13" s="41">
        <v>181.05</v>
      </c>
      <c r="F13" s="41">
        <v>0</v>
      </c>
    </row>
    <row r="14" spans="1:19">
      <c r="A14" s="39">
        <v>40199</v>
      </c>
      <c r="B14" s="41">
        <v>188</v>
      </c>
      <c r="C14" s="41">
        <v>184.75</v>
      </c>
      <c r="D14" s="41">
        <v>184.75</v>
      </c>
      <c r="E14" s="41">
        <v>188</v>
      </c>
      <c r="F14" s="41">
        <v>0</v>
      </c>
    </row>
    <row r="15" spans="1:19">
      <c r="A15" s="39">
        <v>40198</v>
      </c>
      <c r="B15" s="41">
        <v>184.7</v>
      </c>
      <c r="C15" s="41">
        <v>184.7</v>
      </c>
      <c r="D15" s="41">
        <v>184.7</v>
      </c>
      <c r="E15" s="41">
        <v>184.7</v>
      </c>
      <c r="F15" s="41">
        <v>0</v>
      </c>
    </row>
    <row r="16" spans="1:19">
      <c r="A16" s="39">
        <v>40197</v>
      </c>
      <c r="B16" s="41">
        <v>184</v>
      </c>
      <c r="C16" s="41">
        <v>180.45</v>
      </c>
      <c r="D16" s="41">
        <v>180.45</v>
      </c>
      <c r="E16" s="41">
        <v>184</v>
      </c>
      <c r="F16" s="41">
        <v>0</v>
      </c>
    </row>
    <row r="17" spans="1:6">
      <c r="A17" s="39">
        <v>40196</v>
      </c>
      <c r="B17" s="41">
        <v>180.9</v>
      </c>
      <c r="C17" s="41">
        <v>180.9</v>
      </c>
      <c r="D17" s="41">
        <v>180.9</v>
      </c>
      <c r="E17" s="41">
        <v>180.9</v>
      </c>
      <c r="F17" s="41">
        <v>0</v>
      </c>
    </row>
    <row r="18" spans="1:6">
      <c r="A18" s="39">
        <v>40193</v>
      </c>
      <c r="B18" s="41">
        <v>178.8</v>
      </c>
      <c r="C18" s="41">
        <v>178.8</v>
      </c>
      <c r="D18" s="41">
        <v>178.8</v>
      </c>
      <c r="E18" s="41">
        <v>178.8</v>
      </c>
      <c r="F18" s="41">
        <v>200</v>
      </c>
    </row>
    <row r="19" spans="1:6">
      <c r="A19" s="39">
        <v>40192</v>
      </c>
      <c r="B19" s="41">
        <v>177.05</v>
      </c>
      <c r="C19" s="41">
        <v>174.45</v>
      </c>
      <c r="D19" s="41">
        <v>174.45</v>
      </c>
      <c r="E19" s="41">
        <v>177.05</v>
      </c>
      <c r="F19" s="41">
        <v>400</v>
      </c>
    </row>
    <row r="20" spans="1:6">
      <c r="A20" s="39">
        <v>40191</v>
      </c>
      <c r="B20" s="41">
        <v>170.5</v>
      </c>
      <c r="C20" s="41">
        <v>170.5</v>
      </c>
      <c r="D20" s="41">
        <v>170.5</v>
      </c>
      <c r="E20" s="41">
        <v>170.5</v>
      </c>
      <c r="F20" s="41">
        <v>0</v>
      </c>
    </row>
    <row r="21" spans="1:6">
      <c r="A21" s="39">
        <v>40190</v>
      </c>
      <c r="B21" s="41">
        <v>170.4</v>
      </c>
      <c r="C21" s="41">
        <v>170.4</v>
      </c>
      <c r="D21" s="41">
        <v>170.4</v>
      </c>
      <c r="E21" s="41">
        <v>170.4</v>
      </c>
      <c r="F21" s="41">
        <v>0</v>
      </c>
    </row>
    <row r="22" spans="1:6">
      <c r="A22" s="39">
        <v>40189</v>
      </c>
      <c r="B22" s="41">
        <v>173.35</v>
      </c>
      <c r="C22" s="41">
        <v>173.35</v>
      </c>
      <c r="D22" s="41">
        <v>173.35</v>
      </c>
      <c r="E22" s="41">
        <v>173.35</v>
      </c>
      <c r="F22" s="41">
        <v>0</v>
      </c>
    </row>
    <row r="23" spans="1:6">
      <c r="A23" s="39">
        <v>40186</v>
      </c>
      <c r="B23" s="41">
        <v>175.7</v>
      </c>
      <c r="C23" s="41">
        <v>175.7</v>
      </c>
      <c r="D23" s="41">
        <v>175.7</v>
      </c>
      <c r="E23" s="41">
        <v>175.7</v>
      </c>
      <c r="F23" s="41">
        <v>0</v>
      </c>
    </row>
    <row r="24" spans="1:6">
      <c r="A24" s="39">
        <v>40185</v>
      </c>
      <c r="B24" s="41">
        <v>176</v>
      </c>
      <c r="C24" s="41">
        <v>176</v>
      </c>
      <c r="D24" s="41">
        <v>176</v>
      </c>
      <c r="E24" s="41">
        <v>176</v>
      </c>
      <c r="F24" s="41">
        <v>0</v>
      </c>
    </row>
    <row r="25" spans="1:6">
      <c r="A25" s="39">
        <v>40184</v>
      </c>
      <c r="B25" s="41">
        <v>176.9</v>
      </c>
      <c r="C25" s="41">
        <v>176.9</v>
      </c>
      <c r="D25" s="41">
        <v>176.9</v>
      </c>
      <c r="E25" s="41">
        <v>176.9</v>
      </c>
      <c r="F25" s="41">
        <v>0</v>
      </c>
    </row>
    <row r="26" spans="1:6">
      <c r="A26" s="39">
        <v>40183</v>
      </c>
      <c r="B26" s="41">
        <v>175.85</v>
      </c>
      <c r="C26" s="41">
        <v>175.85</v>
      </c>
      <c r="D26" s="41">
        <v>175.85</v>
      </c>
      <c r="E26" s="41">
        <v>175.85</v>
      </c>
      <c r="F26" s="41">
        <v>0</v>
      </c>
    </row>
    <row r="27" spans="1:6">
      <c r="A27" s="39">
        <v>40182</v>
      </c>
      <c r="B27" s="41">
        <v>177.7</v>
      </c>
      <c r="C27" s="41">
        <v>177.05</v>
      </c>
      <c r="D27" s="41">
        <v>177.05</v>
      </c>
      <c r="E27" s="41">
        <v>177.7</v>
      </c>
      <c r="F27" s="41">
        <v>0</v>
      </c>
    </row>
    <row r="28" spans="1:6">
      <c r="A28" s="39"/>
      <c r="B28" s="41"/>
      <c r="C28" s="41"/>
      <c r="D28" s="41"/>
      <c r="E28" s="41"/>
      <c r="F28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B1:U999"/>
  <sheetViews>
    <sheetView workbookViewId="0">
      <selection activeCell="I7" sqref="I7"/>
    </sheetView>
  </sheetViews>
  <sheetFormatPr baseColWidth="10" defaultColWidth="0" defaultRowHeight="15"/>
  <cols>
    <col min="1" max="1" width="2" customWidth="1"/>
    <col min="2" max="2" width="9.7109375" bestFit="1" customWidth="1"/>
    <col min="3" max="3" width="8.42578125" bestFit="1" customWidth="1"/>
    <col min="4" max="4" width="13.28515625" bestFit="1" customWidth="1"/>
    <col min="5" max="5" width="20.28515625" bestFit="1" customWidth="1"/>
    <col min="6" max="6" width="12" bestFit="1" customWidth="1"/>
    <col min="7" max="7" width="10.5703125" bestFit="1" customWidth="1"/>
    <col min="8" max="21" width="8.42578125" bestFit="1" customWidth="1"/>
  </cols>
  <sheetData>
    <row r="1" spans="2:21" ht="83.25" customHeight="1" thickBot="1">
      <c r="B1" s="7" t="s">
        <v>15</v>
      </c>
      <c r="C1" s="14" t="s">
        <v>20</v>
      </c>
      <c r="D1" s="15" t="s">
        <v>21</v>
      </c>
      <c r="E1" s="16" t="s">
        <v>22</v>
      </c>
      <c r="F1" s="35" t="s">
        <v>32</v>
      </c>
      <c r="G1" s="11" t="s">
        <v>17</v>
      </c>
      <c r="H1" s="11" t="s">
        <v>59</v>
      </c>
      <c r="I1" s="11" t="s">
        <v>18</v>
      </c>
      <c r="J1" s="11" t="s">
        <v>60</v>
      </c>
      <c r="K1" s="11" t="e">
        <f>Anschluss4</f>
        <v>#NAME?</v>
      </c>
      <c r="L1" s="11" t="s">
        <v>5</v>
      </c>
      <c r="M1" s="12" t="s">
        <v>6</v>
      </c>
      <c r="N1" s="12" t="s">
        <v>7</v>
      </c>
      <c r="O1" s="12" t="s">
        <v>8</v>
      </c>
      <c r="P1" s="12" t="s">
        <v>9</v>
      </c>
      <c r="Q1" s="12" t="s">
        <v>10</v>
      </c>
      <c r="R1" s="13" t="s">
        <v>0</v>
      </c>
      <c r="S1" s="13" t="s">
        <v>4</v>
      </c>
      <c r="T1" s="12" t="s">
        <v>1</v>
      </c>
      <c r="U1" s="12" t="s">
        <v>2</v>
      </c>
    </row>
    <row r="2" spans="2:21">
      <c r="B2" t="str">
        <f>Stammdaten!B3</f>
        <v>adidas AG</v>
      </c>
      <c r="C2" s="110">
        <f>+Stammdaten!C3</f>
        <v>500340</v>
      </c>
      <c r="D2" s="1" t="str">
        <f>+Stammdaten!E3</f>
        <v>DE0005003404</v>
      </c>
      <c r="E2" t="str">
        <f>+Stammdaten!G3</f>
        <v>Sportartikelhersteller</v>
      </c>
      <c r="F2" s="1" t="str">
        <f>+Stammdaten!F3</f>
        <v>Deutschland</v>
      </c>
      <c r="G2" s="111">
        <f>+Stammdaten!D3</f>
        <v>37.770000000000003</v>
      </c>
      <c r="H2">
        <f>+'Kurshistorie adidas'!N7</f>
        <v>36.92</v>
      </c>
      <c r="I2" s="60">
        <f>+Verarbeitung!G2</f>
        <v>-2.2504633306857369E-2</v>
      </c>
      <c r="J2" s="41">
        <f>+Verarbeitung!F2</f>
        <v>-0.85000000000000142</v>
      </c>
      <c r="K2" t="e">
        <f t="shared" ref="H2:K24" si="0">IF(Anschluss=K$1,TRUE,FALSE)</f>
        <v>#NAME?</v>
      </c>
      <c r="L2" s="2" t="e">
        <f t="shared" ref="L2:L24" si="1">HOUR(Endzeiten-Anfangszeiten)</f>
        <v>#NAME?</v>
      </c>
      <c r="M2" s="2" t="e">
        <f t="shared" ref="M2:M24" si="2">MINUTE(Endzeiten-Anfangszeiten)</f>
        <v>#NAME?</v>
      </c>
      <c r="N2" s="2" t="e">
        <f t="shared" ref="N2:N24" si="3">SECOND(Endzeiten-Anfangszeiten)</f>
        <v>#NAME?</v>
      </c>
      <c r="O2" s="2" t="e">
        <f>L2*60</f>
        <v>#NAME?</v>
      </c>
      <c r="P2" s="2" t="e">
        <f>IF(N2&gt;0,1,0)</f>
        <v>#NAME?</v>
      </c>
      <c r="Q2" s="2" t="e">
        <f>M2+O2</f>
        <v>#NAME?</v>
      </c>
      <c r="R2" t="e">
        <f>SUM(P2:Q2)</f>
        <v>#NAME?</v>
      </c>
      <c r="S2" t="e">
        <f t="shared" ref="S2:S24" si="4">IF(Tarife="A",ROUNDUP(R2/5,0),R2)</f>
        <v>#NAME?</v>
      </c>
      <c r="T2" t="e">
        <f>S2*G2</f>
        <v>#NAME?</v>
      </c>
      <c r="U2" s="5" t="e">
        <f>T2/100</f>
        <v>#NAME?</v>
      </c>
    </row>
    <row r="3" spans="2:21">
      <c r="B3" t="e">
        <f>Anschluss</f>
        <v>#NAME?</v>
      </c>
      <c r="C3" s="1" t="e">
        <f t="shared" ref="C2:C65" si="5">Anfangszeiten</f>
        <v>#NAME?</v>
      </c>
      <c r="D3" s="1" t="e">
        <f t="shared" ref="D2:D65" si="6">Endzeiten</f>
        <v>#NAME?</v>
      </c>
      <c r="E3" t="e">
        <f t="shared" ref="E2:E65" si="7">Tarife</f>
        <v>#NAME?</v>
      </c>
      <c r="F3" s="1" t="e">
        <f t="shared" ref="F3:F24" si="8">D3-C3</f>
        <v>#NAME?</v>
      </c>
      <c r="G3" s="6" t="e">
        <f>IF(Tarife="A",Stammdaten!#REF!,Stammdaten!#REF!)</f>
        <v>#NAME?</v>
      </c>
      <c r="H3" t="e">
        <f t="shared" si="0"/>
        <v>#NAME?</v>
      </c>
      <c r="I3" t="e">
        <f t="shared" si="0"/>
        <v>#NAME?</v>
      </c>
      <c r="J3" t="e">
        <f t="shared" si="0"/>
        <v>#NAME?</v>
      </c>
      <c r="K3" t="e">
        <f t="shared" si="0"/>
        <v>#NAME?</v>
      </c>
      <c r="L3" s="2" t="e">
        <f t="shared" si="1"/>
        <v>#NAME?</v>
      </c>
      <c r="M3" s="2" t="e">
        <f t="shared" si="2"/>
        <v>#NAME?</v>
      </c>
      <c r="N3" s="2" t="e">
        <f t="shared" si="3"/>
        <v>#NAME?</v>
      </c>
      <c r="O3" s="2" t="e">
        <f t="shared" ref="O3:O24" si="9">L3*60</f>
        <v>#NAME?</v>
      </c>
      <c r="P3" s="2" t="e">
        <f t="shared" ref="P3:P24" si="10">IF(N3&gt;0,1,0)</f>
        <v>#NAME?</v>
      </c>
      <c r="Q3" s="2" t="e">
        <f t="shared" ref="Q3:Q24" si="11">M3+O3</f>
        <v>#NAME?</v>
      </c>
      <c r="R3" t="e">
        <f t="shared" ref="R3:R23" si="12">SUM(P3:Q3)</f>
        <v>#NAME?</v>
      </c>
      <c r="S3" t="e">
        <f t="shared" si="4"/>
        <v>#NAME?</v>
      </c>
      <c r="T3" t="e">
        <f t="shared" ref="T3:T24" si="13">S3*G3</f>
        <v>#NAME?</v>
      </c>
      <c r="U3" s="5" t="e">
        <f t="shared" ref="U3:U24" si="14">T3/100</f>
        <v>#NAME?</v>
      </c>
    </row>
    <row r="4" spans="2:21">
      <c r="B4" t="e">
        <f t="shared" ref="B2:B65" si="15">Anschluss</f>
        <v>#NAME?</v>
      </c>
      <c r="C4" s="1" t="e">
        <f t="shared" si="5"/>
        <v>#NAME?</v>
      </c>
      <c r="D4" s="1" t="e">
        <f t="shared" si="6"/>
        <v>#NAME?</v>
      </c>
      <c r="E4" t="e">
        <f t="shared" si="7"/>
        <v>#NAME?</v>
      </c>
      <c r="F4" s="1" t="e">
        <f t="shared" si="8"/>
        <v>#NAME?</v>
      </c>
      <c r="G4" s="6" t="e">
        <f>IF(Tarife="A",Stammdaten!#REF!,Stammdaten!#REF!)</f>
        <v>#NAME?</v>
      </c>
      <c r="H4" t="e">
        <f t="shared" si="0"/>
        <v>#NAME?</v>
      </c>
      <c r="I4" t="e">
        <f t="shared" si="0"/>
        <v>#NAME?</v>
      </c>
      <c r="J4" t="e">
        <f t="shared" si="0"/>
        <v>#NAME?</v>
      </c>
      <c r="K4" t="e">
        <f t="shared" si="0"/>
        <v>#NAME?</v>
      </c>
      <c r="L4" s="2" t="e">
        <f t="shared" si="1"/>
        <v>#NAME?</v>
      </c>
      <c r="M4" s="2" t="e">
        <f t="shared" si="2"/>
        <v>#NAME?</v>
      </c>
      <c r="N4" s="2" t="e">
        <f t="shared" si="3"/>
        <v>#NAME?</v>
      </c>
      <c r="O4" s="2" t="e">
        <f t="shared" si="9"/>
        <v>#NAME?</v>
      </c>
      <c r="P4" s="2" t="e">
        <f t="shared" si="10"/>
        <v>#NAME?</v>
      </c>
      <c r="Q4" s="2" t="e">
        <f t="shared" si="11"/>
        <v>#NAME?</v>
      </c>
      <c r="R4" t="e">
        <f t="shared" si="12"/>
        <v>#NAME?</v>
      </c>
      <c r="S4" t="e">
        <f t="shared" si="4"/>
        <v>#NAME?</v>
      </c>
      <c r="T4" t="e">
        <f t="shared" si="13"/>
        <v>#NAME?</v>
      </c>
      <c r="U4" s="5" t="e">
        <f t="shared" si="14"/>
        <v>#NAME?</v>
      </c>
    </row>
    <row r="5" spans="2:21">
      <c r="B5" t="e">
        <f t="shared" si="15"/>
        <v>#NAME?</v>
      </c>
      <c r="C5" s="1" t="e">
        <f t="shared" si="5"/>
        <v>#NAME?</v>
      </c>
      <c r="D5" s="1" t="e">
        <f t="shared" si="6"/>
        <v>#NAME?</v>
      </c>
      <c r="E5" t="e">
        <f t="shared" si="7"/>
        <v>#NAME?</v>
      </c>
      <c r="F5" s="1" t="e">
        <f t="shared" si="8"/>
        <v>#NAME?</v>
      </c>
      <c r="G5" s="6" t="e">
        <f>IF(Tarife="A",Stammdaten!#REF!,Stammdaten!#REF!)</f>
        <v>#NAME?</v>
      </c>
      <c r="H5" t="e">
        <f t="shared" si="0"/>
        <v>#NAME?</v>
      </c>
      <c r="I5" t="e">
        <f>IF(Anschluss=I$1,TRUE,FALSE)</f>
        <v>#NAME?</v>
      </c>
      <c r="J5" t="e">
        <f t="shared" si="0"/>
        <v>#NAME?</v>
      </c>
      <c r="K5" t="e">
        <f t="shared" si="0"/>
        <v>#NAME?</v>
      </c>
      <c r="L5" s="2" t="e">
        <f t="shared" si="1"/>
        <v>#NAME?</v>
      </c>
      <c r="M5" s="2" t="e">
        <f t="shared" si="2"/>
        <v>#NAME?</v>
      </c>
      <c r="N5" s="2" t="e">
        <f t="shared" si="3"/>
        <v>#NAME?</v>
      </c>
      <c r="O5" s="2" t="e">
        <f t="shared" si="9"/>
        <v>#NAME?</v>
      </c>
      <c r="P5" s="2" t="e">
        <f t="shared" si="10"/>
        <v>#NAME?</v>
      </c>
      <c r="Q5" s="2" t="e">
        <f t="shared" si="11"/>
        <v>#NAME?</v>
      </c>
      <c r="R5" t="e">
        <f t="shared" si="12"/>
        <v>#NAME?</v>
      </c>
      <c r="S5" t="e">
        <f t="shared" si="4"/>
        <v>#NAME?</v>
      </c>
      <c r="T5" t="e">
        <f t="shared" si="13"/>
        <v>#NAME?</v>
      </c>
      <c r="U5" s="5" t="e">
        <f t="shared" si="14"/>
        <v>#NAME?</v>
      </c>
    </row>
    <row r="6" spans="2:21">
      <c r="B6" t="e">
        <f t="shared" si="15"/>
        <v>#NAME?</v>
      </c>
      <c r="C6" s="1" t="e">
        <f t="shared" si="5"/>
        <v>#NAME?</v>
      </c>
      <c r="D6" s="1" t="e">
        <f t="shared" si="6"/>
        <v>#NAME?</v>
      </c>
      <c r="E6" t="e">
        <f t="shared" si="7"/>
        <v>#NAME?</v>
      </c>
      <c r="F6" s="1" t="e">
        <f t="shared" si="8"/>
        <v>#NAME?</v>
      </c>
      <c r="G6" s="6" t="e">
        <f>IF(Tarife="A",Stammdaten!#REF!,Stammdaten!#REF!)</f>
        <v>#NAME?</v>
      </c>
      <c r="H6" t="e">
        <f t="shared" si="0"/>
        <v>#NAME?</v>
      </c>
      <c r="I6" t="e">
        <f t="shared" si="0"/>
        <v>#NAME?</v>
      </c>
      <c r="J6" t="e">
        <f t="shared" si="0"/>
        <v>#NAME?</v>
      </c>
      <c r="K6" t="e">
        <f t="shared" si="0"/>
        <v>#NAME?</v>
      </c>
      <c r="L6" s="2" t="e">
        <f t="shared" si="1"/>
        <v>#NAME?</v>
      </c>
      <c r="M6" s="2" t="e">
        <f t="shared" si="2"/>
        <v>#NAME?</v>
      </c>
      <c r="N6" s="2" t="e">
        <f t="shared" si="3"/>
        <v>#NAME?</v>
      </c>
      <c r="O6" s="2" t="e">
        <f t="shared" si="9"/>
        <v>#NAME?</v>
      </c>
      <c r="P6" s="2" t="e">
        <f t="shared" si="10"/>
        <v>#NAME?</v>
      </c>
      <c r="Q6" s="2" t="e">
        <f t="shared" si="11"/>
        <v>#NAME?</v>
      </c>
      <c r="R6" t="e">
        <f t="shared" si="12"/>
        <v>#NAME?</v>
      </c>
      <c r="S6" t="e">
        <f t="shared" si="4"/>
        <v>#NAME?</v>
      </c>
      <c r="T6" t="e">
        <f t="shared" si="13"/>
        <v>#NAME?</v>
      </c>
      <c r="U6" s="5" t="e">
        <f t="shared" si="14"/>
        <v>#NAME?</v>
      </c>
    </row>
    <row r="7" spans="2:21">
      <c r="B7" t="e">
        <f t="shared" si="15"/>
        <v>#NAME?</v>
      </c>
      <c r="C7" s="1" t="e">
        <f t="shared" si="5"/>
        <v>#NAME?</v>
      </c>
      <c r="D7" s="1" t="e">
        <f t="shared" si="6"/>
        <v>#NAME?</v>
      </c>
      <c r="E7" t="e">
        <f t="shared" si="7"/>
        <v>#NAME?</v>
      </c>
      <c r="F7" s="1" t="e">
        <f t="shared" si="8"/>
        <v>#NAME?</v>
      </c>
      <c r="G7" s="6" t="e">
        <f>IF(Tarife="A",Stammdaten!#REF!,Stammdaten!#REF!)</f>
        <v>#NAME?</v>
      </c>
      <c r="H7" t="e">
        <f t="shared" si="0"/>
        <v>#NAME?</v>
      </c>
      <c r="I7" t="e">
        <f t="shared" si="0"/>
        <v>#NAME?</v>
      </c>
      <c r="J7" t="e">
        <f t="shared" si="0"/>
        <v>#NAME?</v>
      </c>
      <c r="K7" t="e">
        <f t="shared" si="0"/>
        <v>#NAME?</v>
      </c>
      <c r="L7" s="2" t="e">
        <f t="shared" si="1"/>
        <v>#NAME?</v>
      </c>
      <c r="M7" s="2" t="e">
        <f t="shared" si="2"/>
        <v>#NAME?</v>
      </c>
      <c r="N7" s="2" t="e">
        <f t="shared" si="3"/>
        <v>#NAME?</v>
      </c>
      <c r="O7" s="2" t="e">
        <f t="shared" si="9"/>
        <v>#NAME?</v>
      </c>
      <c r="P7" s="2" t="e">
        <f t="shared" si="10"/>
        <v>#NAME?</v>
      </c>
      <c r="Q7" s="2" t="e">
        <f t="shared" si="11"/>
        <v>#NAME?</v>
      </c>
      <c r="R7" t="e">
        <f t="shared" si="12"/>
        <v>#NAME?</v>
      </c>
      <c r="S7" t="e">
        <f t="shared" si="4"/>
        <v>#NAME?</v>
      </c>
      <c r="T7" t="e">
        <f t="shared" si="13"/>
        <v>#NAME?</v>
      </c>
      <c r="U7" s="5" t="e">
        <f t="shared" si="14"/>
        <v>#NAME?</v>
      </c>
    </row>
    <row r="8" spans="2:21">
      <c r="B8" t="e">
        <f t="shared" si="15"/>
        <v>#NAME?</v>
      </c>
      <c r="C8" s="1" t="e">
        <f t="shared" si="5"/>
        <v>#NAME?</v>
      </c>
      <c r="D8" s="1" t="e">
        <f t="shared" si="6"/>
        <v>#NAME?</v>
      </c>
      <c r="E8" t="e">
        <f t="shared" si="7"/>
        <v>#NAME?</v>
      </c>
      <c r="F8" s="1" t="e">
        <f t="shared" si="8"/>
        <v>#NAME?</v>
      </c>
      <c r="G8" s="6" t="e">
        <f>IF(Tarife="A",Stammdaten!#REF!,Stammdaten!#REF!)</f>
        <v>#NAME?</v>
      </c>
      <c r="H8" t="e">
        <f t="shared" si="0"/>
        <v>#NAME?</v>
      </c>
      <c r="I8" t="e">
        <f t="shared" si="0"/>
        <v>#NAME?</v>
      </c>
      <c r="J8" t="e">
        <f t="shared" si="0"/>
        <v>#NAME?</v>
      </c>
      <c r="K8" t="e">
        <f t="shared" si="0"/>
        <v>#NAME?</v>
      </c>
      <c r="L8" s="2" t="e">
        <f t="shared" si="1"/>
        <v>#NAME?</v>
      </c>
      <c r="M8" s="2" t="e">
        <f t="shared" si="2"/>
        <v>#NAME?</v>
      </c>
      <c r="N8" s="2" t="e">
        <f t="shared" si="3"/>
        <v>#NAME?</v>
      </c>
      <c r="O8" s="2" t="e">
        <f t="shared" si="9"/>
        <v>#NAME?</v>
      </c>
      <c r="P8" s="2" t="e">
        <f t="shared" si="10"/>
        <v>#NAME?</v>
      </c>
      <c r="Q8" s="2" t="e">
        <f t="shared" si="11"/>
        <v>#NAME?</v>
      </c>
      <c r="R8" t="e">
        <f t="shared" si="12"/>
        <v>#NAME?</v>
      </c>
      <c r="S8" t="e">
        <f t="shared" si="4"/>
        <v>#NAME?</v>
      </c>
      <c r="T8" t="e">
        <f t="shared" si="13"/>
        <v>#NAME?</v>
      </c>
      <c r="U8" s="5" t="e">
        <f t="shared" si="14"/>
        <v>#NAME?</v>
      </c>
    </row>
    <row r="9" spans="2:21">
      <c r="B9" t="e">
        <f t="shared" si="15"/>
        <v>#NAME?</v>
      </c>
      <c r="C9" s="1" t="e">
        <f t="shared" si="5"/>
        <v>#NAME?</v>
      </c>
      <c r="D9" s="1" t="e">
        <f t="shared" si="6"/>
        <v>#NAME?</v>
      </c>
      <c r="E9" t="e">
        <f t="shared" si="7"/>
        <v>#NAME?</v>
      </c>
      <c r="F9" s="1" t="e">
        <f t="shared" si="8"/>
        <v>#NAME?</v>
      </c>
      <c r="G9" s="6" t="e">
        <f>IF(Tarife="A",Stammdaten!#REF!,Stammdaten!#REF!)</f>
        <v>#NAME?</v>
      </c>
      <c r="H9" t="e">
        <f t="shared" si="0"/>
        <v>#NAME?</v>
      </c>
      <c r="I9" t="e">
        <f t="shared" si="0"/>
        <v>#NAME?</v>
      </c>
      <c r="J9" t="e">
        <f t="shared" si="0"/>
        <v>#NAME?</v>
      </c>
      <c r="K9" t="e">
        <f t="shared" si="0"/>
        <v>#NAME?</v>
      </c>
      <c r="L9" s="2" t="e">
        <f t="shared" si="1"/>
        <v>#NAME?</v>
      </c>
      <c r="M9" s="2" t="e">
        <f t="shared" si="2"/>
        <v>#NAME?</v>
      </c>
      <c r="N9" s="2" t="e">
        <f t="shared" si="3"/>
        <v>#NAME?</v>
      </c>
      <c r="O9" s="2" t="e">
        <f t="shared" si="9"/>
        <v>#NAME?</v>
      </c>
      <c r="P9" s="2" t="e">
        <f t="shared" si="10"/>
        <v>#NAME?</v>
      </c>
      <c r="Q9" s="2" t="e">
        <f t="shared" si="11"/>
        <v>#NAME?</v>
      </c>
      <c r="R9" t="e">
        <f t="shared" si="12"/>
        <v>#NAME?</v>
      </c>
      <c r="S9" t="e">
        <f t="shared" si="4"/>
        <v>#NAME?</v>
      </c>
      <c r="T9" t="e">
        <f t="shared" si="13"/>
        <v>#NAME?</v>
      </c>
      <c r="U9" s="5" t="e">
        <f t="shared" si="14"/>
        <v>#NAME?</v>
      </c>
    </row>
    <row r="10" spans="2:21">
      <c r="B10" t="e">
        <f t="shared" si="15"/>
        <v>#NAME?</v>
      </c>
      <c r="C10" s="1" t="e">
        <f t="shared" si="5"/>
        <v>#NAME?</v>
      </c>
      <c r="D10" s="1" t="e">
        <f t="shared" si="6"/>
        <v>#NAME?</v>
      </c>
      <c r="E10" t="e">
        <f t="shared" si="7"/>
        <v>#NAME?</v>
      </c>
      <c r="F10" s="1" t="e">
        <f t="shared" si="8"/>
        <v>#NAME?</v>
      </c>
      <c r="G10" s="6" t="e">
        <f>IF(Tarife="A",Stammdaten!#REF!,Stammdaten!#REF!)</f>
        <v>#NAME?</v>
      </c>
      <c r="H10" t="e">
        <f t="shared" si="0"/>
        <v>#NAME?</v>
      </c>
      <c r="I10" t="e">
        <f t="shared" si="0"/>
        <v>#NAME?</v>
      </c>
      <c r="J10" t="e">
        <f t="shared" si="0"/>
        <v>#NAME?</v>
      </c>
      <c r="K10" t="e">
        <f t="shared" si="0"/>
        <v>#NAME?</v>
      </c>
      <c r="L10" s="2" t="e">
        <f t="shared" si="1"/>
        <v>#NAME?</v>
      </c>
      <c r="M10" s="2" t="e">
        <f t="shared" si="2"/>
        <v>#NAME?</v>
      </c>
      <c r="N10" s="2" t="e">
        <f t="shared" si="3"/>
        <v>#NAME?</v>
      </c>
      <c r="O10" s="2" t="e">
        <f t="shared" si="9"/>
        <v>#NAME?</v>
      </c>
      <c r="P10" s="2" t="e">
        <f t="shared" si="10"/>
        <v>#NAME?</v>
      </c>
      <c r="Q10" s="2" t="e">
        <f t="shared" si="11"/>
        <v>#NAME?</v>
      </c>
      <c r="R10" t="e">
        <f t="shared" si="12"/>
        <v>#NAME?</v>
      </c>
      <c r="S10" t="e">
        <f t="shared" si="4"/>
        <v>#NAME?</v>
      </c>
      <c r="T10" t="e">
        <f t="shared" si="13"/>
        <v>#NAME?</v>
      </c>
      <c r="U10" s="5" t="e">
        <f t="shared" si="14"/>
        <v>#NAME?</v>
      </c>
    </row>
    <row r="11" spans="2:21">
      <c r="B11" t="e">
        <f t="shared" si="15"/>
        <v>#NAME?</v>
      </c>
      <c r="C11" s="1" t="e">
        <f t="shared" si="5"/>
        <v>#NAME?</v>
      </c>
      <c r="D11" s="1" t="e">
        <f t="shared" si="6"/>
        <v>#NAME?</v>
      </c>
      <c r="E11" t="e">
        <f t="shared" si="7"/>
        <v>#NAME?</v>
      </c>
      <c r="F11" s="1" t="e">
        <f t="shared" si="8"/>
        <v>#NAME?</v>
      </c>
      <c r="G11" s="6" t="e">
        <f>IF(Tarife="A",Stammdaten!#REF!,Stammdaten!#REF!)</f>
        <v>#NAME?</v>
      </c>
      <c r="H11" t="e">
        <f t="shared" si="0"/>
        <v>#NAME?</v>
      </c>
      <c r="I11" t="e">
        <f t="shared" si="0"/>
        <v>#NAME?</v>
      </c>
      <c r="J11" t="e">
        <f t="shared" si="0"/>
        <v>#NAME?</v>
      </c>
      <c r="K11" t="e">
        <f t="shared" si="0"/>
        <v>#NAME?</v>
      </c>
      <c r="L11" s="2" t="e">
        <f t="shared" si="1"/>
        <v>#NAME?</v>
      </c>
      <c r="M11" s="2" t="e">
        <f t="shared" si="2"/>
        <v>#NAME?</v>
      </c>
      <c r="N11" s="2" t="e">
        <f t="shared" si="3"/>
        <v>#NAME?</v>
      </c>
      <c r="O11" s="2" t="e">
        <f t="shared" si="9"/>
        <v>#NAME?</v>
      </c>
      <c r="P11" s="2" t="e">
        <f t="shared" si="10"/>
        <v>#NAME?</v>
      </c>
      <c r="Q11" s="2" t="e">
        <f t="shared" si="11"/>
        <v>#NAME?</v>
      </c>
      <c r="R11" t="e">
        <f t="shared" si="12"/>
        <v>#NAME?</v>
      </c>
      <c r="S11" t="e">
        <f t="shared" si="4"/>
        <v>#NAME?</v>
      </c>
      <c r="T11" t="e">
        <f t="shared" si="13"/>
        <v>#NAME?</v>
      </c>
      <c r="U11" s="5" t="e">
        <f t="shared" si="14"/>
        <v>#NAME?</v>
      </c>
    </row>
    <row r="12" spans="2:21">
      <c r="B12" t="e">
        <f t="shared" si="15"/>
        <v>#NAME?</v>
      </c>
      <c r="C12" s="1" t="e">
        <f t="shared" si="5"/>
        <v>#NAME?</v>
      </c>
      <c r="D12" s="1" t="e">
        <f t="shared" si="6"/>
        <v>#NAME?</v>
      </c>
      <c r="E12" t="e">
        <f t="shared" si="7"/>
        <v>#NAME?</v>
      </c>
      <c r="F12" s="1" t="e">
        <f t="shared" si="8"/>
        <v>#NAME?</v>
      </c>
      <c r="G12" s="6" t="e">
        <f>IF(Tarife="A",Stammdaten!#REF!,Stammdaten!#REF!)</f>
        <v>#NAME?</v>
      </c>
      <c r="H12" t="e">
        <f t="shared" si="0"/>
        <v>#NAME?</v>
      </c>
      <c r="I12" t="e">
        <f t="shared" si="0"/>
        <v>#NAME?</v>
      </c>
      <c r="J12" t="e">
        <f t="shared" si="0"/>
        <v>#NAME?</v>
      </c>
      <c r="K12" t="e">
        <f t="shared" si="0"/>
        <v>#NAME?</v>
      </c>
      <c r="L12" s="2" t="e">
        <f t="shared" si="1"/>
        <v>#NAME?</v>
      </c>
      <c r="M12" s="2" t="e">
        <f t="shared" si="2"/>
        <v>#NAME?</v>
      </c>
      <c r="N12" s="2" t="e">
        <f t="shared" si="3"/>
        <v>#NAME?</v>
      </c>
      <c r="O12" s="2" t="e">
        <f t="shared" si="9"/>
        <v>#NAME?</v>
      </c>
      <c r="P12" s="2" t="e">
        <f t="shared" si="10"/>
        <v>#NAME?</v>
      </c>
      <c r="Q12" s="2" t="e">
        <f t="shared" si="11"/>
        <v>#NAME?</v>
      </c>
      <c r="R12" t="e">
        <f t="shared" si="12"/>
        <v>#NAME?</v>
      </c>
      <c r="S12" t="e">
        <f t="shared" si="4"/>
        <v>#NAME?</v>
      </c>
      <c r="T12" t="e">
        <f t="shared" si="13"/>
        <v>#NAME?</v>
      </c>
      <c r="U12" s="5" t="e">
        <f t="shared" si="14"/>
        <v>#NAME?</v>
      </c>
    </row>
    <row r="13" spans="2:21">
      <c r="B13" t="e">
        <f t="shared" si="15"/>
        <v>#NAME?</v>
      </c>
      <c r="C13" s="1" t="e">
        <f t="shared" si="5"/>
        <v>#NAME?</v>
      </c>
      <c r="D13" s="1" t="e">
        <f t="shared" si="6"/>
        <v>#NAME?</v>
      </c>
      <c r="E13" t="e">
        <f t="shared" si="7"/>
        <v>#NAME?</v>
      </c>
      <c r="F13" s="1" t="e">
        <f t="shared" si="8"/>
        <v>#NAME?</v>
      </c>
      <c r="G13" s="6" t="e">
        <f>IF(Tarife="A",Stammdaten!#REF!,Stammdaten!#REF!)</f>
        <v>#NAME?</v>
      </c>
      <c r="H13" t="e">
        <f t="shared" si="0"/>
        <v>#NAME?</v>
      </c>
      <c r="I13" t="e">
        <f t="shared" si="0"/>
        <v>#NAME?</v>
      </c>
      <c r="J13" t="e">
        <f t="shared" si="0"/>
        <v>#NAME?</v>
      </c>
      <c r="K13" t="e">
        <f t="shared" si="0"/>
        <v>#NAME?</v>
      </c>
      <c r="L13" s="2" t="e">
        <f t="shared" si="1"/>
        <v>#NAME?</v>
      </c>
      <c r="M13" s="2" t="e">
        <f t="shared" si="2"/>
        <v>#NAME?</v>
      </c>
      <c r="N13" s="2" t="e">
        <f t="shared" si="3"/>
        <v>#NAME?</v>
      </c>
      <c r="O13" s="2" t="e">
        <f t="shared" si="9"/>
        <v>#NAME?</v>
      </c>
      <c r="P13" s="2" t="e">
        <f t="shared" si="10"/>
        <v>#NAME?</v>
      </c>
      <c r="Q13" s="2" t="e">
        <f t="shared" si="11"/>
        <v>#NAME?</v>
      </c>
      <c r="R13" t="e">
        <f t="shared" si="12"/>
        <v>#NAME?</v>
      </c>
      <c r="S13" t="e">
        <f t="shared" si="4"/>
        <v>#NAME?</v>
      </c>
      <c r="T13" t="e">
        <f t="shared" si="13"/>
        <v>#NAME?</v>
      </c>
      <c r="U13" s="5" t="e">
        <f t="shared" si="14"/>
        <v>#NAME?</v>
      </c>
    </row>
    <row r="14" spans="2:21">
      <c r="B14" t="e">
        <f t="shared" si="15"/>
        <v>#NAME?</v>
      </c>
      <c r="C14" s="1" t="e">
        <f t="shared" si="5"/>
        <v>#NAME?</v>
      </c>
      <c r="D14" s="1" t="e">
        <f t="shared" si="6"/>
        <v>#NAME?</v>
      </c>
      <c r="E14" t="e">
        <f t="shared" si="7"/>
        <v>#NAME?</v>
      </c>
      <c r="F14" s="1" t="e">
        <f t="shared" si="8"/>
        <v>#NAME?</v>
      </c>
      <c r="G14" s="6" t="e">
        <f>IF(Tarife="A",Stammdaten!#REF!,Stammdaten!#REF!)</f>
        <v>#NAME?</v>
      </c>
      <c r="H14" t="e">
        <f t="shared" si="0"/>
        <v>#NAME?</v>
      </c>
      <c r="I14" t="e">
        <f t="shared" si="0"/>
        <v>#NAME?</v>
      </c>
      <c r="J14" t="e">
        <f t="shared" si="0"/>
        <v>#NAME?</v>
      </c>
      <c r="K14" t="e">
        <f t="shared" si="0"/>
        <v>#NAME?</v>
      </c>
      <c r="L14" s="2" t="e">
        <f t="shared" si="1"/>
        <v>#NAME?</v>
      </c>
      <c r="M14" s="2" t="e">
        <f t="shared" si="2"/>
        <v>#NAME?</v>
      </c>
      <c r="N14" s="2" t="e">
        <f t="shared" si="3"/>
        <v>#NAME?</v>
      </c>
      <c r="O14" s="2" t="e">
        <f t="shared" si="9"/>
        <v>#NAME?</v>
      </c>
      <c r="P14" s="2" t="e">
        <f t="shared" si="10"/>
        <v>#NAME?</v>
      </c>
      <c r="Q14" s="2" t="e">
        <f t="shared" si="11"/>
        <v>#NAME?</v>
      </c>
      <c r="R14" t="e">
        <f t="shared" si="12"/>
        <v>#NAME?</v>
      </c>
      <c r="S14" t="e">
        <f t="shared" si="4"/>
        <v>#NAME?</v>
      </c>
      <c r="T14" t="e">
        <f t="shared" si="13"/>
        <v>#NAME?</v>
      </c>
      <c r="U14" s="5" t="e">
        <f t="shared" si="14"/>
        <v>#NAME?</v>
      </c>
    </row>
    <row r="15" spans="2:21">
      <c r="B15" t="e">
        <f t="shared" si="15"/>
        <v>#NAME?</v>
      </c>
      <c r="C15" s="1" t="e">
        <f t="shared" si="5"/>
        <v>#NAME?</v>
      </c>
      <c r="D15" s="1" t="e">
        <f t="shared" si="6"/>
        <v>#NAME?</v>
      </c>
      <c r="E15" t="e">
        <f t="shared" si="7"/>
        <v>#NAME?</v>
      </c>
      <c r="F15" s="1" t="e">
        <f t="shared" si="8"/>
        <v>#NAME?</v>
      </c>
      <c r="G15" s="6" t="e">
        <f>IF(Tarife="A",Stammdaten!#REF!,Stammdaten!#REF!)</f>
        <v>#NAME?</v>
      </c>
      <c r="H15" t="e">
        <f t="shared" si="0"/>
        <v>#NAME?</v>
      </c>
      <c r="I15" t="e">
        <f t="shared" si="0"/>
        <v>#NAME?</v>
      </c>
      <c r="J15" t="e">
        <f t="shared" si="0"/>
        <v>#NAME?</v>
      </c>
      <c r="K15" t="e">
        <f t="shared" si="0"/>
        <v>#NAME?</v>
      </c>
      <c r="L15" s="2" t="e">
        <f t="shared" si="1"/>
        <v>#NAME?</v>
      </c>
      <c r="M15" s="2" t="e">
        <f t="shared" si="2"/>
        <v>#NAME?</v>
      </c>
      <c r="N15" s="2" t="e">
        <f t="shared" si="3"/>
        <v>#NAME?</v>
      </c>
      <c r="O15" s="2" t="e">
        <f t="shared" si="9"/>
        <v>#NAME?</v>
      </c>
      <c r="P15" s="2" t="e">
        <f t="shared" si="10"/>
        <v>#NAME?</v>
      </c>
      <c r="Q15" s="2" t="e">
        <f t="shared" si="11"/>
        <v>#NAME?</v>
      </c>
      <c r="R15" t="e">
        <f t="shared" si="12"/>
        <v>#NAME?</v>
      </c>
      <c r="S15" t="e">
        <f t="shared" si="4"/>
        <v>#NAME?</v>
      </c>
      <c r="T15" t="e">
        <f t="shared" si="13"/>
        <v>#NAME?</v>
      </c>
      <c r="U15" s="5" t="e">
        <f t="shared" si="14"/>
        <v>#NAME?</v>
      </c>
    </row>
    <row r="16" spans="2:21">
      <c r="B16" t="e">
        <f t="shared" si="15"/>
        <v>#NAME?</v>
      </c>
      <c r="C16" s="1" t="e">
        <f t="shared" si="5"/>
        <v>#NAME?</v>
      </c>
      <c r="D16" s="1" t="e">
        <f t="shared" si="6"/>
        <v>#NAME?</v>
      </c>
      <c r="E16" t="e">
        <f t="shared" si="7"/>
        <v>#NAME?</v>
      </c>
      <c r="F16" s="1" t="e">
        <f t="shared" si="8"/>
        <v>#NAME?</v>
      </c>
      <c r="G16" s="6" t="e">
        <f>IF(Tarife="A",Stammdaten!#REF!,Stammdaten!#REF!)</f>
        <v>#NAME?</v>
      </c>
      <c r="H16" t="e">
        <f t="shared" si="0"/>
        <v>#NAME?</v>
      </c>
      <c r="I16" t="e">
        <f t="shared" si="0"/>
        <v>#NAME?</v>
      </c>
      <c r="J16" t="e">
        <f t="shared" si="0"/>
        <v>#NAME?</v>
      </c>
      <c r="K16" t="e">
        <f t="shared" si="0"/>
        <v>#NAME?</v>
      </c>
      <c r="L16" s="2" t="e">
        <f t="shared" si="1"/>
        <v>#NAME?</v>
      </c>
      <c r="M16" s="2" t="e">
        <f t="shared" si="2"/>
        <v>#NAME?</v>
      </c>
      <c r="N16" s="2" t="e">
        <f t="shared" si="3"/>
        <v>#NAME?</v>
      </c>
      <c r="O16" s="2" t="e">
        <f t="shared" si="9"/>
        <v>#NAME?</v>
      </c>
      <c r="P16" s="2" t="e">
        <f t="shared" si="10"/>
        <v>#NAME?</v>
      </c>
      <c r="Q16" s="2" t="e">
        <f t="shared" si="11"/>
        <v>#NAME?</v>
      </c>
      <c r="R16" t="e">
        <f t="shared" si="12"/>
        <v>#NAME?</v>
      </c>
      <c r="S16" t="e">
        <f t="shared" si="4"/>
        <v>#NAME?</v>
      </c>
      <c r="T16" t="e">
        <f t="shared" si="13"/>
        <v>#NAME?</v>
      </c>
      <c r="U16" s="5" t="e">
        <f t="shared" si="14"/>
        <v>#NAME?</v>
      </c>
    </row>
    <row r="17" spans="2:21">
      <c r="B17" t="e">
        <f t="shared" si="15"/>
        <v>#NAME?</v>
      </c>
      <c r="C17" s="1" t="e">
        <f t="shared" si="5"/>
        <v>#NAME?</v>
      </c>
      <c r="D17" s="1" t="e">
        <f t="shared" si="6"/>
        <v>#NAME?</v>
      </c>
      <c r="E17" t="e">
        <f t="shared" si="7"/>
        <v>#NAME?</v>
      </c>
      <c r="F17" s="1" t="e">
        <f t="shared" si="8"/>
        <v>#NAME?</v>
      </c>
      <c r="G17" s="6" t="e">
        <f>IF(Tarife="A",Stammdaten!#REF!,Stammdaten!#REF!)</f>
        <v>#NAME?</v>
      </c>
      <c r="H17" t="e">
        <f t="shared" si="0"/>
        <v>#NAME?</v>
      </c>
      <c r="I17" t="e">
        <f t="shared" si="0"/>
        <v>#NAME?</v>
      </c>
      <c r="J17" t="e">
        <f t="shared" si="0"/>
        <v>#NAME?</v>
      </c>
      <c r="K17" t="e">
        <f t="shared" si="0"/>
        <v>#NAME?</v>
      </c>
      <c r="L17" s="2" t="e">
        <f t="shared" si="1"/>
        <v>#NAME?</v>
      </c>
      <c r="M17" s="2" t="e">
        <f t="shared" si="2"/>
        <v>#NAME?</v>
      </c>
      <c r="N17" s="2" t="e">
        <f t="shared" si="3"/>
        <v>#NAME?</v>
      </c>
      <c r="O17" s="2" t="e">
        <f t="shared" si="9"/>
        <v>#NAME?</v>
      </c>
      <c r="P17" s="2" t="e">
        <f t="shared" si="10"/>
        <v>#NAME?</v>
      </c>
      <c r="Q17" s="2" t="e">
        <f t="shared" si="11"/>
        <v>#NAME?</v>
      </c>
      <c r="R17" t="e">
        <f t="shared" si="12"/>
        <v>#NAME?</v>
      </c>
      <c r="S17" t="e">
        <f t="shared" si="4"/>
        <v>#NAME?</v>
      </c>
      <c r="T17" t="e">
        <f t="shared" si="13"/>
        <v>#NAME?</v>
      </c>
      <c r="U17" s="5" t="e">
        <f t="shared" si="14"/>
        <v>#NAME?</v>
      </c>
    </row>
    <row r="18" spans="2:21">
      <c r="B18" t="e">
        <f t="shared" si="15"/>
        <v>#NAME?</v>
      </c>
      <c r="C18" s="1" t="e">
        <f t="shared" si="5"/>
        <v>#NAME?</v>
      </c>
      <c r="D18" s="1" t="e">
        <f t="shared" si="6"/>
        <v>#NAME?</v>
      </c>
      <c r="E18" t="e">
        <f t="shared" si="7"/>
        <v>#NAME?</v>
      </c>
      <c r="F18" s="1" t="e">
        <f t="shared" si="8"/>
        <v>#NAME?</v>
      </c>
      <c r="G18" s="6" t="e">
        <f>IF(Tarife="A",Stammdaten!#REF!,Stammdaten!#REF!)</f>
        <v>#NAME?</v>
      </c>
      <c r="H18" t="e">
        <f t="shared" si="0"/>
        <v>#NAME?</v>
      </c>
      <c r="I18" t="e">
        <f t="shared" si="0"/>
        <v>#NAME?</v>
      </c>
      <c r="J18" t="e">
        <f t="shared" si="0"/>
        <v>#NAME?</v>
      </c>
      <c r="K18" t="e">
        <f t="shared" si="0"/>
        <v>#NAME?</v>
      </c>
      <c r="L18" s="2" t="e">
        <f t="shared" si="1"/>
        <v>#NAME?</v>
      </c>
      <c r="M18" s="2" t="e">
        <f t="shared" si="2"/>
        <v>#NAME?</v>
      </c>
      <c r="N18" s="2" t="e">
        <f t="shared" si="3"/>
        <v>#NAME?</v>
      </c>
      <c r="O18" s="2" t="e">
        <f t="shared" si="9"/>
        <v>#NAME?</v>
      </c>
      <c r="P18" s="2" t="e">
        <f t="shared" si="10"/>
        <v>#NAME?</v>
      </c>
      <c r="Q18" s="2" t="e">
        <f t="shared" si="11"/>
        <v>#NAME?</v>
      </c>
      <c r="R18" t="e">
        <f t="shared" si="12"/>
        <v>#NAME?</v>
      </c>
      <c r="S18" t="e">
        <f t="shared" si="4"/>
        <v>#NAME?</v>
      </c>
      <c r="T18" t="e">
        <f t="shared" si="13"/>
        <v>#NAME?</v>
      </c>
      <c r="U18" s="5" t="e">
        <f t="shared" si="14"/>
        <v>#NAME?</v>
      </c>
    </row>
    <row r="19" spans="2:21">
      <c r="B19" t="e">
        <f t="shared" si="15"/>
        <v>#NAME?</v>
      </c>
      <c r="C19" s="1" t="e">
        <f t="shared" si="5"/>
        <v>#NAME?</v>
      </c>
      <c r="D19" s="1" t="e">
        <f t="shared" si="6"/>
        <v>#NAME?</v>
      </c>
      <c r="E19" t="e">
        <f t="shared" si="7"/>
        <v>#NAME?</v>
      </c>
      <c r="F19" s="1" t="e">
        <f t="shared" si="8"/>
        <v>#NAME?</v>
      </c>
      <c r="G19" s="6" t="e">
        <f>IF(Tarife="A",Stammdaten!#REF!,Stammdaten!#REF!)</f>
        <v>#NAME?</v>
      </c>
      <c r="H19" t="e">
        <f t="shared" si="0"/>
        <v>#NAME?</v>
      </c>
      <c r="I19" t="e">
        <f t="shared" si="0"/>
        <v>#NAME?</v>
      </c>
      <c r="J19" t="e">
        <f t="shared" si="0"/>
        <v>#NAME?</v>
      </c>
      <c r="K19" t="e">
        <f t="shared" si="0"/>
        <v>#NAME?</v>
      </c>
      <c r="L19" s="2" t="e">
        <f t="shared" si="1"/>
        <v>#NAME?</v>
      </c>
      <c r="M19" s="2" t="e">
        <f t="shared" si="2"/>
        <v>#NAME?</v>
      </c>
      <c r="N19" s="2" t="e">
        <f t="shared" si="3"/>
        <v>#NAME?</v>
      </c>
      <c r="O19" s="2" t="e">
        <f t="shared" si="9"/>
        <v>#NAME?</v>
      </c>
      <c r="P19" s="2" t="e">
        <f t="shared" si="10"/>
        <v>#NAME?</v>
      </c>
      <c r="Q19" s="2" t="e">
        <f t="shared" si="11"/>
        <v>#NAME?</v>
      </c>
      <c r="R19" t="e">
        <f t="shared" si="12"/>
        <v>#NAME?</v>
      </c>
      <c r="S19" t="e">
        <f t="shared" si="4"/>
        <v>#NAME?</v>
      </c>
      <c r="T19" t="e">
        <f t="shared" si="13"/>
        <v>#NAME?</v>
      </c>
      <c r="U19" s="5" t="e">
        <f t="shared" si="14"/>
        <v>#NAME?</v>
      </c>
    </row>
    <row r="20" spans="2:21">
      <c r="B20" t="e">
        <f t="shared" si="15"/>
        <v>#NAME?</v>
      </c>
      <c r="C20" s="1" t="e">
        <f t="shared" si="5"/>
        <v>#NAME?</v>
      </c>
      <c r="D20" s="1" t="e">
        <f t="shared" si="6"/>
        <v>#NAME?</v>
      </c>
      <c r="E20" t="e">
        <f t="shared" si="7"/>
        <v>#NAME?</v>
      </c>
      <c r="F20" s="1" t="e">
        <f t="shared" si="8"/>
        <v>#NAME?</v>
      </c>
      <c r="G20" s="6" t="e">
        <f>IF(Tarife="A",Stammdaten!#REF!,Stammdaten!#REF!)</f>
        <v>#NAME?</v>
      </c>
      <c r="H20" t="e">
        <f t="shared" si="0"/>
        <v>#NAME?</v>
      </c>
      <c r="I20" t="e">
        <f t="shared" si="0"/>
        <v>#NAME?</v>
      </c>
      <c r="J20" t="e">
        <f t="shared" si="0"/>
        <v>#NAME?</v>
      </c>
      <c r="K20" t="e">
        <f t="shared" si="0"/>
        <v>#NAME?</v>
      </c>
      <c r="L20" s="2" t="e">
        <f t="shared" si="1"/>
        <v>#NAME?</v>
      </c>
      <c r="M20" s="2" t="e">
        <f t="shared" si="2"/>
        <v>#NAME?</v>
      </c>
      <c r="N20" s="2" t="e">
        <f t="shared" si="3"/>
        <v>#NAME?</v>
      </c>
      <c r="O20" s="2" t="e">
        <f t="shared" si="9"/>
        <v>#NAME?</v>
      </c>
      <c r="P20" s="2" t="e">
        <f t="shared" si="10"/>
        <v>#NAME?</v>
      </c>
      <c r="Q20" s="2" t="e">
        <f t="shared" si="11"/>
        <v>#NAME?</v>
      </c>
      <c r="R20" t="e">
        <f t="shared" si="12"/>
        <v>#NAME?</v>
      </c>
      <c r="S20" t="e">
        <f t="shared" si="4"/>
        <v>#NAME?</v>
      </c>
      <c r="T20" t="e">
        <f t="shared" si="13"/>
        <v>#NAME?</v>
      </c>
      <c r="U20" s="5" t="e">
        <f t="shared" si="14"/>
        <v>#NAME?</v>
      </c>
    </row>
    <row r="21" spans="2:21">
      <c r="B21" t="e">
        <f t="shared" si="15"/>
        <v>#NAME?</v>
      </c>
      <c r="C21" s="1" t="e">
        <f t="shared" si="5"/>
        <v>#NAME?</v>
      </c>
      <c r="D21" s="1" t="e">
        <f t="shared" si="6"/>
        <v>#NAME?</v>
      </c>
      <c r="E21" t="e">
        <f t="shared" si="7"/>
        <v>#NAME?</v>
      </c>
      <c r="F21" s="1" t="e">
        <f t="shared" si="8"/>
        <v>#NAME?</v>
      </c>
      <c r="G21" s="6" t="e">
        <f>IF(Tarife="A",Stammdaten!#REF!,Stammdaten!#REF!)</f>
        <v>#NAME?</v>
      </c>
      <c r="H21" t="e">
        <f t="shared" si="0"/>
        <v>#NAME?</v>
      </c>
      <c r="I21" t="e">
        <f t="shared" si="0"/>
        <v>#NAME?</v>
      </c>
      <c r="J21" t="e">
        <f t="shared" si="0"/>
        <v>#NAME?</v>
      </c>
      <c r="K21" t="e">
        <f t="shared" si="0"/>
        <v>#NAME?</v>
      </c>
      <c r="L21" s="2" t="e">
        <f t="shared" si="1"/>
        <v>#NAME?</v>
      </c>
      <c r="M21" s="2" t="e">
        <f t="shared" si="2"/>
        <v>#NAME?</v>
      </c>
      <c r="N21" s="2" t="e">
        <f t="shared" si="3"/>
        <v>#NAME?</v>
      </c>
      <c r="O21" s="2" t="e">
        <f t="shared" si="9"/>
        <v>#NAME?</v>
      </c>
      <c r="P21" s="2" t="e">
        <f t="shared" si="10"/>
        <v>#NAME?</v>
      </c>
      <c r="Q21" s="2" t="e">
        <f t="shared" si="11"/>
        <v>#NAME?</v>
      </c>
      <c r="R21" t="e">
        <f t="shared" si="12"/>
        <v>#NAME?</v>
      </c>
      <c r="S21" t="e">
        <f t="shared" si="4"/>
        <v>#NAME?</v>
      </c>
      <c r="T21" t="e">
        <f t="shared" si="13"/>
        <v>#NAME?</v>
      </c>
      <c r="U21" s="5" t="e">
        <f t="shared" si="14"/>
        <v>#NAME?</v>
      </c>
    </row>
    <row r="22" spans="2:21">
      <c r="B22" t="e">
        <f t="shared" si="15"/>
        <v>#NAME?</v>
      </c>
      <c r="C22" s="1" t="e">
        <f t="shared" si="5"/>
        <v>#NAME?</v>
      </c>
      <c r="D22" s="1" t="e">
        <f t="shared" si="6"/>
        <v>#NAME?</v>
      </c>
      <c r="E22" t="e">
        <f t="shared" si="7"/>
        <v>#NAME?</v>
      </c>
      <c r="F22" s="1" t="e">
        <f t="shared" si="8"/>
        <v>#NAME?</v>
      </c>
      <c r="G22" s="6" t="e">
        <f>IF(Tarife="A",Stammdaten!#REF!,Stammdaten!#REF!)</f>
        <v>#NAME?</v>
      </c>
      <c r="H22" t="e">
        <f t="shared" si="0"/>
        <v>#NAME?</v>
      </c>
      <c r="I22" t="e">
        <f t="shared" si="0"/>
        <v>#NAME?</v>
      </c>
      <c r="J22" t="e">
        <f t="shared" si="0"/>
        <v>#NAME?</v>
      </c>
      <c r="K22" t="e">
        <f t="shared" si="0"/>
        <v>#NAME?</v>
      </c>
      <c r="L22" s="2" t="e">
        <f t="shared" si="1"/>
        <v>#NAME?</v>
      </c>
      <c r="M22" s="2" t="e">
        <f t="shared" si="2"/>
        <v>#NAME?</v>
      </c>
      <c r="N22" s="2" t="e">
        <f t="shared" si="3"/>
        <v>#NAME?</v>
      </c>
      <c r="O22" s="2" t="e">
        <f t="shared" si="9"/>
        <v>#NAME?</v>
      </c>
      <c r="P22" s="2" t="e">
        <f t="shared" si="10"/>
        <v>#NAME?</v>
      </c>
      <c r="Q22" s="2" t="e">
        <f t="shared" si="11"/>
        <v>#NAME?</v>
      </c>
      <c r="R22" t="e">
        <f t="shared" si="12"/>
        <v>#NAME?</v>
      </c>
      <c r="S22" t="e">
        <f t="shared" si="4"/>
        <v>#NAME?</v>
      </c>
      <c r="T22" t="e">
        <f t="shared" si="13"/>
        <v>#NAME?</v>
      </c>
      <c r="U22" s="5" t="e">
        <f t="shared" si="14"/>
        <v>#NAME?</v>
      </c>
    </row>
    <row r="23" spans="2:21">
      <c r="B23" t="e">
        <f t="shared" si="15"/>
        <v>#NAME?</v>
      </c>
      <c r="C23" s="1" t="e">
        <f t="shared" si="5"/>
        <v>#NAME?</v>
      </c>
      <c r="D23" s="1" t="e">
        <f t="shared" si="6"/>
        <v>#NAME?</v>
      </c>
      <c r="E23" t="e">
        <f t="shared" si="7"/>
        <v>#NAME?</v>
      </c>
      <c r="F23" s="1" t="e">
        <f t="shared" si="8"/>
        <v>#NAME?</v>
      </c>
      <c r="G23" s="6" t="e">
        <f>IF(Tarife="A",Stammdaten!#REF!,Stammdaten!#REF!)</f>
        <v>#NAME?</v>
      </c>
      <c r="H23" t="e">
        <f t="shared" si="0"/>
        <v>#NAME?</v>
      </c>
      <c r="I23" t="e">
        <f t="shared" si="0"/>
        <v>#NAME?</v>
      </c>
      <c r="J23" t="e">
        <f t="shared" si="0"/>
        <v>#NAME?</v>
      </c>
      <c r="K23" t="e">
        <f t="shared" si="0"/>
        <v>#NAME?</v>
      </c>
      <c r="L23" s="2" t="e">
        <f t="shared" si="1"/>
        <v>#NAME?</v>
      </c>
      <c r="M23" s="2" t="e">
        <f t="shared" si="2"/>
        <v>#NAME?</v>
      </c>
      <c r="N23" s="2" t="e">
        <f t="shared" si="3"/>
        <v>#NAME?</v>
      </c>
      <c r="O23" s="2" t="e">
        <f t="shared" si="9"/>
        <v>#NAME?</v>
      </c>
      <c r="P23" s="2" t="e">
        <f t="shared" si="10"/>
        <v>#NAME?</v>
      </c>
      <c r="Q23" s="2" t="e">
        <f t="shared" si="11"/>
        <v>#NAME?</v>
      </c>
      <c r="R23" t="e">
        <f t="shared" si="12"/>
        <v>#NAME?</v>
      </c>
      <c r="S23" t="e">
        <f t="shared" si="4"/>
        <v>#NAME?</v>
      </c>
      <c r="T23" t="e">
        <f t="shared" si="13"/>
        <v>#NAME?</v>
      </c>
      <c r="U23" s="5" t="e">
        <f t="shared" si="14"/>
        <v>#NAME?</v>
      </c>
    </row>
    <row r="24" spans="2:21">
      <c r="B24" t="e">
        <f t="shared" si="15"/>
        <v>#NAME?</v>
      </c>
      <c r="C24" s="1" t="e">
        <f t="shared" si="5"/>
        <v>#NAME?</v>
      </c>
      <c r="D24" s="1" t="e">
        <f t="shared" si="6"/>
        <v>#NAME?</v>
      </c>
      <c r="E24" t="e">
        <f t="shared" si="7"/>
        <v>#NAME?</v>
      </c>
      <c r="F24" s="1" t="e">
        <f t="shared" si="8"/>
        <v>#NAME?</v>
      </c>
      <c r="G24" s="6" t="e">
        <f>IF(Tarife="A",Stammdaten!#REF!,Stammdaten!#REF!)</f>
        <v>#NAME?</v>
      </c>
      <c r="H24" t="e">
        <f t="shared" si="0"/>
        <v>#NAME?</v>
      </c>
      <c r="I24" t="e">
        <f t="shared" si="0"/>
        <v>#NAME?</v>
      </c>
      <c r="J24" t="e">
        <f t="shared" si="0"/>
        <v>#NAME?</v>
      </c>
      <c r="K24" t="e">
        <f t="shared" si="0"/>
        <v>#NAME?</v>
      </c>
      <c r="L24" s="2" t="e">
        <f t="shared" si="1"/>
        <v>#NAME?</v>
      </c>
      <c r="M24" s="2" t="e">
        <f t="shared" si="2"/>
        <v>#NAME?</v>
      </c>
      <c r="N24" s="2" t="e">
        <f t="shared" si="3"/>
        <v>#NAME?</v>
      </c>
      <c r="O24" s="2" t="e">
        <f t="shared" si="9"/>
        <v>#NAME?</v>
      </c>
      <c r="P24" s="2" t="e">
        <f t="shared" si="10"/>
        <v>#NAME?</v>
      </c>
      <c r="Q24" s="2" t="e">
        <f t="shared" si="11"/>
        <v>#NAME?</v>
      </c>
      <c r="R24" t="e">
        <f>SUM(P24:Q24)</f>
        <v>#NAME?</v>
      </c>
      <c r="S24" t="e">
        <f t="shared" si="4"/>
        <v>#NAME?</v>
      </c>
      <c r="T24" t="e">
        <f t="shared" si="13"/>
        <v>#NAME?</v>
      </c>
      <c r="U24" s="5" t="e">
        <f t="shared" si="14"/>
        <v>#NAME?</v>
      </c>
    </row>
    <row r="25" spans="2:21">
      <c r="B25" t="e">
        <f t="shared" si="15"/>
        <v>#NAME?</v>
      </c>
      <c r="C25" s="1" t="e">
        <f t="shared" si="5"/>
        <v>#NAME?</v>
      </c>
      <c r="D25" s="1" t="e">
        <f t="shared" si="6"/>
        <v>#NAME?</v>
      </c>
      <c r="E25" t="e">
        <f t="shared" si="7"/>
        <v>#NAME?</v>
      </c>
      <c r="K25" s="2"/>
      <c r="L25" s="2"/>
      <c r="M25" s="2"/>
      <c r="N25" s="2"/>
      <c r="O25" s="2"/>
      <c r="P25" s="2"/>
      <c r="Q25" s="2"/>
    </row>
    <row r="26" spans="2:21">
      <c r="B26" t="e">
        <f t="shared" si="15"/>
        <v>#NAME?</v>
      </c>
      <c r="C26" s="1" t="e">
        <f t="shared" si="5"/>
        <v>#NAME?</v>
      </c>
      <c r="D26" s="1" t="e">
        <f t="shared" si="6"/>
        <v>#NAME?</v>
      </c>
      <c r="E26" t="e">
        <f t="shared" si="7"/>
        <v>#NAME?</v>
      </c>
    </row>
    <row r="27" spans="2:21">
      <c r="B27" t="e">
        <f t="shared" si="15"/>
        <v>#NAME?</v>
      </c>
      <c r="C27" s="1" t="e">
        <f t="shared" si="5"/>
        <v>#NAME?</v>
      </c>
      <c r="D27" s="1" t="e">
        <f t="shared" si="6"/>
        <v>#NAME?</v>
      </c>
      <c r="E27" t="e">
        <f t="shared" si="7"/>
        <v>#NAME?</v>
      </c>
    </row>
    <row r="28" spans="2:21">
      <c r="B28" t="e">
        <f t="shared" si="15"/>
        <v>#NAME?</v>
      </c>
      <c r="C28" s="1" t="e">
        <f t="shared" si="5"/>
        <v>#NAME?</v>
      </c>
      <c r="D28" s="1" t="e">
        <f t="shared" si="6"/>
        <v>#NAME?</v>
      </c>
      <c r="E28" t="e">
        <f t="shared" si="7"/>
        <v>#NAME?</v>
      </c>
    </row>
    <row r="29" spans="2:21">
      <c r="B29" t="e">
        <f t="shared" si="15"/>
        <v>#NAME?</v>
      </c>
      <c r="C29" s="1" t="e">
        <f t="shared" si="5"/>
        <v>#NAME?</v>
      </c>
      <c r="D29" s="1" t="e">
        <f t="shared" si="6"/>
        <v>#NAME?</v>
      </c>
      <c r="E29" t="e">
        <f t="shared" si="7"/>
        <v>#NAME?</v>
      </c>
    </row>
    <row r="30" spans="2:21">
      <c r="B30" t="e">
        <f t="shared" si="15"/>
        <v>#NAME?</v>
      </c>
      <c r="C30" s="1" t="e">
        <f t="shared" si="5"/>
        <v>#NAME?</v>
      </c>
      <c r="D30" s="1" t="e">
        <f t="shared" si="6"/>
        <v>#NAME?</v>
      </c>
      <c r="E30" t="e">
        <f t="shared" si="7"/>
        <v>#NAME?</v>
      </c>
    </row>
    <row r="31" spans="2:21">
      <c r="B31" t="e">
        <f t="shared" si="15"/>
        <v>#NAME?</v>
      </c>
      <c r="C31" s="1" t="e">
        <f t="shared" si="5"/>
        <v>#NAME?</v>
      </c>
      <c r="D31" s="1" t="e">
        <f t="shared" si="6"/>
        <v>#NAME?</v>
      </c>
      <c r="E31" t="e">
        <f t="shared" si="7"/>
        <v>#NAME?</v>
      </c>
    </row>
    <row r="32" spans="2:21">
      <c r="B32" t="e">
        <f t="shared" si="15"/>
        <v>#NAME?</v>
      </c>
      <c r="C32" s="1" t="e">
        <f t="shared" si="5"/>
        <v>#NAME?</v>
      </c>
      <c r="D32" s="1" t="e">
        <f t="shared" si="6"/>
        <v>#NAME?</v>
      </c>
      <c r="E32" t="e">
        <f t="shared" si="7"/>
        <v>#NAME?</v>
      </c>
    </row>
    <row r="33" spans="2:5">
      <c r="B33" t="e">
        <f t="shared" si="15"/>
        <v>#NAME?</v>
      </c>
      <c r="C33" s="1" t="e">
        <f t="shared" si="5"/>
        <v>#NAME?</v>
      </c>
      <c r="D33" s="1" t="e">
        <f t="shared" si="6"/>
        <v>#NAME?</v>
      </c>
      <c r="E33" t="e">
        <f t="shared" si="7"/>
        <v>#NAME?</v>
      </c>
    </row>
    <row r="34" spans="2:5">
      <c r="B34" t="e">
        <f t="shared" si="15"/>
        <v>#NAME?</v>
      </c>
      <c r="C34" s="1" t="e">
        <f t="shared" si="5"/>
        <v>#NAME?</v>
      </c>
      <c r="D34" s="1" t="e">
        <f t="shared" si="6"/>
        <v>#NAME?</v>
      </c>
      <c r="E34" t="e">
        <f t="shared" si="7"/>
        <v>#NAME?</v>
      </c>
    </row>
    <row r="35" spans="2:5">
      <c r="B35" t="e">
        <f t="shared" si="15"/>
        <v>#NAME?</v>
      </c>
      <c r="C35" s="1" t="e">
        <f t="shared" si="5"/>
        <v>#NAME?</v>
      </c>
      <c r="D35" s="1" t="e">
        <f t="shared" si="6"/>
        <v>#NAME?</v>
      </c>
      <c r="E35" t="e">
        <f t="shared" si="7"/>
        <v>#NAME?</v>
      </c>
    </row>
    <row r="36" spans="2:5">
      <c r="B36" t="e">
        <f t="shared" si="15"/>
        <v>#NAME?</v>
      </c>
      <c r="C36" s="1" t="e">
        <f t="shared" si="5"/>
        <v>#NAME?</v>
      </c>
      <c r="D36" s="1" t="e">
        <f t="shared" si="6"/>
        <v>#NAME?</v>
      </c>
      <c r="E36" t="e">
        <f t="shared" si="7"/>
        <v>#NAME?</v>
      </c>
    </row>
    <row r="37" spans="2:5">
      <c r="B37" t="e">
        <f t="shared" si="15"/>
        <v>#NAME?</v>
      </c>
      <c r="C37" s="1" t="e">
        <f t="shared" si="5"/>
        <v>#NAME?</v>
      </c>
      <c r="D37" s="1" t="e">
        <f t="shared" si="6"/>
        <v>#NAME?</v>
      </c>
      <c r="E37" t="e">
        <f t="shared" si="7"/>
        <v>#NAME?</v>
      </c>
    </row>
    <row r="38" spans="2:5">
      <c r="B38" t="e">
        <f t="shared" si="15"/>
        <v>#NAME?</v>
      </c>
      <c r="C38" s="1" t="e">
        <f t="shared" si="5"/>
        <v>#NAME?</v>
      </c>
      <c r="D38" s="1" t="e">
        <f t="shared" si="6"/>
        <v>#NAME?</v>
      </c>
      <c r="E38" t="e">
        <f t="shared" si="7"/>
        <v>#NAME?</v>
      </c>
    </row>
    <row r="39" spans="2:5">
      <c r="B39" t="e">
        <f t="shared" si="15"/>
        <v>#NAME?</v>
      </c>
      <c r="C39" s="1" t="e">
        <f t="shared" si="5"/>
        <v>#NAME?</v>
      </c>
      <c r="D39" s="1" t="e">
        <f t="shared" si="6"/>
        <v>#NAME?</v>
      </c>
      <c r="E39" t="e">
        <f t="shared" si="7"/>
        <v>#NAME?</v>
      </c>
    </row>
    <row r="40" spans="2:5">
      <c r="B40" t="e">
        <f t="shared" si="15"/>
        <v>#NAME?</v>
      </c>
      <c r="C40" s="1" t="e">
        <f t="shared" si="5"/>
        <v>#NAME?</v>
      </c>
      <c r="D40" s="1" t="e">
        <f t="shared" si="6"/>
        <v>#NAME?</v>
      </c>
      <c r="E40" t="e">
        <f t="shared" si="7"/>
        <v>#NAME?</v>
      </c>
    </row>
    <row r="41" spans="2:5">
      <c r="B41" t="e">
        <f t="shared" si="15"/>
        <v>#NAME?</v>
      </c>
      <c r="C41" s="1" t="e">
        <f t="shared" si="5"/>
        <v>#NAME?</v>
      </c>
      <c r="D41" s="1" t="e">
        <f t="shared" si="6"/>
        <v>#NAME?</v>
      </c>
      <c r="E41" t="e">
        <f t="shared" si="7"/>
        <v>#NAME?</v>
      </c>
    </row>
    <row r="42" spans="2:5">
      <c r="B42" t="e">
        <f t="shared" si="15"/>
        <v>#NAME?</v>
      </c>
      <c r="C42" s="1" t="e">
        <f t="shared" si="5"/>
        <v>#NAME?</v>
      </c>
      <c r="D42" s="1" t="e">
        <f t="shared" si="6"/>
        <v>#NAME?</v>
      </c>
      <c r="E42" t="e">
        <f t="shared" si="7"/>
        <v>#NAME?</v>
      </c>
    </row>
    <row r="43" spans="2:5">
      <c r="B43" t="e">
        <f t="shared" si="15"/>
        <v>#NAME?</v>
      </c>
      <c r="C43" s="1" t="e">
        <f t="shared" si="5"/>
        <v>#NAME?</v>
      </c>
      <c r="D43" s="1" t="e">
        <f t="shared" si="6"/>
        <v>#NAME?</v>
      </c>
      <c r="E43" t="e">
        <f t="shared" si="7"/>
        <v>#NAME?</v>
      </c>
    </row>
    <row r="44" spans="2:5">
      <c r="B44" t="e">
        <f t="shared" si="15"/>
        <v>#NAME?</v>
      </c>
      <c r="C44" s="1" t="e">
        <f t="shared" si="5"/>
        <v>#NAME?</v>
      </c>
      <c r="D44" s="1" t="e">
        <f t="shared" si="6"/>
        <v>#NAME?</v>
      </c>
      <c r="E44" t="e">
        <f t="shared" si="7"/>
        <v>#NAME?</v>
      </c>
    </row>
    <row r="45" spans="2:5">
      <c r="B45" t="e">
        <f t="shared" si="15"/>
        <v>#NAME?</v>
      </c>
      <c r="C45" s="1" t="e">
        <f t="shared" si="5"/>
        <v>#NAME?</v>
      </c>
      <c r="D45" s="1" t="e">
        <f t="shared" si="6"/>
        <v>#NAME?</v>
      </c>
      <c r="E45" t="e">
        <f t="shared" si="7"/>
        <v>#NAME?</v>
      </c>
    </row>
    <row r="46" spans="2:5">
      <c r="B46" t="e">
        <f t="shared" si="15"/>
        <v>#NAME?</v>
      </c>
      <c r="C46" s="1" t="e">
        <f t="shared" si="5"/>
        <v>#NAME?</v>
      </c>
      <c r="D46" s="1" t="e">
        <f t="shared" si="6"/>
        <v>#NAME?</v>
      </c>
      <c r="E46" t="e">
        <f t="shared" si="7"/>
        <v>#NAME?</v>
      </c>
    </row>
    <row r="47" spans="2:5">
      <c r="B47" t="e">
        <f t="shared" si="15"/>
        <v>#NAME?</v>
      </c>
      <c r="C47" s="1" t="e">
        <f t="shared" si="5"/>
        <v>#NAME?</v>
      </c>
      <c r="D47" s="1" t="e">
        <f t="shared" si="6"/>
        <v>#NAME?</v>
      </c>
      <c r="E47" t="e">
        <f t="shared" si="7"/>
        <v>#NAME?</v>
      </c>
    </row>
    <row r="48" spans="2:5">
      <c r="B48" t="e">
        <f t="shared" si="15"/>
        <v>#NAME?</v>
      </c>
      <c r="C48" s="1" t="e">
        <f t="shared" si="5"/>
        <v>#NAME?</v>
      </c>
      <c r="D48" s="1" t="e">
        <f t="shared" si="6"/>
        <v>#NAME?</v>
      </c>
      <c r="E48" t="e">
        <f t="shared" si="7"/>
        <v>#NAME?</v>
      </c>
    </row>
    <row r="49" spans="2:5">
      <c r="B49" t="e">
        <f t="shared" si="15"/>
        <v>#NAME?</v>
      </c>
      <c r="C49" s="1" t="e">
        <f t="shared" si="5"/>
        <v>#NAME?</v>
      </c>
      <c r="D49" s="1" t="e">
        <f t="shared" si="6"/>
        <v>#NAME?</v>
      </c>
      <c r="E49" t="e">
        <f t="shared" si="7"/>
        <v>#NAME?</v>
      </c>
    </row>
    <row r="50" spans="2:5">
      <c r="B50" t="e">
        <f t="shared" si="15"/>
        <v>#NAME?</v>
      </c>
      <c r="C50" s="1" t="e">
        <f t="shared" si="5"/>
        <v>#NAME?</v>
      </c>
      <c r="D50" s="1" t="e">
        <f t="shared" si="6"/>
        <v>#NAME?</v>
      </c>
      <c r="E50" t="e">
        <f t="shared" si="7"/>
        <v>#NAME?</v>
      </c>
    </row>
    <row r="51" spans="2:5">
      <c r="B51" t="e">
        <f t="shared" si="15"/>
        <v>#NAME?</v>
      </c>
      <c r="C51" s="1" t="e">
        <f t="shared" si="5"/>
        <v>#NAME?</v>
      </c>
      <c r="D51" s="1" t="e">
        <f t="shared" si="6"/>
        <v>#NAME?</v>
      </c>
      <c r="E51" t="e">
        <f t="shared" si="7"/>
        <v>#NAME?</v>
      </c>
    </row>
    <row r="52" spans="2:5">
      <c r="B52" t="e">
        <f t="shared" si="15"/>
        <v>#NAME?</v>
      </c>
      <c r="C52" s="1" t="e">
        <f t="shared" si="5"/>
        <v>#NAME?</v>
      </c>
      <c r="D52" s="1" t="e">
        <f t="shared" si="6"/>
        <v>#NAME?</v>
      </c>
      <c r="E52" t="e">
        <f t="shared" si="7"/>
        <v>#NAME?</v>
      </c>
    </row>
    <row r="53" spans="2:5">
      <c r="B53" t="e">
        <f t="shared" si="15"/>
        <v>#NAME?</v>
      </c>
      <c r="C53" s="1" t="e">
        <f t="shared" si="5"/>
        <v>#NAME?</v>
      </c>
      <c r="D53" s="1" t="e">
        <f t="shared" si="6"/>
        <v>#NAME?</v>
      </c>
      <c r="E53" t="e">
        <f t="shared" si="7"/>
        <v>#NAME?</v>
      </c>
    </row>
    <row r="54" spans="2:5">
      <c r="B54" t="e">
        <f t="shared" si="15"/>
        <v>#NAME?</v>
      </c>
      <c r="C54" s="1" t="e">
        <f t="shared" si="5"/>
        <v>#NAME?</v>
      </c>
      <c r="D54" s="1" t="e">
        <f t="shared" si="6"/>
        <v>#NAME?</v>
      </c>
      <c r="E54" t="e">
        <f t="shared" si="7"/>
        <v>#NAME?</v>
      </c>
    </row>
    <row r="55" spans="2:5">
      <c r="B55" t="e">
        <f t="shared" si="15"/>
        <v>#NAME?</v>
      </c>
      <c r="C55" s="1" t="e">
        <f t="shared" si="5"/>
        <v>#NAME?</v>
      </c>
      <c r="D55" s="1" t="e">
        <f t="shared" si="6"/>
        <v>#NAME?</v>
      </c>
      <c r="E55" t="e">
        <f t="shared" si="7"/>
        <v>#NAME?</v>
      </c>
    </row>
    <row r="56" spans="2:5">
      <c r="B56" t="e">
        <f t="shared" si="15"/>
        <v>#NAME?</v>
      </c>
      <c r="C56" s="1" t="e">
        <f t="shared" si="5"/>
        <v>#NAME?</v>
      </c>
      <c r="D56" s="1" t="e">
        <f t="shared" si="6"/>
        <v>#NAME?</v>
      </c>
      <c r="E56" t="e">
        <f t="shared" si="7"/>
        <v>#NAME?</v>
      </c>
    </row>
    <row r="57" spans="2:5">
      <c r="B57" t="e">
        <f t="shared" si="15"/>
        <v>#NAME?</v>
      </c>
      <c r="C57" s="1" t="e">
        <f t="shared" si="5"/>
        <v>#NAME?</v>
      </c>
      <c r="D57" s="1" t="e">
        <f t="shared" si="6"/>
        <v>#NAME?</v>
      </c>
      <c r="E57" t="e">
        <f t="shared" si="7"/>
        <v>#NAME?</v>
      </c>
    </row>
    <row r="58" spans="2:5">
      <c r="B58" t="e">
        <f t="shared" si="15"/>
        <v>#NAME?</v>
      </c>
      <c r="C58" s="1" t="e">
        <f t="shared" si="5"/>
        <v>#NAME?</v>
      </c>
      <c r="D58" s="1" t="e">
        <f t="shared" si="6"/>
        <v>#NAME?</v>
      </c>
      <c r="E58" t="e">
        <f t="shared" si="7"/>
        <v>#NAME?</v>
      </c>
    </row>
    <row r="59" spans="2:5">
      <c r="B59" t="e">
        <f t="shared" si="15"/>
        <v>#NAME?</v>
      </c>
      <c r="C59" s="1" t="e">
        <f t="shared" si="5"/>
        <v>#NAME?</v>
      </c>
      <c r="D59" s="1" t="e">
        <f t="shared" si="6"/>
        <v>#NAME?</v>
      </c>
      <c r="E59" t="e">
        <f t="shared" si="7"/>
        <v>#NAME?</v>
      </c>
    </row>
    <row r="60" spans="2:5">
      <c r="B60" t="e">
        <f t="shared" si="15"/>
        <v>#NAME?</v>
      </c>
      <c r="C60" s="1" t="e">
        <f t="shared" si="5"/>
        <v>#NAME?</v>
      </c>
      <c r="D60" s="1" t="e">
        <f t="shared" si="6"/>
        <v>#NAME?</v>
      </c>
      <c r="E60" t="e">
        <f t="shared" si="7"/>
        <v>#NAME?</v>
      </c>
    </row>
    <row r="61" spans="2:5">
      <c r="B61" t="e">
        <f t="shared" si="15"/>
        <v>#NAME?</v>
      </c>
      <c r="C61" s="1" t="e">
        <f t="shared" si="5"/>
        <v>#NAME?</v>
      </c>
      <c r="D61" s="1" t="e">
        <f t="shared" si="6"/>
        <v>#NAME?</v>
      </c>
      <c r="E61" t="e">
        <f t="shared" si="7"/>
        <v>#NAME?</v>
      </c>
    </row>
    <row r="62" spans="2:5">
      <c r="B62" t="e">
        <f t="shared" si="15"/>
        <v>#NAME?</v>
      </c>
      <c r="C62" s="1" t="e">
        <f t="shared" si="5"/>
        <v>#NAME?</v>
      </c>
      <c r="D62" s="1" t="e">
        <f t="shared" si="6"/>
        <v>#NAME?</v>
      </c>
      <c r="E62" t="e">
        <f t="shared" si="7"/>
        <v>#NAME?</v>
      </c>
    </row>
    <row r="63" spans="2:5">
      <c r="B63" t="e">
        <f t="shared" si="15"/>
        <v>#NAME?</v>
      </c>
      <c r="C63" s="1" t="e">
        <f t="shared" si="5"/>
        <v>#NAME?</v>
      </c>
      <c r="D63" s="1" t="e">
        <f t="shared" si="6"/>
        <v>#NAME?</v>
      </c>
      <c r="E63" t="e">
        <f t="shared" si="7"/>
        <v>#NAME?</v>
      </c>
    </row>
    <row r="64" spans="2:5">
      <c r="B64" t="e">
        <f t="shared" si="15"/>
        <v>#NAME?</v>
      </c>
      <c r="C64" s="1" t="e">
        <f t="shared" si="5"/>
        <v>#NAME?</v>
      </c>
      <c r="D64" s="1" t="e">
        <f t="shared" si="6"/>
        <v>#NAME?</v>
      </c>
      <c r="E64" t="e">
        <f t="shared" si="7"/>
        <v>#NAME?</v>
      </c>
    </row>
    <row r="65" spans="2:5">
      <c r="B65" t="e">
        <f t="shared" si="15"/>
        <v>#NAME?</v>
      </c>
      <c r="C65" s="1" t="e">
        <f t="shared" si="5"/>
        <v>#NAME?</v>
      </c>
      <c r="D65" s="1" t="e">
        <f t="shared" si="6"/>
        <v>#NAME?</v>
      </c>
      <c r="E65" t="e">
        <f t="shared" si="7"/>
        <v>#NAME?</v>
      </c>
    </row>
    <row r="66" spans="2:5">
      <c r="B66" t="e">
        <f t="shared" ref="B66:B129" si="16">Anschluss</f>
        <v>#NAME?</v>
      </c>
      <c r="C66" s="1" t="e">
        <f t="shared" ref="C66:C129" si="17">Anfangszeiten</f>
        <v>#NAME?</v>
      </c>
      <c r="D66" s="1" t="e">
        <f t="shared" ref="D66:D129" si="18">Endzeiten</f>
        <v>#NAME?</v>
      </c>
      <c r="E66" t="e">
        <f t="shared" ref="E66:E129" si="19">Tarife</f>
        <v>#NAME?</v>
      </c>
    </row>
    <row r="67" spans="2:5">
      <c r="B67" t="e">
        <f t="shared" si="16"/>
        <v>#NAME?</v>
      </c>
      <c r="C67" s="1" t="e">
        <f t="shared" si="17"/>
        <v>#NAME?</v>
      </c>
      <c r="D67" s="1" t="e">
        <f t="shared" si="18"/>
        <v>#NAME?</v>
      </c>
      <c r="E67" t="e">
        <f t="shared" si="19"/>
        <v>#NAME?</v>
      </c>
    </row>
    <row r="68" spans="2:5">
      <c r="B68" t="e">
        <f t="shared" si="16"/>
        <v>#NAME?</v>
      </c>
      <c r="C68" s="1" t="e">
        <f t="shared" si="17"/>
        <v>#NAME?</v>
      </c>
      <c r="D68" s="1" t="e">
        <f t="shared" si="18"/>
        <v>#NAME?</v>
      </c>
      <c r="E68" t="e">
        <f t="shared" si="19"/>
        <v>#NAME?</v>
      </c>
    </row>
    <row r="69" spans="2:5">
      <c r="B69" t="e">
        <f t="shared" si="16"/>
        <v>#NAME?</v>
      </c>
      <c r="C69" s="1" t="e">
        <f t="shared" si="17"/>
        <v>#NAME?</v>
      </c>
      <c r="D69" s="1" t="e">
        <f t="shared" si="18"/>
        <v>#NAME?</v>
      </c>
      <c r="E69" t="e">
        <f t="shared" si="19"/>
        <v>#NAME?</v>
      </c>
    </row>
    <row r="70" spans="2:5">
      <c r="B70" t="e">
        <f t="shared" si="16"/>
        <v>#NAME?</v>
      </c>
      <c r="C70" s="1" t="e">
        <f t="shared" si="17"/>
        <v>#NAME?</v>
      </c>
      <c r="D70" s="1" t="e">
        <f t="shared" si="18"/>
        <v>#NAME?</v>
      </c>
      <c r="E70" t="e">
        <f t="shared" si="19"/>
        <v>#NAME?</v>
      </c>
    </row>
    <row r="71" spans="2:5">
      <c r="B71" t="e">
        <f t="shared" si="16"/>
        <v>#NAME?</v>
      </c>
      <c r="C71" s="1" t="e">
        <f t="shared" si="17"/>
        <v>#NAME?</v>
      </c>
      <c r="D71" s="1" t="e">
        <f t="shared" si="18"/>
        <v>#NAME?</v>
      </c>
      <c r="E71" t="e">
        <f t="shared" si="19"/>
        <v>#NAME?</v>
      </c>
    </row>
    <row r="72" spans="2:5">
      <c r="B72" t="e">
        <f t="shared" si="16"/>
        <v>#NAME?</v>
      </c>
      <c r="C72" s="1" t="e">
        <f t="shared" si="17"/>
        <v>#NAME?</v>
      </c>
      <c r="D72" s="1" t="e">
        <f t="shared" si="18"/>
        <v>#NAME?</v>
      </c>
      <c r="E72" t="e">
        <f t="shared" si="19"/>
        <v>#NAME?</v>
      </c>
    </row>
    <row r="73" spans="2:5">
      <c r="B73" t="e">
        <f t="shared" si="16"/>
        <v>#NAME?</v>
      </c>
      <c r="C73" s="1" t="e">
        <f t="shared" si="17"/>
        <v>#NAME?</v>
      </c>
      <c r="D73" s="1" t="e">
        <f t="shared" si="18"/>
        <v>#NAME?</v>
      </c>
      <c r="E73" t="e">
        <f t="shared" si="19"/>
        <v>#NAME?</v>
      </c>
    </row>
    <row r="74" spans="2:5">
      <c r="B74" t="e">
        <f t="shared" si="16"/>
        <v>#NAME?</v>
      </c>
      <c r="C74" s="1" t="e">
        <f t="shared" si="17"/>
        <v>#NAME?</v>
      </c>
      <c r="D74" s="1" t="e">
        <f t="shared" si="18"/>
        <v>#NAME?</v>
      </c>
      <c r="E74" t="e">
        <f t="shared" si="19"/>
        <v>#NAME?</v>
      </c>
    </row>
    <row r="75" spans="2:5">
      <c r="B75" t="e">
        <f t="shared" si="16"/>
        <v>#NAME?</v>
      </c>
      <c r="C75" s="1" t="e">
        <f t="shared" si="17"/>
        <v>#NAME?</v>
      </c>
      <c r="D75" s="1" t="e">
        <f t="shared" si="18"/>
        <v>#NAME?</v>
      </c>
      <c r="E75" t="e">
        <f t="shared" si="19"/>
        <v>#NAME?</v>
      </c>
    </row>
    <row r="76" spans="2:5">
      <c r="B76" t="e">
        <f t="shared" si="16"/>
        <v>#NAME?</v>
      </c>
      <c r="C76" s="1" t="e">
        <f t="shared" si="17"/>
        <v>#NAME?</v>
      </c>
      <c r="D76" s="1" t="e">
        <f t="shared" si="18"/>
        <v>#NAME?</v>
      </c>
      <c r="E76" t="e">
        <f t="shared" si="19"/>
        <v>#NAME?</v>
      </c>
    </row>
    <row r="77" spans="2:5">
      <c r="B77" t="e">
        <f t="shared" si="16"/>
        <v>#NAME?</v>
      </c>
      <c r="C77" s="1" t="e">
        <f t="shared" si="17"/>
        <v>#NAME?</v>
      </c>
      <c r="D77" s="1" t="e">
        <f t="shared" si="18"/>
        <v>#NAME?</v>
      </c>
      <c r="E77" t="e">
        <f t="shared" si="19"/>
        <v>#NAME?</v>
      </c>
    </row>
    <row r="78" spans="2:5">
      <c r="B78" t="e">
        <f t="shared" si="16"/>
        <v>#NAME?</v>
      </c>
      <c r="C78" s="1" t="e">
        <f t="shared" si="17"/>
        <v>#NAME?</v>
      </c>
      <c r="D78" s="1" t="e">
        <f t="shared" si="18"/>
        <v>#NAME?</v>
      </c>
      <c r="E78" t="e">
        <f t="shared" si="19"/>
        <v>#NAME?</v>
      </c>
    </row>
    <row r="79" spans="2:5">
      <c r="B79" t="e">
        <f t="shared" si="16"/>
        <v>#NAME?</v>
      </c>
      <c r="C79" s="1" t="e">
        <f t="shared" si="17"/>
        <v>#NAME?</v>
      </c>
      <c r="D79" s="1" t="e">
        <f t="shared" si="18"/>
        <v>#NAME?</v>
      </c>
      <c r="E79" t="e">
        <f t="shared" si="19"/>
        <v>#NAME?</v>
      </c>
    </row>
    <row r="80" spans="2:5">
      <c r="B80" t="e">
        <f t="shared" si="16"/>
        <v>#NAME?</v>
      </c>
      <c r="C80" s="1" t="e">
        <f t="shared" si="17"/>
        <v>#NAME?</v>
      </c>
      <c r="D80" s="1" t="e">
        <f t="shared" si="18"/>
        <v>#NAME?</v>
      </c>
      <c r="E80" t="e">
        <f t="shared" si="19"/>
        <v>#NAME?</v>
      </c>
    </row>
    <row r="81" spans="2:5">
      <c r="B81" t="e">
        <f t="shared" si="16"/>
        <v>#NAME?</v>
      </c>
      <c r="C81" s="1" t="e">
        <f t="shared" si="17"/>
        <v>#NAME?</v>
      </c>
      <c r="D81" s="1" t="e">
        <f t="shared" si="18"/>
        <v>#NAME?</v>
      </c>
      <c r="E81" t="e">
        <f t="shared" si="19"/>
        <v>#NAME?</v>
      </c>
    </row>
    <row r="82" spans="2:5">
      <c r="B82" t="e">
        <f t="shared" si="16"/>
        <v>#NAME?</v>
      </c>
      <c r="C82" s="1" t="e">
        <f t="shared" si="17"/>
        <v>#NAME?</v>
      </c>
      <c r="D82" s="1" t="e">
        <f t="shared" si="18"/>
        <v>#NAME?</v>
      </c>
      <c r="E82" t="e">
        <f t="shared" si="19"/>
        <v>#NAME?</v>
      </c>
    </row>
    <row r="83" spans="2:5">
      <c r="B83" t="e">
        <f t="shared" si="16"/>
        <v>#NAME?</v>
      </c>
      <c r="C83" s="1" t="e">
        <f t="shared" si="17"/>
        <v>#NAME?</v>
      </c>
      <c r="D83" s="1" t="e">
        <f t="shared" si="18"/>
        <v>#NAME?</v>
      </c>
      <c r="E83" t="e">
        <f t="shared" si="19"/>
        <v>#NAME?</v>
      </c>
    </row>
    <row r="84" spans="2:5">
      <c r="B84" t="e">
        <f t="shared" si="16"/>
        <v>#NAME?</v>
      </c>
      <c r="C84" s="1" t="e">
        <f t="shared" si="17"/>
        <v>#NAME?</v>
      </c>
      <c r="D84" s="1" t="e">
        <f t="shared" si="18"/>
        <v>#NAME?</v>
      </c>
      <c r="E84" t="e">
        <f t="shared" si="19"/>
        <v>#NAME?</v>
      </c>
    </row>
    <row r="85" spans="2:5">
      <c r="B85" t="e">
        <f t="shared" si="16"/>
        <v>#NAME?</v>
      </c>
      <c r="C85" s="1" t="e">
        <f t="shared" si="17"/>
        <v>#NAME?</v>
      </c>
      <c r="D85" s="1" t="e">
        <f t="shared" si="18"/>
        <v>#NAME?</v>
      </c>
      <c r="E85" t="e">
        <f t="shared" si="19"/>
        <v>#NAME?</v>
      </c>
    </row>
    <row r="86" spans="2:5">
      <c r="B86" t="e">
        <f t="shared" si="16"/>
        <v>#NAME?</v>
      </c>
      <c r="C86" s="1" t="e">
        <f t="shared" si="17"/>
        <v>#NAME?</v>
      </c>
      <c r="D86" s="1" t="e">
        <f t="shared" si="18"/>
        <v>#NAME?</v>
      </c>
      <c r="E86" t="e">
        <f t="shared" si="19"/>
        <v>#NAME?</v>
      </c>
    </row>
    <row r="87" spans="2:5">
      <c r="B87" t="e">
        <f t="shared" si="16"/>
        <v>#NAME?</v>
      </c>
      <c r="C87" s="1" t="e">
        <f t="shared" si="17"/>
        <v>#NAME?</v>
      </c>
      <c r="D87" s="1" t="e">
        <f t="shared" si="18"/>
        <v>#NAME?</v>
      </c>
      <c r="E87" t="e">
        <f t="shared" si="19"/>
        <v>#NAME?</v>
      </c>
    </row>
    <row r="88" spans="2:5">
      <c r="B88" t="e">
        <f t="shared" si="16"/>
        <v>#NAME?</v>
      </c>
      <c r="C88" s="1" t="e">
        <f t="shared" si="17"/>
        <v>#NAME?</v>
      </c>
      <c r="D88" s="1" t="e">
        <f t="shared" si="18"/>
        <v>#NAME?</v>
      </c>
      <c r="E88" t="e">
        <f t="shared" si="19"/>
        <v>#NAME?</v>
      </c>
    </row>
    <row r="89" spans="2:5">
      <c r="B89" t="e">
        <f t="shared" si="16"/>
        <v>#NAME?</v>
      </c>
      <c r="C89" s="1" t="e">
        <f t="shared" si="17"/>
        <v>#NAME?</v>
      </c>
      <c r="D89" s="1" t="e">
        <f t="shared" si="18"/>
        <v>#NAME?</v>
      </c>
      <c r="E89" t="e">
        <f t="shared" si="19"/>
        <v>#NAME?</v>
      </c>
    </row>
    <row r="90" spans="2:5">
      <c r="B90" t="e">
        <f t="shared" si="16"/>
        <v>#NAME?</v>
      </c>
      <c r="C90" s="1" t="e">
        <f t="shared" si="17"/>
        <v>#NAME?</v>
      </c>
      <c r="D90" s="1" t="e">
        <f t="shared" si="18"/>
        <v>#NAME?</v>
      </c>
      <c r="E90" t="e">
        <f t="shared" si="19"/>
        <v>#NAME?</v>
      </c>
    </row>
    <row r="91" spans="2:5">
      <c r="B91" t="e">
        <f t="shared" si="16"/>
        <v>#NAME?</v>
      </c>
      <c r="C91" s="1" t="e">
        <f t="shared" si="17"/>
        <v>#NAME?</v>
      </c>
      <c r="D91" s="1" t="e">
        <f t="shared" si="18"/>
        <v>#NAME?</v>
      </c>
      <c r="E91" t="e">
        <f t="shared" si="19"/>
        <v>#NAME?</v>
      </c>
    </row>
    <row r="92" spans="2:5">
      <c r="B92" t="e">
        <f t="shared" si="16"/>
        <v>#NAME?</v>
      </c>
      <c r="C92" s="1" t="e">
        <f t="shared" si="17"/>
        <v>#NAME?</v>
      </c>
      <c r="D92" s="1" t="e">
        <f t="shared" si="18"/>
        <v>#NAME?</v>
      </c>
      <c r="E92" t="e">
        <f t="shared" si="19"/>
        <v>#NAME?</v>
      </c>
    </row>
    <row r="93" spans="2:5">
      <c r="B93" t="e">
        <f t="shared" si="16"/>
        <v>#NAME?</v>
      </c>
      <c r="C93" s="1" t="e">
        <f t="shared" si="17"/>
        <v>#NAME?</v>
      </c>
      <c r="D93" s="1" t="e">
        <f t="shared" si="18"/>
        <v>#NAME?</v>
      </c>
      <c r="E93" t="e">
        <f t="shared" si="19"/>
        <v>#NAME?</v>
      </c>
    </row>
    <row r="94" spans="2:5">
      <c r="B94" t="e">
        <f t="shared" si="16"/>
        <v>#NAME?</v>
      </c>
      <c r="C94" s="1" t="e">
        <f t="shared" si="17"/>
        <v>#NAME?</v>
      </c>
      <c r="D94" s="1" t="e">
        <f t="shared" si="18"/>
        <v>#NAME?</v>
      </c>
      <c r="E94" t="e">
        <f t="shared" si="19"/>
        <v>#NAME?</v>
      </c>
    </row>
    <row r="95" spans="2:5">
      <c r="B95" t="e">
        <f t="shared" si="16"/>
        <v>#NAME?</v>
      </c>
      <c r="C95" s="1" t="e">
        <f t="shared" si="17"/>
        <v>#NAME?</v>
      </c>
      <c r="D95" s="1" t="e">
        <f t="shared" si="18"/>
        <v>#NAME?</v>
      </c>
      <c r="E95" t="e">
        <f t="shared" si="19"/>
        <v>#NAME?</v>
      </c>
    </row>
    <row r="96" spans="2:5">
      <c r="B96" t="e">
        <f t="shared" si="16"/>
        <v>#NAME?</v>
      </c>
      <c r="C96" s="1" t="e">
        <f t="shared" si="17"/>
        <v>#NAME?</v>
      </c>
      <c r="D96" s="1" t="e">
        <f t="shared" si="18"/>
        <v>#NAME?</v>
      </c>
      <c r="E96" t="e">
        <f t="shared" si="19"/>
        <v>#NAME?</v>
      </c>
    </row>
    <row r="97" spans="2:5">
      <c r="B97" t="e">
        <f t="shared" si="16"/>
        <v>#NAME?</v>
      </c>
      <c r="C97" s="1" t="e">
        <f t="shared" si="17"/>
        <v>#NAME?</v>
      </c>
      <c r="D97" s="1" t="e">
        <f t="shared" si="18"/>
        <v>#NAME?</v>
      </c>
      <c r="E97" t="e">
        <f t="shared" si="19"/>
        <v>#NAME?</v>
      </c>
    </row>
    <row r="98" spans="2:5">
      <c r="B98" t="e">
        <f t="shared" si="16"/>
        <v>#NAME?</v>
      </c>
      <c r="C98" s="1" t="e">
        <f t="shared" si="17"/>
        <v>#NAME?</v>
      </c>
      <c r="D98" s="1" t="e">
        <f t="shared" si="18"/>
        <v>#NAME?</v>
      </c>
      <c r="E98" t="e">
        <f t="shared" si="19"/>
        <v>#NAME?</v>
      </c>
    </row>
    <row r="99" spans="2:5">
      <c r="B99" t="e">
        <f t="shared" si="16"/>
        <v>#NAME?</v>
      </c>
      <c r="C99" s="1" t="e">
        <f t="shared" si="17"/>
        <v>#NAME?</v>
      </c>
      <c r="D99" s="1" t="e">
        <f t="shared" si="18"/>
        <v>#NAME?</v>
      </c>
      <c r="E99" t="e">
        <f t="shared" si="19"/>
        <v>#NAME?</v>
      </c>
    </row>
    <row r="100" spans="2:5">
      <c r="B100" t="e">
        <f t="shared" si="16"/>
        <v>#NAME?</v>
      </c>
      <c r="C100" s="1" t="e">
        <f t="shared" si="17"/>
        <v>#NAME?</v>
      </c>
      <c r="D100" s="1" t="e">
        <f t="shared" si="18"/>
        <v>#NAME?</v>
      </c>
      <c r="E100" t="e">
        <f t="shared" si="19"/>
        <v>#NAME?</v>
      </c>
    </row>
    <row r="101" spans="2:5">
      <c r="B101" t="e">
        <f t="shared" si="16"/>
        <v>#NAME?</v>
      </c>
      <c r="C101" s="1" t="e">
        <f t="shared" si="17"/>
        <v>#NAME?</v>
      </c>
      <c r="D101" s="1" t="e">
        <f t="shared" si="18"/>
        <v>#NAME?</v>
      </c>
      <c r="E101" t="e">
        <f t="shared" si="19"/>
        <v>#NAME?</v>
      </c>
    </row>
    <row r="102" spans="2:5">
      <c r="B102" t="e">
        <f t="shared" si="16"/>
        <v>#NAME?</v>
      </c>
      <c r="C102" s="1" t="e">
        <f t="shared" si="17"/>
        <v>#NAME?</v>
      </c>
      <c r="D102" s="1" t="e">
        <f t="shared" si="18"/>
        <v>#NAME?</v>
      </c>
      <c r="E102" t="e">
        <f t="shared" si="19"/>
        <v>#NAME?</v>
      </c>
    </row>
    <row r="103" spans="2:5">
      <c r="B103" t="e">
        <f t="shared" si="16"/>
        <v>#NAME?</v>
      </c>
      <c r="C103" s="1" t="e">
        <f t="shared" si="17"/>
        <v>#NAME?</v>
      </c>
      <c r="D103" s="1" t="e">
        <f t="shared" si="18"/>
        <v>#NAME?</v>
      </c>
      <c r="E103" t="e">
        <f t="shared" si="19"/>
        <v>#NAME?</v>
      </c>
    </row>
    <row r="104" spans="2:5">
      <c r="B104" t="e">
        <f t="shared" si="16"/>
        <v>#NAME?</v>
      </c>
      <c r="C104" s="1" t="e">
        <f t="shared" si="17"/>
        <v>#NAME?</v>
      </c>
      <c r="D104" s="1" t="e">
        <f t="shared" si="18"/>
        <v>#NAME?</v>
      </c>
      <c r="E104" t="e">
        <f t="shared" si="19"/>
        <v>#NAME?</v>
      </c>
    </row>
    <row r="105" spans="2:5">
      <c r="B105" t="e">
        <f t="shared" si="16"/>
        <v>#NAME?</v>
      </c>
      <c r="C105" s="1" t="e">
        <f t="shared" si="17"/>
        <v>#NAME?</v>
      </c>
      <c r="D105" s="1" t="e">
        <f t="shared" si="18"/>
        <v>#NAME?</v>
      </c>
      <c r="E105" t="e">
        <f t="shared" si="19"/>
        <v>#NAME?</v>
      </c>
    </row>
    <row r="106" spans="2:5">
      <c r="B106" t="e">
        <f t="shared" si="16"/>
        <v>#NAME?</v>
      </c>
      <c r="C106" s="1" t="e">
        <f t="shared" si="17"/>
        <v>#NAME?</v>
      </c>
      <c r="D106" s="1" t="e">
        <f t="shared" si="18"/>
        <v>#NAME?</v>
      </c>
      <c r="E106" t="e">
        <f t="shared" si="19"/>
        <v>#NAME?</v>
      </c>
    </row>
    <row r="107" spans="2:5">
      <c r="B107" t="e">
        <f t="shared" si="16"/>
        <v>#NAME?</v>
      </c>
      <c r="C107" s="1" t="e">
        <f t="shared" si="17"/>
        <v>#NAME?</v>
      </c>
      <c r="D107" s="1" t="e">
        <f t="shared" si="18"/>
        <v>#NAME?</v>
      </c>
      <c r="E107" t="e">
        <f t="shared" si="19"/>
        <v>#NAME?</v>
      </c>
    </row>
    <row r="108" spans="2:5">
      <c r="B108" t="e">
        <f t="shared" si="16"/>
        <v>#NAME?</v>
      </c>
      <c r="C108" s="1" t="e">
        <f t="shared" si="17"/>
        <v>#NAME?</v>
      </c>
      <c r="D108" s="1" t="e">
        <f t="shared" si="18"/>
        <v>#NAME?</v>
      </c>
      <c r="E108" t="e">
        <f t="shared" si="19"/>
        <v>#NAME?</v>
      </c>
    </row>
    <row r="109" spans="2:5">
      <c r="B109" t="e">
        <f t="shared" si="16"/>
        <v>#NAME?</v>
      </c>
      <c r="C109" s="1" t="e">
        <f t="shared" si="17"/>
        <v>#NAME?</v>
      </c>
      <c r="D109" s="1" t="e">
        <f t="shared" si="18"/>
        <v>#NAME?</v>
      </c>
      <c r="E109" t="e">
        <f t="shared" si="19"/>
        <v>#NAME?</v>
      </c>
    </row>
    <row r="110" spans="2:5">
      <c r="B110" t="e">
        <f t="shared" si="16"/>
        <v>#NAME?</v>
      </c>
      <c r="C110" s="1" t="e">
        <f t="shared" si="17"/>
        <v>#NAME?</v>
      </c>
      <c r="D110" s="1" t="e">
        <f t="shared" si="18"/>
        <v>#NAME?</v>
      </c>
      <c r="E110" t="e">
        <f t="shared" si="19"/>
        <v>#NAME?</v>
      </c>
    </row>
    <row r="111" spans="2:5">
      <c r="B111" t="e">
        <f t="shared" si="16"/>
        <v>#NAME?</v>
      </c>
      <c r="C111" s="1" t="e">
        <f t="shared" si="17"/>
        <v>#NAME?</v>
      </c>
      <c r="D111" s="1" t="e">
        <f t="shared" si="18"/>
        <v>#NAME?</v>
      </c>
      <c r="E111" t="e">
        <f t="shared" si="19"/>
        <v>#NAME?</v>
      </c>
    </row>
    <row r="112" spans="2:5">
      <c r="B112" t="e">
        <f t="shared" si="16"/>
        <v>#NAME?</v>
      </c>
      <c r="C112" s="1" t="e">
        <f t="shared" si="17"/>
        <v>#NAME?</v>
      </c>
      <c r="D112" s="1" t="e">
        <f t="shared" si="18"/>
        <v>#NAME?</v>
      </c>
      <c r="E112" t="e">
        <f t="shared" si="19"/>
        <v>#NAME?</v>
      </c>
    </row>
    <row r="113" spans="2:5">
      <c r="B113" t="e">
        <f t="shared" si="16"/>
        <v>#NAME?</v>
      </c>
      <c r="C113" s="1" t="e">
        <f t="shared" si="17"/>
        <v>#NAME?</v>
      </c>
      <c r="D113" s="1" t="e">
        <f t="shared" si="18"/>
        <v>#NAME?</v>
      </c>
      <c r="E113" t="e">
        <f t="shared" si="19"/>
        <v>#NAME?</v>
      </c>
    </row>
    <row r="114" spans="2:5">
      <c r="B114" t="e">
        <f t="shared" si="16"/>
        <v>#NAME?</v>
      </c>
      <c r="C114" s="1" t="e">
        <f t="shared" si="17"/>
        <v>#NAME?</v>
      </c>
      <c r="D114" s="1" t="e">
        <f t="shared" si="18"/>
        <v>#NAME?</v>
      </c>
      <c r="E114" t="e">
        <f t="shared" si="19"/>
        <v>#NAME?</v>
      </c>
    </row>
    <row r="115" spans="2:5">
      <c r="B115" t="e">
        <f t="shared" si="16"/>
        <v>#NAME?</v>
      </c>
      <c r="C115" s="1" t="e">
        <f t="shared" si="17"/>
        <v>#NAME?</v>
      </c>
      <c r="D115" s="1" t="e">
        <f t="shared" si="18"/>
        <v>#NAME?</v>
      </c>
      <c r="E115" t="e">
        <f t="shared" si="19"/>
        <v>#NAME?</v>
      </c>
    </row>
    <row r="116" spans="2:5">
      <c r="B116" t="e">
        <f t="shared" si="16"/>
        <v>#NAME?</v>
      </c>
      <c r="C116" s="1" t="e">
        <f t="shared" si="17"/>
        <v>#NAME?</v>
      </c>
      <c r="D116" s="1" t="e">
        <f t="shared" si="18"/>
        <v>#NAME?</v>
      </c>
      <c r="E116" t="e">
        <f t="shared" si="19"/>
        <v>#NAME?</v>
      </c>
    </row>
    <row r="117" spans="2:5">
      <c r="B117" t="e">
        <f t="shared" si="16"/>
        <v>#NAME?</v>
      </c>
      <c r="C117" s="1" t="e">
        <f t="shared" si="17"/>
        <v>#NAME?</v>
      </c>
      <c r="D117" s="1" t="e">
        <f t="shared" si="18"/>
        <v>#NAME?</v>
      </c>
      <c r="E117" t="e">
        <f t="shared" si="19"/>
        <v>#NAME?</v>
      </c>
    </row>
    <row r="118" spans="2:5">
      <c r="B118" t="e">
        <f t="shared" si="16"/>
        <v>#NAME?</v>
      </c>
      <c r="C118" s="1" t="e">
        <f t="shared" si="17"/>
        <v>#NAME?</v>
      </c>
      <c r="D118" s="1" t="e">
        <f t="shared" si="18"/>
        <v>#NAME?</v>
      </c>
      <c r="E118" t="e">
        <f t="shared" si="19"/>
        <v>#NAME?</v>
      </c>
    </row>
    <row r="119" spans="2:5">
      <c r="B119" t="e">
        <f t="shared" si="16"/>
        <v>#NAME?</v>
      </c>
      <c r="C119" s="1" t="e">
        <f t="shared" si="17"/>
        <v>#NAME?</v>
      </c>
      <c r="D119" s="1" t="e">
        <f t="shared" si="18"/>
        <v>#NAME?</v>
      </c>
      <c r="E119" t="e">
        <f t="shared" si="19"/>
        <v>#NAME?</v>
      </c>
    </row>
    <row r="120" spans="2:5">
      <c r="B120" t="e">
        <f t="shared" si="16"/>
        <v>#NAME?</v>
      </c>
      <c r="C120" s="1" t="e">
        <f t="shared" si="17"/>
        <v>#NAME?</v>
      </c>
      <c r="D120" s="1" t="e">
        <f t="shared" si="18"/>
        <v>#NAME?</v>
      </c>
      <c r="E120" t="e">
        <f t="shared" si="19"/>
        <v>#NAME?</v>
      </c>
    </row>
    <row r="121" spans="2:5">
      <c r="B121" t="e">
        <f t="shared" si="16"/>
        <v>#NAME?</v>
      </c>
      <c r="C121" s="1" t="e">
        <f t="shared" si="17"/>
        <v>#NAME?</v>
      </c>
      <c r="D121" s="1" t="e">
        <f t="shared" si="18"/>
        <v>#NAME?</v>
      </c>
      <c r="E121" t="e">
        <f t="shared" si="19"/>
        <v>#NAME?</v>
      </c>
    </row>
    <row r="122" spans="2:5">
      <c r="B122" t="e">
        <f t="shared" si="16"/>
        <v>#NAME?</v>
      </c>
      <c r="C122" s="1" t="e">
        <f t="shared" si="17"/>
        <v>#NAME?</v>
      </c>
      <c r="D122" s="1" t="e">
        <f t="shared" si="18"/>
        <v>#NAME?</v>
      </c>
      <c r="E122" t="e">
        <f t="shared" si="19"/>
        <v>#NAME?</v>
      </c>
    </row>
    <row r="123" spans="2:5">
      <c r="B123" t="e">
        <f t="shared" si="16"/>
        <v>#NAME?</v>
      </c>
      <c r="C123" s="1" t="e">
        <f t="shared" si="17"/>
        <v>#NAME?</v>
      </c>
      <c r="D123" s="1" t="e">
        <f t="shared" si="18"/>
        <v>#NAME?</v>
      </c>
      <c r="E123" t="e">
        <f t="shared" si="19"/>
        <v>#NAME?</v>
      </c>
    </row>
    <row r="124" spans="2:5">
      <c r="B124" t="e">
        <f t="shared" si="16"/>
        <v>#NAME?</v>
      </c>
      <c r="C124" s="1" t="e">
        <f t="shared" si="17"/>
        <v>#NAME?</v>
      </c>
      <c r="D124" s="1" t="e">
        <f t="shared" si="18"/>
        <v>#NAME?</v>
      </c>
      <c r="E124" t="e">
        <f t="shared" si="19"/>
        <v>#NAME?</v>
      </c>
    </row>
    <row r="125" spans="2:5">
      <c r="B125" t="e">
        <f t="shared" si="16"/>
        <v>#NAME?</v>
      </c>
      <c r="C125" s="1" t="e">
        <f t="shared" si="17"/>
        <v>#NAME?</v>
      </c>
      <c r="D125" s="1" t="e">
        <f t="shared" si="18"/>
        <v>#NAME?</v>
      </c>
      <c r="E125" t="e">
        <f t="shared" si="19"/>
        <v>#NAME?</v>
      </c>
    </row>
    <row r="126" spans="2:5">
      <c r="B126" t="e">
        <f t="shared" si="16"/>
        <v>#NAME?</v>
      </c>
      <c r="C126" s="1" t="e">
        <f t="shared" si="17"/>
        <v>#NAME?</v>
      </c>
      <c r="D126" s="1" t="e">
        <f t="shared" si="18"/>
        <v>#NAME?</v>
      </c>
      <c r="E126" t="e">
        <f t="shared" si="19"/>
        <v>#NAME?</v>
      </c>
    </row>
    <row r="127" spans="2:5">
      <c r="B127" t="e">
        <f t="shared" si="16"/>
        <v>#NAME?</v>
      </c>
      <c r="C127" s="1" t="e">
        <f t="shared" si="17"/>
        <v>#NAME?</v>
      </c>
      <c r="D127" s="1" t="e">
        <f t="shared" si="18"/>
        <v>#NAME?</v>
      </c>
      <c r="E127" t="e">
        <f t="shared" si="19"/>
        <v>#NAME?</v>
      </c>
    </row>
    <row r="128" spans="2:5">
      <c r="B128" t="e">
        <f t="shared" si="16"/>
        <v>#NAME?</v>
      </c>
      <c r="C128" s="1" t="e">
        <f t="shared" si="17"/>
        <v>#NAME?</v>
      </c>
      <c r="D128" s="1" t="e">
        <f t="shared" si="18"/>
        <v>#NAME?</v>
      </c>
      <c r="E128" t="e">
        <f t="shared" si="19"/>
        <v>#NAME?</v>
      </c>
    </row>
    <row r="129" spans="2:5">
      <c r="B129" t="e">
        <f t="shared" si="16"/>
        <v>#NAME?</v>
      </c>
      <c r="C129" s="1" t="e">
        <f t="shared" si="17"/>
        <v>#NAME?</v>
      </c>
      <c r="D129" s="1" t="e">
        <f t="shared" si="18"/>
        <v>#NAME?</v>
      </c>
      <c r="E129" t="e">
        <f t="shared" si="19"/>
        <v>#NAME?</v>
      </c>
    </row>
    <row r="130" spans="2:5">
      <c r="B130" t="e">
        <f t="shared" ref="B130:B193" si="20">Anschluss</f>
        <v>#NAME?</v>
      </c>
      <c r="C130" s="1" t="e">
        <f t="shared" ref="C130:C193" si="21">Anfangszeiten</f>
        <v>#NAME?</v>
      </c>
      <c r="D130" s="1" t="e">
        <f t="shared" ref="D130:D193" si="22">Endzeiten</f>
        <v>#NAME?</v>
      </c>
      <c r="E130" t="e">
        <f t="shared" ref="E130:E193" si="23">Tarife</f>
        <v>#NAME?</v>
      </c>
    </row>
    <row r="131" spans="2:5">
      <c r="B131" t="e">
        <f t="shared" si="20"/>
        <v>#NAME?</v>
      </c>
      <c r="C131" s="1" t="e">
        <f t="shared" si="21"/>
        <v>#NAME?</v>
      </c>
      <c r="D131" s="1" t="e">
        <f t="shared" si="22"/>
        <v>#NAME?</v>
      </c>
      <c r="E131" t="e">
        <f t="shared" si="23"/>
        <v>#NAME?</v>
      </c>
    </row>
    <row r="132" spans="2:5">
      <c r="B132" t="e">
        <f t="shared" si="20"/>
        <v>#NAME?</v>
      </c>
      <c r="C132" s="1" t="e">
        <f t="shared" si="21"/>
        <v>#NAME?</v>
      </c>
      <c r="D132" s="1" t="e">
        <f t="shared" si="22"/>
        <v>#NAME?</v>
      </c>
      <c r="E132" t="e">
        <f t="shared" si="23"/>
        <v>#NAME?</v>
      </c>
    </row>
    <row r="133" spans="2:5">
      <c r="B133" t="e">
        <f t="shared" si="20"/>
        <v>#NAME?</v>
      </c>
      <c r="C133" s="1" t="e">
        <f t="shared" si="21"/>
        <v>#NAME?</v>
      </c>
      <c r="D133" s="1" t="e">
        <f t="shared" si="22"/>
        <v>#NAME?</v>
      </c>
      <c r="E133" t="e">
        <f t="shared" si="23"/>
        <v>#NAME?</v>
      </c>
    </row>
    <row r="134" spans="2:5">
      <c r="B134" t="e">
        <f t="shared" si="20"/>
        <v>#NAME?</v>
      </c>
      <c r="C134" s="1" t="e">
        <f t="shared" si="21"/>
        <v>#NAME?</v>
      </c>
      <c r="D134" s="1" t="e">
        <f t="shared" si="22"/>
        <v>#NAME?</v>
      </c>
      <c r="E134" t="e">
        <f t="shared" si="23"/>
        <v>#NAME?</v>
      </c>
    </row>
    <row r="135" spans="2:5">
      <c r="B135" t="e">
        <f t="shared" si="20"/>
        <v>#NAME?</v>
      </c>
      <c r="C135" s="1" t="e">
        <f t="shared" si="21"/>
        <v>#NAME?</v>
      </c>
      <c r="D135" s="1" t="e">
        <f t="shared" si="22"/>
        <v>#NAME?</v>
      </c>
      <c r="E135" t="e">
        <f t="shared" si="23"/>
        <v>#NAME?</v>
      </c>
    </row>
    <row r="136" spans="2:5">
      <c r="B136" t="e">
        <f t="shared" si="20"/>
        <v>#NAME?</v>
      </c>
      <c r="C136" s="1" t="e">
        <f t="shared" si="21"/>
        <v>#NAME?</v>
      </c>
      <c r="D136" s="1" t="e">
        <f t="shared" si="22"/>
        <v>#NAME?</v>
      </c>
      <c r="E136" t="e">
        <f t="shared" si="23"/>
        <v>#NAME?</v>
      </c>
    </row>
    <row r="137" spans="2:5">
      <c r="B137" t="e">
        <f t="shared" si="20"/>
        <v>#NAME?</v>
      </c>
      <c r="C137" s="1" t="e">
        <f t="shared" si="21"/>
        <v>#NAME?</v>
      </c>
      <c r="D137" s="1" t="e">
        <f t="shared" si="22"/>
        <v>#NAME?</v>
      </c>
      <c r="E137" t="e">
        <f t="shared" si="23"/>
        <v>#NAME?</v>
      </c>
    </row>
    <row r="138" spans="2:5">
      <c r="B138" t="e">
        <f t="shared" si="20"/>
        <v>#NAME?</v>
      </c>
      <c r="C138" s="1" t="e">
        <f t="shared" si="21"/>
        <v>#NAME?</v>
      </c>
      <c r="D138" s="1" t="e">
        <f t="shared" si="22"/>
        <v>#NAME?</v>
      </c>
      <c r="E138" t="e">
        <f t="shared" si="23"/>
        <v>#NAME?</v>
      </c>
    </row>
    <row r="139" spans="2:5">
      <c r="B139" t="e">
        <f t="shared" si="20"/>
        <v>#NAME?</v>
      </c>
      <c r="C139" s="1" t="e">
        <f t="shared" si="21"/>
        <v>#NAME?</v>
      </c>
      <c r="D139" s="1" t="e">
        <f t="shared" si="22"/>
        <v>#NAME?</v>
      </c>
      <c r="E139" t="e">
        <f t="shared" si="23"/>
        <v>#NAME?</v>
      </c>
    </row>
    <row r="140" spans="2:5">
      <c r="B140" t="e">
        <f t="shared" si="20"/>
        <v>#NAME?</v>
      </c>
      <c r="C140" s="1" t="e">
        <f t="shared" si="21"/>
        <v>#NAME?</v>
      </c>
      <c r="D140" s="1" t="e">
        <f t="shared" si="22"/>
        <v>#NAME?</v>
      </c>
      <c r="E140" t="e">
        <f t="shared" si="23"/>
        <v>#NAME?</v>
      </c>
    </row>
    <row r="141" spans="2:5">
      <c r="B141" t="e">
        <f t="shared" si="20"/>
        <v>#NAME?</v>
      </c>
      <c r="C141" s="1" t="e">
        <f t="shared" si="21"/>
        <v>#NAME?</v>
      </c>
      <c r="D141" s="1" t="e">
        <f t="shared" si="22"/>
        <v>#NAME?</v>
      </c>
      <c r="E141" t="e">
        <f t="shared" si="23"/>
        <v>#NAME?</v>
      </c>
    </row>
    <row r="142" spans="2:5">
      <c r="B142" t="e">
        <f t="shared" si="20"/>
        <v>#NAME?</v>
      </c>
      <c r="C142" s="1" t="e">
        <f t="shared" si="21"/>
        <v>#NAME?</v>
      </c>
      <c r="D142" s="1" t="e">
        <f t="shared" si="22"/>
        <v>#NAME?</v>
      </c>
      <c r="E142" t="e">
        <f t="shared" si="23"/>
        <v>#NAME?</v>
      </c>
    </row>
    <row r="143" spans="2:5">
      <c r="B143" t="e">
        <f t="shared" si="20"/>
        <v>#NAME?</v>
      </c>
      <c r="C143" s="1" t="e">
        <f t="shared" si="21"/>
        <v>#NAME?</v>
      </c>
      <c r="D143" s="1" t="e">
        <f t="shared" si="22"/>
        <v>#NAME?</v>
      </c>
      <c r="E143" t="e">
        <f t="shared" si="23"/>
        <v>#NAME?</v>
      </c>
    </row>
    <row r="144" spans="2:5">
      <c r="B144" t="e">
        <f t="shared" si="20"/>
        <v>#NAME?</v>
      </c>
      <c r="C144" s="1" t="e">
        <f t="shared" si="21"/>
        <v>#NAME?</v>
      </c>
      <c r="D144" s="1" t="e">
        <f t="shared" si="22"/>
        <v>#NAME?</v>
      </c>
      <c r="E144" t="e">
        <f t="shared" si="23"/>
        <v>#NAME?</v>
      </c>
    </row>
    <row r="145" spans="2:5">
      <c r="B145" t="e">
        <f t="shared" si="20"/>
        <v>#NAME?</v>
      </c>
      <c r="C145" s="1" t="e">
        <f t="shared" si="21"/>
        <v>#NAME?</v>
      </c>
      <c r="D145" s="1" t="e">
        <f t="shared" si="22"/>
        <v>#NAME?</v>
      </c>
      <c r="E145" t="e">
        <f t="shared" si="23"/>
        <v>#NAME?</v>
      </c>
    </row>
    <row r="146" spans="2:5">
      <c r="B146" t="e">
        <f t="shared" si="20"/>
        <v>#NAME?</v>
      </c>
      <c r="C146" s="1" t="e">
        <f t="shared" si="21"/>
        <v>#NAME?</v>
      </c>
      <c r="D146" s="1" t="e">
        <f t="shared" si="22"/>
        <v>#NAME?</v>
      </c>
      <c r="E146" t="e">
        <f t="shared" si="23"/>
        <v>#NAME?</v>
      </c>
    </row>
    <row r="147" spans="2:5">
      <c r="B147" t="e">
        <f t="shared" si="20"/>
        <v>#NAME?</v>
      </c>
      <c r="C147" s="1" t="e">
        <f t="shared" si="21"/>
        <v>#NAME?</v>
      </c>
      <c r="D147" s="1" t="e">
        <f t="shared" si="22"/>
        <v>#NAME?</v>
      </c>
      <c r="E147" t="e">
        <f t="shared" si="23"/>
        <v>#NAME?</v>
      </c>
    </row>
    <row r="148" spans="2:5">
      <c r="B148" t="e">
        <f t="shared" si="20"/>
        <v>#NAME?</v>
      </c>
      <c r="C148" s="1" t="e">
        <f t="shared" si="21"/>
        <v>#NAME?</v>
      </c>
      <c r="D148" s="1" t="e">
        <f t="shared" si="22"/>
        <v>#NAME?</v>
      </c>
      <c r="E148" t="e">
        <f t="shared" si="23"/>
        <v>#NAME?</v>
      </c>
    </row>
    <row r="149" spans="2:5">
      <c r="B149" t="e">
        <f t="shared" si="20"/>
        <v>#NAME?</v>
      </c>
      <c r="C149" s="1" t="e">
        <f t="shared" si="21"/>
        <v>#NAME?</v>
      </c>
      <c r="D149" s="1" t="e">
        <f t="shared" si="22"/>
        <v>#NAME?</v>
      </c>
      <c r="E149" t="e">
        <f t="shared" si="23"/>
        <v>#NAME?</v>
      </c>
    </row>
    <row r="150" spans="2:5">
      <c r="B150" t="e">
        <f t="shared" si="20"/>
        <v>#NAME?</v>
      </c>
      <c r="C150" s="1" t="e">
        <f t="shared" si="21"/>
        <v>#NAME?</v>
      </c>
      <c r="D150" s="1" t="e">
        <f t="shared" si="22"/>
        <v>#NAME?</v>
      </c>
      <c r="E150" t="e">
        <f t="shared" si="23"/>
        <v>#NAME?</v>
      </c>
    </row>
    <row r="151" spans="2:5">
      <c r="B151" t="e">
        <f t="shared" si="20"/>
        <v>#NAME?</v>
      </c>
      <c r="C151" s="1" t="e">
        <f t="shared" si="21"/>
        <v>#NAME?</v>
      </c>
      <c r="D151" s="1" t="e">
        <f t="shared" si="22"/>
        <v>#NAME?</v>
      </c>
      <c r="E151" t="e">
        <f t="shared" si="23"/>
        <v>#NAME?</v>
      </c>
    </row>
    <row r="152" spans="2:5">
      <c r="B152" t="e">
        <f t="shared" si="20"/>
        <v>#NAME?</v>
      </c>
      <c r="C152" s="1" t="e">
        <f t="shared" si="21"/>
        <v>#NAME?</v>
      </c>
      <c r="D152" s="1" t="e">
        <f t="shared" si="22"/>
        <v>#NAME?</v>
      </c>
      <c r="E152" t="e">
        <f t="shared" si="23"/>
        <v>#NAME?</v>
      </c>
    </row>
    <row r="153" spans="2:5">
      <c r="B153" t="e">
        <f t="shared" si="20"/>
        <v>#NAME?</v>
      </c>
      <c r="C153" s="1" t="e">
        <f t="shared" si="21"/>
        <v>#NAME?</v>
      </c>
      <c r="D153" s="1" t="e">
        <f t="shared" si="22"/>
        <v>#NAME?</v>
      </c>
      <c r="E153" t="e">
        <f t="shared" si="23"/>
        <v>#NAME?</v>
      </c>
    </row>
    <row r="154" spans="2:5">
      <c r="B154" t="e">
        <f t="shared" si="20"/>
        <v>#NAME?</v>
      </c>
      <c r="C154" s="1" t="e">
        <f t="shared" si="21"/>
        <v>#NAME?</v>
      </c>
      <c r="D154" s="1" t="e">
        <f t="shared" si="22"/>
        <v>#NAME?</v>
      </c>
      <c r="E154" t="e">
        <f t="shared" si="23"/>
        <v>#NAME?</v>
      </c>
    </row>
    <row r="155" spans="2:5">
      <c r="B155" t="e">
        <f t="shared" si="20"/>
        <v>#NAME?</v>
      </c>
      <c r="C155" s="1" t="e">
        <f t="shared" si="21"/>
        <v>#NAME?</v>
      </c>
      <c r="D155" s="1" t="e">
        <f t="shared" si="22"/>
        <v>#NAME?</v>
      </c>
      <c r="E155" t="e">
        <f t="shared" si="23"/>
        <v>#NAME?</v>
      </c>
    </row>
    <row r="156" spans="2:5">
      <c r="B156" t="e">
        <f t="shared" si="20"/>
        <v>#NAME?</v>
      </c>
      <c r="C156" s="1" t="e">
        <f t="shared" si="21"/>
        <v>#NAME?</v>
      </c>
      <c r="D156" s="1" t="e">
        <f t="shared" si="22"/>
        <v>#NAME?</v>
      </c>
      <c r="E156" t="e">
        <f t="shared" si="23"/>
        <v>#NAME?</v>
      </c>
    </row>
    <row r="157" spans="2:5">
      <c r="B157" t="e">
        <f t="shared" si="20"/>
        <v>#NAME?</v>
      </c>
      <c r="C157" s="1" t="e">
        <f t="shared" si="21"/>
        <v>#NAME?</v>
      </c>
      <c r="D157" s="1" t="e">
        <f t="shared" si="22"/>
        <v>#NAME?</v>
      </c>
      <c r="E157" t="e">
        <f t="shared" si="23"/>
        <v>#NAME?</v>
      </c>
    </row>
    <row r="158" spans="2:5">
      <c r="B158" t="e">
        <f t="shared" si="20"/>
        <v>#NAME?</v>
      </c>
      <c r="C158" s="1" t="e">
        <f t="shared" si="21"/>
        <v>#NAME?</v>
      </c>
      <c r="D158" s="1" t="e">
        <f t="shared" si="22"/>
        <v>#NAME?</v>
      </c>
      <c r="E158" t="e">
        <f t="shared" si="23"/>
        <v>#NAME?</v>
      </c>
    </row>
    <row r="159" spans="2:5">
      <c r="B159" t="e">
        <f t="shared" si="20"/>
        <v>#NAME?</v>
      </c>
      <c r="C159" s="1" t="e">
        <f t="shared" si="21"/>
        <v>#NAME?</v>
      </c>
      <c r="D159" s="1" t="e">
        <f t="shared" si="22"/>
        <v>#NAME?</v>
      </c>
      <c r="E159" t="e">
        <f t="shared" si="23"/>
        <v>#NAME?</v>
      </c>
    </row>
    <row r="160" spans="2:5">
      <c r="B160" t="e">
        <f t="shared" si="20"/>
        <v>#NAME?</v>
      </c>
      <c r="C160" s="1" t="e">
        <f t="shared" si="21"/>
        <v>#NAME?</v>
      </c>
      <c r="D160" s="1" t="e">
        <f t="shared" si="22"/>
        <v>#NAME?</v>
      </c>
      <c r="E160" t="e">
        <f t="shared" si="23"/>
        <v>#NAME?</v>
      </c>
    </row>
    <row r="161" spans="2:5">
      <c r="B161" t="e">
        <f t="shared" si="20"/>
        <v>#NAME?</v>
      </c>
      <c r="C161" s="1" t="e">
        <f t="shared" si="21"/>
        <v>#NAME?</v>
      </c>
      <c r="D161" s="1" t="e">
        <f t="shared" si="22"/>
        <v>#NAME?</v>
      </c>
      <c r="E161" t="e">
        <f t="shared" si="23"/>
        <v>#NAME?</v>
      </c>
    </row>
    <row r="162" spans="2:5">
      <c r="B162" t="e">
        <f t="shared" si="20"/>
        <v>#NAME?</v>
      </c>
      <c r="C162" s="1" t="e">
        <f t="shared" si="21"/>
        <v>#NAME?</v>
      </c>
      <c r="D162" s="1" t="e">
        <f t="shared" si="22"/>
        <v>#NAME?</v>
      </c>
      <c r="E162" t="e">
        <f t="shared" si="23"/>
        <v>#NAME?</v>
      </c>
    </row>
    <row r="163" spans="2:5">
      <c r="B163" t="e">
        <f t="shared" si="20"/>
        <v>#NAME?</v>
      </c>
      <c r="C163" s="1" t="e">
        <f t="shared" si="21"/>
        <v>#NAME?</v>
      </c>
      <c r="D163" s="1" t="e">
        <f t="shared" si="22"/>
        <v>#NAME?</v>
      </c>
      <c r="E163" t="e">
        <f t="shared" si="23"/>
        <v>#NAME?</v>
      </c>
    </row>
    <row r="164" spans="2:5">
      <c r="B164" t="e">
        <f t="shared" si="20"/>
        <v>#NAME?</v>
      </c>
      <c r="C164" s="1" t="e">
        <f t="shared" si="21"/>
        <v>#NAME?</v>
      </c>
      <c r="D164" s="1" t="e">
        <f t="shared" si="22"/>
        <v>#NAME?</v>
      </c>
      <c r="E164" t="e">
        <f t="shared" si="23"/>
        <v>#NAME?</v>
      </c>
    </row>
    <row r="165" spans="2:5">
      <c r="B165" t="e">
        <f t="shared" si="20"/>
        <v>#NAME?</v>
      </c>
      <c r="C165" s="1" t="e">
        <f t="shared" si="21"/>
        <v>#NAME?</v>
      </c>
      <c r="D165" s="1" t="e">
        <f t="shared" si="22"/>
        <v>#NAME?</v>
      </c>
      <c r="E165" t="e">
        <f t="shared" si="23"/>
        <v>#NAME?</v>
      </c>
    </row>
    <row r="166" spans="2:5">
      <c r="B166" t="e">
        <f t="shared" si="20"/>
        <v>#NAME?</v>
      </c>
      <c r="C166" s="1" t="e">
        <f t="shared" si="21"/>
        <v>#NAME?</v>
      </c>
      <c r="D166" s="1" t="e">
        <f t="shared" si="22"/>
        <v>#NAME?</v>
      </c>
      <c r="E166" t="e">
        <f t="shared" si="23"/>
        <v>#NAME?</v>
      </c>
    </row>
    <row r="167" spans="2:5">
      <c r="B167" t="e">
        <f t="shared" si="20"/>
        <v>#NAME?</v>
      </c>
      <c r="C167" s="1" t="e">
        <f t="shared" si="21"/>
        <v>#NAME?</v>
      </c>
      <c r="D167" s="1" t="e">
        <f t="shared" si="22"/>
        <v>#NAME?</v>
      </c>
      <c r="E167" t="e">
        <f t="shared" si="23"/>
        <v>#NAME?</v>
      </c>
    </row>
    <row r="168" spans="2:5">
      <c r="B168" t="e">
        <f t="shared" si="20"/>
        <v>#NAME?</v>
      </c>
      <c r="C168" s="1" t="e">
        <f t="shared" si="21"/>
        <v>#NAME?</v>
      </c>
      <c r="D168" s="1" t="e">
        <f t="shared" si="22"/>
        <v>#NAME?</v>
      </c>
      <c r="E168" t="e">
        <f t="shared" si="23"/>
        <v>#NAME?</v>
      </c>
    </row>
    <row r="169" spans="2:5">
      <c r="B169" t="e">
        <f t="shared" si="20"/>
        <v>#NAME?</v>
      </c>
      <c r="C169" s="1" t="e">
        <f t="shared" si="21"/>
        <v>#NAME?</v>
      </c>
      <c r="D169" s="1" t="e">
        <f t="shared" si="22"/>
        <v>#NAME?</v>
      </c>
      <c r="E169" t="e">
        <f t="shared" si="23"/>
        <v>#NAME?</v>
      </c>
    </row>
    <row r="170" spans="2:5">
      <c r="B170" t="e">
        <f t="shared" si="20"/>
        <v>#NAME?</v>
      </c>
      <c r="C170" s="1" t="e">
        <f t="shared" si="21"/>
        <v>#NAME?</v>
      </c>
      <c r="D170" s="1" t="e">
        <f t="shared" si="22"/>
        <v>#NAME?</v>
      </c>
      <c r="E170" t="e">
        <f t="shared" si="23"/>
        <v>#NAME?</v>
      </c>
    </row>
    <row r="171" spans="2:5">
      <c r="B171" t="e">
        <f t="shared" si="20"/>
        <v>#NAME?</v>
      </c>
      <c r="C171" s="1" t="e">
        <f t="shared" si="21"/>
        <v>#NAME?</v>
      </c>
      <c r="D171" s="1" t="e">
        <f t="shared" si="22"/>
        <v>#NAME?</v>
      </c>
      <c r="E171" t="e">
        <f t="shared" si="23"/>
        <v>#NAME?</v>
      </c>
    </row>
    <row r="172" spans="2:5">
      <c r="B172" t="e">
        <f t="shared" si="20"/>
        <v>#NAME?</v>
      </c>
      <c r="C172" s="1" t="e">
        <f t="shared" si="21"/>
        <v>#NAME?</v>
      </c>
      <c r="D172" s="1" t="e">
        <f t="shared" si="22"/>
        <v>#NAME?</v>
      </c>
      <c r="E172" t="e">
        <f t="shared" si="23"/>
        <v>#NAME?</v>
      </c>
    </row>
    <row r="173" spans="2:5">
      <c r="B173" t="e">
        <f t="shared" si="20"/>
        <v>#NAME?</v>
      </c>
      <c r="C173" s="1" t="e">
        <f t="shared" si="21"/>
        <v>#NAME?</v>
      </c>
      <c r="D173" s="1" t="e">
        <f t="shared" si="22"/>
        <v>#NAME?</v>
      </c>
      <c r="E173" t="e">
        <f t="shared" si="23"/>
        <v>#NAME?</v>
      </c>
    </row>
    <row r="174" spans="2:5">
      <c r="B174" t="e">
        <f t="shared" si="20"/>
        <v>#NAME?</v>
      </c>
      <c r="C174" s="1" t="e">
        <f t="shared" si="21"/>
        <v>#NAME?</v>
      </c>
      <c r="D174" s="1" t="e">
        <f t="shared" si="22"/>
        <v>#NAME?</v>
      </c>
      <c r="E174" t="e">
        <f t="shared" si="23"/>
        <v>#NAME?</v>
      </c>
    </row>
    <row r="175" spans="2:5">
      <c r="B175" t="e">
        <f t="shared" si="20"/>
        <v>#NAME?</v>
      </c>
      <c r="C175" s="1" t="e">
        <f t="shared" si="21"/>
        <v>#NAME?</v>
      </c>
      <c r="D175" s="1" t="e">
        <f t="shared" si="22"/>
        <v>#NAME?</v>
      </c>
      <c r="E175" t="e">
        <f t="shared" si="23"/>
        <v>#NAME?</v>
      </c>
    </row>
    <row r="176" spans="2:5">
      <c r="B176" t="e">
        <f t="shared" si="20"/>
        <v>#NAME?</v>
      </c>
      <c r="C176" s="1" t="e">
        <f t="shared" si="21"/>
        <v>#NAME?</v>
      </c>
      <c r="D176" s="1" t="e">
        <f t="shared" si="22"/>
        <v>#NAME?</v>
      </c>
      <c r="E176" t="e">
        <f t="shared" si="23"/>
        <v>#NAME?</v>
      </c>
    </row>
    <row r="177" spans="2:5">
      <c r="B177" t="e">
        <f t="shared" si="20"/>
        <v>#NAME?</v>
      </c>
      <c r="C177" s="1" t="e">
        <f t="shared" si="21"/>
        <v>#NAME?</v>
      </c>
      <c r="D177" s="1" t="e">
        <f t="shared" si="22"/>
        <v>#NAME?</v>
      </c>
      <c r="E177" t="e">
        <f t="shared" si="23"/>
        <v>#NAME?</v>
      </c>
    </row>
    <row r="178" spans="2:5">
      <c r="B178" t="e">
        <f t="shared" si="20"/>
        <v>#NAME?</v>
      </c>
      <c r="C178" s="1" t="e">
        <f t="shared" si="21"/>
        <v>#NAME?</v>
      </c>
      <c r="D178" s="1" t="e">
        <f t="shared" si="22"/>
        <v>#NAME?</v>
      </c>
      <c r="E178" t="e">
        <f t="shared" si="23"/>
        <v>#NAME?</v>
      </c>
    </row>
    <row r="179" spans="2:5">
      <c r="B179" t="e">
        <f t="shared" si="20"/>
        <v>#NAME?</v>
      </c>
      <c r="C179" s="1" t="e">
        <f t="shared" si="21"/>
        <v>#NAME?</v>
      </c>
      <c r="D179" s="1" t="e">
        <f t="shared" si="22"/>
        <v>#NAME?</v>
      </c>
      <c r="E179" t="e">
        <f t="shared" si="23"/>
        <v>#NAME?</v>
      </c>
    </row>
    <row r="180" spans="2:5">
      <c r="B180" t="e">
        <f t="shared" si="20"/>
        <v>#NAME?</v>
      </c>
      <c r="C180" s="1" t="e">
        <f t="shared" si="21"/>
        <v>#NAME?</v>
      </c>
      <c r="D180" s="1" t="e">
        <f t="shared" si="22"/>
        <v>#NAME?</v>
      </c>
      <c r="E180" t="e">
        <f t="shared" si="23"/>
        <v>#NAME?</v>
      </c>
    </row>
    <row r="181" spans="2:5">
      <c r="B181" t="e">
        <f t="shared" si="20"/>
        <v>#NAME?</v>
      </c>
      <c r="C181" s="1" t="e">
        <f t="shared" si="21"/>
        <v>#NAME?</v>
      </c>
      <c r="D181" s="1" t="e">
        <f t="shared" si="22"/>
        <v>#NAME?</v>
      </c>
      <c r="E181" t="e">
        <f t="shared" si="23"/>
        <v>#NAME?</v>
      </c>
    </row>
    <row r="182" spans="2:5">
      <c r="B182" t="e">
        <f t="shared" si="20"/>
        <v>#NAME?</v>
      </c>
      <c r="C182" s="1" t="e">
        <f t="shared" si="21"/>
        <v>#NAME?</v>
      </c>
      <c r="D182" s="1" t="e">
        <f t="shared" si="22"/>
        <v>#NAME?</v>
      </c>
      <c r="E182" t="e">
        <f t="shared" si="23"/>
        <v>#NAME?</v>
      </c>
    </row>
    <row r="183" spans="2:5">
      <c r="B183" t="e">
        <f t="shared" si="20"/>
        <v>#NAME?</v>
      </c>
      <c r="C183" s="1" t="e">
        <f t="shared" si="21"/>
        <v>#NAME?</v>
      </c>
      <c r="D183" s="1" t="e">
        <f t="shared" si="22"/>
        <v>#NAME?</v>
      </c>
      <c r="E183" t="e">
        <f t="shared" si="23"/>
        <v>#NAME?</v>
      </c>
    </row>
    <row r="184" spans="2:5">
      <c r="B184" t="e">
        <f t="shared" si="20"/>
        <v>#NAME?</v>
      </c>
      <c r="C184" s="1" t="e">
        <f t="shared" si="21"/>
        <v>#NAME?</v>
      </c>
      <c r="D184" s="1" t="e">
        <f t="shared" si="22"/>
        <v>#NAME?</v>
      </c>
      <c r="E184" t="e">
        <f t="shared" si="23"/>
        <v>#NAME?</v>
      </c>
    </row>
    <row r="185" spans="2:5">
      <c r="B185" t="e">
        <f t="shared" si="20"/>
        <v>#NAME?</v>
      </c>
      <c r="C185" s="1" t="e">
        <f t="shared" si="21"/>
        <v>#NAME?</v>
      </c>
      <c r="D185" s="1" t="e">
        <f t="shared" si="22"/>
        <v>#NAME?</v>
      </c>
      <c r="E185" t="e">
        <f t="shared" si="23"/>
        <v>#NAME?</v>
      </c>
    </row>
    <row r="186" spans="2:5">
      <c r="B186" t="e">
        <f t="shared" si="20"/>
        <v>#NAME?</v>
      </c>
      <c r="C186" s="1" t="e">
        <f t="shared" si="21"/>
        <v>#NAME?</v>
      </c>
      <c r="D186" s="1" t="e">
        <f t="shared" si="22"/>
        <v>#NAME?</v>
      </c>
      <c r="E186" t="e">
        <f t="shared" si="23"/>
        <v>#NAME?</v>
      </c>
    </row>
    <row r="187" spans="2:5">
      <c r="B187" t="e">
        <f t="shared" si="20"/>
        <v>#NAME?</v>
      </c>
      <c r="C187" s="1" t="e">
        <f t="shared" si="21"/>
        <v>#NAME?</v>
      </c>
      <c r="D187" s="1" t="e">
        <f t="shared" si="22"/>
        <v>#NAME?</v>
      </c>
      <c r="E187" t="e">
        <f t="shared" si="23"/>
        <v>#NAME?</v>
      </c>
    </row>
    <row r="188" spans="2:5">
      <c r="B188" t="e">
        <f t="shared" si="20"/>
        <v>#NAME?</v>
      </c>
      <c r="C188" s="1" t="e">
        <f t="shared" si="21"/>
        <v>#NAME?</v>
      </c>
      <c r="D188" s="1" t="e">
        <f t="shared" si="22"/>
        <v>#NAME?</v>
      </c>
      <c r="E188" t="e">
        <f t="shared" si="23"/>
        <v>#NAME?</v>
      </c>
    </row>
    <row r="189" spans="2:5">
      <c r="B189" t="e">
        <f t="shared" si="20"/>
        <v>#NAME?</v>
      </c>
      <c r="C189" s="1" t="e">
        <f t="shared" si="21"/>
        <v>#NAME?</v>
      </c>
      <c r="D189" s="1" t="e">
        <f t="shared" si="22"/>
        <v>#NAME?</v>
      </c>
      <c r="E189" t="e">
        <f t="shared" si="23"/>
        <v>#NAME?</v>
      </c>
    </row>
    <row r="190" spans="2:5">
      <c r="B190" t="e">
        <f t="shared" si="20"/>
        <v>#NAME?</v>
      </c>
      <c r="C190" s="1" t="e">
        <f t="shared" si="21"/>
        <v>#NAME?</v>
      </c>
      <c r="D190" s="1" t="e">
        <f t="shared" si="22"/>
        <v>#NAME?</v>
      </c>
      <c r="E190" t="e">
        <f t="shared" si="23"/>
        <v>#NAME?</v>
      </c>
    </row>
    <row r="191" spans="2:5">
      <c r="B191" t="e">
        <f t="shared" si="20"/>
        <v>#NAME?</v>
      </c>
      <c r="C191" s="1" t="e">
        <f t="shared" si="21"/>
        <v>#NAME?</v>
      </c>
      <c r="D191" s="1" t="e">
        <f t="shared" si="22"/>
        <v>#NAME?</v>
      </c>
      <c r="E191" t="e">
        <f t="shared" si="23"/>
        <v>#NAME?</v>
      </c>
    </row>
    <row r="192" spans="2:5">
      <c r="B192" t="e">
        <f t="shared" si="20"/>
        <v>#NAME?</v>
      </c>
      <c r="C192" s="1" t="e">
        <f t="shared" si="21"/>
        <v>#NAME?</v>
      </c>
      <c r="D192" s="1" t="e">
        <f t="shared" si="22"/>
        <v>#NAME?</v>
      </c>
      <c r="E192" t="e">
        <f t="shared" si="23"/>
        <v>#NAME?</v>
      </c>
    </row>
    <row r="193" spans="2:5">
      <c r="B193" t="e">
        <f t="shared" si="20"/>
        <v>#NAME?</v>
      </c>
      <c r="C193" s="1" t="e">
        <f t="shared" si="21"/>
        <v>#NAME?</v>
      </c>
      <c r="D193" s="1" t="e">
        <f t="shared" si="22"/>
        <v>#NAME?</v>
      </c>
      <c r="E193" t="e">
        <f t="shared" si="23"/>
        <v>#NAME?</v>
      </c>
    </row>
    <row r="194" spans="2:5">
      <c r="B194" t="e">
        <f t="shared" ref="B194:B257" si="24">Anschluss</f>
        <v>#NAME?</v>
      </c>
      <c r="C194" s="1" t="e">
        <f t="shared" ref="C194:C257" si="25">Anfangszeiten</f>
        <v>#NAME?</v>
      </c>
      <c r="D194" s="1" t="e">
        <f t="shared" ref="D194:D257" si="26">Endzeiten</f>
        <v>#NAME?</v>
      </c>
      <c r="E194" t="e">
        <f t="shared" ref="E194:E257" si="27">Tarife</f>
        <v>#NAME?</v>
      </c>
    </row>
    <row r="195" spans="2:5">
      <c r="B195" t="e">
        <f t="shared" si="24"/>
        <v>#NAME?</v>
      </c>
      <c r="C195" s="1" t="e">
        <f t="shared" si="25"/>
        <v>#NAME?</v>
      </c>
      <c r="D195" s="1" t="e">
        <f t="shared" si="26"/>
        <v>#NAME?</v>
      </c>
      <c r="E195" t="e">
        <f t="shared" si="27"/>
        <v>#NAME?</v>
      </c>
    </row>
    <row r="196" spans="2:5">
      <c r="B196" t="e">
        <f t="shared" si="24"/>
        <v>#NAME?</v>
      </c>
      <c r="C196" s="1" t="e">
        <f t="shared" si="25"/>
        <v>#NAME?</v>
      </c>
      <c r="D196" s="1" t="e">
        <f t="shared" si="26"/>
        <v>#NAME?</v>
      </c>
      <c r="E196" t="e">
        <f t="shared" si="27"/>
        <v>#NAME?</v>
      </c>
    </row>
    <row r="197" spans="2:5">
      <c r="B197" t="e">
        <f t="shared" si="24"/>
        <v>#NAME?</v>
      </c>
      <c r="C197" s="1" t="e">
        <f t="shared" si="25"/>
        <v>#NAME?</v>
      </c>
      <c r="D197" s="1" t="e">
        <f t="shared" si="26"/>
        <v>#NAME?</v>
      </c>
      <c r="E197" t="e">
        <f t="shared" si="27"/>
        <v>#NAME?</v>
      </c>
    </row>
    <row r="198" spans="2:5">
      <c r="B198" t="e">
        <f t="shared" si="24"/>
        <v>#NAME?</v>
      </c>
      <c r="C198" s="1" t="e">
        <f t="shared" si="25"/>
        <v>#NAME?</v>
      </c>
      <c r="D198" s="1" t="e">
        <f t="shared" si="26"/>
        <v>#NAME?</v>
      </c>
      <c r="E198" t="e">
        <f t="shared" si="27"/>
        <v>#NAME?</v>
      </c>
    </row>
    <row r="199" spans="2:5">
      <c r="B199" t="e">
        <f t="shared" si="24"/>
        <v>#NAME?</v>
      </c>
      <c r="C199" s="1" t="e">
        <f t="shared" si="25"/>
        <v>#NAME?</v>
      </c>
      <c r="D199" s="1" t="e">
        <f t="shared" si="26"/>
        <v>#NAME?</v>
      </c>
      <c r="E199" t="e">
        <f t="shared" si="27"/>
        <v>#NAME?</v>
      </c>
    </row>
    <row r="200" spans="2:5">
      <c r="B200" t="e">
        <f t="shared" si="24"/>
        <v>#NAME?</v>
      </c>
      <c r="C200" s="1" t="e">
        <f t="shared" si="25"/>
        <v>#NAME?</v>
      </c>
      <c r="D200" s="1" t="e">
        <f t="shared" si="26"/>
        <v>#NAME?</v>
      </c>
      <c r="E200" t="e">
        <f t="shared" si="27"/>
        <v>#NAME?</v>
      </c>
    </row>
    <row r="201" spans="2:5">
      <c r="B201" t="e">
        <f t="shared" si="24"/>
        <v>#NAME?</v>
      </c>
      <c r="C201" s="1" t="e">
        <f t="shared" si="25"/>
        <v>#NAME?</v>
      </c>
      <c r="D201" s="1" t="e">
        <f t="shared" si="26"/>
        <v>#NAME?</v>
      </c>
      <c r="E201" t="e">
        <f t="shared" si="27"/>
        <v>#NAME?</v>
      </c>
    </row>
    <row r="202" spans="2:5">
      <c r="B202" t="e">
        <f t="shared" si="24"/>
        <v>#NAME?</v>
      </c>
      <c r="C202" s="1" t="e">
        <f t="shared" si="25"/>
        <v>#NAME?</v>
      </c>
      <c r="D202" s="1" t="e">
        <f t="shared" si="26"/>
        <v>#NAME?</v>
      </c>
      <c r="E202" t="e">
        <f t="shared" si="27"/>
        <v>#NAME?</v>
      </c>
    </row>
    <row r="203" spans="2:5">
      <c r="B203" t="e">
        <f t="shared" si="24"/>
        <v>#NAME?</v>
      </c>
      <c r="C203" s="1" t="e">
        <f t="shared" si="25"/>
        <v>#NAME?</v>
      </c>
      <c r="D203" s="1" t="e">
        <f t="shared" si="26"/>
        <v>#NAME?</v>
      </c>
      <c r="E203" t="e">
        <f t="shared" si="27"/>
        <v>#NAME?</v>
      </c>
    </row>
    <row r="204" spans="2:5">
      <c r="B204" t="e">
        <f t="shared" si="24"/>
        <v>#NAME?</v>
      </c>
      <c r="C204" s="1" t="e">
        <f t="shared" si="25"/>
        <v>#NAME?</v>
      </c>
      <c r="D204" s="1" t="e">
        <f t="shared" si="26"/>
        <v>#NAME?</v>
      </c>
      <c r="E204" t="e">
        <f t="shared" si="27"/>
        <v>#NAME?</v>
      </c>
    </row>
    <row r="205" spans="2:5">
      <c r="B205" t="e">
        <f t="shared" si="24"/>
        <v>#NAME?</v>
      </c>
      <c r="C205" s="1" t="e">
        <f t="shared" si="25"/>
        <v>#NAME?</v>
      </c>
      <c r="D205" s="1" t="e">
        <f t="shared" si="26"/>
        <v>#NAME?</v>
      </c>
      <c r="E205" t="e">
        <f t="shared" si="27"/>
        <v>#NAME?</v>
      </c>
    </row>
    <row r="206" spans="2:5">
      <c r="B206" t="e">
        <f t="shared" si="24"/>
        <v>#NAME?</v>
      </c>
      <c r="C206" s="1" t="e">
        <f t="shared" si="25"/>
        <v>#NAME?</v>
      </c>
      <c r="D206" s="1" t="e">
        <f t="shared" si="26"/>
        <v>#NAME?</v>
      </c>
      <c r="E206" t="e">
        <f t="shared" si="27"/>
        <v>#NAME?</v>
      </c>
    </row>
    <row r="207" spans="2:5">
      <c r="B207" t="e">
        <f t="shared" si="24"/>
        <v>#NAME?</v>
      </c>
      <c r="C207" s="1" t="e">
        <f t="shared" si="25"/>
        <v>#NAME?</v>
      </c>
      <c r="D207" s="1" t="e">
        <f t="shared" si="26"/>
        <v>#NAME?</v>
      </c>
      <c r="E207" t="e">
        <f t="shared" si="27"/>
        <v>#NAME?</v>
      </c>
    </row>
    <row r="208" spans="2:5">
      <c r="B208" t="e">
        <f t="shared" si="24"/>
        <v>#NAME?</v>
      </c>
      <c r="C208" s="1" t="e">
        <f t="shared" si="25"/>
        <v>#NAME?</v>
      </c>
      <c r="D208" s="1" t="e">
        <f t="shared" si="26"/>
        <v>#NAME?</v>
      </c>
      <c r="E208" t="e">
        <f t="shared" si="27"/>
        <v>#NAME?</v>
      </c>
    </row>
    <row r="209" spans="2:5">
      <c r="B209" t="e">
        <f t="shared" si="24"/>
        <v>#NAME?</v>
      </c>
      <c r="C209" s="1" t="e">
        <f t="shared" si="25"/>
        <v>#NAME?</v>
      </c>
      <c r="D209" s="1" t="e">
        <f t="shared" si="26"/>
        <v>#NAME?</v>
      </c>
      <c r="E209" t="e">
        <f t="shared" si="27"/>
        <v>#NAME?</v>
      </c>
    </row>
    <row r="210" spans="2:5">
      <c r="B210" t="e">
        <f t="shared" si="24"/>
        <v>#NAME?</v>
      </c>
      <c r="C210" s="1" t="e">
        <f t="shared" si="25"/>
        <v>#NAME?</v>
      </c>
      <c r="D210" s="1" t="e">
        <f t="shared" si="26"/>
        <v>#NAME?</v>
      </c>
      <c r="E210" t="e">
        <f t="shared" si="27"/>
        <v>#NAME?</v>
      </c>
    </row>
    <row r="211" spans="2:5">
      <c r="B211" t="e">
        <f t="shared" si="24"/>
        <v>#NAME?</v>
      </c>
      <c r="C211" s="1" t="e">
        <f t="shared" si="25"/>
        <v>#NAME?</v>
      </c>
      <c r="D211" s="1" t="e">
        <f t="shared" si="26"/>
        <v>#NAME?</v>
      </c>
      <c r="E211" t="e">
        <f t="shared" si="27"/>
        <v>#NAME?</v>
      </c>
    </row>
    <row r="212" spans="2:5">
      <c r="B212" t="e">
        <f t="shared" si="24"/>
        <v>#NAME?</v>
      </c>
      <c r="C212" s="1" t="e">
        <f t="shared" si="25"/>
        <v>#NAME?</v>
      </c>
      <c r="D212" s="1" t="e">
        <f t="shared" si="26"/>
        <v>#NAME?</v>
      </c>
      <c r="E212" t="e">
        <f t="shared" si="27"/>
        <v>#NAME?</v>
      </c>
    </row>
    <row r="213" spans="2:5">
      <c r="B213" t="e">
        <f t="shared" si="24"/>
        <v>#NAME?</v>
      </c>
      <c r="C213" s="1" t="e">
        <f t="shared" si="25"/>
        <v>#NAME?</v>
      </c>
      <c r="D213" s="1" t="e">
        <f t="shared" si="26"/>
        <v>#NAME?</v>
      </c>
      <c r="E213" t="e">
        <f t="shared" si="27"/>
        <v>#NAME?</v>
      </c>
    </row>
    <row r="214" spans="2:5">
      <c r="B214" t="e">
        <f t="shared" si="24"/>
        <v>#NAME?</v>
      </c>
      <c r="C214" s="1" t="e">
        <f t="shared" si="25"/>
        <v>#NAME?</v>
      </c>
      <c r="D214" s="1" t="e">
        <f t="shared" si="26"/>
        <v>#NAME?</v>
      </c>
      <c r="E214" t="e">
        <f t="shared" si="27"/>
        <v>#NAME?</v>
      </c>
    </row>
    <row r="215" spans="2:5">
      <c r="B215" t="e">
        <f t="shared" si="24"/>
        <v>#NAME?</v>
      </c>
      <c r="C215" s="1" t="e">
        <f t="shared" si="25"/>
        <v>#NAME?</v>
      </c>
      <c r="D215" s="1" t="e">
        <f t="shared" si="26"/>
        <v>#NAME?</v>
      </c>
      <c r="E215" t="e">
        <f t="shared" si="27"/>
        <v>#NAME?</v>
      </c>
    </row>
    <row r="216" spans="2:5">
      <c r="B216" t="e">
        <f t="shared" si="24"/>
        <v>#NAME?</v>
      </c>
      <c r="C216" s="1" t="e">
        <f t="shared" si="25"/>
        <v>#NAME?</v>
      </c>
      <c r="D216" s="1" t="e">
        <f t="shared" si="26"/>
        <v>#NAME?</v>
      </c>
      <c r="E216" t="e">
        <f t="shared" si="27"/>
        <v>#NAME?</v>
      </c>
    </row>
    <row r="217" spans="2:5">
      <c r="B217" t="e">
        <f t="shared" si="24"/>
        <v>#NAME?</v>
      </c>
      <c r="C217" s="1" t="e">
        <f t="shared" si="25"/>
        <v>#NAME?</v>
      </c>
      <c r="D217" s="1" t="e">
        <f t="shared" si="26"/>
        <v>#NAME?</v>
      </c>
      <c r="E217" t="e">
        <f t="shared" si="27"/>
        <v>#NAME?</v>
      </c>
    </row>
    <row r="218" spans="2:5">
      <c r="B218" t="e">
        <f t="shared" si="24"/>
        <v>#NAME?</v>
      </c>
      <c r="C218" s="1" t="e">
        <f t="shared" si="25"/>
        <v>#NAME?</v>
      </c>
      <c r="D218" s="1" t="e">
        <f t="shared" si="26"/>
        <v>#NAME?</v>
      </c>
      <c r="E218" t="e">
        <f t="shared" si="27"/>
        <v>#NAME?</v>
      </c>
    </row>
    <row r="219" spans="2:5">
      <c r="B219" t="e">
        <f t="shared" si="24"/>
        <v>#NAME?</v>
      </c>
      <c r="C219" s="1" t="e">
        <f t="shared" si="25"/>
        <v>#NAME?</v>
      </c>
      <c r="D219" s="1" t="e">
        <f t="shared" si="26"/>
        <v>#NAME?</v>
      </c>
      <c r="E219" t="e">
        <f t="shared" si="27"/>
        <v>#NAME?</v>
      </c>
    </row>
    <row r="220" spans="2:5">
      <c r="B220" t="e">
        <f t="shared" si="24"/>
        <v>#NAME?</v>
      </c>
      <c r="C220" s="1" t="e">
        <f t="shared" si="25"/>
        <v>#NAME?</v>
      </c>
      <c r="D220" s="1" t="e">
        <f t="shared" si="26"/>
        <v>#NAME?</v>
      </c>
      <c r="E220" t="e">
        <f t="shared" si="27"/>
        <v>#NAME?</v>
      </c>
    </row>
    <row r="221" spans="2:5">
      <c r="B221" t="e">
        <f t="shared" si="24"/>
        <v>#NAME?</v>
      </c>
      <c r="C221" s="1" t="e">
        <f t="shared" si="25"/>
        <v>#NAME?</v>
      </c>
      <c r="D221" s="1" t="e">
        <f t="shared" si="26"/>
        <v>#NAME?</v>
      </c>
      <c r="E221" t="e">
        <f t="shared" si="27"/>
        <v>#NAME?</v>
      </c>
    </row>
    <row r="222" spans="2:5">
      <c r="B222" t="e">
        <f t="shared" si="24"/>
        <v>#NAME?</v>
      </c>
      <c r="C222" s="1" t="e">
        <f t="shared" si="25"/>
        <v>#NAME?</v>
      </c>
      <c r="D222" s="1" t="e">
        <f t="shared" si="26"/>
        <v>#NAME?</v>
      </c>
      <c r="E222" t="e">
        <f t="shared" si="27"/>
        <v>#NAME?</v>
      </c>
    </row>
    <row r="223" spans="2:5">
      <c r="B223" t="e">
        <f t="shared" si="24"/>
        <v>#NAME?</v>
      </c>
      <c r="C223" s="1" t="e">
        <f t="shared" si="25"/>
        <v>#NAME?</v>
      </c>
      <c r="D223" s="1" t="e">
        <f t="shared" si="26"/>
        <v>#NAME?</v>
      </c>
      <c r="E223" t="e">
        <f t="shared" si="27"/>
        <v>#NAME?</v>
      </c>
    </row>
    <row r="224" spans="2:5">
      <c r="B224" t="e">
        <f t="shared" si="24"/>
        <v>#NAME?</v>
      </c>
      <c r="C224" s="1" t="e">
        <f t="shared" si="25"/>
        <v>#NAME?</v>
      </c>
      <c r="D224" s="1" t="e">
        <f t="shared" si="26"/>
        <v>#NAME?</v>
      </c>
      <c r="E224" t="e">
        <f t="shared" si="27"/>
        <v>#NAME?</v>
      </c>
    </row>
    <row r="225" spans="2:5">
      <c r="B225" t="e">
        <f t="shared" si="24"/>
        <v>#NAME?</v>
      </c>
      <c r="C225" s="1" t="e">
        <f t="shared" si="25"/>
        <v>#NAME?</v>
      </c>
      <c r="D225" s="1" t="e">
        <f t="shared" si="26"/>
        <v>#NAME?</v>
      </c>
      <c r="E225" t="e">
        <f t="shared" si="27"/>
        <v>#NAME?</v>
      </c>
    </row>
    <row r="226" spans="2:5">
      <c r="B226" t="e">
        <f t="shared" si="24"/>
        <v>#NAME?</v>
      </c>
      <c r="C226" s="1" t="e">
        <f t="shared" si="25"/>
        <v>#NAME?</v>
      </c>
      <c r="D226" s="1" t="e">
        <f t="shared" si="26"/>
        <v>#NAME?</v>
      </c>
      <c r="E226" t="e">
        <f t="shared" si="27"/>
        <v>#NAME?</v>
      </c>
    </row>
    <row r="227" spans="2:5">
      <c r="B227" t="e">
        <f t="shared" si="24"/>
        <v>#NAME?</v>
      </c>
      <c r="C227" s="1" t="e">
        <f t="shared" si="25"/>
        <v>#NAME?</v>
      </c>
      <c r="D227" s="1" t="e">
        <f t="shared" si="26"/>
        <v>#NAME?</v>
      </c>
      <c r="E227" t="e">
        <f t="shared" si="27"/>
        <v>#NAME?</v>
      </c>
    </row>
    <row r="228" spans="2:5">
      <c r="B228" t="e">
        <f t="shared" si="24"/>
        <v>#NAME?</v>
      </c>
      <c r="C228" s="1" t="e">
        <f t="shared" si="25"/>
        <v>#NAME?</v>
      </c>
      <c r="D228" s="1" t="e">
        <f t="shared" si="26"/>
        <v>#NAME?</v>
      </c>
      <c r="E228" t="e">
        <f t="shared" si="27"/>
        <v>#NAME?</v>
      </c>
    </row>
    <row r="229" spans="2:5">
      <c r="B229" t="e">
        <f t="shared" si="24"/>
        <v>#NAME?</v>
      </c>
      <c r="C229" s="1" t="e">
        <f t="shared" si="25"/>
        <v>#NAME?</v>
      </c>
      <c r="D229" s="1" t="e">
        <f t="shared" si="26"/>
        <v>#NAME?</v>
      </c>
      <c r="E229" t="e">
        <f t="shared" si="27"/>
        <v>#NAME?</v>
      </c>
    </row>
    <row r="230" spans="2:5">
      <c r="B230" t="e">
        <f t="shared" si="24"/>
        <v>#NAME?</v>
      </c>
      <c r="C230" s="1" t="e">
        <f t="shared" si="25"/>
        <v>#NAME?</v>
      </c>
      <c r="D230" s="1" t="e">
        <f t="shared" si="26"/>
        <v>#NAME?</v>
      </c>
      <c r="E230" t="e">
        <f t="shared" si="27"/>
        <v>#NAME?</v>
      </c>
    </row>
    <row r="231" spans="2:5">
      <c r="B231" t="e">
        <f t="shared" si="24"/>
        <v>#NAME?</v>
      </c>
      <c r="C231" s="1" t="e">
        <f t="shared" si="25"/>
        <v>#NAME?</v>
      </c>
      <c r="D231" s="1" t="e">
        <f t="shared" si="26"/>
        <v>#NAME?</v>
      </c>
      <c r="E231" t="e">
        <f t="shared" si="27"/>
        <v>#NAME?</v>
      </c>
    </row>
    <row r="232" spans="2:5">
      <c r="B232" t="e">
        <f t="shared" si="24"/>
        <v>#NAME?</v>
      </c>
      <c r="C232" s="1" t="e">
        <f t="shared" si="25"/>
        <v>#NAME?</v>
      </c>
      <c r="D232" s="1" t="e">
        <f t="shared" si="26"/>
        <v>#NAME?</v>
      </c>
      <c r="E232" t="e">
        <f t="shared" si="27"/>
        <v>#NAME?</v>
      </c>
    </row>
    <row r="233" spans="2:5">
      <c r="B233" t="e">
        <f t="shared" si="24"/>
        <v>#NAME?</v>
      </c>
      <c r="C233" s="1" t="e">
        <f t="shared" si="25"/>
        <v>#NAME?</v>
      </c>
      <c r="D233" s="1" t="e">
        <f t="shared" si="26"/>
        <v>#NAME?</v>
      </c>
      <c r="E233" t="e">
        <f t="shared" si="27"/>
        <v>#NAME?</v>
      </c>
    </row>
    <row r="234" spans="2:5">
      <c r="B234" t="e">
        <f t="shared" si="24"/>
        <v>#NAME?</v>
      </c>
      <c r="C234" s="1" t="e">
        <f t="shared" si="25"/>
        <v>#NAME?</v>
      </c>
      <c r="D234" s="1" t="e">
        <f t="shared" si="26"/>
        <v>#NAME?</v>
      </c>
      <c r="E234" t="e">
        <f t="shared" si="27"/>
        <v>#NAME?</v>
      </c>
    </row>
    <row r="235" spans="2:5">
      <c r="B235" t="e">
        <f t="shared" si="24"/>
        <v>#NAME?</v>
      </c>
      <c r="C235" s="1" t="e">
        <f t="shared" si="25"/>
        <v>#NAME?</v>
      </c>
      <c r="D235" s="1" t="e">
        <f t="shared" si="26"/>
        <v>#NAME?</v>
      </c>
      <c r="E235" t="e">
        <f t="shared" si="27"/>
        <v>#NAME?</v>
      </c>
    </row>
    <row r="236" spans="2:5">
      <c r="B236" t="e">
        <f t="shared" si="24"/>
        <v>#NAME?</v>
      </c>
      <c r="C236" s="1" t="e">
        <f t="shared" si="25"/>
        <v>#NAME?</v>
      </c>
      <c r="D236" s="1" t="e">
        <f t="shared" si="26"/>
        <v>#NAME?</v>
      </c>
      <c r="E236" t="e">
        <f t="shared" si="27"/>
        <v>#NAME?</v>
      </c>
    </row>
    <row r="237" spans="2:5">
      <c r="B237" t="e">
        <f t="shared" si="24"/>
        <v>#NAME?</v>
      </c>
      <c r="C237" s="1" t="e">
        <f t="shared" si="25"/>
        <v>#NAME?</v>
      </c>
      <c r="D237" s="1" t="e">
        <f t="shared" si="26"/>
        <v>#NAME?</v>
      </c>
      <c r="E237" t="e">
        <f t="shared" si="27"/>
        <v>#NAME?</v>
      </c>
    </row>
    <row r="238" spans="2:5">
      <c r="B238" t="e">
        <f t="shared" si="24"/>
        <v>#NAME?</v>
      </c>
      <c r="C238" s="1" t="e">
        <f t="shared" si="25"/>
        <v>#NAME?</v>
      </c>
      <c r="D238" s="1" t="e">
        <f t="shared" si="26"/>
        <v>#NAME?</v>
      </c>
      <c r="E238" t="e">
        <f t="shared" si="27"/>
        <v>#NAME?</v>
      </c>
    </row>
    <row r="239" spans="2:5">
      <c r="B239" t="e">
        <f t="shared" si="24"/>
        <v>#NAME?</v>
      </c>
      <c r="C239" s="1" t="e">
        <f t="shared" si="25"/>
        <v>#NAME?</v>
      </c>
      <c r="D239" s="1" t="e">
        <f t="shared" si="26"/>
        <v>#NAME?</v>
      </c>
      <c r="E239" t="e">
        <f t="shared" si="27"/>
        <v>#NAME?</v>
      </c>
    </row>
    <row r="240" spans="2:5">
      <c r="B240" t="e">
        <f t="shared" si="24"/>
        <v>#NAME?</v>
      </c>
      <c r="C240" s="1" t="e">
        <f t="shared" si="25"/>
        <v>#NAME?</v>
      </c>
      <c r="D240" s="1" t="e">
        <f t="shared" si="26"/>
        <v>#NAME?</v>
      </c>
      <c r="E240" t="e">
        <f t="shared" si="27"/>
        <v>#NAME?</v>
      </c>
    </row>
    <row r="241" spans="2:5">
      <c r="B241" t="e">
        <f t="shared" si="24"/>
        <v>#NAME?</v>
      </c>
      <c r="C241" s="1" t="e">
        <f t="shared" si="25"/>
        <v>#NAME?</v>
      </c>
      <c r="D241" s="1" t="e">
        <f t="shared" si="26"/>
        <v>#NAME?</v>
      </c>
      <c r="E241" t="e">
        <f t="shared" si="27"/>
        <v>#NAME?</v>
      </c>
    </row>
    <row r="242" spans="2:5">
      <c r="B242" t="e">
        <f t="shared" si="24"/>
        <v>#NAME?</v>
      </c>
      <c r="C242" s="1" t="e">
        <f t="shared" si="25"/>
        <v>#NAME?</v>
      </c>
      <c r="D242" s="1" t="e">
        <f t="shared" si="26"/>
        <v>#NAME?</v>
      </c>
      <c r="E242" t="e">
        <f t="shared" si="27"/>
        <v>#NAME?</v>
      </c>
    </row>
    <row r="243" spans="2:5">
      <c r="B243" t="e">
        <f t="shared" si="24"/>
        <v>#NAME?</v>
      </c>
      <c r="C243" s="1" t="e">
        <f t="shared" si="25"/>
        <v>#NAME?</v>
      </c>
      <c r="D243" s="1" t="e">
        <f t="shared" si="26"/>
        <v>#NAME?</v>
      </c>
      <c r="E243" t="e">
        <f t="shared" si="27"/>
        <v>#NAME?</v>
      </c>
    </row>
    <row r="244" spans="2:5">
      <c r="B244" t="e">
        <f t="shared" si="24"/>
        <v>#NAME?</v>
      </c>
      <c r="C244" s="1" t="e">
        <f t="shared" si="25"/>
        <v>#NAME?</v>
      </c>
      <c r="D244" s="1" t="e">
        <f t="shared" si="26"/>
        <v>#NAME?</v>
      </c>
      <c r="E244" t="e">
        <f t="shared" si="27"/>
        <v>#NAME?</v>
      </c>
    </row>
    <row r="245" spans="2:5">
      <c r="B245" t="e">
        <f t="shared" si="24"/>
        <v>#NAME?</v>
      </c>
      <c r="C245" s="1" t="e">
        <f t="shared" si="25"/>
        <v>#NAME?</v>
      </c>
      <c r="D245" s="1" t="e">
        <f t="shared" si="26"/>
        <v>#NAME?</v>
      </c>
      <c r="E245" t="e">
        <f t="shared" si="27"/>
        <v>#NAME?</v>
      </c>
    </row>
    <row r="246" spans="2:5">
      <c r="B246" t="e">
        <f t="shared" si="24"/>
        <v>#NAME?</v>
      </c>
      <c r="C246" s="1" t="e">
        <f t="shared" si="25"/>
        <v>#NAME?</v>
      </c>
      <c r="D246" s="1" t="e">
        <f t="shared" si="26"/>
        <v>#NAME?</v>
      </c>
      <c r="E246" t="e">
        <f t="shared" si="27"/>
        <v>#NAME?</v>
      </c>
    </row>
    <row r="247" spans="2:5">
      <c r="B247" t="e">
        <f t="shared" si="24"/>
        <v>#NAME?</v>
      </c>
      <c r="C247" s="1" t="e">
        <f t="shared" si="25"/>
        <v>#NAME?</v>
      </c>
      <c r="D247" s="1" t="e">
        <f t="shared" si="26"/>
        <v>#NAME?</v>
      </c>
      <c r="E247" t="e">
        <f t="shared" si="27"/>
        <v>#NAME?</v>
      </c>
    </row>
    <row r="248" spans="2:5">
      <c r="B248" t="e">
        <f t="shared" si="24"/>
        <v>#NAME?</v>
      </c>
      <c r="C248" s="1" t="e">
        <f t="shared" si="25"/>
        <v>#NAME?</v>
      </c>
      <c r="D248" s="1" t="e">
        <f t="shared" si="26"/>
        <v>#NAME?</v>
      </c>
      <c r="E248" t="e">
        <f t="shared" si="27"/>
        <v>#NAME?</v>
      </c>
    </row>
    <row r="249" spans="2:5">
      <c r="B249" t="e">
        <f t="shared" si="24"/>
        <v>#NAME?</v>
      </c>
      <c r="C249" s="1" t="e">
        <f t="shared" si="25"/>
        <v>#NAME?</v>
      </c>
      <c r="D249" s="1" t="e">
        <f t="shared" si="26"/>
        <v>#NAME?</v>
      </c>
      <c r="E249" t="e">
        <f t="shared" si="27"/>
        <v>#NAME?</v>
      </c>
    </row>
    <row r="250" spans="2:5">
      <c r="B250" t="e">
        <f t="shared" si="24"/>
        <v>#NAME?</v>
      </c>
      <c r="C250" s="1" t="e">
        <f t="shared" si="25"/>
        <v>#NAME?</v>
      </c>
      <c r="D250" s="1" t="e">
        <f t="shared" si="26"/>
        <v>#NAME?</v>
      </c>
      <c r="E250" t="e">
        <f t="shared" si="27"/>
        <v>#NAME?</v>
      </c>
    </row>
    <row r="251" spans="2:5">
      <c r="B251" t="e">
        <f t="shared" si="24"/>
        <v>#NAME?</v>
      </c>
      <c r="C251" s="1" t="e">
        <f t="shared" si="25"/>
        <v>#NAME?</v>
      </c>
      <c r="D251" s="1" t="e">
        <f t="shared" si="26"/>
        <v>#NAME?</v>
      </c>
      <c r="E251" t="e">
        <f t="shared" si="27"/>
        <v>#NAME?</v>
      </c>
    </row>
    <row r="252" spans="2:5">
      <c r="B252" t="e">
        <f t="shared" si="24"/>
        <v>#NAME?</v>
      </c>
      <c r="C252" s="1" t="e">
        <f t="shared" si="25"/>
        <v>#NAME?</v>
      </c>
      <c r="D252" s="1" t="e">
        <f t="shared" si="26"/>
        <v>#NAME?</v>
      </c>
      <c r="E252" t="e">
        <f t="shared" si="27"/>
        <v>#NAME?</v>
      </c>
    </row>
    <row r="253" spans="2:5">
      <c r="B253" t="e">
        <f t="shared" si="24"/>
        <v>#NAME?</v>
      </c>
      <c r="C253" s="1" t="e">
        <f t="shared" si="25"/>
        <v>#NAME?</v>
      </c>
      <c r="D253" s="1" t="e">
        <f t="shared" si="26"/>
        <v>#NAME?</v>
      </c>
      <c r="E253" t="e">
        <f t="shared" si="27"/>
        <v>#NAME?</v>
      </c>
    </row>
    <row r="254" spans="2:5">
      <c r="B254" t="e">
        <f t="shared" si="24"/>
        <v>#NAME?</v>
      </c>
      <c r="C254" s="1" t="e">
        <f t="shared" si="25"/>
        <v>#NAME?</v>
      </c>
      <c r="D254" s="1" t="e">
        <f t="shared" si="26"/>
        <v>#NAME?</v>
      </c>
      <c r="E254" t="e">
        <f t="shared" si="27"/>
        <v>#NAME?</v>
      </c>
    </row>
    <row r="255" spans="2:5">
      <c r="B255" t="e">
        <f t="shared" si="24"/>
        <v>#NAME?</v>
      </c>
      <c r="C255" s="1" t="e">
        <f t="shared" si="25"/>
        <v>#NAME?</v>
      </c>
      <c r="D255" s="1" t="e">
        <f t="shared" si="26"/>
        <v>#NAME?</v>
      </c>
      <c r="E255" t="e">
        <f t="shared" si="27"/>
        <v>#NAME?</v>
      </c>
    </row>
    <row r="256" spans="2:5">
      <c r="B256" t="e">
        <f t="shared" si="24"/>
        <v>#NAME?</v>
      </c>
      <c r="C256" s="1" t="e">
        <f t="shared" si="25"/>
        <v>#NAME?</v>
      </c>
      <c r="D256" s="1" t="e">
        <f t="shared" si="26"/>
        <v>#NAME?</v>
      </c>
      <c r="E256" t="e">
        <f t="shared" si="27"/>
        <v>#NAME?</v>
      </c>
    </row>
    <row r="257" spans="2:5">
      <c r="B257" t="e">
        <f t="shared" si="24"/>
        <v>#NAME?</v>
      </c>
      <c r="C257" s="1" t="e">
        <f t="shared" si="25"/>
        <v>#NAME?</v>
      </c>
      <c r="D257" s="1" t="e">
        <f t="shared" si="26"/>
        <v>#NAME?</v>
      </c>
      <c r="E257" t="e">
        <f t="shared" si="27"/>
        <v>#NAME?</v>
      </c>
    </row>
    <row r="258" spans="2:5">
      <c r="B258" t="e">
        <f t="shared" ref="B258:B321" si="28">Anschluss</f>
        <v>#NAME?</v>
      </c>
      <c r="C258" s="1" t="e">
        <f t="shared" ref="C258:C321" si="29">Anfangszeiten</f>
        <v>#NAME?</v>
      </c>
      <c r="D258" s="1" t="e">
        <f t="shared" ref="D258:D321" si="30">Endzeiten</f>
        <v>#NAME?</v>
      </c>
      <c r="E258" t="e">
        <f t="shared" ref="E258:E321" si="31">Tarife</f>
        <v>#NAME?</v>
      </c>
    </row>
    <row r="259" spans="2:5">
      <c r="B259" t="e">
        <f t="shared" si="28"/>
        <v>#NAME?</v>
      </c>
      <c r="C259" s="1" t="e">
        <f t="shared" si="29"/>
        <v>#NAME?</v>
      </c>
      <c r="D259" s="1" t="e">
        <f t="shared" si="30"/>
        <v>#NAME?</v>
      </c>
      <c r="E259" t="e">
        <f t="shared" si="31"/>
        <v>#NAME?</v>
      </c>
    </row>
    <row r="260" spans="2:5">
      <c r="B260" t="e">
        <f t="shared" si="28"/>
        <v>#NAME?</v>
      </c>
      <c r="C260" s="1" t="e">
        <f t="shared" si="29"/>
        <v>#NAME?</v>
      </c>
      <c r="D260" s="1" t="e">
        <f t="shared" si="30"/>
        <v>#NAME?</v>
      </c>
      <c r="E260" t="e">
        <f t="shared" si="31"/>
        <v>#NAME?</v>
      </c>
    </row>
    <row r="261" spans="2:5">
      <c r="B261" t="e">
        <f t="shared" si="28"/>
        <v>#NAME?</v>
      </c>
      <c r="C261" s="1" t="e">
        <f t="shared" si="29"/>
        <v>#NAME?</v>
      </c>
      <c r="D261" s="1" t="e">
        <f t="shared" si="30"/>
        <v>#NAME?</v>
      </c>
      <c r="E261" t="e">
        <f t="shared" si="31"/>
        <v>#NAME?</v>
      </c>
    </row>
    <row r="262" spans="2:5">
      <c r="B262" t="e">
        <f t="shared" si="28"/>
        <v>#NAME?</v>
      </c>
      <c r="C262" s="1" t="e">
        <f t="shared" si="29"/>
        <v>#NAME?</v>
      </c>
      <c r="D262" s="1" t="e">
        <f t="shared" si="30"/>
        <v>#NAME?</v>
      </c>
      <c r="E262" t="e">
        <f t="shared" si="31"/>
        <v>#NAME?</v>
      </c>
    </row>
    <row r="263" spans="2:5">
      <c r="B263" t="e">
        <f t="shared" si="28"/>
        <v>#NAME?</v>
      </c>
      <c r="C263" s="1" t="e">
        <f t="shared" si="29"/>
        <v>#NAME?</v>
      </c>
      <c r="D263" s="1" t="e">
        <f t="shared" si="30"/>
        <v>#NAME?</v>
      </c>
      <c r="E263" t="e">
        <f t="shared" si="31"/>
        <v>#NAME?</v>
      </c>
    </row>
    <row r="264" spans="2:5">
      <c r="B264" t="e">
        <f t="shared" si="28"/>
        <v>#NAME?</v>
      </c>
      <c r="C264" s="1" t="e">
        <f t="shared" si="29"/>
        <v>#NAME?</v>
      </c>
      <c r="D264" s="1" t="e">
        <f t="shared" si="30"/>
        <v>#NAME?</v>
      </c>
      <c r="E264" t="e">
        <f t="shared" si="31"/>
        <v>#NAME?</v>
      </c>
    </row>
    <row r="265" spans="2:5">
      <c r="B265" t="e">
        <f t="shared" si="28"/>
        <v>#NAME?</v>
      </c>
      <c r="C265" s="1" t="e">
        <f t="shared" si="29"/>
        <v>#NAME?</v>
      </c>
      <c r="D265" s="1" t="e">
        <f t="shared" si="30"/>
        <v>#NAME?</v>
      </c>
      <c r="E265" t="e">
        <f t="shared" si="31"/>
        <v>#NAME?</v>
      </c>
    </row>
    <row r="266" spans="2:5">
      <c r="B266" t="e">
        <f t="shared" si="28"/>
        <v>#NAME?</v>
      </c>
      <c r="C266" s="1" t="e">
        <f t="shared" si="29"/>
        <v>#NAME?</v>
      </c>
      <c r="D266" s="1" t="e">
        <f t="shared" si="30"/>
        <v>#NAME?</v>
      </c>
      <c r="E266" t="e">
        <f t="shared" si="31"/>
        <v>#NAME?</v>
      </c>
    </row>
    <row r="267" spans="2:5">
      <c r="B267" t="e">
        <f t="shared" si="28"/>
        <v>#NAME?</v>
      </c>
      <c r="C267" s="1" t="e">
        <f t="shared" si="29"/>
        <v>#NAME?</v>
      </c>
      <c r="D267" s="1" t="e">
        <f t="shared" si="30"/>
        <v>#NAME?</v>
      </c>
      <c r="E267" t="e">
        <f t="shared" si="31"/>
        <v>#NAME?</v>
      </c>
    </row>
    <row r="268" spans="2:5">
      <c r="B268" t="e">
        <f t="shared" si="28"/>
        <v>#NAME?</v>
      </c>
      <c r="C268" s="1" t="e">
        <f t="shared" si="29"/>
        <v>#NAME?</v>
      </c>
      <c r="D268" s="1" t="e">
        <f t="shared" si="30"/>
        <v>#NAME?</v>
      </c>
      <c r="E268" t="e">
        <f t="shared" si="31"/>
        <v>#NAME?</v>
      </c>
    </row>
    <row r="269" spans="2:5">
      <c r="B269" t="e">
        <f t="shared" si="28"/>
        <v>#NAME?</v>
      </c>
      <c r="C269" s="1" t="e">
        <f t="shared" si="29"/>
        <v>#NAME?</v>
      </c>
      <c r="D269" s="1" t="e">
        <f t="shared" si="30"/>
        <v>#NAME?</v>
      </c>
      <c r="E269" t="e">
        <f t="shared" si="31"/>
        <v>#NAME?</v>
      </c>
    </row>
    <row r="270" spans="2:5">
      <c r="B270" t="e">
        <f t="shared" si="28"/>
        <v>#NAME?</v>
      </c>
      <c r="C270" s="1" t="e">
        <f t="shared" si="29"/>
        <v>#NAME?</v>
      </c>
      <c r="D270" s="1" t="e">
        <f t="shared" si="30"/>
        <v>#NAME?</v>
      </c>
      <c r="E270" t="e">
        <f t="shared" si="31"/>
        <v>#NAME?</v>
      </c>
    </row>
    <row r="271" spans="2:5">
      <c r="B271" t="e">
        <f t="shared" si="28"/>
        <v>#NAME?</v>
      </c>
      <c r="C271" s="1" t="e">
        <f t="shared" si="29"/>
        <v>#NAME?</v>
      </c>
      <c r="D271" s="1" t="e">
        <f t="shared" si="30"/>
        <v>#NAME?</v>
      </c>
      <c r="E271" t="e">
        <f t="shared" si="31"/>
        <v>#NAME?</v>
      </c>
    </row>
    <row r="272" spans="2:5">
      <c r="B272" t="e">
        <f t="shared" si="28"/>
        <v>#NAME?</v>
      </c>
      <c r="C272" s="1" t="e">
        <f t="shared" si="29"/>
        <v>#NAME?</v>
      </c>
      <c r="D272" s="1" t="e">
        <f t="shared" si="30"/>
        <v>#NAME?</v>
      </c>
      <c r="E272" t="e">
        <f t="shared" si="31"/>
        <v>#NAME?</v>
      </c>
    </row>
    <row r="273" spans="2:5">
      <c r="B273" t="e">
        <f t="shared" si="28"/>
        <v>#NAME?</v>
      </c>
      <c r="C273" s="1" t="e">
        <f t="shared" si="29"/>
        <v>#NAME?</v>
      </c>
      <c r="D273" s="1" t="e">
        <f t="shared" si="30"/>
        <v>#NAME?</v>
      </c>
      <c r="E273" t="e">
        <f t="shared" si="31"/>
        <v>#NAME?</v>
      </c>
    </row>
    <row r="274" spans="2:5">
      <c r="B274" t="e">
        <f t="shared" si="28"/>
        <v>#NAME?</v>
      </c>
      <c r="C274" s="1" t="e">
        <f t="shared" si="29"/>
        <v>#NAME?</v>
      </c>
      <c r="D274" s="1" t="e">
        <f t="shared" si="30"/>
        <v>#NAME?</v>
      </c>
      <c r="E274" t="e">
        <f t="shared" si="31"/>
        <v>#NAME?</v>
      </c>
    </row>
    <row r="275" spans="2:5">
      <c r="B275" t="e">
        <f t="shared" si="28"/>
        <v>#NAME?</v>
      </c>
      <c r="C275" s="1" t="e">
        <f t="shared" si="29"/>
        <v>#NAME?</v>
      </c>
      <c r="D275" s="1" t="e">
        <f t="shared" si="30"/>
        <v>#NAME?</v>
      </c>
      <c r="E275" t="e">
        <f t="shared" si="31"/>
        <v>#NAME?</v>
      </c>
    </row>
    <row r="276" spans="2:5">
      <c r="B276" t="e">
        <f t="shared" si="28"/>
        <v>#NAME?</v>
      </c>
      <c r="C276" s="1" t="e">
        <f t="shared" si="29"/>
        <v>#NAME?</v>
      </c>
      <c r="D276" s="1" t="e">
        <f t="shared" si="30"/>
        <v>#NAME?</v>
      </c>
      <c r="E276" t="e">
        <f t="shared" si="31"/>
        <v>#NAME?</v>
      </c>
    </row>
    <row r="277" spans="2:5">
      <c r="B277" t="e">
        <f t="shared" si="28"/>
        <v>#NAME?</v>
      </c>
      <c r="C277" s="1" t="e">
        <f t="shared" si="29"/>
        <v>#NAME?</v>
      </c>
      <c r="D277" s="1" t="e">
        <f t="shared" si="30"/>
        <v>#NAME?</v>
      </c>
      <c r="E277" t="e">
        <f t="shared" si="31"/>
        <v>#NAME?</v>
      </c>
    </row>
    <row r="278" spans="2:5">
      <c r="B278" t="e">
        <f t="shared" si="28"/>
        <v>#NAME?</v>
      </c>
      <c r="C278" s="1" t="e">
        <f t="shared" si="29"/>
        <v>#NAME?</v>
      </c>
      <c r="D278" s="1" t="e">
        <f t="shared" si="30"/>
        <v>#NAME?</v>
      </c>
      <c r="E278" t="e">
        <f t="shared" si="31"/>
        <v>#NAME?</v>
      </c>
    </row>
    <row r="279" spans="2:5">
      <c r="B279" t="e">
        <f t="shared" si="28"/>
        <v>#NAME?</v>
      </c>
      <c r="C279" s="1" t="e">
        <f t="shared" si="29"/>
        <v>#NAME?</v>
      </c>
      <c r="D279" s="1" t="e">
        <f t="shared" si="30"/>
        <v>#NAME?</v>
      </c>
      <c r="E279" t="e">
        <f t="shared" si="31"/>
        <v>#NAME?</v>
      </c>
    </row>
    <row r="280" spans="2:5">
      <c r="B280" t="e">
        <f t="shared" si="28"/>
        <v>#NAME?</v>
      </c>
      <c r="C280" s="1" t="e">
        <f t="shared" si="29"/>
        <v>#NAME?</v>
      </c>
      <c r="D280" s="1" t="e">
        <f t="shared" si="30"/>
        <v>#NAME?</v>
      </c>
      <c r="E280" t="e">
        <f t="shared" si="31"/>
        <v>#NAME?</v>
      </c>
    </row>
    <row r="281" spans="2:5">
      <c r="B281" t="e">
        <f t="shared" si="28"/>
        <v>#NAME?</v>
      </c>
      <c r="C281" s="1" t="e">
        <f t="shared" si="29"/>
        <v>#NAME?</v>
      </c>
      <c r="D281" s="1" t="e">
        <f t="shared" si="30"/>
        <v>#NAME?</v>
      </c>
      <c r="E281" t="e">
        <f t="shared" si="31"/>
        <v>#NAME?</v>
      </c>
    </row>
    <row r="282" spans="2:5">
      <c r="B282" t="e">
        <f t="shared" si="28"/>
        <v>#NAME?</v>
      </c>
      <c r="C282" s="1" t="e">
        <f t="shared" si="29"/>
        <v>#NAME?</v>
      </c>
      <c r="D282" s="1" t="e">
        <f t="shared" si="30"/>
        <v>#NAME?</v>
      </c>
      <c r="E282" t="e">
        <f t="shared" si="31"/>
        <v>#NAME?</v>
      </c>
    </row>
    <row r="283" spans="2:5">
      <c r="B283" t="e">
        <f t="shared" si="28"/>
        <v>#NAME?</v>
      </c>
      <c r="C283" s="1" t="e">
        <f t="shared" si="29"/>
        <v>#NAME?</v>
      </c>
      <c r="D283" s="1" t="e">
        <f t="shared" si="30"/>
        <v>#NAME?</v>
      </c>
      <c r="E283" t="e">
        <f t="shared" si="31"/>
        <v>#NAME?</v>
      </c>
    </row>
    <row r="284" spans="2:5">
      <c r="B284" t="e">
        <f t="shared" si="28"/>
        <v>#NAME?</v>
      </c>
      <c r="C284" s="1" t="e">
        <f t="shared" si="29"/>
        <v>#NAME?</v>
      </c>
      <c r="D284" s="1" t="e">
        <f t="shared" si="30"/>
        <v>#NAME?</v>
      </c>
      <c r="E284" t="e">
        <f t="shared" si="31"/>
        <v>#NAME?</v>
      </c>
    </row>
    <row r="285" spans="2:5">
      <c r="B285" t="e">
        <f t="shared" si="28"/>
        <v>#NAME?</v>
      </c>
      <c r="C285" s="1" t="e">
        <f t="shared" si="29"/>
        <v>#NAME?</v>
      </c>
      <c r="D285" s="1" t="e">
        <f t="shared" si="30"/>
        <v>#NAME?</v>
      </c>
      <c r="E285" t="e">
        <f t="shared" si="31"/>
        <v>#NAME?</v>
      </c>
    </row>
    <row r="286" spans="2:5">
      <c r="B286" t="e">
        <f t="shared" si="28"/>
        <v>#NAME?</v>
      </c>
      <c r="C286" s="1" t="e">
        <f t="shared" si="29"/>
        <v>#NAME?</v>
      </c>
      <c r="D286" s="1" t="e">
        <f t="shared" si="30"/>
        <v>#NAME?</v>
      </c>
      <c r="E286" t="e">
        <f t="shared" si="31"/>
        <v>#NAME?</v>
      </c>
    </row>
    <row r="287" spans="2:5">
      <c r="B287" t="e">
        <f t="shared" si="28"/>
        <v>#NAME?</v>
      </c>
      <c r="C287" s="1" t="e">
        <f t="shared" si="29"/>
        <v>#NAME?</v>
      </c>
      <c r="D287" s="1" t="e">
        <f t="shared" si="30"/>
        <v>#NAME?</v>
      </c>
      <c r="E287" t="e">
        <f t="shared" si="31"/>
        <v>#NAME?</v>
      </c>
    </row>
    <row r="288" spans="2:5">
      <c r="B288" t="e">
        <f t="shared" si="28"/>
        <v>#NAME?</v>
      </c>
      <c r="C288" s="1" t="e">
        <f t="shared" si="29"/>
        <v>#NAME?</v>
      </c>
      <c r="D288" s="1" t="e">
        <f t="shared" si="30"/>
        <v>#NAME?</v>
      </c>
      <c r="E288" t="e">
        <f t="shared" si="31"/>
        <v>#NAME?</v>
      </c>
    </row>
    <row r="289" spans="2:5">
      <c r="B289" t="e">
        <f t="shared" si="28"/>
        <v>#NAME?</v>
      </c>
      <c r="C289" s="1" t="e">
        <f t="shared" si="29"/>
        <v>#NAME?</v>
      </c>
      <c r="D289" s="1" t="e">
        <f t="shared" si="30"/>
        <v>#NAME?</v>
      </c>
      <c r="E289" t="e">
        <f t="shared" si="31"/>
        <v>#NAME?</v>
      </c>
    </row>
    <row r="290" spans="2:5">
      <c r="B290" t="e">
        <f t="shared" si="28"/>
        <v>#NAME?</v>
      </c>
      <c r="C290" s="1" t="e">
        <f t="shared" si="29"/>
        <v>#NAME?</v>
      </c>
      <c r="D290" s="1" t="e">
        <f t="shared" si="30"/>
        <v>#NAME?</v>
      </c>
      <c r="E290" t="e">
        <f t="shared" si="31"/>
        <v>#NAME?</v>
      </c>
    </row>
    <row r="291" spans="2:5">
      <c r="B291" t="e">
        <f t="shared" si="28"/>
        <v>#NAME?</v>
      </c>
      <c r="C291" s="1" t="e">
        <f t="shared" si="29"/>
        <v>#NAME?</v>
      </c>
      <c r="D291" s="1" t="e">
        <f t="shared" si="30"/>
        <v>#NAME?</v>
      </c>
      <c r="E291" t="e">
        <f t="shared" si="31"/>
        <v>#NAME?</v>
      </c>
    </row>
    <row r="292" spans="2:5">
      <c r="B292" t="e">
        <f t="shared" si="28"/>
        <v>#NAME?</v>
      </c>
      <c r="C292" s="1" t="e">
        <f t="shared" si="29"/>
        <v>#NAME?</v>
      </c>
      <c r="D292" s="1" t="e">
        <f t="shared" si="30"/>
        <v>#NAME?</v>
      </c>
      <c r="E292" t="e">
        <f t="shared" si="31"/>
        <v>#NAME?</v>
      </c>
    </row>
    <row r="293" spans="2:5">
      <c r="B293" t="e">
        <f t="shared" si="28"/>
        <v>#NAME?</v>
      </c>
      <c r="C293" s="1" t="e">
        <f t="shared" si="29"/>
        <v>#NAME?</v>
      </c>
      <c r="D293" s="1" t="e">
        <f t="shared" si="30"/>
        <v>#NAME?</v>
      </c>
      <c r="E293" t="e">
        <f t="shared" si="31"/>
        <v>#NAME?</v>
      </c>
    </row>
    <row r="294" spans="2:5">
      <c r="B294" t="e">
        <f t="shared" si="28"/>
        <v>#NAME?</v>
      </c>
      <c r="C294" s="1" t="e">
        <f t="shared" si="29"/>
        <v>#NAME?</v>
      </c>
      <c r="D294" s="1" t="e">
        <f t="shared" si="30"/>
        <v>#NAME?</v>
      </c>
      <c r="E294" t="e">
        <f t="shared" si="31"/>
        <v>#NAME?</v>
      </c>
    </row>
    <row r="295" spans="2:5">
      <c r="B295" t="e">
        <f t="shared" si="28"/>
        <v>#NAME?</v>
      </c>
      <c r="C295" s="1" t="e">
        <f t="shared" si="29"/>
        <v>#NAME?</v>
      </c>
      <c r="D295" s="1" t="e">
        <f t="shared" si="30"/>
        <v>#NAME?</v>
      </c>
      <c r="E295" t="e">
        <f t="shared" si="31"/>
        <v>#NAME?</v>
      </c>
    </row>
    <row r="296" spans="2:5">
      <c r="B296" t="e">
        <f t="shared" si="28"/>
        <v>#NAME?</v>
      </c>
      <c r="C296" s="1" t="e">
        <f t="shared" si="29"/>
        <v>#NAME?</v>
      </c>
      <c r="D296" s="1" t="e">
        <f t="shared" si="30"/>
        <v>#NAME?</v>
      </c>
      <c r="E296" t="e">
        <f t="shared" si="31"/>
        <v>#NAME?</v>
      </c>
    </row>
    <row r="297" spans="2:5">
      <c r="B297" t="e">
        <f t="shared" si="28"/>
        <v>#NAME?</v>
      </c>
      <c r="C297" s="1" t="e">
        <f t="shared" si="29"/>
        <v>#NAME?</v>
      </c>
      <c r="D297" s="1" t="e">
        <f t="shared" si="30"/>
        <v>#NAME?</v>
      </c>
      <c r="E297" t="e">
        <f t="shared" si="31"/>
        <v>#NAME?</v>
      </c>
    </row>
    <row r="298" spans="2:5">
      <c r="B298" t="e">
        <f t="shared" si="28"/>
        <v>#NAME?</v>
      </c>
      <c r="C298" s="1" t="e">
        <f t="shared" si="29"/>
        <v>#NAME?</v>
      </c>
      <c r="D298" s="1" t="e">
        <f t="shared" si="30"/>
        <v>#NAME?</v>
      </c>
      <c r="E298" t="e">
        <f t="shared" si="31"/>
        <v>#NAME?</v>
      </c>
    </row>
    <row r="299" spans="2:5">
      <c r="B299" t="e">
        <f t="shared" si="28"/>
        <v>#NAME?</v>
      </c>
      <c r="C299" s="1" t="e">
        <f t="shared" si="29"/>
        <v>#NAME?</v>
      </c>
      <c r="D299" s="1" t="e">
        <f t="shared" si="30"/>
        <v>#NAME?</v>
      </c>
      <c r="E299" t="e">
        <f t="shared" si="31"/>
        <v>#NAME?</v>
      </c>
    </row>
    <row r="300" spans="2:5">
      <c r="B300" t="e">
        <f t="shared" si="28"/>
        <v>#NAME?</v>
      </c>
      <c r="C300" s="1" t="e">
        <f t="shared" si="29"/>
        <v>#NAME?</v>
      </c>
      <c r="D300" s="1" t="e">
        <f t="shared" si="30"/>
        <v>#NAME?</v>
      </c>
      <c r="E300" t="e">
        <f t="shared" si="31"/>
        <v>#NAME?</v>
      </c>
    </row>
    <row r="301" spans="2:5">
      <c r="B301" t="e">
        <f t="shared" si="28"/>
        <v>#NAME?</v>
      </c>
      <c r="C301" s="1" t="e">
        <f t="shared" si="29"/>
        <v>#NAME?</v>
      </c>
      <c r="D301" s="1" t="e">
        <f t="shared" si="30"/>
        <v>#NAME?</v>
      </c>
      <c r="E301" t="e">
        <f t="shared" si="31"/>
        <v>#NAME?</v>
      </c>
    </row>
    <row r="302" spans="2:5">
      <c r="B302" t="e">
        <f t="shared" si="28"/>
        <v>#NAME?</v>
      </c>
      <c r="C302" s="1" t="e">
        <f t="shared" si="29"/>
        <v>#NAME?</v>
      </c>
      <c r="D302" s="1" t="e">
        <f t="shared" si="30"/>
        <v>#NAME?</v>
      </c>
      <c r="E302" t="e">
        <f t="shared" si="31"/>
        <v>#NAME?</v>
      </c>
    </row>
    <row r="303" spans="2:5">
      <c r="B303" t="e">
        <f t="shared" si="28"/>
        <v>#NAME?</v>
      </c>
      <c r="C303" s="1" t="e">
        <f t="shared" si="29"/>
        <v>#NAME?</v>
      </c>
      <c r="D303" s="1" t="e">
        <f t="shared" si="30"/>
        <v>#NAME?</v>
      </c>
      <c r="E303" t="e">
        <f t="shared" si="31"/>
        <v>#NAME?</v>
      </c>
    </row>
    <row r="304" spans="2:5">
      <c r="B304" t="e">
        <f t="shared" si="28"/>
        <v>#NAME?</v>
      </c>
      <c r="C304" s="1" t="e">
        <f t="shared" si="29"/>
        <v>#NAME?</v>
      </c>
      <c r="D304" s="1" t="e">
        <f t="shared" si="30"/>
        <v>#NAME?</v>
      </c>
      <c r="E304" t="e">
        <f t="shared" si="31"/>
        <v>#NAME?</v>
      </c>
    </row>
    <row r="305" spans="2:5">
      <c r="B305" t="e">
        <f t="shared" si="28"/>
        <v>#NAME?</v>
      </c>
      <c r="C305" s="1" t="e">
        <f t="shared" si="29"/>
        <v>#NAME?</v>
      </c>
      <c r="D305" s="1" t="e">
        <f t="shared" si="30"/>
        <v>#NAME?</v>
      </c>
      <c r="E305" t="e">
        <f t="shared" si="31"/>
        <v>#NAME?</v>
      </c>
    </row>
    <row r="306" spans="2:5">
      <c r="B306" t="e">
        <f t="shared" si="28"/>
        <v>#NAME?</v>
      </c>
      <c r="C306" s="1" t="e">
        <f t="shared" si="29"/>
        <v>#NAME?</v>
      </c>
      <c r="D306" s="1" t="e">
        <f t="shared" si="30"/>
        <v>#NAME?</v>
      </c>
      <c r="E306" t="e">
        <f t="shared" si="31"/>
        <v>#NAME?</v>
      </c>
    </row>
    <row r="307" spans="2:5">
      <c r="B307" t="e">
        <f t="shared" si="28"/>
        <v>#NAME?</v>
      </c>
      <c r="C307" s="1" t="e">
        <f t="shared" si="29"/>
        <v>#NAME?</v>
      </c>
      <c r="D307" s="1" t="e">
        <f t="shared" si="30"/>
        <v>#NAME?</v>
      </c>
      <c r="E307" t="e">
        <f t="shared" si="31"/>
        <v>#NAME?</v>
      </c>
    </row>
    <row r="308" spans="2:5">
      <c r="B308" t="e">
        <f t="shared" si="28"/>
        <v>#NAME?</v>
      </c>
      <c r="C308" s="1" t="e">
        <f t="shared" si="29"/>
        <v>#NAME?</v>
      </c>
      <c r="D308" s="1" t="e">
        <f t="shared" si="30"/>
        <v>#NAME?</v>
      </c>
      <c r="E308" t="e">
        <f t="shared" si="31"/>
        <v>#NAME?</v>
      </c>
    </row>
    <row r="309" spans="2:5">
      <c r="B309" t="e">
        <f t="shared" si="28"/>
        <v>#NAME?</v>
      </c>
      <c r="C309" s="1" t="e">
        <f t="shared" si="29"/>
        <v>#NAME?</v>
      </c>
      <c r="D309" s="1" t="e">
        <f t="shared" si="30"/>
        <v>#NAME?</v>
      </c>
      <c r="E309" t="e">
        <f t="shared" si="31"/>
        <v>#NAME?</v>
      </c>
    </row>
    <row r="310" spans="2:5">
      <c r="B310" t="e">
        <f t="shared" si="28"/>
        <v>#NAME?</v>
      </c>
      <c r="C310" s="1" t="e">
        <f t="shared" si="29"/>
        <v>#NAME?</v>
      </c>
      <c r="D310" s="1" t="e">
        <f t="shared" si="30"/>
        <v>#NAME?</v>
      </c>
      <c r="E310" t="e">
        <f t="shared" si="31"/>
        <v>#NAME?</v>
      </c>
    </row>
    <row r="311" spans="2:5">
      <c r="B311" t="e">
        <f t="shared" si="28"/>
        <v>#NAME?</v>
      </c>
      <c r="C311" s="1" t="e">
        <f t="shared" si="29"/>
        <v>#NAME?</v>
      </c>
      <c r="D311" s="1" t="e">
        <f t="shared" si="30"/>
        <v>#NAME?</v>
      </c>
      <c r="E311" t="e">
        <f t="shared" si="31"/>
        <v>#NAME?</v>
      </c>
    </row>
    <row r="312" spans="2:5">
      <c r="B312" t="e">
        <f t="shared" si="28"/>
        <v>#NAME?</v>
      </c>
      <c r="C312" s="1" t="e">
        <f t="shared" si="29"/>
        <v>#NAME?</v>
      </c>
      <c r="D312" s="1" t="e">
        <f t="shared" si="30"/>
        <v>#NAME?</v>
      </c>
      <c r="E312" t="e">
        <f t="shared" si="31"/>
        <v>#NAME?</v>
      </c>
    </row>
    <row r="313" spans="2:5">
      <c r="B313" t="e">
        <f t="shared" si="28"/>
        <v>#NAME?</v>
      </c>
      <c r="C313" s="1" t="e">
        <f t="shared" si="29"/>
        <v>#NAME?</v>
      </c>
      <c r="D313" s="1" t="e">
        <f t="shared" si="30"/>
        <v>#NAME?</v>
      </c>
      <c r="E313" t="e">
        <f t="shared" si="31"/>
        <v>#NAME?</v>
      </c>
    </row>
    <row r="314" spans="2:5">
      <c r="B314" t="e">
        <f t="shared" si="28"/>
        <v>#NAME?</v>
      </c>
      <c r="C314" s="1" t="e">
        <f t="shared" si="29"/>
        <v>#NAME?</v>
      </c>
      <c r="D314" s="1" t="e">
        <f t="shared" si="30"/>
        <v>#NAME?</v>
      </c>
      <c r="E314" t="e">
        <f t="shared" si="31"/>
        <v>#NAME?</v>
      </c>
    </row>
    <row r="315" spans="2:5">
      <c r="B315" t="e">
        <f t="shared" si="28"/>
        <v>#NAME?</v>
      </c>
      <c r="C315" s="1" t="e">
        <f t="shared" si="29"/>
        <v>#NAME?</v>
      </c>
      <c r="D315" s="1" t="e">
        <f t="shared" si="30"/>
        <v>#NAME?</v>
      </c>
      <c r="E315" t="e">
        <f t="shared" si="31"/>
        <v>#NAME?</v>
      </c>
    </row>
    <row r="316" spans="2:5">
      <c r="B316" t="e">
        <f t="shared" si="28"/>
        <v>#NAME?</v>
      </c>
      <c r="C316" s="1" t="e">
        <f t="shared" si="29"/>
        <v>#NAME?</v>
      </c>
      <c r="D316" s="1" t="e">
        <f t="shared" si="30"/>
        <v>#NAME?</v>
      </c>
      <c r="E316" t="e">
        <f t="shared" si="31"/>
        <v>#NAME?</v>
      </c>
    </row>
    <row r="317" spans="2:5">
      <c r="B317" t="e">
        <f t="shared" si="28"/>
        <v>#NAME?</v>
      </c>
      <c r="C317" s="1" t="e">
        <f t="shared" si="29"/>
        <v>#NAME?</v>
      </c>
      <c r="D317" s="1" t="e">
        <f t="shared" si="30"/>
        <v>#NAME?</v>
      </c>
      <c r="E317" t="e">
        <f t="shared" si="31"/>
        <v>#NAME?</v>
      </c>
    </row>
    <row r="318" spans="2:5">
      <c r="B318" t="e">
        <f t="shared" si="28"/>
        <v>#NAME?</v>
      </c>
      <c r="C318" s="1" t="e">
        <f t="shared" si="29"/>
        <v>#NAME?</v>
      </c>
      <c r="D318" s="1" t="e">
        <f t="shared" si="30"/>
        <v>#NAME?</v>
      </c>
      <c r="E318" t="e">
        <f t="shared" si="31"/>
        <v>#NAME?</v>
      </c>
    </row>
    <row r="319" spans="2:5">
      <c r="B319" t="e">
        <f t="shared" si="28"/>
        <v>#NAME?</v>
      </c>
      <c r="C319" s="1" t="e">
        <f t="shared" si="29"/>
        <v>#NAME?</v>
      </c>
      <c r="D319" s="1" t="e">
        <f t="shared" si="30"/>
        <v>#NAME?</v>
      </c>
      <c r="E319" t="e">
        <f t="shared" si="31"/>
        <v>#NAME?</v>
      </c>
    </row>
    <row r="320" spans="2:5">
      <c r="B320" t="e">
        <f t="shared" si="28"/>
        <v>#NAME?</v>
      </c>
      <c r="C320" s="1" t="e">
        <f t="shared" si="29"/>
        <v>#NAME?</v>
      </c>
      <c r="D320" s="1" t="e">
        <f t="shared" si="30"/>
        <v>#NAME?</v>
      </c>
      <c r="E320" t="e">
        <f t="shared" si="31"/>
        <v>#NAME?</v>
      </c>
    </row>
    <row r="321" spans="2:5">
      <c r="B321" t="e">
        <f t="shared" si="28"/>
        <v>#NAME?</v>
      </c>
      <c r="C321" s="1" t="e">
        <f t="shared" si="29"/>
        <v>#NAME?</v>
      </c>
      <c r="D321" s="1" t="e">
        <f t="shared" si="30"/>
        <v>#NAME?</v>
      </c>
      <c r="E321" t="e">
        <f t="shared" si="31"/>
        <v>#NAME?</v>
      </c>
    </row>
    <row r="322" spans="2:5">
      <c r="B322" t="e">
        <f t="shared" ref="B322:B385" si="32">Anschluss</f>
        <v>#NAME?</v>
      </c>
      <c r="C322" s="1" t="e">
        <f t="shared" ref="C322:C385" si="33">Anfangszeiten</f>
        <v>#NAME?</v>
      </c>
      <c r="D322" s="1" t="e">
        <f t="shared" ref="D322:D385" si="34">Endzeiten</f>
        <v>#NAME?</v>
      </c>
      <c r="E322" t="e">
        <f t="shared" ref="E322:E385" si="35">Tarife</f>
        <v>#NAME?</v>
      </c>
    </row>
    <row r="323" spans="2:5">
      <c r="B323" t="e">
        <f t="shared" si="32"/>
        <v>#NAME?</v>
      </c>
      <c r="C323" s="1" t="e">
        <f t="shared" si="33"/>
        <v>#NAME?</v>
      </c>
      <c r="D323" s="1" t="e">
        <f t="shared" si="34"/>
        <v>#NAME?</v>
      </c>
      <c r="E323" t="e">
        <f t="shared" si="35"/>
        <v>#NAME?</v>
      </c>
    </row>
    <row r="324" spans="2:5">
      <c r="B324" t="e">
        <f t="shared" si="32"/>
        <v>#NAME?</v>
      </c>
      <c r="C324" s="1" t="e">
        <f t="shared" si="33"/>
        <v>#NAME?</v>
      </c>
      <c r="D324" s="1" t="e">
        <f t="shared" si="34"/>
        <v>#NAME?</v>
      </c>
      <c r="E324" t="e">
        <f t="shared" si="35"/>
        <v>#NAME?</v>
      </c>
    </row>
    <row r="325" spans="2:5">
      <c r="B325" t="e">
        <f t="shared" si="32"/>
        <v>#NAME?</v>
      </c>
      <c r="C325" s="1" t="e">
        <f t="shared" si="33"/>
        <v>#NAME?</v>
      </c>
      <c r="D325" s="1" t="e">
        <f t="shared" si="34"/>
        <v>#NAME?</v>
      </c>
      <c r="E325" t="e">
        <f t="shared" si="35"/>
        <v>#NAME?</v>
      </c>
    </row>
    <row r="326" spans="2:5">
      <c r="B326" t="e">
        <f t="shared" si="32"/>
        <v>#NAME?</v>
      </c>
      <c r="C326" s="1" t="e">
        <f t="shared" si="33"/>
        <v>#NAME?</v>
      </c>
      <c r="D326" s="1" t="e">
        <f t="shared" si="34"/>
        <v>#NAME?</v>
      </c>
      <c r="E326" t="e">
        <f t="shared" si="35"/>
        <v>#NAME?</v>
      </c>
    </row>
    <row r="327" spans="2:5">
      <c r="B327" t="e">
        <f t="shared" si="32"/>
        <v>#NAME?</v>
      </c>
      <c r="C327" s="1" t="e">
        <f t="shared" si="33"/>
        <v>#NAME?</v>
      </c>
      <c r="D327" s="1" t="e">
        <f t="shared" si="34"/>
        <v>#NAME?</v>
      </c>
      <c r="E327" t="e">
        <f t="shared" si="35"/>
        <v>#NAME?</v>
      </c>
    </row>
    <row r="328" spans="2:5">
      <c r="B328" t="e">
        <f t="shared" si="32"/>
        <v>#NAME?</v>
      </c>
      <c r="C328" s="1" t="e">
        <f t="shared" si="33"/>
        <v>#NAME?</v>
      </c>
      <c r="D328" s="1" t="e">
        <f t="shared" si="34"/>
        <v>#NAME?</v>
      </c>
      <c r="E328" t="e">
        <f t="shared" si="35"/>
        <v>#NAME?</v>
      </c>
    </row>
    <row r="329" spans="2:5">
      <c r="B329" t="e">
        <f t="shared" si="32"/>
        <v>#NAME?</v>
      </c>
      <c r="C329" s="1" t="e">
        <f t="shared" si="33"/>
        <v>#NAME?</v>
      </c>
      <c r="D329" s="1" t="e">
        <f t="shared" si="34"/>
        <v>#NAME?</v>
      </c>
      <c r="E329" t="e">
        <f t="shared" si="35"/>
        <v>#NAME?</v>
      </c>
    </row>
    <row r="330" spans="2:5">
      <c r="B330" t="e">
        <f t="shared" si="32"/>
        <v>#NAME?</v>
      </c>
      <c r="C330" s="1" t="e">
        <f t="shared" si="33"/>
        <v>#NAME?</v>
      </c>
      <c r="D330" s="1" t="e">
        <f t="shared" si="34"/>
        <v>#NAME?</v>
      </c>
      <c r="E330" t="e">
        <f t="shared" si="35"/>
        <v>#NAME?</v>
      </c>
    </row>
    <row r="331" spans="2:5">
      <c r="B331" t="e">
        <f t="shared" si="32"/>
        <v>#NAME?</v>
      </c>
      <c r="C331" s="1" t="e">
        <f t="shared" si="33"/>
        <v>#NAME?</v>
      </c>
      <c r="D331" s="1" t="e">
        <f t="shared" si="34"/>
        <v>#NAME?</v>
      </c>
      <c r="E331" t="e">
        <f t="shared" si="35"/>
        <v>#NAME?</v>
      </c>
    </row>
    <row r="332" spans="2:5">
      <c r="B332" t="e">
        <f t="shared" si="32"/>
        <v>#NAME?</v>
      </c>
      <c r="C332" s="1" t="e">
        <f t="shared" si="33"/>
        <v>#NAME?</v>
      </c>
      <c r="D332" s="1" t="e">
        <f t="shared" si="34"/>
        <v>#NAME?</v>
      </c>
      <c r="E332" t="e">
        <f t="shared" si="35"/>
        <v>#NAME?</v>
      </c>
    </row>
    <row r="333" spans="2:5">
      <c r="B333" t="e">
        <f t="shared" si="32"/>
        <v>#NAME?</v>
      </c>
      <c r="C333" s="1" t="e">
        <f t="shared" si="33"/>
        <v>#NAME?</v>
      </c>
      <c r="D333" s="1" t="e">
        <f t="shared" si="34"/>
        <v>#NAME?</v>
      </c>
      <c r="E333" t="e">
        <f t="shared" si="35"/>
        <v>#NAME?</v>
      </c>
    </row>
    <row r="334" spans="2:5">
      <c r="B334" t="e">
        <f t="shared" si="32"/>
        <v>#NAME?</v>
      </c>
      <c r="C334" s="1" t="e">
        <f t="shared" si="33"/>
        <v>#NAME?</v>
      </c>
      <c r="D334" s="1" t="e">
        <f t="shared" si="34"/>
        <v>#NAME?</v>
      </c>
      <c r="E334" t="e">
        <f t="shared" si="35"/>
        <v>#NAME?</v>
      </c>
    </row>
    <row r="335" spans="2:5">
      <c r="B335" t="e">
        <f t="shared" si="32"/>
        <v>#NAME?</v>
      </c>
      <c r="C335" s="1" t="e">
        <f t="shared" si="33"/>
        <v>#NAME?</v>
      </c>
      <c r="D335" s="1" t="e">
        <f t="shared" si="34"/>
        <v>#NAME?</v>
      </c>
      <c r="E335" t="e">
        <f t="shared" si="35"/>
        <v>#NAME?</v>
      </c>
    </row>
    <row r="336" spans="2:5">
      <c r="B336" t="e">
        <f t="shared" si="32"/>
        <v>#NAME?</v>
      </c>
      <c r="C336" s="1" t="e">
        <f t="shared" si="33"/>
        <v>#NAME?</v>
      </c>
      <c r="D336" s="1" t="e">
        <f t="shared" si="34"/>
        <v>#NAME?</v>
      </c>
      <c r="E336" t="e">
        <f t="shared" si="35"/>
        <v>#NAME?</v>
      </c>
    </row>
    <row r="337" spans="2:5">
      <c r="B337" t="e">
        <f t="shared" si="32"/>
        <v>#NAME?</v>
      </c>
      <c r="C337" s="1" t="e">
        <f t="shared" si="33"/>
        <v>#NAME?</v>
      </c>
      <c r="D337" s="1" t="e">
        <f t="shared" si="34"/>
        <v>#NAME?</v>
      </c>
      <c r="E337" t="e">
        <f t="shared" si="35"/>
        <v>#NAME?</v>
      </c>
    </row>
    <row r="338" spans="2:5">
      <c r="B338" t="e">
        <f t="shared" si="32"/>
        <v>#NAME?</v>
      </c>
      <c r="C338" s="1" t="e">
        <f t="shared" si="33"/>
        <v>#NAME?</v>
      </c>
      <c r="D338" s="1" t="e">
        <f t="shared" si="34"/>
        <v>#NAME?</v>
      </c>
      <c r="E338" t="e">
        <f t="shared" si="35"/>
        <v>#NAME?</v>
      </c>
    </row>
    <row r="339" spans="2:5">
      <c r="B339" t="e">
        <f t="shared" si="32"/>
        <v>#NAME?</v>
      </c>
      <c r="C339" s="1" t="e">
        <f t="shared" si="33"/>
        <v>#NAME?</v>
      </c>
      <c r="D339" s="1" t="e">
        <f t="shared" si="34"/>
        <v>#NAME?</v>
      </c>
      <c r="E339" t="e">
        <f t="shared" si="35"/>
        <v>#NAME?</v>
      </c>
    </row>
    <row r="340" spans="2:5">
      <c r="B340" t="e">
        <f t="shared" si="32"/>
        <v>#NAME?</v>
      </c>
      <c r="C340" s="1" t="e">
        <f t="shared" si="33"/>
        <v>#NAME?</v>
      </c>
      <c r="D340" s="1" t="e">
        <f t="shared" si="34"/>
        <v>#NAME?</v>
      </c>
      <c r="E340" t="e">
        <f t="shared" si="35"/>
        <v>#NAME?</v>
      </c>
    </row>
    <row r="341" spans="2:5">
      <c r="B341" t="e">
        <f t="shared" si="32"/>
        <v>#NAME?</v>
      </c>
      <c r="C341" s="1" t="e">
        <f t="shared" si="33"/>
        <v>#NAME?</v>
      </c>
      <c r="D341" s="1" t="e">
        <f t="shared" si="34"/>
        <v>#NAME?</v>
      </c>
      <c r="E341" t="e">
        <f t="shared" si="35"/>
        <v>#NAME?</v>
      </c>
    </row>
    <row r="342" spans="2:5">
      <c r="B342" t="e">
        <f t="shared" si="32"/>
        <v>#NAME?</v>
      </c>
      <c r="C342" s="1" t="e">
        <f t="shared" si="33"/>
        <v>#NAME?</v>
      </c>
      <c r="D342" s="1" t="e">
        <f t="shared" si="34"/>
        <v>#NAME?</v>
      </c>
      <c r="E342" t="e">
        <f t="shared" si="35"/>
        <v>#NAME?</v>
      </c>
    </row>
    <row r="343" spans="2:5">
      <c r="B343" t="e">
        <f t="shared" si="32"/>
        <v>#NAME?</v>
      </c>
      <c r="C343" s="1" t="e">
        <f t="shared" si="33"/>
        <v>#NAME?</v>
      </c>
      <c r="D343" s="1" t="e">
        <f t="shared" si="34"/>
        <v>#NAME?</v>
      </c>
      <c r="E343" t="e">
        <f t="shared" si="35"/>
        <v>#NAME?</v>
      </c>
    </row>
    <row r="344" spans="2:5">
      <c r="B344" t="e">
        <f t="shared" si="32"/>
        <v>#NAME?</v>
      </c>
      <c r="C344" s="1" t="e">
        <f t="shared" si="33"/>
        <v>#NAME?</v>
      </c>
      <c r="D344" s="1" t="e">
        <f t="shared" si="34"/>
        <v>#NAME?</v>
      </c>
      <c r="E344" t="e">
        <f t="shared" si="35"/>
        <v>#NAME?</v>
      </c>
    </row>
    <row r="345" spans="2:5">
      <c r="B345" t="e">
        <f t="shared" si="32"/>
        <v>#NAME?</v>
      </c>
      <c r="C345" s="1" t="e">
        <f t="shared" si="33"/>
        <v>#NAME?</v>
      </c>
      <c r="D345" s="1" t="e">
        <f t="shared" si="34"/>
        <v>#NAME?</v>
      </c>
      <c r="E345" t="e">
        <f t="shared" si="35"/>
        <v>#NAME?</v>
      </c>
    </row>
    <row r="346" spans="2:5">
      <c r="B346" t="e">
        <f t="shared" si="32"/>
        <v>#NAME?</v>
      </c>
      <c r="C346" s="1" t="e">
        <f t="shared" si="33"/>
        <v>#NAME?</v>
      </c>
      <c r="D346" s="1" t="e">
        <f t="shared" si="34"/>
        <v>#NAME?</v>
      </c>
      <c r="E346" t="e">
        <f t="shared" si="35"/>
        <v>#NAME?</v>
      </c>
    </row>
    <row r="347" spans="2:5">
      <c r="B347" t="e">
        <f t="shared" si="32"/>
        <v>#NAME?</v>
      </c>
      <c r="C347" s="1" t="e">
        <f t="shared" si="33"/>
        <v>#NAME?</v>
      </c>
      <c r="D347" s="1" t="e">
        <f t="shared" si="34"/>
        <v>#NAME?</v>
      </c>
      <c r="E347" t="e">
        <f t="shared" si="35"/>
        <v>#NAME?</v>
      </c>
    </row>
    <row r="348" spans="2:5">
      <c r="B348" t="e">
        <f t="shared" si="32"/>
        <v>#NAME?</v>
      </c>
      <c r="C348" s="1" t="e">
        <f t="shared" si="33"/>
        <v>#NAME?</v>
      </c>
      <c r="D348" s="1" t="e">
        <f t="shared" si="34"/>
        <v>#NAME?</v>
      </c>
      <c r="E348" t="e">
        <f t="shared" si="35"/>
        <v>#NAME?</v>
      </c>
    </row>
    <row r="349" spans="2:5">
      <c r="B349" t="e">
        <f t="shared" si="32"/>
        <v>#NAME?</v>
      </c>
      <c r="C349" s="1" t="e">
        <f t="shared" si="33"/>
        <v>#NAME?</v>
      </c>
      <c r="D349" s="1" t="e">
        <f t="shared" si="34"/>
        <v>#NAME?</v>
      </c>
      <c r="E349" t="e">
        <f t="shared" si="35"/>
        <v>#NAME?</v>
      </c>
    </row>
    <row r="350" spans="2:5">
      <c r="B350" t="e">
        <f t="shared" si="32"/>
        <v>#NAME?</v>
      </c>
      <c r="C350" s="1" t="e">
        <f t="shared" si="33"/>
        <v>#NAME?</v>
      </c>
      <c r="D350" s="1" t="e">
        <f t="shared" si="34"/>
        <v>#NAME?</v>
      </c>
      <c r="E350" t="e">
        <f t="shared" si="35"/>
        <v>#NAME?</v>
      </c>
    </row>
    <row r="351" spans="2:5">
      <c r="B351" t="e">
        <f t="shared" si="32"/>
        <v>#NAME?</v>
      </c>
      <c r="C351" s="1" t="e">
        <f t="shared" si="33"/>
        <v>#NAME?</v>
      </c>
      <c r="D351" s="1" t="e">
        <f t="shared" si="34"/>
        <v>#NAME?</v>
      </c>
      <c r="E351" t="e">
        <f t="shared" si="35"/>
        <v>#NAME?</v>
      </c>
    </row>
    <row r="352" spans="2:5">
      <c r="B352" t="e">
        <f t="shared" si="32"/>
        <v>#NAME?</v>
      </c>
      <c r="C352" s="1" t="e">
        <f t="shared" si="33"/>
        <v>#NAME?</v>
      </c>
      <c r="D352" s="1" t="e">
        <f t="shared" si="34"/>
        <v>#NAME?</v>
      </c>
      <c r="E352" t="e">
        <f t="shared" si="35"/>
        <v>#NAME?</v>
      </c>
    </row>
    <row r="353" spans="2:5">
      <c r="B353" t="e">
        <f t="shared" si="32"/>
        <v>#NAME?</v>
      </c>
      <c r="C353" s="1" t="e">
        <f t="shared" si="33"/>
        <v>#NAME?</v>
      </c>
      <c r="D353" s="1" t="e">
        <f t="shared" si="34"/>
        <v>#NAME?</v>
      </c>
      <c r="E353" t="e">
        <f t="shared" si="35"/>
        <v>#NAME?</v>
      </c>
    </row>
    <row r="354" spans="2:5">
      <c r="B354" t="e">
        <f t="shared" si="32"/>
        <v>#NAME?</v>
      </c>
      <c r="C354" s="1" t="e">
        <f t="shared" si="33"/>
        <v>#NAME?</v>
      </c>
      <c r="D354" s="1" t="e">
        <f t="shared" si="34"/>
        <v>#NAME?</v>
      </c>
      <c r="E354" t="e">
        <f t="shared" si="35"/>
        <v>#NAME?</v>
      </c>
    </row>
    <row r="355" spans="2:5">
      <c r="B355" t="e">
        <f t="shared" si="32"/>
        <v>#NAME?</v>
      </c>
      <c r="C355" s="1" t="e">
        <f t="shared" si="33"/>
        <v>#NAME?</v>
      </c>
      <c r="D355" s="1" t="e">
        <f t="shared" si="34"/>
        <v>#NAME?</v>
      </c>
      <c r="E355" t="e">
        <f t="shared" si="35"/>
        <v>#NAME?</v>
      </c>
    </row>
    <row r="356" spans="2:5">
      <c r="B356" t="e">
        <f t="shared" si="32"/>
        <v>#NAME?</v>
      </c>
      <c r="C356" s="1" t="e">
        <f t="shared" si="33"/>
        <v>#NAME?</v>
      </c>
      <c r="D356" s="1" t="e">
        <f t="shared" si="34"/>
        <v>#NAME?</v>
      </c>
      <c r="E356" t="e">
        <f t="shared" si="35"/>
        <v>#NAME?</v>
      </c>
    </row>
    <row r="357" spans="2:5">
      <c r="B357" t="e">
        <f t="shared" si="32"/>
        <v>#NAME?</v>
      </c>
      <c r="C357" s="1" t="e">
        <f t="shared" si="33"/>
        <v>#NAME?</v>
      </c>
      <c r="D357" s="1" t="e">
        <f t="shared" si="34"/>
        <v>#NAME?</v>
      </c>
      <c r="E357" t="e">
        <f t="shared" si="35"/>
        <v>#NAME?</v>
      </c>
    </row>
    <row r="358" spans="2:5">
      <c r="B358" t="e">
        <f t="shared" si="32"/>
        <v>#NAME?</v>
      </c>
      <c r="C358" s="1" t="e">
        <f t="shared" si="33"/>
        <v>#NAME?</v>
      </c>
      <c r="D358" s="1" t="e">
        <f t="shared" si="34"/>
        <v>#NAME?</v>
      </c>
      <c r="E358" t="e">
        <f t="shared" si="35"/>
        <v>#NAME?</v>
      </c>
    </row>
    <row r="359" spans="2:5">
      <c r="B359" t="e">
        <f t="shared" si="32"/>
        <v>#NAME?</v>
      </c>
      <c r="C359" s="1" t="e">
        <f t="shared" si="33"/>
        <v>#NAME?</v>
      </c>
      <c r="D359" s="1" t="e">
        <f t="shared" si="34"/>
        <v>#NAME?</v>
      </c>
      <c r="E359" t="e">
        <f t="shared" si="35"/>
        <v>#NAME?</v>
      </c>
    </row>
    <row r="360" spans="2:5">
      <c r="B360" t="e">
        <f t="shared" si="32"/>
        <v>#NAME?</v>
      </c>
      <c r="C360" s="1" t="e">
        <f t="shared" si="33"/>
        <v>#NAME?</v>
      </c>
      <c r="D360" s="1" t="e">
        <f t="shared" si="34"/>
        <v>#NAME?</v>
      </c>
      <c r="E360" t="e">
        <f t="shared" si="35"/>
        <v>#NAME?</v>
      </c>
    </row>
    <row r="361" spans="2:5">
      <c r="B361" t="e">
        <f t="shared" si="32"/>
        <v>#NAME?</v>
      </c>
      <c r="C361" s="1" t="e">
        <f t="shared" si="33"/>
        <v>#NAME?</v>
      </c>
      <c r="D361" s="1" t="e">
        <f t="shared" si="34"/>
        <v>#NAME?</v>
      </c>
      <c r="E361" t="e">
        <f t="shared" si="35"/>
        <v>#NAME?</v>
      </c>
    </row>
    <row r="362" spans="2:5">
      <c r="B362" t="e">
        <f t="shared" si="32"/>
        <v>#NAME?</v>
      </c>
      <c r="C362" s="1" t="e">
        <f t="shared" si="33"/>
        <v>#NAME?</v>
      </c>
      <c r="D362" s="1" t="e">
        <f t="shared" si="34"/>
        <v>#NAME?</v>
      </c>
      <c r="E362" t="e">
        <f t="shared" si="35"/>
        <v>#NAME?</v>
      </c>
    </row>
    <row r="363" spans="2:5">
      <c r="B363" t="e">
        <f t="shared" si="32"/>
        <v>#NAME?</v>
      </c>
      <c r="C363" s="1" t="e">
        <f t="shared" si="33"/>
        <v>#NAME?</v>
      </c>
      <c r="D363" s="1" t="e">
        <f t="shared" si="34"/>
        <v>#NAME?</v>
      </c>
      <c r="E363" t="e">
        <f t="shared" si="35"/>
        <v>#NAME?</v>
      </c>
    </row>
    <row r="364" spans="2:5">
      <c r="B364" t="e">
        <f t="shared" si="32"/>
        <v>#NAME?</v>
      </c>
      <c r="C364" s="1" t="e">
        <f t="shared" si="33"/>
        <v>#NAME?</v>
      </c>
      <c r="D364" s="1" t="e">
        <f t="shared" si="34"/>
        <v>#NAME?</v>
      </c>
      <c r="E364" t="e">
        <f t="shared" si="35"/>
        <v>#NAME?</v>
      </c>
    </row>
    <row r="365" spans="2:5">
      <c r="B365" t="e">
        <f t="shared" si="32"/>
        <v>#NAME?</v>
      </c>
      <c r="C365" s="1" t="e">
        <f t="shared" si="33"/>
        <v>#NAME?</v>
      </c>
      <c r="D365" s="1" t="e">
        <f t="shared" si="34"/>
        <v>#NAME?</v>
      </c>
      <c r="E365" t="e">
        <f t="shared" si="35"/>
        <v>#NAME?</v>
      </c>
    </row>
    <row r="366" spans="2:5">
      <c r="B366" t="e">
        <f t="shared" si="32"/>
        <v>#NAME?</v>
      </c>
      <c r="C366" s="1" t="e">
        <f t="shared" si="33"/>
        <v>#NAME?</v>
      </c>
      <c r="D366" s="1" t="e">
        <f t="shared" si="34"/>
        <v>#NAME?</v>
      </c>
      <c r="E366" t="e">
        <f t="shared" si="35"/>
        <v>#NAME?</v>
      </c>
    </row>
    <row r="367" spans="2:5">
      <c r="B367" t="e">
        <f t="shared" si="32"/>
        <v>#NAME?</v>
      </c>
      <c r="C367" s="1" t="e">
        <f t="shared" si="33"/>
        <v>#NAME?</v>
      </c>
      <c r="D367" s="1" t="e">
        <f t="shared" si="34"/>
        <v>#NAME?</v>
      </c>
      <c r="E367" t="e">
        <f t="shared" si="35"/>
        <v>#NAME?</v>
      </c>
    </row>
    <row r="368" spans="2:5">
      <c r="B368" t="e">
        <f t="shared" si="32"/>
        <v>#NAME?</v>
      </c>
      <c r="C368" s="1" t="e">
        <f t="shared" si="33"/>
        <v>#NAME?</v>
      </c>
      <c r="D368" s="1" t="e">
        <f t="shared" si="34"/>
        <v>#NAME?</v>
      </c>
      <c r="E368" t="e">
        <f t="shared" si="35"/>
        <v>#NAME?</v>
      </c>
    </row>
    <row r="369" spans="2:5">
      <c r="B369" t="e">
        <f t="shared" si="32"/>
        <v>#NAME?</v>
      </c>
      <c r="C369" s="1" t="e">
        <f t="shared" si="33"/>
        <v>#NAME?</v>
      </c>
      <c r="D369" s="1" t="e">
        <f t="shared" si="34"/>
        <v>#NAME?</v>
      </c>
      <c r="E369" t="e">
        <f t="shared" si="35"/>
        <v>#NAME?</v>
      </c>
    </row>
    <row r="370" spans="2:5">
      <c r="B370" t="e">
        <f t="shared" si="32"/>
        <v>#NAME?</v>
      </c>
      <c r="C370" s="1" t="e">
        <f t="shared" si="33"/>
        <v>#NAME?</v>
      </c>
      <c r="D370" s="1" t="e">
        <f t="shared" si="34"/>
        <v>#NAME?</v>
      </c>
      <c r="E370" t="e">
        <f t="shared" si="35"/>
        <v>#NAME?</v>
      </c>
    </row>
    <row r="371" spans="2:5">
      <c r="B371" t="e">
        <f t="shared" si="32"/>
        <v>#NAME?</v>
      </c>
      <c r="C371" s="1" t="e">
        <f t="shared" si="33"/>
        <v>#NAME?</v>
      </c>
      <c r="D371" s="1" t="e">
        <f t="shared" si="34"/>
        <v>#NAME?</v>
      </c>
      <c r="E371" t="e">
        <f t="shared" si="35"/>
        <v>#NAME?</v>
      </c>
    </row>
    <row r="372" spans="2:5">
      <c r="B372" t="e">
        <f t="shared" si="32"/>
        <v>#NAME?</v>
      </c>
      <c r="C372" s="1" t="e">
        <f t="shared" si="33"/>
        <v>#NAME?</v>
      </c>
      <c r="D372" s="1" t="e">
        <f t="shared" si="34"/>
        <v>#NAME?</v>
      </c>
      <c r="E372" t="e">
        <f t="shared" si="35"/>
        <v>#NAME?</v>
      </c>
    </row>
    <row r="373" spans="2:5">
      <c r="B373" t="e">
        <f t="shared" si="32"/>
        <v>#NAME?</v>
      </c>
      <c r="C373" s="1" t="e">
        <f t="shared" si="33"/>
        <v>#NAME?</v>
      </c>
      <c r="D373" s="1" t="e">
        <f t="shared" si="34"/>
        <v>#NAME?</v>
      </c>
      <c r="E373" t="e">
        <f t="shared" si="35"/>
        <v>#NAME?</v>
      </c>
    </row>
    <row r="374" spans="2:5">
      <c r="B374" t="e">
        <f t="shared" si="32"/>
        <v>#NAME?</v>
      </c>
      <c r="C374" s="1" t="e">
        <f t="shared" si="33"/>
        <v>#NAME?</v>
      </c>
      <c r="D374" s="1" t="e">
        <f t="shared" si="34"/>
        <v>#NAME?</v>
      </c>
      <c r="E374" t="e">
        <f t="shared" si="35"/>
        <v>#NAME?</v>
      </c>
    </row>
    <row r="375" spans="2:5">
      <c r="B375" t="e">
        <f t="shared" si="32"/>
        <v>#NAME?</v>
      </c>
      <c r="C375" s="1" t="e">
        <f t="shared" si="33"/>
        <v>#NAME?</v>
      </c>
      <c r="D375" s="1" t="e">
        <f t="shared" si="34"/>
        <v>#NAME?</v>
      </c>
      <c r="E375" t="e">
        <f t="shared" si="35"/>
        <v>#NAME?</v>
      </c>
    </row>
    <row r="376" spans="2:5">
      <c r="B376" t="e">
        <f t="shared" si="32"/>
        <v>#NAME?</v>
      </c>
      <c r="C376" s="1" t="e">
        <f t="shared" si="33"/>
        <v>#NAME?</v>
      </c>
      <c r="D376" s="1" t="e">
        <f t="shared" si="34"/>
        <v>#NAME?</v>
      </c>
      <c r="E376" t="e">
        <f t="shared" si="35"/>
        <v>#NAME?</v>
      </c>
    </row>
    <row r="377" spans="2:5">
      <c r="B377" t="e">
        <f t="shared" si="32"/>
        <v>#NAME?</v>
      </c>
      <c r="C377" s="1" t="e">
        <f t="shared" si="33"/>
        <v>#NAME?</v>
      </c>
      <c r="D377" s="1" t="e">
        <f t="shared" si="34"/>
        <v>#NAME?</v>
      </c>
      <c r="E377" t="e">
        <f t="shared" si="35"/>
        <v>#NAME?</v>
      </c>
    </row>
    <row r="378" spans="2:5">
      <c r="B378" t="e">
        <f t="shared" si="32"/>
        <v>#NAME?</v>
      </c>
      <c r="C378" s="1" t="e">
        <f t="shared" si="33"/>
        <v>#NAME?</v>
      </c>
      <c r="D378" s="1" t="e">
        <f t="shared" si="34"/>
        <v>#NAME?</v>
      </c>
      <c r="E378" t="e">
        <f t="shared" si="35"/>
        <v>#NAME?</v>
      </c>
    </row>
    <row r="379" spans="2:5">
      <c r="B379" t="e">
        <f t="shared" si="32"/>
        <v>#NAME?</v>
      </c>
      <c r="C379" s="1" t="e">
        <f t="shared" si="33"/>
        <v>#NAME?</v>
      </c>
      <c r="D379" s="1" t="e">
        <f t="shared" si="34"/>
        <v>#NAME?</v>
      </c>
      <c r="E379" t="e">
        <f t="shared" si="35"/>
        <v>#NAME?</v>
      </c>
    </row>
    <row r="380" spans="2:5">
      <c r="B380" t="e">
        <f t="shared" si="32"/>
        <v>#NAME?</v>
      </c>
      <c r="C380" s="1" t="e">
        <f t="shared" si="33"/>
        <v>#NAME?</v>
      </c>
      <c r="D380" s="1" t="e">
        <f t="shared" si="34"/>
        <v>#NAME?</v>
      </c>
      <c r="E380" t="e">
        <f t="shared" si="35"/>
        <v>#NAME?</v>
      </c>
    </row>
    <row r="381" spans="2:5">
      <c r="B381" t="e">
        <f t="shared" si="32"/>
        <v>#NAME?</v>
      </c>
      <c r="C381" s="1" t="e">
        <f t="shared" si="33"/>
        <v>#NAME?</v>
      </c>
      <c r="D381" s="1" t="e">
        <f t="shared" si="34"/>
        <v>#NAME?</v>
      </c>
      <c r="E381" t="e">
        <f t="shared" si="35"/>
        <v>#NAME?</v>
      </c>
    </row>
    <row r="382" spans="2:5">
      <c r="B382" t="e">
        <f t="shared" si="32"/>
        <v>#NAME?</v>
      </c>
      <c r="C382" s="1" t="e">
        <f t="shared" si="33"/>
        <v>#NAME?</v>
      </c>
      <c r="D382" s="1" t="e">
        <f t="shared" si="34"/>
        <v>#NAME?</v>
      </c>
      <c r="E382" t="e">
        <f t="shared" si="35"/>
        <v>#NAME?</v>
      </c>
    </row>
    <row r="383" spans="2:5">
      <c r="B383" t="e">
        <f t="shared" si="32"/>
        <v>#NAME?</v>
      </c>
      <c r="C383" s="1" t="e">
        <f t="shared" si="33"/>
        <v>#NAME?</v>
      </c>
      <c r="D383" s="1" t="e">
        <f t="shared" si="34"/>
        <v>#NAME?</v>
      </c>
      <c r="E383" t="e">
        <f t="shared" si="35"/>
        <v>#NAME?</v>
      </c>
    </row>
    <row r="384" spans="2:5">
      <c r="B384" t="e">
        <f t="shared" si="32"/>
        <v>#NAME?</v>
      </c>
      <c r="C384" s="1" t="e">
        <f t="shared" si="33"/>
        <v>#NAME?</v>
      </c>
      <c r="D384" s="1" t="e">
        <f t="shared" si="34"/>
        <v>#NAME?</v>
      </c>
      <c r="E384" t="e">
        <f t="shared" si="35"/>
        <v>#NAME?</v>
      </c>
    </row>
    <row r="385" spans="2:5">
      <c r="B385" t="e">
        <f t="shared" si="32"/>
        <v>#NAME?</v>
      </c>
      <c r="C385" s="1" t="e">
        <f t="shared" si="33"/>
        <v>#NAME?</v>
      </c>
      <c r="D385" s="1" t="e">
        <f t="shared" si="34"/>
        <v>#NAME?</v>
      </c>
      <c r="E385" t="e">
        <f t="shared" si="35"/>
        <v>#NAME?</v>
      </c>
    </row>
    <row r="386" spans="2:5">
      <c r="B386" t="e">
        <f t="shared" ref="B386:B449" si="36">Anschluss</f>
        <v>#NAME?</v>
      </c>
      <c r="C386" s="1" t="e">
        <f t="shared" ref="C386:C449" si="37">Anfangszeiten</f>
        <v>#NAME?</v>
      </c>
      <c r="D386" s="1" t="e">
        <f t="shared" ref="D386:D449" si="38">Endzeiten</f>
        <v>#NAME?</v>
      </c>
      <c r="E386" t="e">
        <f t="shared" ref="E386:E449" si="39">Tarife</f>
        <v>#NAME?</v>
      </c>
    </row>
    <row r="387" spans="2:5">
      <c r="B387" t="e">
        <f t="shared" si="36"/>
        <v>#NAME?</v>
      </c>
      <c r="C387" s="1" t="e">
        <f t="shared" si="37"/>
        <v>#NAME?</v>
      </c>
      <c r="D387" s="1" t="e">
        <f t="shared" si="38"/>
        <v>#NAME?</v>
      </c>
      <c r="E387" t="e">
        <f t="shared" si="39"/>
        <v>#NAME?</v>
      </c>
    </row>
    <row r="388" spans="2:5">
      <c r="B388" t="e">
        <f t="shared" si="36"/>
        <v>#NAME?</v>
      </c>
      <c r="C388" s="1" t="e">
        <f t="shared" si="37"/>
        <v>#NAME?</v>
      </c>
      <c r="D388" s="1" t="e">
        <f t="shared" si="38"/>
        <v>#NAME?</v>
      </c>
      <c r="E388" t="e">
        <f t="shared" si="39"/>
        <v>#NAME?</v>
      </c>
    </row>
    <row r="389" spans="2:5">
      <c r="B389" t="e">
        <f t="shared" si="36"/>
        <v>#NAME?</v>
      </c>
      <c r="C389" s="1" t="e">
        <f t="shared" si="37"/>
        <v>#NAME?</v>
      </c>
      <c r="D389" s="1" t="e">
        <f t="shared" si="38"/>
        <v>#NAME?</v>
      </c>
      <c r="E389" t="e">
        <f t="shared" si="39"/>
        <v>#NAME?</v>
      </c>
    </row>
    <row r="390" spans="2:5">
      <c r="B390" t="e">
        <f t="shared" si="36"/>
        <v>#NAME?</v>
      </c>
      <c r="C390" s="1" t="e">
        <f t="shared" si="37"/>
        <v>#NAME?</v>
      </c>
      <c r="D390" s="1" t="e">
        <f t="shared" si="38"/>
        <v>#NAME?</v>
      </c>
      <c r="E390" t="e">
        <f t="shared" si="39"/>
        <v>#NAME?</v>
      </c>
    </row>
    <row r="391" spans="2:5">
      <c r="B391" t="e">
        <f t="shared" si="36"/>
        <v>#NAME?</v>
      </c>
      <c r="C391" s="1" t="e">
        <f t="shared" si="37"/>
        <v>#NAME?</v>
      </c>
      <c r="D391" s="1" t="e">
        <f t="shared" si="38"/>
        <v>#NAME?</v>
      </c>
      <c r="E391" t="e">
        <f t="shared" si="39"/>
        <v>#NAME?</v>
      </c>
    </row>
    <row r="392" spans="2:5">
      <c r="B392" t="e">
        <f t="shared" si="36"/>
        <v>#NAME?</v>
      </c>
      <c r="C392" s="1" t="e">
        <f t="shared" si="37"/>
        <v>#NAME?</v>
      </c>
      <c r="D392" s="1" t="e">
        <f t="shared" si="38"/>
        <v>#NAME?</v>
      </c>
      <c r="E392" t="e">
        <f t="shared" si="39"/>
        <v>#NAME?</v>
      </c>
    </row>
    <row r="393" spans="2:5">
      <c r="B393" t="e">
        <f t="shared" si="36"/>
        <v>#NAME?</v>
      </c>
      <c r="C393" s="1" t="e">
        <f t="shared" si="37"/>
        <v>#NAME?</v>
      </c>
      <c r="D393" s="1" t="e">
        <f t="shared" si="38"/>
        <v>#NAME?</v>
      </c>
      <c r="E393" t="e">
        <f t="shared" si="39"/>
        <v>#NAME?</v>
      </c>
    </row>
    <row r="394" spans="2:5">
      <c r="B394" t="e">
        <f t="shared" si="36"/>
        <v>#NAME?</v>
      </c>
      <c r="C394" s="1" t="e">
        <f t="shared" si="37"/>
        <v>#NAME?</v>
      </c>
      <c r="D394" s="1" t="e">
        <f t="shared" si="38"/>
        <v>#NAME?</v>
      </c>
      <c r="E394" t="e">
        <f t="shared" si="39"/>
        <v>#NAME?</v>
      </c>
    </row>
    <row r="395" spans="2:5">
      <c r="B395" t="e">
        <f t="shared" si="36"/>
        <v>#NAME?</v>
      </c>
      <c r="C395" s="1" t="e">
        <f t="shared" si="37"/>
        <v>#NAME?</v>
      </c>
      <c r="D395" s="1" t="e">
        <f t="shared" si="38"/>
        <v>#NAME?</v>
      </c>
      <c r="E395" t="e">
        <f t="shared" si="39"/>
        <v>#NAME?</v>
      </c>
    </row>
    <row r="396" spans="2:5">
      <c r="B396" t="e">
        <f t="shared" si="36"/>
        <v>#NAME?</v>
      </c>
      <c r="C396" s="1" t="e">
        <f t="shared" si="37"/>
        <v>#NAME?</v>
      </c>
      <c r="D396" s="1" t="e">
        <f t="shared" si="38"/>
        <v>#NAME?</v>
      </c>
      <c r="E396" t="e">
        <f t="shared" si="39"/>
        <v>#NAME?</v>
      </c>
    </row>
    <row r="397" spans="2:5">
      <c r="B397" t="e">
        <f t="shared" si="36"/>
        <v>#NAME?</v>
      </c>
      <c r="C397" s="1" t="e">
        <f t="shared" si="37"/>
        <v>#NAME?</v>
      </c>
      <c r="D397" s="1" t="e">
        <f t="shared" si="38"/>
        <v>#NAME?</v>
      </c>
      <c r="E397" t="e">
        <f t="shared" si="39"/>
        <v>#NAME?</v>
      </c>
    </row>
    <row r="398" spans="2:5">
      <c r="B398" t="e">
        <f t="shared" si="36"/>
        <v>#NAME?</v>
      </c>
      <c r="C398" s="1" t="e">
        <f t="shared" si="37"/>
        <v>#NAME?</v>
      </c>
      <c r="D398" s="1" t="e">
        <f t="shared" si="38"/>
        <v>#NAME?</v>
      </c>
      <c r="E398" t="e">
        <f t="shared" si="39"/>
        <v>#NAME?</v>
      </c>
    </row>
    <row r="399" spans="2:5">
      <c r="B399" t="e">
        <f t="shared" si="36"/>
        <v>#NAME?</v>
      </c>
      <c r="C399" s="1" t="e">
        <f t="shared" si="37"/>
        <v>#NAME?</v>
      </c>
      <c r="D399" s="1" t="e">
        <f t="shared" si="38"/>
        <v>#NAME?</v>
      </c>
      <c r="E399" t="e">
        <f t="shared" si="39"/>
        <v>#NAME?</v>
      </c>
    </row>
    <row r="400" spans="2:5">
      <c r="B400" t="e">
        <f t="shared" si="36"/>
        <v>#NAME?</v>
      </c>
      <c r="C400" s="1" t="e">
        <f t="shared" si="37"/>
        <v>#NAME?</v>
      </c>
      <c r="D400" s="1" t="e">
        <f t="shared" si="38"/>
        <v>#NAME?</v>
      </c>
      <c r="E400" t="e">
        <f t="shared" si="39"/>
        <v>#NAME?</v>
      </c>
    </row>
    <row r="401" spans="2:5">
      <c r="B401" t="e">
        <f t="shared" si="36"/>
        <v>#NAME?</v>
      </c>
      <c r="C401" s="1" t="e">
        <f t="shared" si="37"/>
        <v>#NAME?</v>
      </c>
      <c r="D401" s="1" t="e">
        <f t="shared" si="38"/>
        <v>#NAME?</v>
      </c>
      <c r="E401" t="e">
        <f t="shared" si="39"/>
        <v>#NAME?</v>
      </c>
    </row>
    <row r="402" spans="2:5">
      <c r="B402" t="e">
        <f t="shared" si="36"/>
        <v>#NAME?</v>
      </c>
      <c r="C402" s="1" t="e">
        <f t="shared" si="37"/>
        <v>#NAME?</v>
      </c>
      <c r="D402" s="1" t="e">
        <f t="shared" si="38"/>
        <v>#NAME?</v>
      </c>
      <c r="E402" t="e">
        <f t="shared" si="39"/>
        <v>#NAME?</v>
      </c>
    </row>
    <row r="403" spans="2:5">
      <c r="B403" t="e">
        <f t="shared" si="36"/>
        <v>#NAME?</v>
      </c>
      <c r="C403" s="1" t="e">
        <f t="shared" si="37"/>
        <v>#NAME?</v>
      </c>
      <c r="D403" s="1" t="e">
        <f t="shared" si="38"/>
        <v>#NAME?</v>
      </c>
      <c r="E403" t="e">
        <f t="shared" si="39"/>
        <v>#NAME?</v>
      </c>
    </row>
    <row r="404" spans="2:5">
      <c r="B404" t="e">
        <f t="shared" si="36"/>
        <v>#NAME?</v>
      </c>
      <c r="C404" s="1" t="e">
        <f t="shared" si="37"/>
        <v>#NAME?</v>
      </c>
      <c r="D404" s="1" t="e">
        <f t="shared" si="38"/>
        <v>#NAME?</v>
      </c>
      <c r="E404" t="e">
        <f t="shared" si="39"/>
        <v>#NAME?</v>
      </c>
    </row>
    <row r="405" spans="2:5">
      <c r="B405" t="e">
        <f t="shared" si="36"/>
        <v>#NAME?</v>
      </c>
      <c r="C405" s="1" t="e">
        <f t="shared" si="37"/>
        <v>#NAME?</v>
      </c>
      <c r="D405" s="1" t="e">
        <f t="shared" si="38"/>
        <v>#NAME?</v>
      </c>
      <c r="E405" t="e">
        <f t="shared" si="39"/>
        <v>#NAME?</v>
      </c>
    </row>
    <row r="406" spans="2:5">
      <c r="B406" t="e">
        <f t="shared" si="36"/>
        <v>#NAME?</v>
      </c>
      <c r="C406" s="1" t="e">
        <f t="shared" si="37"/>
        <v>#NAME?</v>
      </c>
      <c r="D406" s="1" t="e">
        <f t="shared" si="38"/>
        <v>#NAME?</v>
      </c>
      <c r="E406" t="e">
        <f t="shared" si="39"/>
        <v>#NAME?</v>
      </c>
    </row>
    <row r="407" spans="2:5">
      <c r="B407" t="e">
        <f t="shared" si="36"/>
        <v>#NAME?</v>
      </c>
      <c r="C407" s="1" t="e">
        <f t="shared" si="37"/>
        <v>#NAME?</v>
      </c>
      <c r="D407" s="1" t="e">
        <f t="shared" si="38"/>
        <v>#NAME?</v>
      </c>
      <c r="E407" t="e">
        <f t="shared" si="39"/>
        <v>#NAME?</v>
      </c>
    </row>
    <row r="408" spans="2:5">
      <c r="B408" t="e">
        <f t="shared" si="36"/>
        <v>#NAME?</v>
      </c>
      <c r="C408" s="1" t="e">
        <f t="shared" si="37"/>
        <v>#NAME?</v>
      </c>
      <c r="D408" s="1" t="e">
        <f t="shared" si="38"/>
        <v>#NAME?</v>
      </c>
      <c r="E408" t="e">
        <f t="shared" si="39"/>
        <v>#NAME?</v>
      </c>
    </row>
    <row r="409" spans="2:5">
      <c r="B409" t="e">
        <f t="shared" si="36"/>
        <v>#NAME?</v>
      </c>
      <c r="C409" s="1" t="e">
        <f t="shared" si="37"/>
        <v>#NAME?</v>
      </c>
      <c r="D409" s="1" t="e">
        <f t="shared" si="38"/>
        <v>#NAME?</v>
      </c>
      <c r="E409" t="e">
        <f t="shared" si="39"/>
        <v>#NAME?</v>
      </c>
    </row>
    <row r="410" spans="2:5">
      <c r="B410" t="e">
        <f t="shared" si="36"/>
        <v>#NAME?</v>
      </c>
      <c r="C410" s="1" t="e">
        <f t="shared" si="37"/>
        <v>#NAME?</v>
      </c>
      <c r="D410" s="1" t="e">
        <f t="shared" si="38"/>
        <v>#NAME?</v>
      </c>
      <c r="E410" t="e">
        <f t="shared" si="39"/>
        <v>#NAME?</v>
      </c>
    </row>
    <row r="411" spans="2:5">
      <c r="B411" t="e">
        <f t="shared" si="36"/>
        <v>#NAME?</v>
      </c>
      <c r="C411" s="1" t="e">
        <f t="shared" si="37"/>
        <v>#NAME?</v>
      </c>
      <c r="D411" s="1" t="e">
        <f t="shared" si="38"/>
        <v>#NAME?</v>
      </c>
      <c r="E411" t="e">
        <f t="shared" si="39"/>
        <v>#NAME?</v>
      </c>
    </row>
    <row r="412" spans="2:5">
      <c r="B412" t="e">
        <f t="shared" si="36"/>
        <v>#NAME?</v>
      </c>
      <c r="C412" s="1" t="e">
        <f t="shared" si="37"/>
        <v>#NAME?</v>
      </c>
      <c r="D412" s="1" t="e">
        <f t="shared" si="38"/>
        <v>#NAME?</v>
      </c>
      <c r="E412" t="e">
        <f t="shared" si="39"/>
        <v>#NAME?</v>
      </c>
    </row>
    <row r="413" spans="2:5">
      <c r="B413" t="e">
        <f t="shared" si="36"/>
        <v>#NAME?</v>
      </c>
      <c r="C413" s="1" t="e">
        <f t="shared" si="37"/>
        <v>#NAME?</v>
      </c>
      <c r="D413" s="1" t="e">
        <f t="shared" si="38"/>
        <v>#NAME?</v>
      </c>
      <c r="E413" t="e">
        <f t="shared" si="39"/>
        <v>#NAME?</v>
      </c>
    </row>
    <row r="414" spans="2:5">
      <c r="B414" t="e">
        <f t="shared" si="36"/>
        <v>#NAME?</v>
      </c>
      <c r="C414" s="1" t="e">
        <f t="shared" si="37"/>
        <v>#NAME?</v>
      </c>
      <c r="D414" s="1" t="e">
        <f t="shared" si="38"/>
        <v>#NAME?</v>
      </c>
      <c r="E414" t="e">
        <f t="shared" si="39"/>
        <v>#NAME?</v>
      </c>
    </row>
    <row r="415" spans="2:5">
      <c r="B415" t="e">
        <f t="shared" si="36"/>
        <v>#NAME?</v>
      </c>
      <c r="C415" s="1" t="e">
        <f t="shared" si="37"/>
        <v>#NAME?</v>
      </c>
      <c r="D415" s="1" t="e">
        <f t="shared" si="38"/>
        <v>#NAME?</v>
      </c>
      <c r="E415" t="e">
        <f t="shared" si="39"/>
        <v>#NAME?</v>
      </c>
    </row>
    <row r="416" spans="2:5">
      <c r="B416" t="e">
        <f t="shared" si="36"/>
        <v>#NAME?</v>
      </c>
      <c r="C416" s="1" t="e">
        <f t="shared" si="37"/>
        <v>#NAME?</v>
      </c>
      <c r="D416" s="1" t="e">
        <f t="shared" si="38"/>
        <v>#NAME?</v>
      </c>
      <c r="E416" t="e">
        <f t="shared" si="39"/>
        <v>#NAME?</v>
      </c>
    </row>
    <row r="417" spans="2:5">
      <c r="B417" t="e">
        <f t="shared" si="36"/>
        <v>#NAME?</v>
      </c>
      <c r="C417" s="1" t="e">
        <f t="shared" si="37"/>
        <v>#NAME?</v>
      </c>
      <c r="D417" s="1" t="e">
        <f t="shared" si="38"/>
        <v>#NAME?</v>
      </c>
      <c r="E417" t="e">
        <f t="shared" si="39"/>
        <v>#NAME?</v>
      </c>
    </row>
    <row r="418" spans="2:5">
      <c r="B418" t="e">
        <f t="shared" si="36"/>
        <v>#NAME?</v>
      </c>
      <c r="C418" s="1" t="e">
        <f t="shared" si="37"/>
        <v>#NAME?</v>
      </c>
      <c r="D418" s="1" t="e">
        <f t="shared" si="38"/>
        <v>#NAME?</v>
      </c>
      <c r="E418" t="e">
        <f t="shared" si="39"/>
        <v>#NAME?</v>
      </c>
    </row>
    <row r="419" spans="2:5">
      <c r="B419" t="e">
        <f t="shared" si="36"/>
        <v>#NAME?</v>
      </c>
      <c r="C419" s="1" t="e">
        <f t="shared" si="37"/>
        <v>#NAME?</v>
      </c>
      <c r="D419" s="1" t="e">
        <f t="shared" si="38"/>
        <v>#NAME?</v>
      </c>
      <c r="E419" t="e">
        <f t="shared" si="39"/>
        <v>#NAME?</v>
      </c>
    </row>
    <row r="420" spans="2:5">
      <c r="B420" t="e">
        <f t="shared" si="36"/>
        <v>#NAME?</v>
      </c>
      <c r="C420" s="1" t="e">
        <f t="shared" si="37"/>
        <v>#NAME?</v>
      </c>
      <c r="D420" s="1" t="e">
        <f t="shared" si="38"/>
        <v>#NAME?</v>
      </c>
      <c r="E420" t="e">
        <f t="shared" si="39"/>
        <v>#NAME?</v>
      </c>
    </row>
    <row r="421" spans="2:5">
      <c r="B421" t="e">
        <f t="shared" si="36"/>
        <v>#NAME?</v>
      </c>
      <c r="C421" s="1" t="e">
        <f t="shared" si="37"/>
        <v>#NAME?</v>
      </c>
      <c r="D421" s="1" t="e">
        <f t="shared" si="38"/>
        <v>#NAME?</v>
      </c>
      <c r="E421" t="e">
        <f t="shared" si="39"/>
        <v>#NAME?</v>
      </c>
    </row>
    <row r="422" spans="2:5">
      <c r="B422" t="e">
        <f t="shared" si="36"/>
        <v>#NAME?</v>
      </c>
      <c r="C422" s="1" t="e">
        <f t="shared" si="37"/>
        <v>#NAME?</v>
      </c>
      <c r="D422" s="1" t="e">
        <f t="shared" si="38"/>
        <v>#NAME?</v>
      </c>
      <c r="E422" t="e">
        <f t="shared" si="39"/>
        <v>#NAME?</v>
      </c>
    </row>
    <row r="423" spans="2:5">
      <c r="B423" t="e">
        <f t="shared" si="36"/>
        <v>#NAME?</v>
      </c>
      <c r="C423" s="1" t="e">
        <f t="shared" si="37"/>
        <v>#NAME?</v>
      </c>
      <c r="D423" s="1" t="e">
        <f t="shared" si="38"/>
        <v>#NAME?</v>
      </c>
      <c r="E423" t="e">
        <f t="shared" si="39"/>
        <v>#NAME?</v>
      </c>
    </row>
    <row r="424" spans="2:5">
      <c r="B424" t="e">
        <f t="shared" si="36"/>
        <v>#NAME?</v>
      </c>
      <c r="C424" s="1" t="e">
        <f t="shared" si="37"/>
        <v>#NAME?</v>
      </c>
      <c r="D424" s="1" t="e">
        <f t="shared" si="38"/>
        <v>#NAME?</v>
      </c>
      <c r="E424" t="e">
        <f t="shared" si="39"/>
        <v>#NAME?</v>
      </c>
    </row>
    <row r="425" spans="2:5">
      <c r="B425" t="e">
        <f t="shared" si="36"/>
        <v>#NAME?</v>
      </c>
      <c r="C425" s="1" t="e">
        <f t="shared" si="37"/>
        <v>#NAME?</v>
      </c>
      <c r="D425" s="1" t="e">
        <f t="shared" si="38"/>
        <v>#NAME?</v>
      </c>
      <c r="E425" t="e">
        <f t="shared" si="39"/>
        <v>#NAME?</v>
      </c>
    </row>
    <row r="426" spans="2:5">
      <c r="B426" t="e">
        <f t="shared" si="36"/>
        <v>#NAME?</v>
      </c>
      <c r="C426" s="1" t="e">
        <f t="shared" si="37"/>
        <v>#NAME?</v>
      </c>
      <c r="D426" s="1" t="e">
        <f t="shared" si="38"/>
        <v>#NAME?</v>
      </c>
      <c r="E426" t="e">
        <f t="shared" si="39"/>
        <v>#NAME?</v>
      </c>
    </row>
    <row r="427" spans="2:5">
      <c r="B427" t="e">
        <f t="shared" si="36"/>
        <v>#NAME?</v>
      </c>
      <c r="C427" s="1" t="e">
        <f t="shared" si="37"/>
        <v>#NAME?</v>
      </c>
      <c r="D427" s="1" t="e">
        <f t="shared" si="38"/>
        <v>#NAME?</v>
      </c>
      <c r="E427" t="e">
        <f t="shared" si="39"/>
        <v>#NAME?</v>
      </c>
    </row>
    <row r="428" spans="2:5">
      <c r="B428" t="e">
        <f t="shared" si="36"/>
        <v>#NAME?</v>
      </c>
      <c r="C428" s="1" t="e">
        <f t="shared" si="37"/>
        <v>#NAME?</v>
      </c>
      <c r="D428" s="1" t="e">
        <f t="shared" si="38"/>
        <v>#NAME?</v>
      </c>
      <c r="E428" t="e">
        <f t="shared" si="39"/>
        <v>#NAME?</v>
      </c>
    </row>
    <row r="429" spans="2:5">
      <c r="B429" t="e">
        <f t="shared" si="36"/>
        <v>#NAME?</v>
      </c>
      <c r="C429" s="1" t="e">
        <f t="shared" si="37"/>
        <v>#NAME?</v>
      </c>
      <c r="D429" s="1" t="e">
        <f t="shared" si="38"/>
        <v>#NAME?</v>
      </c>
      <c r="E429" t="e">
        <f t="shared" si="39"/>
        <v>#NAME?</v>
      </c>
    </row>
    <row r="430" spans="2:5">
      <c r="B430" t="e">
        <f t="shared" si="36"/>
        <v>#NAME?</v>
      </c>
      <c r="C430" s="1" t="e">
        <f t="shared" si="37"/>
        <v>#NAME?</v>
      </c>
      <c r="D430" s="1" t="e">
        <f t="shared" si="38"/>
        <v>#NAME?</v>
      </c>
      <c r="E430" t="e">
        <f t="shared" si="39"/>
        <v>#NAME?</v>
      </c>
    </row>
    <row r="431" spans="2:5">
      <c r="B431" t="e">
        <f t="shared" si="36"/>
        <v>#NAME?</v>
      </c>
      <c r="C431" s="1" t="e">
        <f t="shared" si="37"/>
        <v>#NAME?</v>
      </c>
      <c r="D431" s="1" t="e">
        <f t="shared" si="38"/>
        <v>#NAME?</v>
      </c>
      <c r="E431" t="e">
        <f t="shared" si="39"/>
        <v>#NAME?</v>
      </c>
    </row>
    <row r="432" spans="2:5">
      <c r="B432" t="e">
        <f t="shared" si="36"/>
        <v>#NAME?</v>
      </c>
      <c r="C432" s="1" t="e">
        <f t="shared" si="37"/>
        <v>#NAME?</v>
      </c>
      <c r="D432" s="1" t="e">
        <f t="shared" si="38"/>
        <v>#NAME?</v>
      </c>
      <c r="E432" t="e">
        <f t="shared" si="39"/>
        <v>#NAME?</v>
      </c>
    </row>
    <row r="433" spans="2:5">
      <c r="B433" t="e">
        <f t="shared" si="36"/>
        <v>#NAME?</v>
      </c>
      <c r="C433" s="1" t="e">
        <f t="shared" si="37"/>
        <v>#NAME?</v>
      </c>
      <c r="D433" s="1" t="e">
        <f t="shared" si="38"/>
        <v>#NAME?</v>
      </c>
      <c r="E433" t="e">
        <f t="shared" si="39"/>
        <v>#NAME?</v>
      </c>
    </row>
    <row r="434" spans="2:5">
      <c r="B434" t="e">
        <f t="shared" si="36"/>
        <v>#NAME?</v>
      </c>
      <c r="C434" s="1" t="e">
        <f t="shared" si="37"/>
        <v>#NAME?</v>
      </c>
      <c r="D434" s="1" t="e">
        <f t="shared" si="38"/>
        <v>#NAME?</v>
      </c>
      <c r="E434" t="e">
        <f t="shared" si="39"/>
        <v>#NAME?</v>
      </c>
    </row>
    <row r="435" spans="2:5">
      <c r="B435" t="e">
        <f t="shared" si="36"/>
        <v>#NAME?</v>
      </c>
      <c r="C435" s="1" t="e">
        <f t="shared" si="37"/>
        <v>#NAME?</v>
      </c>
      <c r="D435" s="1" t="e">
        <f t="shared" si="38"/>
        <v>#NAME?</v>
      </c>
      <c r="E435" t="e">
        <f t="shared" si="39"/>
        <v>#NAME?</v>
      </c>
    </row>
    <row r="436" spans="2:5">
      <c r="B436" t="e">
        <f t="shared" si="36"/>
        <v>#NAME?</v>
      </c>
      <c r="C436" s="1" t="e">
        <f t="shared" si="37"/>
        <v>#NAME?</v>
      </c>
      <c r="D436" s="1" t="e">
        <f t="shared" si="38"/>
        <v>#NAME?</v>
      </c>
      <c r="E436" t="e">
        <f t="shared" si="39"/>
        <v>#NAME?</v>
      </c>
    </row>
    <row r="437" spans="2:5">
      <c r="B437" t="e">
        <f t="shared" si="36"/>
        <v>#NAME?</v>
      </c>
      <c r="C437" s="1" t="e">
        <f t="shared" si="37"/>
        <v>#NAME?</v>
      </c>
      <c r="D437" s="1" t="e">
        <f t="shared" si="38"/>
        <v>#NAME?</v>
      </c>
      <c r="E437" t="e">
        <f t="shared" si="39"/>
        <v>#NAME?</v>
      </c>
    </row>
    <row r="438" spans="2:5">
      <c r="B438" t="e">
        <f t="shared" si="36"/>
        <v>#NAME?</v>
      </c>
      <c r="C438" s="1" t="e">
        <f t="shared" si="37"/>
        <v>#NAME?</v>
      </c>
      <c r="D438" s="1" t="e">
        <f t="shared" si="38"/>
        <v>#NAME?</v>
      </c>
      <c r="E438" t="e">
        <f t="shared" si="39"/>
        <v>#NAME?</v>
      </c>
    </row>
    <row r="439" spans="2:5">
      <c r="B439" t="e">
        <f t="shared" si="36"/>
        <v>#NAME?</v>
      </c>
      <c r="C439" s="1" t="e">
        <f t="shared" si="37"/>
        <v>#NAME?</v>
      </c>
      <c r="D439" s="1" t="e">
        <f t="shared" si="38"/>
        <v>#NAME?</v>
      </c>
      <c r="E439" t="e">
        <f t="shared" si="39"/>
        <v>#NAME?</v>
      </c>
    </row>
    <row r="440" spans="2:5">
      <c r="B440" t="e">
        <f t="shared" si="36"/>
        <v>#NAME?</v>
      </c>
      <c r="C440" s="1" t="e">
        <f t="shared" si="37"/>
        <v>#NAME?</v>
      </c>
      <c r="D440" s="1" t="e">
        <f t="shared" si="38"/>
        <v>#NAME?</v>
      </c>
      <c r="E440" t="e">
        <f t="shared" si="39"/>
        <v>#NAME?</v>
      </c>
    </row>
    <row r="441" spans="2:5">
      <c r="B441" t="e">
        <f t="shared" si="36"/>
        <v>#NAME?</v>
      </c>
      <c r="C441" s="1" t="e">
        <f t="shared" si="37"/>
        <v>#NAME?</v>
      </c>
      <c r="D441" s="1" t="e">
        <f t="shared" si="38"/>
        <v>#NAME?</v>
      </c>
      <c r="E441" t="e">
        <f t="shared" si="39"/>
        <v>#NAME?</v>
      </c>
    </row>
    <row r="442" spans="2:5">
      <c r="B442" t="e">
        <f t="shared" si="36"/>
        <v>#NAME?</v>
      </c>
      <c r="C442" s="1" t="e">
        <f t="shared" si="37"/>
        <v>#NAME?</v>
      </c>
      <c r="D442" s="1" t="e">
        <f t="shared" si="38"/>
        <v>#NAME?</v>
      </c>
      <c r="E442" t="e">
        <f t="shared" si="39"/>
        <v>#NAME?</v>
      </c>
    </row>
    <row r="443" spans="2:5">
      <c r="B443" t="e">
        <f t="shared" si="36"/>
        <v>#NAME?</v>
      </c>
      <c r="C443" s="1" t="e">
        <f t="shared" si="37"/>
        <v>#NAME?</v>
      </c>
      <c r="D443" s="1" t="e">
        <f t="shared" si="38"/>
        <v>#NAME?</v>
      </c>
      <c r="E443" t="e">
        <f t="shared" si="39"/>
        <v>#NAME?</v>
      </c>
    </row>
    <row r="444" spans="2:5">
      <c r="B444" t="e">
        <f t="shared" si="36"/>
        <v>#NAME?</v>
      </c>
      <c r="C444" s="1" t="e">
        <f t="shared" si="37"/>
        <v>#NAME?</v>
      </c>
      <c r="D444" s="1" t="e">
        <f t="shared" si="38"/>
        <v>#NAME?</v>
      </c>
      <c r="E444" t="e">
        <f t="shared" si="39"/>
        <v>#NAME?</v>
      </c>
    </row>
    <row r="445" spans="2:5">
      <c r="B445" t="e">
        <f t="shared" si="36"/>
        <v>#NAME?</v>
      </c>
      <c r="C445" s="1" t="e">
        <f t="shared" si="37"/>
        <v>#NAME?</v>
      </c>
      <c r="D445" s="1" t="e">
        <f t="shared" si="38"/>
        <v>#NAME?</v>
      </c>
      <c r="E445" t="e">
        <f t="shared" si="39"/>
        <v>#NAME?</v>
      </c>
    </row>
    <row r="446" spans="2:5">
      <c r="B446" t="e">
        <f t="shared" si="36"/>
        <v>#NAME?</v>
      </c>
      <c r="C446" s="1" t="e">
        <f t="shared" si="37"/>
        <v>#NAME?</v>
      </c>
      <c r="D446" s="1" t="e">
        <f t="shared" si="38"/>
        <v>#NAME?</v>
      </c>
      <c r="E446" t="e">
        <f t="shared" si="39"/>
        <v>#NAME?</v>
      </c>
    </row>
    <row r="447" spans="2:5">
      <c r="B447" t="e">
        <f t="shared" si="36"/>
        <v>#NAME?</v>
      </c>
      <c r="C447" s="1" t="e">
        <f t="shared" si="37"/>
        <v>#NAME?</v>
      </c>
      <c r="D447" s="1" t="e">
        <f t="shared" si="38"/>
        <v>#NAME?</v>
      </c>
      <c r="E447" t="e">
        <f t="shared" si="39"/>
        <v>#NAME?</v>
      </c>
    </row>
    <row r="448" spans="2:5">
      <c r="B448" t="e">
        <f t="shared" si="36"/>
        <v>#NAME?</v>
      </c>
      <c r="C448" s="1" t="e">
        <f t="shared" si="37"/>
        <v>#NAME?</v>
      </c>
      <c r="D448" s="1" t="e">
        <f t="shared" si="38"/>
        <v>#NAME?</v>
      </c>
      <c r="E448" t="e">
        <f t="shared" si="39"/>
        <v>#NAME?</v>
      </c>
    </row>
    <row r="449" spans="2:5">
      <c r="B449" t="e">
        <f t="shared" si="36"/>
        <v>#NAME?</v>
      </c>
      <c r="C449" s="1" t="e">
        <f t="shared" si="37"/>
        <v>#NAME?</v>
      </c>
      <c r="D449" s="1" t="e">
        <f t="shared" si="38"/>
        <v>#NAME?</v>
      </c>
      <c r="E449" t="e">
        <f t="shared" si="39"/>
        <v>#NAME?</v>
      </c>
    </row>
    <row r="450" spans="2:5">
      <c r="B450" t="e">
        <f t="shared" ref="B450:B513" si="40">Anschluss</f>
        <v>#NAME?</v>
      </c>
      <c r="C450" s="1" t="e">
        <f t="shared" ref="C450:C513" si="41">Anfangszeiten</f>
        <v>#NAME?</v>
      </c>
      <c r="D450" s="1" t="e">
        <f t="shared" ref="D450:D513" si="42">Endzeiten</f>
        <v>#NAME?</v>
      </c>
      <c r="E450" t="e">
        <f t="shared" ref="E450:E513" si="43">Tarife</f>
        <v>#NAME?</v>
      </c>
    </row>
    <row r="451" spans="2:5">
      <c r="B451" t="e">
        <f t="shared" si="40"/>
        <v>#NAME?</v>
      </c>
      <c r="C451" s="1" t="e">
        <f t="shared" si="41"/>
        <v>#NAME?</v>
      </c>
      <c r="D451" s="1" t="e">
        <f t="shared" si="42"/>
        <v>#NAME?</v>
      </c>
      <c r="E451" t="e">
        <f t="shared" si="43"/>
        <v>#NAME?</v>
      </c>
    </row>
    <row r="452" spans="2:5">
      <c r="B452" t="e">
        <f t="shared" si="40"/>
        <v>#NAME?</v>
      </c>
      <c r="C452" s="1" t="e">
        <f t="shared" si="41"/>
        <v>#NAME?</v>
      </c>
      <c r="D452" s="1" t="e">
        <f t="shared" si="42"/>
        <v>#NAME?</v>
      </c>
      <c r="E452" t="e">
        <f t="shared" si="43"/>
        <v>#NAME?</v>
      </c>
    </row>
    <row r="453" spans="2:5">
      <c r="B453" t="e">
        <f t="shared" si="40"/>
        <v>#NAME?</v>
      </c>
      <c r="C453" s="1" t="e">
        <f t="shared" si="41"/>
        <v>#NAME?</v>
      </c>
      <c r="D453" s="1" t="e">
        <f t="shared" si="42"/>
        <v>#NAME?</v>
      </c>
      <c r="E453" t="e">
        <f t="shared" si="43"/>
        <v>#NAME?</v>
      </c>
    </row>
    <row r="454" spans="2:5">
      <c r="B454" t="e">
        <f t="shared" si="40"/>
        <v>#NAME?</v>
      </c>
      <c r="C454" s="1" t="e">
        <f t="shared" si="41"/>
        <v>#NAME?</v>
      </c>
      <c r="D454" s="1" t="e">
        <f t="shared" si="42"/>
        <v>#NAME?</v>
      </c>
      <c r="E454" t="e">
        <f t="shared" si="43"/>
        <v>#NAME?</v>
      </c>
    </row>
    <row r="455" spans="2:5">
      <c r="B455" t="e">
        <f t="shared" si="40"/>
        <v>#NAME?</v>
      </c>
      <c r="C455" s="1" t="e">
        <f t="shared" si="41"/>
        <v>#NAME?</v>
      </c>
      <c r="D455" s="1" t="e">
        <f t="shared" si="42"/>
        <v>#NAME?</v>
      </c>
      <c r="E455" t="e">
        <f t="shared" si="43"/>
        <v>#NAME?</v>
      </c>
    </row>
    <row r="456" spans="2:5">
      <c r="B456" t="e">
        <f t="shared" si="40"/>
        <v>#NAME?</v>
      </c>
      <c r="C456" s="1" t="e">
        <f t="shared" si="41"/>
        <v>#NAME?</v>
      </c>
      <c r="D456" s="1" t="e">
        <f t="shared" si="42"/>
        <v>#NAME?</v>
      </c>
      <c r="E456" t="e">
        <f t="shared" si="43"/>
        <v>#NAME?</v>
      </c>
    </row>
    <row r="457" spans="2:5">
      <c r="B457" t="e">
        <f t="shared" si="40"/>
        <v>#NAME?</v>
      </c>
      <c r="C457" s="1" t="e">
        <f t="shared" si="41"/>
        <v>#NAME?</v>
      </c>
      <c r="D457" s="1" t="e">
        <f t="shared" si="42"/>
        <v>#NAME?</v>
      </c>
      <c r="E457" t="e">
        <f t="shared" si="43"/>
        <v>#NAME?</v>
      </c>
    </row>
    <row r="458" spans="2:5">
      <c r="B458" t="e">
        <f t="shared" si="40"/>
        <v>#NAME?</v>
      </c>
      <c r="C458" s="1" t="e">
        <f t="shared" si="41"/>
        <v>#NAME?</v>
      </c>
      <c r="D458" s="1" t="e">
        <f t="shared" si="42"/>
        <v>#NAME?</v>
      </c>
      <c r="E458" t="e">
        <f t="shared" si="43"/>
        <v>#NAME?</v>
      </c>
    </row>
    <row r="459" spans="2:5">
      <c r="B459" t="e">
        <f t="shared" si="40"/>
        <v>#NAME?</v>
      </c>
      <c r="C459" s="1" t="e">
        <f t="shared" si="41"/>
        <v>#NAME?</v>
      </c>
      <c r="D459" s="1" t="e">
        <f t="shared" si="42"/>
        <v>#NAME?</v>
      </c>
      <c r="E459" t="e">
        <f t="shared" si="43"/>
        <v>#NAME?</v>
      </c>
    </row>
    <row r="460" spans="2:5">
      <c r="B460" t="e">
        <f t="shared" si="40"/>
        <v>#NAME?</v>
      </c>
      <c r="C460" s="1" t="e">
        <f t="shared" si="41"/>
        <v>#NAME?</v>
      </c>
      <c r="D460" s="1" t="e">
        <f t="shared" si="42"/>
        <v>#NAME?</v>
      </c>
      <c r="E460" t="e">
        <f t="shared" si="43"/>
        <v>#NAME?</v>
      </c>
    </row>
    <row r="461" spans="2:5">
      <c r="B461" t="e">
        <f t="shared" si="40"/>
        <v>#NAME?</v>
      </c>
      <c r="C461" s="1" t="e">
        <f t="shared" si="41"/>
        <v>#NAME?</v>
      </c>
      <c r="D461" s="1" t="e">
        <f t="shared" si="42"/>
        <v>#NAME?</v>
      </c>
      <c r="E461" t="e">
        <f t="shared" si="43"/>
        <v>#NAME?</v>
      </c>
    </row>
    <row r="462" spans="2:5">
      <c r="B462" t="e">
        <f t="shared" si="40"/>
        <v>#NAME?</v>
      </c>
      <c r="C462" s="1" t="e">
        <f t="shared" si="41"/>
        <v>#NAME?</v>
      </c>
      <c r="D462" s="1" t="e">
        <f t="shared" si="42"/>
        <v>#NAME?</v>
      </c>
      <c r="E462" t="e">
        <f t="shared" si="43"/>
        <v>#NAME?</v>
      </c>
    </row>
    <row r="463" spans="2:5">
      <c r="B463" t="e">
        <f t="shared" si="40"/>
        <v>#NAME?</v>
      </c>
      <c r="C463" s="1" t="e">
        <f t="shared" si="41"/>
        <v>#NAME?</v>
      </c>
      <c r="D463" s="1" t="e">
        <f t="shared" si="42"/>
        <v>#NAME?</v>
      </c>
      <c r="E463" t="e">
        <f t="shared" si="43"/>
        <v>#NAME?</v>
      </c>
    </row>
    <row r="464" spans="2:5">
      <c r="B464" t="e">
        <f t="shared" si="40"/>
        <v>#NAME?</v>
      </c>
      <c r="C464" s="1" t="e">
        <f t="shared" si="41"/>
        <v>#NAME?</v>
      </c>
      <c r="D464" s="1" t="e">
        <f t="shared" si="42"/>
        <v>#NAME?</v>
      </c>
      <c r="E464" t="e">
        <f t="shared" si="43"/>
        <v>#NAME?</v>
      </c>
    </row>
    <row r="465" spans="2:5">
      <c r="B465" t="e">
        <f t="shared" si="40"/>
        <v>#NAME?</v>
      </c>
      <c r="C465" s="1" t="e">
        <f t="shared" si="41"/>
        <v>#NAME?</v>
      </c>
      <c r="D465" s="1" t="e">
        <f t="shared" si="42"/>
        <v>#NAME?</v>
      </c>
      <c r="E465" t="e">
        <f t="shared" si="43"/>
        <v>#NAME?</v>
      </c>
    </row>
    <row r="466" spans="2:5">
      <c r="B466" t="e">
        <f t="shared" si="40"/>
        <v>#NAME?</v>
      </c>
      <c r="C466" s="1" t="e">
        <f t="shared" si="41"/>
        <v>#NAME?</v>
      </c>
      <c r="D466" s="1" t="e">
        <f t="shared" si="42"/>
        <v>#NAME?</v>
      </c>
      <c r="E466" t="e">
        <f t="shared" si="43"/>
        <v>#NAME?</v>
      </c>
    </row>
    <row r="467" spans="2:5">
      <c r="B467" t="e">
        <f t="shared" si="40"/>
        <v>#NAME?</v>
      </c>
      <c r="C467" s="1" t="e">
        <f t="shared" si="41"/>
        <v>#NAME?</v>
      </c>
      <c r="D467" s="1" t="e">
        <f t="shared" si="42"/>
        <v>#NAME?</v>
      </c>
      <c r="E467" t="e">
        <f t="shared" si="43"/>
        <v>#NAME?</v>
      </c>
    </row>
    <row r="468" spans="2:5">
      <c r="B468" t="e">
        <f t="shared" si="40"/>
        <v>#NAME?</v>
      </c>
      <c r="C468" s="1" t="e">
        <f t="shared" si="41"/>
        <v>#NAME?</v>
      </c>
      <c r="D468" s="1" t="e">
        <f t="shared" si="42"/>
        <v>#NAME?</v>
      </c>
      <c r="E468" t="e">
        <f t="shared" si="43"/>
        <v>#NAME?</v>
      </c>
    </row>
    <row r="469" spans="2:5">
      <c r="B469" t="e">
        <f t="shared" si="40"/>
        <v>#NAME?</v>
      </c>
      <c r="C469" s="1" t="e">
        <f t="shared" si="41"/>
        <v>#NAME?</v>
      </c>
      <c r="D469" s="1" t="e">
        <f t="shared" si="42"/>
        <v>#NAME?</v>
      </c>
      <c r="E469" t="e">
        <f t="shared" si="43"/>
        <v>#NAME?</v>
      </c>
    </row>
    <row r="470" spans="2:5">
      <c r="B470" t="e">
        <f t="shared" si="40"/>
        <v>#NAME?</v>
      </c>
      <c r="C470" s="1" t="e">
        <f t="shared" si="41"/>
        <v>#NAME?</v>
      </c>
      <c r="D470" s="1" t="e">
        <f t="shared" si="42"/>
        <v>#NAME?</v>
      </c>
      <c r="E470" t="e">
        <f t="shared" si="43"/>
        <v>#NAME?</v>
      </c>
    </row>
    <row r="471" spans="2:5">
      <c r="B471" t="e">
        <f t="shared" si="40"/>
        <v>#NAME?</v>
      </c>
      <c r="C471" s="1" t="e">
        <f t="shared" si="41"/>
        <v>#NAME?</v>
      </c>
      <c r="D471" s="1" t="e">
        <f t="shared" si="42"/>
        <v>#NAME?</v>
      </c>
      <c r="E471" t="e">
        <f t="shared" si="43"/>
        <v>#NAME?</v>
      </c>
    </row>
    <row r="472" spans="2:5">
      <c r="B472" t="e">
        <f t="shared" si="40"/>
        <v>#NAME?</v>
      </c>
      <c r="C472" s="1" t="e">
        <f t="shared" si="41"/>
        <v>#NAME?</v>
      </c>
      <c r="D472" s="1" t="e">
        <f t="shared" si="42"/>
        <v>#NAME?</v>
      </c>
      <c r="E472" t="e">
        <f t="shared" si="43"/>
        <v>#NAME?</v>
      </c>
    </row>
    <row r="473" spans="2:5">
      <c r="B473" t="e">
        <f t="shared" si="40"/>
        <v>#NAME?</v>
      </c>
      <c r="C473" s="1" t="e">
        <f t="shared" si="41"/>
        <v>#NAME?</v>
      </c>
      <c r="D473" s="1" t="e">
        <f t="shared" si="42"/>
        <v>#NAME?</v>
      </c>
      <c r="E473" t="e">
        <f t="shared" si="43"/>
        <v>#NAME?</v>
      </c>
    </row>
    <row r="474" spans="2:5">
      <c r="B474" t="e">
        <f t="shared" si="40"/>
        <v>#NAME?</v>
      </c>
      <c r="C474" s="1" t="e">
        <f t="shared" si="41"/>
        <v>#NAME?</v>
      </c>
      <c r="D474" s="1" t="e">
        <f t="shared" si="42"/>
        <v>#NAME?</v>
      </c>
      <c r="E474" t="e">
        <f t="shared" si="43"/>
        <v>#NAME?</v>
      </c>
    </row>
    <row r="475" spans="2:5">
      <c r="B475" t="e">
        <f t="shared" si="40"/>
        <v>#NAME?</v>
      </c>
      <c r="C475" s="1" t="e">
        <f t="shared" si="41"/>
        <v>#NAME?</v>
      </c>
      <c r="D475" s="1" t="e">
        <f t="shared" si="42"/>
        <v>#NAME?</v>
      </c>
      <c r="E475" t="e">
        <f t="shared" si="43"/>
        <v>#NAME?</v>
      </c>
    </row>
    <row r="476" spans="2:5">
      <c r="B476" t="e">
        <f t="shared" si="40"/>
        <v>#NAME?</v>
      </c>
      <c r="C476" s="1" t="e">
        <f t="shared" si="41"/>
        <v>#NAME?</v>
      </c>
      <c r="D476" s="1" t="e">
        <f t="shared" si="42"/>
        <v>#NAME?</v>
      </c>
      <c r="E476" t="e">
        <f t="shared" si="43"/>
        <v>#NAME?</v>
      </c>
    </row>
    <row r="477" spans="2:5">
      <c r="B477" t="e">
        <f t="shared" si="40"/>
        <v>#NAME?</v>
      </c>
      <c r="C477" s="1" t="e">
        <f t="shared" si="41"/>
        <v>#NAME?</v>
      </c>
      <c r="D477" s="1" t="e">
        <f t="shared" si="42"/>
        <v>#NAME?</v>
      </c>
      <c r="E477" t="e">
        <f t="shared" si="43"/>
        <v>#NAME?</v>
      </c>
    </row>
    <row r="478" spans="2:5">
      <c r="B478" t="e">
        <f t="shared" si="40"/>
        <v>#NAME?</v>
      </c>
      <c r="C478" s="1" t="e">
        <f t="shared" si="41"/>
        <v>#NAME?</v>
      </c>
      <c r="D478" s="1" t="e">
        <f t="shared" si="42"/>
        <v>#NAME?</v>
      </c>
      <c r="E478" t="e">
        <f t="shared" si="43"/>
        <v>#NAME?</v>
      </c>
    </row>
    <row r="479" spans="2:5">
      <c r="B479" t="e">
        <f t="shared" si="40"/>
        <v>#NAME?</v>
      </c>
      <c r="C479" s="1" t="e">
        <f t="shared" si="41"/>
        <v>#NAME?</v>
      </c>
      <c r="D479" s="1" t="e">
        <f t="shared" si="42"/>
        <v>#NAME?</v>
      </c>
      <c r="E479" t="e">
        <f t="shared" si="43"/>
        <v>#NAME?</v>
      </c>
    </row>
    <row r="480" spans="2:5">
      <c r="B480" t="e">
        <f t="shared" si="40"/>
        <v>#NAME?</v>
      </c>
      <c r="C480" s="1" t="e">
        <f t="shared" si="41"/>
        <v>#NAME?</v>
      </c>
      <c r="D480" s="1" t="e">
        <f t="shared" si="42"/>
        <v>#NAME?</v>
      </c>
      <c r="E480" t="e">
        <f t="shared" si="43"/>
        <v>#NAME?</v>
      </c>
    </row>
    <row r="481" spans="2:5">
      <c r="B481" t="e">
        <f t="shared" si="40"/>
        <v>#NAME?</v>
      </c>
      <c r="C481" s="1" t="e">
        <f t="shared" si="41"/>
        <v>#NAME?</v>
      </c>
      <c r="D481" s="1" t="e">
        <f t="shared" si="42"/>
        <v>#NAME?</v>
      </c>
      <c r="E481" t="e">
        <f t="shared" si="43"/>
        <v>#NAME?</v>
      </c>
    </row>
    <row r="482" spans="2:5">
      <c r="B482" t="e">
        <f t="shared" si="40"/>
        <v>#NAME?</v>
      </c>
      <c r="C482" s="1" t="e">
        <f t="shared" si="41"/>
        <v>#NAME?</v>
      </c>
      <c r="D482" s="1" t="e">
        <f t="shared" si="42"/>
        <v>#NAME?</v>
      </c>
      <c r="E482" t="e">
        <f t="shared" si="43"/>
        <v>#NAME?</v>
      </c>
    </row>
    <row r="483" spans="2:5">
      <c r="B483" t="e">
        <f t="shared" si="40"/>
        <v>#NAME?</v>
      </c>
      <c r="C483" s="1" t="e">
        <f t="shared" si="41"/>
        <v>#NAME?</v>
      </c>
      <c r="D483" s="1" t="e">
        <f t="shared" si="42"/>
        <v>#NAME?</v>
      </c>
      <c r="E483" t="e">
        <f t="shared" si="43"/>
        <v>#NAME?</v>
      </c>
    </row>
    <row r="484" spans="2:5">
      <c r="B484" t="e">
        <f t="shared" si="40"/>
        <v>#NAME?</v>
      </c>
      <c r="C484" s="1" t="e">
        <f t="shared" si="41"/>
        <v>#NAME?</v>
      </c>
      <c r="D484" s="1" t="e">
        <f t="shared" si="42"/>
        <v>#NAME?</v>
      </c>
      <c r="E484" t="e">
        <f t="shared" si="43"/>
        <v>#NAME?</v>
      </c>
    </row>
    <row r="485" spans="2:5">
      <c r="B485" t="e">
        <f t="shared" si="40"/>
        <v>#NAME?</v>
      </c>
      <c r="C485" s="1" t="e">
        <f t="shared" si="41"/>
        <v>#NAME?</v>
      </c>
      <c r="D485" s="1" t="e">
        <f t="shared" si="42"/>
        <v>#NAME?</v>
      </c>
      <c r="E485" t="e">
        <f t="shared" si="43"/>
        <v>#NAME?</v>
      </c>
    </row>
    <row r="486" spans="2:5">
      <c r="B486" t="e">
        <f t="shared" si="40"/>
        <v>#NAME?</v>
      </c>
      <c r="C486" s="1" t="e">
        <f t="shared" si="41"/>
        <v>#NAME?</v>
      </c>
      <c r="D486" s="1" t="e">
        <f t="shared" si="42"/>
        <v>#NAME?</v>
      </c>
      <c r="E486" t="e">
        <f t="shared" si="43"/>
        <v>#NAME?</v>
      </c>
    </row>
    <row r="487" spans="2:5">
      <c r="B487" t="e">
        <f t="shared" si="40"/>
        <v>#NAME?</v>
      </c>
      <c r="C487" s="1" t="e">
        <f t="shared" si="41"/>
        <v>#NAME?</v>
      </c>
      <c r="D487" s="1" t="e">
        <f t="shared" si="42"/>
        <v>#NAME?</v>
      </c>
      <c r="E487" t="e">
        <f t="shared" si="43"/>
        <v>#NAME?</v>
      </c>
    </row>
    <row r="488" spans="2:5">
      <c r="B488" t="e">
        <f t="shared" si="40"/>
        <v>#NAME?</v>
      </c>
      <c r="C488" s="1" t="e">
        <f t="shared" si="41"/>
        <v>#NAME?</v>
      </c>
      <c r="D488" s="1" t="e">
        <f t="shared" si="42"/>
        <v>#NAME?</v>
      </c>
      <c r="E488" t="e">
        <f t="shared" si="43"/>
        <v>#NAME?</v>
      </c>
    </row>
    <row r="489" spans="2:5">
      <c r="B489" t="e">
        <f t="shared" si="40"/>
        <v>#NAME?</v>
      </c>
      <c r="C489" s="1" t="e">
        <f t="shared" si="41"/>
        <v>#NAME?</v>
      </c>
      <c r="D489" s="1" t="e">
        <f t="shared" si="42"/>
        <v>#NAME?</v>
      </c>
      <c r="E489" t="e">
        <f t="shared" si="43"/>
        <v>#NAME?</v>
      </c>
    </row>
    <row r="490" spans="2:5">
      <c r="B490" t="e">
        <f t="shared" si="40"/>
        <v>#NAME?</v>
      </c>
      <c r="C490" s="1" t="e">
        <f t="shared" si="41"/>
        <v>#NAME?</v>
      </c>
      <c r="D490" s="1" t="e">
        <f t="shared" si="42"/>
        <v>#NAME?</v>
      </c>
      <c r="E490" t="e">
        <f t="shared" si="43"/>
        <v>#NAME?</v>
      </c>
    </row>
    <row r="491" spans="2:5">
      <c r="B491" t="e">
        <f t="shared" si="40"/>
        <v>#NAME?</v>
      </c>
      <c r="C491" s="1" t="e">
        <f t="shared" si="41"/>
        <v>#NAME?</v>
      </c>
      <c r="D491" s="1" t="e">
        <f t="shared" si="42"/>
        <v>#NAME?</v>
      </c>
      <c r="E491" t="e">
        <f t="shared" si="43"/>
        <v>#NAME?</v>
      </c>
    </row>
    <row r="492" spans="2:5">
      <c r="B492" t="e">
        <f t="shared" si="40"/>
        <v>#NAME?</v>
      </c>
      <c r="C492" s="1" t="e">
        <f t="shared" si="41"/>
        <v>#NAME?</v>
      </c>
      <c r="D492" s="1" t="e">
        <f t="shared" si="42"/>
        <v>#NAME?</v>
      </c>
      <c r="E492" t="e">
        <f t="shared" si="43"/>
        <v>#NAME?</v>
      </c>
    </row>
    <row r="493" spans="2:5">
      <c r="B493" t="e">
        <f t="shared" si="40"/>
        <v>#NAME?</v>
      </c>
      <c r="C493" s="1" t="e">
        <f t="shared" si="41"/>
        <v>#NAME?</v>
      </c>
      <c r="D493" s="1" t="e">
        <f t="shared" si="42"/>
        <v>#NAME?</v>
      </c>
      <c r="E493" t="e">
        <f t="shared" si="43"/>
        <v>#NAME?</v>
      </c>
    </row>
    <row r="494" spans="2:5">
      <c r="B494" t="e">
        <f t="shared" si="40"/>
        <v>#NAME?</v>
      </c>
      <c r="C494" s="1" t="e">
        <f t="shared" si="41"/>
        <v>#NAME?</v>
      </c>
      <c r="D494" s="1" t="e">
        <f t="shared" si="42"/>
        <v>#NAME?</v>
      </c>
      <c r="E494" t="e">
        <f t="shared" si="43"/>
        <v>#NAME?</v>
      </c>
    </row>
    <row r="495" spans="2:5">
      <c r="B495" t="e">
        <f t="shared" si="40"/>
        <v>#NAME?</v>
      </c>
      <c r="C495" s="1" t="e">
        <f t="shared" si="41"/>
        <v>#NAME?</v>
      </c>
      <c r="D495" s="1" t="e">
        <f t="shared" si="42"/>
        <v>#NAME?</v>
      </c>
      <c r="E495" t="e">
        <f t="shared" si="43"/>
        <v>#NAME?</v>
      </c>
    </row>
    <row r="496" spans="2:5">
      <c r="B496" t="e">
        <f t="shared" si="40"/>
        <v>#NAME?</v>
      </c>
      <c r="C496" s="1" t="e">
        <f t="shared" si="41"/>
        <v>#NAME?</v>
      </c>
      <c r="D496" s="1" t="e">
        <f t="shared" si="42"/>
        <v>#NAME?</v>
      </c>
      <c r="E496" t="e">
        <f t="shared" si="43"/>
        <v>#NAME?</v>
      </c>
    </row>
    <row r="497" spans="2:5">
      <c r="B497" t="e">
        <f t="shared" si="40"/>
        <v>#NAME?</v>
      </c>
      <c r="C497" s="1" t="e">
        <f t="shared" si="41"/>
        <v>#NAME?</v>
      </c>
      <c r="D497" s="1" t="e">
        <f t="shared" si="42"/>
        <v>#NAME?</v>
      </c>
      <c r="E497" t="e">
        <f t="shared" si="43"/>
        <v>#NAME?</v>
      </c>
    </row>
    <row r="498" spans="2:5">
      <c r="B498" t="e">
        <f t="shared" si="40"/>
        <v>#NAME?</v>
      </c>
      <c r="C498" s="1" t="e">
        <f t="shared" si="41"/>
        <v>#NAME?</v>
      </c>
      <c r="D498" s="1" t="e">
        <f t="shared" si="42"/>
        <v>#NAME?</v>
      </c>
      <c r="E498" t="e">
        <f t="shared" si="43"/>
        <v>#NAME?</v>
      </c>
    </row>
    <row r="499" spans="2:5">
      <c r="B499" t="e">
        <f t="shared" si="40"/>
        <v>#NAME?</v>
      </c>
      <c r="C499" s="1" t="e">
        <f t="shared" si="41"/>
        <v>#NAME?</v>
      </c>
      <c r="D499" s="1" t="e">
        <f t="shared" si="42"/>
        <v>#NAME?</v>
      </c>
      <c r="E499" t="e">
        <f t="shared" si="43"/>
        <v>#NAME?</v>
      </c>
    </row>
    <row r="500" spans="2:5">
      <c r="B500" t="e">
        <f t="shared" si="40"/>
        <v>#NAME?</v>
      </c>
      <c r="C500" s="1" t="e">
        <f t="shared" si="41"/>
        <v>#NAME?</v>
      </c>
      <c r="D500" s="1" t="e">
        <f t="shared" si="42"/>
        <v>#NAME?</v>
      </c>
      <c r="E500" t="e">
        <f t="shared" si="43"/>
        <v>#NAME?</v>
      </c>
    </row>
    <row r="501" spans="2:5">
      <c r="B501" t="e">
        <f t="shared" si="40"/>
        <v>#NAME?</v>
      </c>
      <c r="C501" s="1" t="e">
        <f t="shared" si="41"/>
        <v>#NAME?</v>
      </c>
      <c r="D501" s="1" t="e">
        <f t="shared" si="42"/>
        <v>#NAME?</v>
      </c>
      <c r="E501" t="e">
        <f t="shared" si="43"/>
        <v>#NAME?</v>
      </c>
    </row>
    <row r="502" spans="2:5">
      <c r="B502" t="e">
        <f t="shared" si="40"/>
        <v>#NAME?</v>
      </c>
      <c r="C502" s="1" t="e">
        <f t="shared" si="41"/>
        <v>#NAME?</v>
      </c>
      <c r="D502" s="1" t="e">
        <f t="shared" si="42"/>
        <v>#NAME?</v>
      </c>
      <c r="E502" t="e">
        <f t="shared" si="43"/>
        <v>#NAME?</v>
      </c>
    </row>
    <row r="503" spans="2:5">
      <c r="B503" t="e">
        <f t="shared" si="40"/>
        <v>#NAME?</v>
      </c>
      <c r="C503" s="1" t="e">
        <f t="shared" si="41"/>
        <v>#NAME?</v>
      </c>
      <c r="D503" s="1" t="e">
        <f t="shared" si="42"/>
        <v>#NAME?</v>
      </c>
      <c r="E503" t="e">
        <f t="shared" si="43"/>
        <v>#NAME?</v>
      </c>
    </row>
    <row r="504" spans="2:5">
      <c r="B504" t="e">
        <f t="shared" si="40"/>
        <v>#NAME?</v>
      </c>
      <c r="C504" s="1" t="e">
        <f t="shared" si="41"/>
        <v>#NAME?</v>
      </c>
      <c r="D504" s="1" t="e">
        <f t="shared" si="42"/>
        <v>#NAME?</v>
      </c>
      <c r="E504" t="e">
        <f t="shared" si="43"/>
        <v>#NAME?</v>
      </c>
    </row>
    <row r="505" spans="2:5">
      <c r="B505" t="e">
        <f t="shared" si="40"/>
        <v>#NAME?</v>
      </c>
      <c r="C505" s="1" t="e">
        <f t="shared" si="41"/>
        <v>#NAME?</v>
      </c>
      <c r="D505" s="1" t="e">
        <f t="shared" si="42"/>
        <v>#NAME?</v>
      </c>
      <c r="E505" t="e">
        <f t="shared" si="43"/>
        <v>#NAME?</v>
      </c>
    </row>
    <row r="506" spans="2:5">
      <c r="B506" t="e">
        <f t="shared" si="40"/>
        <v>#NAME?</v>
      </c>
      <c r="C506" s="1" t="e">
        <f t="shared" si="41"/>
        <v>#NAME?</v>
      </c>
      <c r="D506" s="1" t="e">
        <f t="shared" si="42"/>
        <v>#NAME?</v>
      </c>
      <c r="E506" t="e">
        <f t="shared" si="43"/>
        <v>#NAME?</v>
      </c>
    </row>
    <row r="507" spans="2:5">
      <c r="B507" t="e">
        <f t="shared" si="40"/>
        <v>#NAME?</v>
      </c>
      <c r="C507" s="1" t="e">
        <f t="shared" si="41"/>
        <v>#NAME?</v>
      </c>
      <c r="D507" s="1" t="e">
        <f t="shared" si="42"/>
        <v>#NAME?</v>
      </c>
      <c r="E507" t="e">
        <f t="shared" si="43"/>
        <v>#NAME?</v>
      </c>
    </row>
    <row r="508" spans="2:5">
      <c r="B508" t="e">
        <f t="shared" si="40"/>
        <v>#NAME?</v>
      </c>
      <c r="C508" s="1" t="e">
        <f t="shared" si="41"/>
        <v>#NAME?</v>
      </c>
      <c r="D508" s="1" t="e">
        <f t="shared" si="42"/>
        <v>#NAME?</v>
      </c>
      <c r="E508" t="e">
        <f t="shared" si="43"/>
        <v>#NAME?</v>
      </c>
    </row>
    <row r="509" spans="2:5">
      <c r="B509" t="e">
        <f t="shared" si="40"/>
        <v>#NAME?</v>
      </c>
      <c r="C509" s="1" t="e">
        <f t="shared" si="41"/>
        <v>#NAME?</v>
      </c>
      <c r="D509" s="1" t="e">
        <f t="shared" si="42"/>
        <v>#NAME?</v>
      </c>
      <c r="E509" t="e">
        <f t="shared" si="43"/>
        <v>#NAME?</v>
      </c>
    </row>
    <row r="510" spans="2:5">
      <c r="B510" t="e">
        <f t="shared" si="40"/>
        <v>#NAME?</v>
      </c>
      <c r="C510" s="1" t="e">
        <f t="shared" si="41"/>
        <v>#NAME?</v>
      </c>
      <c r="D510" s="1" t="e">
        <f t="shared" si="42"/>
        <v>#NAME?</v>
      </c>
      <c r="E510" t="e">
        <f t="shared" si="43"/>
        <v>#NAME?</v>
      </c>
    </row>
    <row r="511" spans="2:5">
      <c r="B511" t="e">
        <f t="shared" si="40"/>
        <v>#NAME?</v>
      </c>
      <c r="C511" s="1" t="e">
        <f t="shared" si="41"/>
        <v>#NAME?</v>
      </c>
      <c r="D511" s="1" t="e">
        <f t="shared" si="42"/>
        <v>#NAME?</v>
      </c>
      <c r="E511" t="e">
        <f t="shared" si="43"/>
        <v>#NAME?</v>
      </c>
    </row>
    <row r="512" spans="2:5">
      <c r="B512" t="e">
        <f t="shared" si="40"/>
        <v>#NAME?</v>
      </c>
      <c r="C512" s="1" t="e">
        <f t="shared" si="41"/>
        <v>#NAME?</v>
      </c>
      <c r="D512" s="1" t="e">
        <f t="shared" si="42"/>
        <v>#NAME?</v>
      </c>
      <c r="E512" t="e">
        <f t="shared" si="43"/>
        <v>#NAME?</v>
      </c>
    </row>
    <row r="513" spans="2:5">
      <c r="B513" t="e">
        <f t="shared" si="40"/>
        <v>#NAME?</v>
      </c>
      <c r="C513" s="1" t="e">
        <f t="shared" si="41"/>
        <v>#NAME?</v>
      </c>
      <c r="D513" s="1" t="e">
        <f t="shared" si="42"/>
        <v>#NAME?</v>
      </c>
      <c r="E513" t="e">
        <f t="shared" si="43"/>
        <v>#NAME?</v>
      </c>
    </row>
    <row r="514" spans="2:5">
      <c r="B514" t="e">
        <f t="shared" ref="B514:B577" si="44">Anschluss</f>
        <v>#NAME?</v>
      </c>
      <c r="C514" s="1" t="e">
        <f t="shared" ref="C514:C577" si="45">Anfangszeiten</f>
        <v>#NAME?</v>
      </c>
      <c r="D514" s="1" t="e">
        <f t="shared" ref="D514:D577" si="46">Endzeiten</f>
        <v>#NAME?</v>
      </c>
      <c r="E514" t="e">
        <f t="shared" ref="E514:E577" si="47">Tarife</f>
        <v>#NAME?</v>
      </c>
    </row>
    <row r="515" spans="2:5">
      <c r="B515" t="e">
        <f t="shared" si="44"/>
        <v>#NAME?</v>
      </c>
      <c r="C515" s="1" t="e">
        <f t="shared" si="45"/>
        <v>#NAME?</v>
      </c>
      <c r="D515" s="1" t="e">
        <f t="shared" si="46"/>
        <v>#NAME?</v>
      </c>
      <c r="E515" t="e">
        <f t="shared" si="47"/>
        <v>#NAME?</v>
      </c>
    </row>
    <row r="516" spans="2:5">
      <c r="B516" t="e">
        <f t="shared" si="44"/>
        <v>#NAME?</v>
      </c>
      <c r="C516" s="1" t="e">
        <f t="shared" si="45"/>
        <v>#NAME?</v>
      </c>
      <c r="D516" s="1" t="e">
        <f t="shared" si="46"/>
        <v>#NAME?</v>
      </c>
      <c r="E516" t="e">
        <f t="shared" si="47"/>
        <v>#NAME?</v>
      </c>
    </row>
    <row r="517" spans="2:5">
      <c r="B517" t="e">
        <f t="shared" si="44"/>
        <v>#NAME?</v>
      </c>
      <c r="C517" s="1" t="e">
        <f t="shared" si="45"/>
        <v>#NAME?</v>
      </c>
      <c r="D517" s="1" t="e">
        <f t="shared" si="46"/>
        <v>#NAME?</v>
      </c>
      <c r="E517" t="e">
        <f t="shared" si="47"/>
        <v>#NAME?</v>
      </c>
    </row>
    <row r="518" spans="2:5">
      <c r="B518" t="e">
        <f t="shared" si="44"/>
        <v>#NAME?</v>
      </c>
      <c r="C518" s="1" t="e">
        <f t="shared" si="45"/>
        <v>#NAME?</v>
      </c>
      <c r="D518" s="1" t="e">
        <f t="shared" si="46"/>
        <v>#NAME?</v>
      </c>
      <c r="E518" t="e">
        <f t="shared" si="47"/>
        <v>#NAME?</v>
      </c>
    </row>
    <row r="519" spans="2:5">
      <c r="B519" t="e">
        <f t="shared" si="44"/>
        <v>#NAME?</v>
      </c>
      <c r="C519" s="1" t="e">
        <f t="shared" si="45"/>
        <v>#NAME?</v>
      </c>
      <c r="D519" s="1" t="e">
        <f t="shared" si="46"/>
        <v>#NAME?</v>
      </c>
      <c r="E519" t="e">
        <f t="shared" si="47"/>
        <v>#NAME?</v>
      </c>
    </row>
    <row r="520" spans="2:5">
      <c r="B520" t="e">
        <f t="shared" si="44"/>
        <v>#NAME?</v>
      </c>
      <c r="C520" s="1" t="e">
        <f t="shared" si="45"/>
        <v>#NAME?</v>
      </c>
      <c r="D520" s="1" t="e">
        <f t="shared" si="46"/>
        <v>#NAME?</v>
      </c>
      <c r="E520" t="e">
        <f t="shared" si="47"/>
        <v>#NAME?</v>
      </c>
    </row>
    <row r="521" spans="2:5">
      <c r="B521" t="e">
        <f t="shared" si="44"/>
        <v>#NAME?</v>
      </c>
      <c r="C521" s="1" t="e">
        <f t="shared" si="45"/>
        <v>#NAME?</v>
      </c>
      <c r="D521" s="1" t="e">
        <f t="shared" si="46"/>
        <v>#NAME?</v>
      </c>
      <c r="E521" t="e">
        <f t="shared" si="47"/>
        <v>#NAME?</v>
      </c>
    </row>
    <row r="522" spans="2:5">
      <c r="B522" t="e">
        <f t="shared" si="44"/>
        <v>#NAME?</v>
      </c>
      <c r="C522" s="1" t="e">
        <f t="shared" si="45"/>
        <v>#NAME?</v>
      </c>
      <c r="D522" s="1" t="e">
        <f t="shared" si="46"/>
        <v>#NAME?</v>
      </c>
      <c r="E522" t="e">
        <f t="shared" si="47"/>
        <v>#NAME?</v>
      </c>
    </row>
    <row r="523" spans="2:5">
      <c r="B523" t="e">
        <f t="shared" si="44"/>
        <v>#NAME?</v>
      </c>
      <c r="C523" s="1" t="e">
        <f t="shared" si="45"/>
        <v>#NAME?</v>
      </c>
      <c r="D523" s="1" t="e">
        <f t="shared" si="46"/>
        <v>#NAME?</v>
      </c>
      <c r="E523" t="e">
        <f t="shared" si="47"/>
        <v>#NAME?</v>
      </c>
    </row>
    <row r="524" spans="2:5">
      <c r="B524" t="e">
        <f t="shared" si="44"/>
        <v>#NAME?</v>
      </c>
      <c r="C524" s="1" t="e">
        <f t="shared" si="45"/>
        <v>#NAME?</v>
      </c>
      <c r="D524" s="1" t="e">
        <f t="shared" si="46"/>
        <v>#NAME?</v>
      </c>
      <c r="E524" t="e">
        <f t="shared" si="47"/>
        <v>#NAME?</v>
      </c>
    </row>
    <row r="525" spans="2:5">
      <c r="B525" t="e">
        <f t="shared" si="44"/>
        <v>#NAME?</v>
      </c>
      <c r="C525" s="1" t="e">
        <f t="shared" si="45"/>
        <v>#NAME?</v>
      </c>
      <c r="D525" s="1" t="e">
        <f t="shared" si="46"/>
        <v>#NAME?</v>
      </c>
      <c r="E525" t="e">
        <f t="shared" si="47"/>
        <v>#NAME?</v>
      </c>
    </row>
    <row r="526" spans="2:5">
      <c r="B526" t="e">
        <f t="shared" si="44"/>
        <v>#NAME?</v>
      </c>
      <c r="C526" s="1" t="e">
        <f t="shared" si="45"/>
        <v>#NAME?</v>
      </c>
      <c r="D526" s="1" t="e">
        <f t="shared" si="46"/>
        <v>#NAME?</v>
      </c>
      <c r="E526" t="e">
        <f t="shared" si="47"/>
        <v>#NAME?</v>
      </c>
    </row>
    <row r="527" spans="2:5">
      <c r="B527" t="e">
        <f t="shared" si="44"/>
        <v>#NAME?</v>
      </c>
      <c r="C527" s="1" t="e">
        <f t="shared" si="45"/>
        <v>#NAME?</v>
      </c>
      <c r="D527" s="1" t="e">
        <f t="shared" si="46"/>
        <v>#NAME?</v>
      </c>
      <c r="E527" t="e">
        <f t="shared" si="47"/>
        <v>#NAME?</v>
      </c>
    </row>
    <row r="528" spans="2:5">
      <c r="B528" t="e">
        <f t="shared" si="44"/>
        <v>#NAME?</v>
      </c>
      <c r="C528" s="1" t="e">
        <f t="shared" si="45"/>
        <v>#NAME?</v>
      </c>
      <c r="D528" s="1" t="e">
        <f t="shared" si="46"/>
        <v>#NAME?</v>
      </c>
      <c r="E528" t="e">
        <f t="shared" si="47"/>
        <v>#NAME?</v>
      </c>
    </row>
    <row r="529" spans="2:5">
      <c r="B529" t="e">
        <f t="shared" si="44"/>
        <v>#NAME?</v>
      </c>
      <c r="C529" s="1" t="e">
        <f t="shared" si="45"/>
        <v>#NAME?</v>
      </c>
      <c r="D529" s="1" t="e">
        <f t="shared" si="46"/>
        <v>#NAME?</v>
      </c>
      <c r="E529" t="e">
        <f t="shared" si="47"/>
        <v>#NAME?</v>
      </c>
    </row>
    <row r="530" spans="2:5">
      <c r="B530" t="e">
        <f t="shared" si="44"/>
        <v>#NAME?</v>
      </c>
      <c r="C530" s="1" t="e">
        <f t="shared" si="45"/>
        <v>#NAME?</v>
      </c>
      <c r="D530" s="1" t="e">
        <f t="shared" si="46"/>
        <v>#NAME?</v>
      </c>
      <c r="E530" t="e">
        <f t="shared" si="47"/>
        <v>#NAME?</v>
      </c>
    </row>
    <row r="531" spans="2:5">
      <c r="B531" t="e">
        <f t="shared" si="44"/>
        <v>#NAME?</v>
      </c>
      <c r="C531" s="1" t="e">
        <f t="shared" si="45"/>
        <v>#NAME?</v>
      </c>
      <c r="D531" s="1" t="e">
        <f t="shared" si="46"/>
        <v>#NAME?</v>
      </c>
      <c r="E531" t="e">
        <f t="shared" si="47"/>
        <v>#NAME?</v>
      </c>
    </row>
    <row r="532" spans="2:5">
      <c r="B532" t="e">
        <f t="shared" si="44"/>
        <v>#NAME?</v>
      </c>
      <c r="C532" s="1" t="e">
        <f t="shared" si="45"/>
        <v>#NAME?</v>
      </c>
      <c r="D532" s="1" t="e">
        <f t="shared" si="46"/>
        <v>#NAME?</v>
      </c>
      <c r="E532" t="e">
        <f t="shared" si="47"/>
        <v>#NAME?</v>
      </c>
    </row>
    <row r="533" spans="2:5">
      <c r="B533" t="e">
        <f t="shared" si="44"/>
        <v>#NAME?</v>
      </c>
      <c r="C533" s="1" t="e">
        <f t="shared" si="45"/>
        <v>#NAME?</v>
      </c>
      <c r="D533" s="1" t="e">
        <f t="shared" si="46"/>
        <v>#NAME?</v>
      </c>
      <c r="E533" t="e">
        <f t="shared" si="47"/>
        <v>#NAME?</v>
      </c>
    </row>
    <row r="534" spans="2:5">
      <c r="B534" t="e">
        <f t="shared" si="44"/>
        <v>#NAME?</v>
      </c>
      <c r="C534" s="1" t="e">
        <f t="shared" si="45"/>
        <v>#NAME?</v>
      </c>
      <c r="D534" s="1" t="e">
        <f t="shared" si="46"/>
        <v>#NAME?</v>
      </c>
      <c r="E534" t="e">
        <f t="shared" si="47"/>
        <v>#NAME?</v>
      </c>
    </row>
    <row r="535" spans="2:5">
      <c r="B535" t="e">
        <f t="shared" si="44"/>
        <v>#NAME?</v>
      </c>
      <c r="C535" s="1" t="e">
        <f t="shared" si="45"/>
        <v>#NAME?</v>
      </c>
      <c r="D535" s="1" t="e">
        <f t="shared" si="46"/>
        <v>#NAME?</v>
      </c>
      <c r="E535" t="e">
        <f t="shared" si="47"/>
        <v>#NAME?</v>
      </c>
    </row>
    <row r="536" spans="2:5">
      <c r="B536" t="e">
        <f t="shared" si="44"/>
        <v>#NAME?</v>
      </c>
      <c r="C536" s="1" t="e">
        <f t="shared" si="45"/>
        <v>#NAME?</v>
      </c>
      <c r="D536" s="1" t="e">
        <f t="shared" si="46"/>
        <v>#NAME?</v>
      </c>
      <c r="E536" t="e">
        <f t="shared" si="47"/>
        <v>#NAME?</v>
      </c>
    </row>
    <row r="537" spans="2:5">
      <c r="B537" t="e">
        <f t="shared" si="44"/>
        <v>#NAME?</v>
      </c>
      <c r="C537" s="1" t="e">
        <f t="shared" si="45"/>
        <v>#NAME?</v>
      </c>
      <c r="D537" s="1" t="e">
        <f t="shared" si="46"/>
        <v>#NAME?</v>
      </c>
      <c r="E537" t="e">
        <f t="shared" si="47"/>
        <v>#NAME?</v>
      </c>
    </row>
    <row r="538" spans="2:5">
      <c r="B538" t="e">
        <f t="shared" si="44"/>
        <v>#NAME?</v>
      </c>
      <c r="C538" s="1" t="e">
        <f t="shared" si="45"/>
        <v>#NAME?</v>
      </c>
      <c r="D538" s="1" t="e">
        <f t="shared" si="46"/>
        <v>#NAME?</v>
      </c>
      <c r="E538" t="e">
        <f t="shared" si="47"/>
        <v>#NAME?</v>
      </c>
    </row>
    <row r="539" spans="2:5">
      <c r="B539" t="e">
        <f t="shared" si="44"/>
        <v>#NAME?</v>
      </c>
      <c r="C539" s="1" t="e">
        <f t="shared" si="45"/>
        <v>#NAME?</v>
      </c>
      <c r="D539" s="1" t="e">
        <f t="shared" si="46"/>
        <v>#NAME?</v>
      </c>
      <c r="E539" t="e">
        <f t="shared" si="47"/>
        <v>#NAME?</v>
      </c>
    </row>
    <row r="540" spans="2:5">
      <c r="B540" t="e">
        <f t="shared" si="44"/>
        <v>#NAME?</v>
      </c>
      <c r="C540" s="1" t="e">
        <f t="shared" si="45"/>
        <v>#NAME?</v>
      </c>
      <c r="D540" s="1" t="e">
        <f t="shared" si="46"/>
        <v>#NAME?</v>
      </c>
      <c r="E540" t="e">
        <f t="shared" si="47"/>
        <v>#NAME?</v>
      </c>
    </row>
    <row r="541" spans="2:5">
      <c r="B541" t="e">
        <f t="shared" si="44"/>
        <v>#NAME?</v>
      </c>
      <c r="C541" s="1" t="e">
        <f t="shared" si="45"/>
        <v>#NAME?</v>
      </c>
      <c r="D541" s="1" t="e">
        <f t="shared" si="46"/>
        <v>#NAME?</v>
      </c>
      <c r="E541" t="e">
        <f t="shared" si="47"/>
        <v>#NAME?</v>
      </c>
    </row>
    <row r="542" spans="2:5">
      <c r="B542" t="e">
        <f t="shared" si="44"/>
        <v>#NAME?</v>
      </c>
      <c r="C542" s="1" t="e">
        <f t="shared" si="45"/>
        <v>#NAME?</v>
      </c>
      <c r="D542" s="1" t="e">
        <f t="shared" si="46"/>
        <v>#NAME?</v>
      </c>
      <c r="E542" t="e">
        <f t="shared" si="47"/>
        <v>#NAME?</v>
      </c>
    </row>
    <row r="543" spans="2:5">
      <c r="B543" t="e">
        <f t="shared" si="44"/>
        <v>#NAME?</v>
      </c>
      <c r="C543" s="1" t="e">
        <f t="shared" si="45"/>
        <v>#NAME?</v>
      </c>
      <c r="D543" s="1" t="e">
        <f t="shared" si="46"/>
        <v>#NAME?</v>
      </c>
      <c r="E543" t="e">
        <f t="shared" si="47"/>
        <v>#NAME?</v>
      </c>
    </row>
    <row r="544" spans="2:5">
      <c r="B544" t="e">
        <f t="shared" si="44"/>
        <v>#NAME?</v>
      </c>
      <c r="C544" s="1" t="e">
        <f t="shared" si="45"/>
        <v>#NAME?</v>
      </c>
      <c r="D544" s="1" t="e">
        <f t="shared" si="46"/>
        <v>#NAME?</v>
      </c>
      <c r="E544" t="e">
        <f t="shared" si="47"/>
        <v>#NAME?</v>
      </c>
    </row>
    <row r="545" spans="2:5">
      <c r="B545" t="e">
        <f t="shared" si="44"/>
        <v>#NAME?</v>
      </c>
      <c r="C545" s="1" t="e">
        <f t="shared" si="45"/>
        <v>#NAME?</v>
      </c>
      <c r="D545" s="1" t="e">
        <f t="shared" si="46"/>
        <v>#NAME?</v>
      </c>
      <c r="E545" t="e">
        <f t="shared" si="47"/>
        <v>#NAME?</v>
      </c>
    </row>
    <row r="546" spans="2:5">
      <c r="B546" t="e">
        <f t="shared" si="44"/>
        <v>#NAME?</v>
      </c>
      <c r="C546" s="1" t="e">
        <f t="shared" si="45"/>
        <v>#NAME?</v>
      </c>
      <c r="D546" s="1" t="e">
        <f t="shared" si="46"/>
        <v>#NAME?</v>
      </c>
      <c r="E546" t="e">
        <f t="shared" si="47"/>
        <v>#NAME?</v>
      </c>
    </row>
    <row r="547" spans="2:5">
      <c r="B547" t="e">
        <f t="shared" si="44"/>
        <v>#NAME?</v>
      </c>
      <c r="C547" s="1" t="e">
        <f t="shared" si="45"/>
        <v>#NAME?</v>
      </c>
      <c r="D547" s="1" t="e">
        <f t="shared" si="46"/>
        <v>#NAME?</v>
      </c>
      <c r="E547" t="e">
        <f t="shared" si="47"/>
        <v>#NAME?</v>
      </c>
    </row>
    <row r="548" spans="2:5">
      <c r="B548" t="e">
        <f t="shared" si="44"/>
        <v>#NAME?</v>
      </c>
      <c r="C548" s="1" t="e">
        <f t="shared" si="45"/>
        <v>#NAME?</v>
      </c>
      <c r="D548" s="1" t="e">
        <f t="shared" si="46"/>
        <v>#NAME?</v>
      </c>
      <c r="E548" t="e">
        <f t="shared" si="47"/>
        <v>#NAME?</v>
      </c>
    </row>
    <row r="549" spans="2:5">
      <c r="B549" t="e">
        <f t="shared" si="44"/>
        <v>#NAME?</v>
      </c>
      <c r="C549" s="1" t="e">
        <f t="shared" si="45"/>
        <v>#NAME?</v>
      </c>
      <c r="D549" s="1" t="e">
        <f t="shared" si="46"/>
        <v>#NAME?</v>
      </c>
      <c r="E549" t="e">
        <f t="shared" si="47"/>
        <v>#NAME?</v>
      </c>
    </row>
    <row r="550" spans="2:5">
      <c r="B550" t="e">
        <f t="shared" si="44"/>
        <v>#NAME?</v>
      </c>
      <c r="C550" s="1" t="e">
        <f t="shared" si="45"/>
        <v>#NAME?</v>
      </c>
      <c r="D550" s="1" t="e">
        <f t="shared" si="46"/>
        <v>#NAME?</v>
      </c>
      <c r="E550" t="e">
        <f t="shared" si="47"/>
        <v>#NAME?</v>
      </c>
    </row>
    <row r="551" spans="2:5">
      <c r="B551" t="e">
        <f t="shared" si="44"/>
        <v>#NAME?</v>
      </c>
      <c r="C551" s="1" t="e">
        <f t="shared" si="45"/>
        <v>#NAME?</v>
      </c>
      <c r="D551" s="1" t="e">
        <f t="shared" si="46"/>
        <v>#NAME?</v>
      </c>
      <c r="E551" t="e">
        <f t="shared" si="47"/>
        <v>#NAME?</v>
      </c>
    </row>
    <row r="552" spans="2:5">
      <c r="B552" t="e">
        <f t="shared" si="44"/>
        <v>#NAME?</v>
      </c>
      <c r="C552" s="1" t="e">
        <f t="shared" si="45"/>
        <v>#NAME?</v>
      </c>
      <c r="D552" s="1" t="e">
        <f t="shared" si="46"/>
        <v>#NAME?</v>
      </c>
      <c r="E552" t="e">
        <f t="shared" si="47"/>
        <v>#NAME?</v>
      </c>
    </row>
    <row r="553" spans="2:5">
      <c r="B553" t="e">
        <f t="shared" si="44"/>
        <v>#NAME?</v>
      </c>
      <c r="C553" s="1" t="e">
        <f t="shared" si="45"/>
        <v>#NAME?</v>
      </c>
      <c r="D553" s="1" t="e">
        <f t="shared" si="46"/>
        <v>#NAME?</v>
      </c>
      <c r="E553" t="e">
        <f t="shared" si="47"/>
        <v>#NAME?</v>
      </c>
    </row>
    <row r="554" spans="2:5">
      <c r="B554" t="e">
        <f t="shared" si="44"/>
        <v>#NAME?</v>
      </c>
      <c r="C554" s="1" t="e">
        <f t="shared" si="45"/>
        <v>#NAME?</v>
      </c>
      <c r="D554" s="1" t="e">
        <f t="shared" si="46"/>
        <v>#NAME?</v>
      </c>
      <c r="E554" t="e">
        <f t="shared" si="47"/>
        <v>#NAME?</v>
      </c>
    </row>
    <row r="555" spans="2:5">
      <c r="B555" t="e">
        <f t="shared" si="44"/>
        <v>#NAME?</v>
      </c>
      <c r="C555" s="1" t="e">
        <f t="shared" si="45"/>
        <v>#NAME?</v>
      </c>
      <c r="D555" s="1" t="e">
        <f t="shared" si="46"/>
        <v>#NAME?</v>
      </c>
      <c r="E555" t="e">
        <f t="shared" si="47"/>
        <v>#NAME?</v>
      </c>
    </row>
    <row r="556" spans="2:5">
      <c r="B556" t="e">
        <f t="shared" si="44"/>
        <v>#NAME?</v>
      </c>
      <c r="C556" s="1" t="e">
        <f t="shared" si="45"/>
        <v>#NAME?</v>
      </c>
      <c r="D556" s="1" t="e">
        <f t="shared" si="46"/>
        <v>#NAME?</v>
      </c>
      <c r="E556" t="e">
        <f t="shared" si="47"/>
        <v>#NAME?</v>
      </c>
    </row>
    <row r="557" spans="2:5">
      <c r="B557" t="e">
        <f t="shared" si="44"/>
        <v>#NAME?</v>
      </c>
      <c r="C557" s="1" t="e">
        <f t="shared" si="45"/>
        <v>#NAME?</v>
      </c>
      <c r="D557" s="1" t="e">
        <f t="shared" si="46"/>
        <v>#NAME?</v>
      </c>
      <c r="E557" t="e">
        <f t="shared" si="47"/>
        <v>#NAME?</v>
      </c>
    </row>
    <row r="558" spans="2:5">
      <c r="B558" t="e">
        <f t="shared" si="44"/>
        <v>#NAME?</v>
      </c>
      <c r="C558" s="1" t="e">
        <f t="shared" si="45"/>
        <v>#NAME?</v>
      </c>
      <c r="D558" s="1" t="e">
        <f t="shared" si="46"/>
        <v>#NAME?</v>
      </c>
      <c r="E558" t="e">
        <f t="shared" si="47"/>
        <v>#NAME?</v>
      </c>
    </row>
    <row r="559" spans="2:5">
      <c r="B559" t="e">
        <f t="shared" si="44"/>
        <v>#NAME?</v>
      </c>
      <c r="C559" s="1" t="e">
        <f t="shared" si="45"/>
        <v>#NAME?</v>
      </c>
      <c r="D559" s="1" t="e">
        <f t="shared" si="46"/>
        <v>#NAME?</v>
      </c>
      <c r="E559" t="e">
        <f t="shared" si="47"/>
        <v>#NAME?</v>
      </c>
    </row>
    <row r="560" spans="2:5">
      <c r="B560" t="e">
        <f t="shared" si="44"/>
        <v>#NAME?</v>
      </c>
      <c r="C560" s="1" t="e">
        <f t="shared" si="45"/>
        <v>#NAME?</v>
      </c>
      <c r="D560" s="1" t="e">
        <f t="shared" si="46"/>
        <v>#NAME?</v>
      </c>
      <c r="E560" t="e">
        <f t="shared" si="47"/>
        <v>#NAME?</v>
      </c>
    </row>
    <row r="561" spans="2:5">
      <c r="B561" t="e">
        <f t="shared" si="44"/>
        <v>#NAME?</v>
      </c>
      <c r="C561" s="1" t="e">
        <f t="shared" si="45"/>
        <v>#NAME?</v>
      </c>
      <c r="D561" s="1" t="e">
        <f t="shared" si="46"/>
        <v>#NAME?</v>
      </c>
      <c r="E561" t="e">
        <f t="shared" si="47"/>
        <v>#NAME?</v>
      </c>
    </row>
    <row r="562" spans="2:5">
      <c r="B562" t="e">
        <f t="shared" si="44"/>
        <v>#NAME?</v>
      </c>
      <c r="C562" s="1" t="e">
        <f t="shared" si="45"/>
        <v>#NAME?</v>
      </c>
      <c r="D562" s="1" t="e">
        <f t="shared" si="46"/>
        <v>#NAME?</v>
      </c>
      <c r="E562" t="e">
        <f t="shared" si="47"/>
        <v>#NAME?</v>
      </c>
    </row>
    <row r="563" spans="2:5">
      <c r="B563" t="e">
        <f t="shared" si="44"/>
        <v>#NAME?</v>
      </c>
      <c r="C563" s="1" t="e">
        <f t="shared" si="45"/>
        <v>#NAME?</v>
      </c>
      <c r="D563" s="1" t="e">
        <f t="shared" si="46"/>
        <v>#NAME?</v>
      </c>
      <c r="E563" t="e">
        <f t="shared" si="47"/>
        <v>#NAME?</v>
      </c>
    </row>
    <row r="564" spans="2:5">
      <c r="B564" t="e">
        <f t="shared" si="44"/>
        <v>#NAME?</v>
      </c>
      <c r="C564" s="1" t="e">
        <f t="shared" si="45"/>
        <v>#NAME?</v>
      </c>
      <c r="D564" s="1" t="e">
        <f t="shared" si="46"/>
        <v>#NAME?</v>
      </c>
      <c r="E564" t="e">
        <f t="shared" si="47"/>
        <v>#NAME?</v>
      </c>
    </row>
    <row r="565" spans="2:5">
      <c r="B565" t="e">
        <f t="shared" si="44"/>
        <v>#NAME?</v>
      </c>
      <c r="C565" s="1" t="e">
        <f t="shared" si="45"/>
        <v>#NAME?</v>
      </c>
      <c r="D565" s="1" t="e">
        <f t="shared" si="46"/>
        <v>#NAME?</v>
      </c>
      <c r="E565" t="e">
        <f t="shared" si="47"/>
        <v>#NAME?</v>
      </c>
    </row>
    <row r="566" spans="2:5">
      <c r="B566" t="e">
        <f t="shared" si="44"/>
        <v>#NAME?</v>
      </c>
      <c r="C566" s="1" t="e">
        <f t="shared" si="45"/>
        <v>#NAME?</v>
      </c>
      <c r="D566" s="1" t="e">
        <f t="shared" si="46"/>
        <v>#NAME?</v>
      </c>
      <c r="E566" t="e">
        <f t="shared" si="47"/>
        <v>#NAME?</v>
      </c>
    </row>
    <row r="567" spans="2:5">
      <c r="B567" t="e">
        <f t="shared" si="44"/>
        <v>#NAME?</v>
      </c>
      <c r="C567" s="1" t="e">
        <f t="shared" si="45"/>
        <v>#NAME?</v>
      </c>
      <c r="D567" s="1" t="e">
        <f t="shared" si="46"/>
        <v>#NAME?</v>
      </c>
      <c r="E567" t="e">
        <f t="shared" si="47"/>
        <v>#NAME?</v>
      </c>
    </row>
    <row r="568" spans="2:5">
      <c r="B568" t="e">
        <f t="shared" si="44"/>
        <v>#NAME?</v>
      </c>
      <c r="C568" s="1" t="e">
        <f t="shared" si="45"/>
        <v>#NAME?</v>
      </c>
      <c r="D568" s="1" t="e">
        <f t="shared" si="46"/>
        <v>#NAME?</v>
      </c>
      <c r="E568" t="e">
        <f t="shared" si="47"/>
        <v>#NAME?</v>
      </c>
    </row>
    <row r="569" spans="2:5">
      <c r="B569" t="e">
        <f t="shared" si="44"/>
        <v>#NAME?</v>
      </c>
      <c r="C569" s="1" t="e">
        <f t="shared" si="45"/>
        <v>#NAME?</v>
      </c>
      <c r="D569" s="1" t="e">
        <f t="shared" si="46"/>
        <v>#NAME?</v>
      </c>
      <c r="E569" t="e">
        <f t="shared" si="47"/>
        <v>#NAME?</v>
      </c>
    </row>
    <row r="570" spans="2:5">
      <c r="B570" t="e">
        <f t="shared" si="44"/>
        <v>#NAME?</v>
      </c>
      <c r="C570" s="1" t="e">
        <f t="shared" si="45"/>
        <v>#NAME?</v>
      </c>
      <c r="D570" s="1" t="e">
        <f t="shared" si="46"/>
        <v>#NAME?</v>
      </c>
      <c r="E570" t="e">
        <f t="shared" si="47"/>
        <v>#NAME?</v>
      </c>
    </row>
    <row r="571" spans="2:5">
      <c r="B571" t="e">
        <f t="shared" si="44"/>
        <v>#NAME?</v>
      </c>
      <c r="C571" s="1" t="e">
        <f t="shared" si="45"/>
        <v>#NAME?</v>
      </c>
      <c r="D571" s="1" t="e">
        <f t="shared" si="46"/>
        <v>#NAME?</v>
      </c>
      <c r="E571" t="e">
        <f t="shared" si="47"/>
        <v>#NAME?</v>
      </c>
    </row>
    <row r="572" spans="2:5">
      <c r="B572" t="e">
        <f t="shared" si="44"/>
        <v>#NAME?</v>
      </c>
      <c r="C572" s="1" t="e">
        <f t="shared" si="45"/>
        <v>#NAME?</v>
      </c>
      <c r="D572" s="1" t="e">
        <f t="shared" si="46"/>
        <v>#NAME?</v>
      </c>
      <c r="E572" t="e">
        <f t="shared" si="47"/>
        <v>#NAME?</v>
      </c>
    </row>
    <row r="573" spans="2:5">
      <c r="B573" t="e">
        <f t="shared" si="44"/>
        <v>#NAME?</v>
      </c>
      <c r="C573" s="1" t="e">
        <f t="shared" si="45"/>
        <v>#NAME?</v>
      </c>
      <c r="D573" s="1" t="e">
        <f t="shared" si="46"/>
        <v>#NAME?</v>
      </c>
      <c r="E573" t="e">
        <f t="shared" si="47"/>
        <v>#NAME?</v>
      </c>
    </row>
    <row r="574" spans="2:5">
      <c r="B574" t="e">
        <f t="shared" si="44"/>
        <v>#NAME?</v>
      </c>
      <c r="C574" s="1" t="e">
        <f t="shared" si="45"/>
        <v>#NAME?</v>
      </c>
      <c r="D574" s="1" t="e">
        <f t="shared" si="46"/>
        <v>#NAME?</v>
      </c>
      <c r="E574" t="e">
        <f t="shared" si="47"/>
        <v>#NAME?</v>
      </c>
    </row>
    <row r="575" spans="2:5">
      <c r="B575" t="e">
        <f t="shared" si="44"/>
        <v>#NAME?</v>
      </c>
      <c r="C575" s="1" t="e">
        <f t="shared" si="45"/>
        <v>#NAME?</v>
      </c>
      <c r="D575" s="1" t="e">
        <f t="shared" si="46"/>
        <v>#NAME?</v>
      </c>
      <c r="E575" t="e">
        <f t="shared" si="47"/>
        <v>#NAME?</v>
      </c>
    </row>
    <row r="576" spans="2:5">
      <c r="B576" t="e">
        <f t="shared" si="44"/>
        <v>#NAME?</v>
      </c>
      <c r="C576" s="1" t="e">
        <f t="shared" si="45"/>
        <v>#NAME?</v>
      </c>
      <c r="D576" s="1" t="e">
        <f t="shared" si="46"/>
        <v>#NAME?</v>
      </c>
      <c r="E576" t="e">
        <f t="shared" si="47"/>
        <v>#NAME?</v>
      </c>
    </row>
    <row r="577" spans="2:5">
      <c r="B577" t="e">
        <f t="shared" si="44"/>
        <v>#NAME?</v>
      </c>
      <c r="C577" s="1" t="e">
        <f t="shared" si="45"/>
        <v>#NAME?</v>
      </c>
      <c r="D577" s="1" t="e">
        <f t="shared" si="46"/>
        <v>#NAME?</v>
      </c>
      <c r="E577" t="e">
        <f t="shared" si="47"/>
        <v>#NAME?</v>
      </c>
    </row>
    <row r="578" spans="2:5">
      <c r="B578" t="e">
        <f t="shared" ref="B578:B641" si="48">Anschluss</f>
        <v>#NAME?</v>
      </c>
      <c r="C578" s="1" t="e">
        <f t="shared" ref="C578:C641" si="49">Anfangszeiten</f>
        <v>#NAME?</v>
      </c>
      <c r="D578" s="1" t="e">
        <f t="shared" ref="D578:D641" si="50">Endzeiten</f>
        <v>#NAME?</v>
      </c>
      <c r="E578" t="e">
        <f t="shared" ref="E578:E641" si="51">Tarife</f>
        <v>#NAME?</v>
      </c>
    </row>
    <row r="579" spans="2:5">
      <c r="B579" t="e">
        <f t="shared" si="48"/>
        <v>#NAME?</v>
      </c>
      <c r="C579" s="1" t="e">
        <f t="shared" si="49"/>
        <v>#NAME?</v>
      </c>
      <c r="D579" s="1" t="e">
        <f t="shared" si="50"/>
        <v>#NAME?</v>
      </c>
      <c r="E579" t="e">
        <f t="shared" si="51"/>
        <v>#NAME?</v>
      </c>
    </row>
    <row r="580" spans="2:5">
      <c r="B580" t="e">
        <f t="shared" si="48"/>
        <v>#NAME?</v>
      </c>
      <c r="C580" s="1" t="e">
        <f t="shared" si="49"/>
        <v>#NAME?</v>
      </c>
      <c r="D580" s="1" t="e">
        <f t="shared" si="50"/>
        <v>#NAME?</v>
      </c>
      <c r="E580" t="e">
        <f t="shared" si="51"/>
        <v>#NAME?</v>
      </c>
    </row>
    <row r="581" spans="2:5">
      <c r="B581" t="e">
        <f t="shared" si="48"/>
        <v>#NAME?</v>
      </c>
      <c r="C581" s="1" t="e">
        <f t="shared" si="49"/>
        <v>#NAME?</v>
      </c>
      <c r="D581" s="1" t="e">
        <f t="shared" si="50"/>
        <v>#NAME?</v>
      </c>
      <c r="E581" t="e">
        <f t="shared" si="51"/>
        <v>#NAME?</v>
      </c>
    </row>
    <row r="582" spans="2:5">
      <c r="B582" t="e">
        <f t="shared" si="48"/>
        <v>#NAME?</v>
      </c>
      <c r="C582" s="1" t="e">
        <f t="shared" si="49"/>
        <v>#NAME?</v>
      </c>
      <c r="D582" s="1" t="e">
        <f t="shared" si="50"/>
        <v>#NAME?</v>
      </c>
      <c r="E582" t="e">
        <f t="shared" si="51"/>
        <v>#NAME?</v>
      </c>
    </row>
    <row r="583" spans="2:5">
      <c r="B583" t="e">
        <f t="shared" si="48"/>
        <v>#NAME?</v>
      </c>
      <c r="C583" s="1" t="e">
        <f t="shared" si="49"/>
        <v>#NAME?</v>
      </c>
      <c r="D583" s="1" t="e">
        <f t="shared" si="50"/>
        <v>#NAME?</v>
      </c>
      <c r="E583" t="e">
        <f t="shared" si="51"/>
        <v>#NAME?</v>
      </c>
    </row>
    <row r="584" spans="2:5">
      <c r="B584" t="e">
        <f t="shared" si="48"/>
        <v>#NAME?</v>
      </c>
      <c r="C584" s="1" t="e">
        <f t="shared" si="49"/>
        <v>#NAME?</v>
      </c>
      <c r="D584" s="1" t="e">
        <f t="shared" si="50"/>
        <v>#NAME?</v>
      </c>
      <c r="E584" t="e">
        <f t="shared" si="51"/>
        <v>#NAME?</v>
      </c>
    </row>
    <row r="585" spans="2:5">
      <c r="B585" t="e">
        <f t="shared" si="48"/>
        <v>#NAME?</v>
      </c>
      <c r="C585" s="1" t="e">
        <f t="shared" si="49"/>
        <v>#NAME?</v>
      </c>
      <c r="D585" s="1" t="e">
        <f t="shared" si="50"/>
        <v>#NAME?</v>
      </c>
      <c r="E585" t="e">
        <f t="shared" si="51"/>
        <v>#NAME?</v>
      </c>
    </row>
    <row r="586" spans="2:5">
      <c r="B586" t="e">
        <f t="shared" si="48"/>
        <v>#NAME?</v>
      </c>
      <c r="C586" s="1" t="e">
        <f t="shared" si="49"/>
        <v>#NAME?</v>
      </c>
      <c r="D586" s="1" t="e">
        <f t="shared" si="50"/>
        <v>#NAME?</v>
      </c>
      <c r="E586" t="e">
        <f t="shared" si="51"/>
        <v>#NAME?</v>
      </c>
    </row>
    <row r="587" spans="2:5">
      <c r="B587" t="e">
        <f t="shared" si="48"/>
        <v>#NAME?</v>
      </c>
      <c r="C587" s="1" t="e">
        <f t="shared" si="49"/>
        <v>#NAME?</v>
      </c>
      <c r="D587" s="1" t="e">
        <f t="shared" si="50"/>
        <v>#NAME?</v>
      </c>
      <c r="E587" t="e">
        <f t="shared" si="51"/>
        <v>#NAME?</v>
      </c>
    </row>
    <row r="588" spans="2:5">
      <c r="B588" t="e">
        <f t="shared" si="48"/>
        <v>#NAME?</v>
      </c>
      <c r="C588" s="1" t="e">
        <f t="shared" si="49"/>
        <v>#NAME?</v>
      </c>
      <c r="D588" s="1" t="e">
        <f t="shared" si="50"/>
        <v>#NAME?</v>
      </c>
      <c r="E588" t="e">
        <f t="shared" si="51"/>
        <v>#NAME?</v>
      </c>
    </row>
    <row r="589" spans="2:5">
      <c r="B589" t="e">
        <f t="shared" si="48"/>
        <v>#NAME?</v>
      </c>
      <c r="C589" s="1" t="e">
        <f t="shared" si="49"/>
        <v>#NAME?</v>
      </c>
      <c r="D589" s="1" t="e">
        <f t="shared" si="50"/>
        <v>#NAME?</v>
      </c>
      <c r="E589" t="e">
        <f t="shared" si="51"/>
        <v>#NAME?</v>
      </c>
    </row>
    <row r="590" spans="2:5">
      <c r="B590" t="e">
        <f t="shared" si="48"/>
        <v>#NAME?</v>
      </c>
      <c r="C590" s="1" t="e">
        <f t="shared" si="49"/>
        <v>#NAME?</v>
      </c>
      <c r="D590" s="1" t="e">
        <f t="shared" si="50"/>
        <v>#NAME?</v>
      </c>
      <c r="E590" t="e">
        <f t="shared" si="51"/>
        <v>#NAME?</v>
      </c>
    </row>
    <row r="591" spans="2:5">
      <c r="B591" t="e">
        <f t="shared" si="48"/>
        <v>#NAME?</v>
      </c>
      <c r="C591" s="1" t="e">
        <f t="shared" si="49"/>
        <v>#NAME?</v>
      </c>
      <c r="D591" s="1" t="e">
        <f t="shared" si="50"/>
        <v>#NAME?</v>
      </c>
      <c r="E591" t="e">
        <f t="shared" si="51"/>
        <v>#NAME?</v>
      </c>
    </row>
    <row r="592" spans="2:5">
      <c r="B592" t="e">
        <f t="shared" si="48"/>
        <v>#NAME?</v>
      </c>
      <c r="C592" s="1" t="e">
        <f t="shared" si="49"/>
        <v>#NAME?</v>
      </c>
      <c r="D592" s="1" t="e">
        <f t="shared" si="50"/>
        <v>#NAME?</v>
      </c>
      <c r="E592" t="e">
        <f t="shared" si="51"/>
        <v>#NAME?</v>
      </c>
    </row>
    <row r="593" spans="2:5">
      <c r="B593" t="e">
        <f t="shared" si="48"/>
        <v>#NAME?</v>
      </c>
      <c r="C593" s="1" t="e">
        <f t="shared" si="49"/>
        <v>#NAME?</v>
      </c>
      <c r="D593" s="1" t="e">
        <f t="shared" si="50"/>
        <v>#NAME?</v>
      </c>
      <c r="E593" t="e">
        <f t="shared" si="51"/>
        <v>#NAME?</v>
      </c>
    </row>
    <row r="594" spans="2:5">
      <c r="B594" t="e">
        <f t="shared" si="48"/>
        <v>#NAME?</v>
      </c>
      <c r="C594" s="1" t="e">
        <f t="shared" si="49"/>
        <v>#NAME?</v>
      </c>
      <c r="D594" s="1" t="e">
        <f t="shared" si="50"/>
        <v>#NAME?</v>
      </c>
      <c r="E594" t="e">
        <f t="shared" si="51"/>
        <v>#NAME?</v>
      </c>
    </row>
    <row r="595" spans="2:5">
      <c r="B595" t="e">
        <f t="shared" si="48"/>
        <v>#NAME?</v>
      </c>
      <c r="C595" s="1" t="e">
        <f t="shared" si="49"/>
        <v>#NAME?</v>
      </c>
      <c r="D595" s="1" t="e">
        <f t="shared" si="50"/>
        <v>#NAME?</v>
      </c>
      <c r="E595" t="e">
        <f t="shared" si="51"/>
        <v>#NAME?</v>
      </c>
    </row>
    <row r="596" spans="2:5">
      <c r="B596" t="e">
        <f t="shared" si="48"/>
        <v>#NAME?</v>
      </c>
      <c r="C596" s="1" t="e">
        <f t="shared" si="49"/>
        <v>#NAME?</v>
      </c>
      <c r="D596" s="1" t="e">
        <f t="shared" si="50"/>
        <v>#NAME?</v>
      </c>
      <c r="E596" t="e">
        <f t="shared" si="51"/>
        <v>#NAME?</v>
      </c>
    </row>
    <row r="597" spans="2:5">
      <c r="B597" t="e">
        <f t="shared" si="48"/>
        <v>#NAME?</v>
      </c>
      <c r="C597" s="1" t="e">
        <f t="shared" si="49"/>
        <v>#NAME?</v>
      </c>
      <c r="D597" s="1" t="e">
        <f t="shared" si="50"/>
        <v>#NAME?</v>
      </c>
      <c r="E597" t="e">
        <f t="shared" si="51"/>
        <v>#NAME?</v>
      </c>
    </row>
    <row r="598" spans="2:5">
      <c r="B598" t="e">
        <f t="shared" si="48"/>
        <v>#NAME?</v>
      </c>
      <c r="C598" s="1" t="e">
        <f t="shared" si="49"/>
        <v>#NAME?</v>
      </c>
      <c r="D598" s="1" t="e">
        <f t="shared" si="50"/>
        <v>#NAME?</v>
      </c>
      <c r="E598" t="e">
        <f t="shared" si="51"/>
        <v>#NAME?</v>
      </c>
    </row>
    <row r="599" spans="2:5">
      <c r="B599" t="e">
        <f t="shared" si="48"/>
        <v>#NAME?</v>
      </c>
      <c r="C599" s="1" t="e">
        <f t="shared" si="49"/>
        <v>#NAME?</v>
      </c>
      <c r="D599" s="1" t="e">
        <f t="shared" si="50"/>
        <v>#NAME?</v>
      </c>
      <c r="E599" t="e">
        <f t="shared" si="51"/>
        <v>#NAME?</v>
      </c>
    </row>
    <row r="600" spans="2:5">
      <c r="B600" t="e">
        <f t="shared" si="48"/>
        <v>#NAME?</v>
      </c>
      <c r="C600" s="1" t="e">
        <f t="shared" si="49"/>
        <v>#NAME?</v>
      </c>
      <c r="D600" s="1" t="e">
        <f t="shared" si="50"/>
        <v>#NAME?</v>
      </c>
      <c r="E600" t="e">
        <f t="shared" si="51"/>
        <v>#NAME?</v>
      </c>
    </row>
    <row r="601" spans="2:5">
      <c r="B601" t="e">
        <f t="shared" si="48"/>
        <v>#NAME?</v>
      </c>
      <c r="C601" s="1" t="e">
        <f t="shared" si="49"/>
        <v>#NAME?</v>
      </c>
      <c r="D601" s="1" t="e">
        <f t="shared" si="50"/>
        <v>#NAME?</v>
      </c>
      <c r="E601" t="e">
        <f t="shared" si="51"/>
        <v>#NAME?</v>
      </c>
    </row>
    <row r="602" spans="2:5">
      <c r="B602" t="e">
        <f t="shared" si="48"/>
        <v>#NAME?</v>
      </c>
      <c r="C602" s="1" t="e">
        <f t="shared" si="49"/>
        <v>#NAME?</v>
      </c>
      <c r="D602" s="1" t="e">
        <f t="shared" si="50"/>
        <v>#NAME?</v>
      </c>
      <c r="E602" t="e">
        <f t="shared" si="51"/>
        <v>#NAME?</v>
      </c>
    </row>
    <row r="603" spans="2:5">
      <c r="B603" t="e">
        <f t="shared" si="48"/>
        <v>#NAME?</v>
      </c>
      <c r="C603" s="1" t="e">
        <f t="shared" si="49"/>
        <v>#NAME?</v>
      </c>
      <c r="D603" s="1" t="e">
        <f t="shared" si="50"/>
        <v>#NAME?</v>
      </c>
      <c r="E603" t="e">
        <f t="shared" si="51"/>
        <v>#NAME?</v>
      </c>
    </row>
    <row r="604" spans="2:5">
      <c r="B604" t="e">
        <f t="shared" si="48"/>
        <v>#NAME?</v>
      </c>
      <c r="C604" s="1" t="e">
        <f t="shared" si="49"/>
        <v>#NAME?</v>
      </c>
      <c r="D604" s="1" t="e">
        <f t="shared" si="50"/>
        <v>#NAME?</v>
      </c>
      <c r="E604" t="e">
        <f t="shared" si="51"/>
        <v>#NAME?</v>
      </c>
    </row>
    <row r="605" spans="2:5">
      <c r="B605" t="e">
        <f t="shared" si="48"/>
        <v>#NAME?</v>
      </c>
      <c r="C605" s="1" t="e">
        <f t="shared" si="49"/>
        <v>#NAME?</v>
      </c>
      <c r="D605" s="1" t="e">
        <f t="shared" si="50"/>
        <v>#NAME?</v>
      </c>
      <c r="E605" t="e">
        <f t="shared" si="51"/>
        <v>#NAME?</v>
      </c>
    </row>
    <row r="606" spans="2:5">
      <c r="B606" t="e">
        <f t="shared" si="48"/>
        <v>#NAME?</v>
      </c>
      <c r="C606" s="1" t="e">
        <f t="shared" si="49"/>
        <v>#NAME?</v>
      </c>
      <c r="D606" s="1" t="e">
        <f t="shared" si="50"/>
        <v>#NAME?</v>
      </c>
      <c r="E606" t="e">
        <f t="shared" si="51"/>
        <v>#NAME?</v>
      </c>
    </row>
    <row r="607" spans="2:5">
      <c r="B607" t="e">
        <f t="shared" si="48"/>
        <v>#NAME?</v>
      </c>
      <c r="C607" s="1" t="e">
        <f t="shared" si="49"/>
        <v>#NAME?</v>
      </c>
      <c r="D607" s="1" t="e">
        <f t="shared" si="50"/>
        <v>#NAME?</v>
      </c>
      <c r="E607" t="e">
        <f t="shared" si="51"/>
        <v>#NAME?</v>
      </c>
    </row>
    <row r="608" spans="2:5">
      <c r="B608" t="e">
        <f t="shared" si="48"/>
        <v>#NAME?</v>
      </c>
      <c r="C608" s="1" t="e">
        <f t="shared" si="49"/>
        <v>#NAME?</v>
      </c>
      <c r="D608" s="1" t="e">
        <f t="shared" si="50"/>
        <v>#NAME?</v>
      </c>
      <c r="E608" t="e">
        <f t="shared" si="51"/>
        <v>#NAME?</v>
      </c>
    </row>
    <row r="609" spans="2:5">
      <c r="B609" t="e">
        <f t="shared" si="48"/>
        <v>#NAME?</v>
      </c>
      <c r="C609" s="1" t="e">
        <f t="shared" si="49"/>
        <v>#NAME?</v>
      </c>
      <c r="D609" s="1" t="e">
        <f t="shared" si="50"/>
        <v>#NAME?</v>
      </c>
      <c r="E609" t="e">
        <f t="shared" si="51"/>
        <v>#NAME?</v>
      </c>
    </row>
    <row r="610" spans="2:5">
      <c r="B610" t="e">
        <f t="shared" si="48"/>
        <v>#NAME?</v>
      </c>
      <c r="C610" s="1" t="e">
        <f t="shared" si="49"/>
        <v>#NAME?</v>
      </c>
      <c r="D610" s="1" t="e">
        <f t="shared" si="50"/>
        <v>#NAME?</v>
      </c>
      <c r="E610" t="e">
        <f t="shared" si="51"/>
        <v>#NAME?</v>
      </c>
    </row>
    <row r="611" spans="2:5">
      <c r="B611" t="e">
        <f t="shared" si="48"/>
        <v>#NAME?</v>
      </c>
      <c r="C611" s="1" t="e">
        <f t="shared" si="49"/>
        <v>#NAME?</v>
      </c>
      <c r="D611" s="1" t="e">
        <f t="shared" si="50"/>
        <v>#NAME?</v>
      </c>
      <c r="E611" t="e">
        <f t="shared" si="51"/>
        <v>#NAME?</v>
      </c>
    </row>
    <row r="612" spans="2:5">
      <c r="B612" t="e">
        <f t="shared" si="48"/>
        <v>#NAME?</v>
      </c>
      <c r="C612" s="1" t="e">
        <f t="shared" si="49"/>
        <v>#NAME?</v>
      </c>
      <c r="D612" s="1" t="e">
        <f t="shared" si="50"/>
        <v>#NAME?</v>
      </c>
      <c r="E612" t="e">
        <f t="shared" si="51"/>
        <v>#NAME?</v>
      </c>
    </row>
    <row r="613" spans="2:5">
      <c r="B613" t="e">
        <f t="shared" si="48"/>
        <v>#NAME?</v>
      </c>
      <c r="C613" s="1" t="e">
        <f t="shared" si="49"/>
        <v>#NAME?</v>
      </c>
      <c r="D613" s="1" t="e">
        <f t="shared" si="50"/>
        <v>#NAME?</v>
      </c>
      <c r="E613" t="e">
        <f t="shared" si="51"/>
        <v>#NAME?</v>
      </c>
    </row>
    <row r="614" spans="2:5">
      <c r="B614" t="e">
        <f t="shared" si="48"/>
        <v>#NAME?</v>
      </c>
      <c r="C614" s="1" t="e">
        <f t="shared" si="49"/>
        <v>#NAME?</v>
      </c>
      <c r="D614" s="1" t="e">
        <f t="shared" si="50"/>
        <v>#NAME?</v>
      </c>
      <c r="E614" t="e">
        <f t="shared" si="51"/>
        <v>#NAME?</v>
      </c>
    </row>
    <row r="615" spans="2:5">
      <c r="B615" t="e">
        <f t="shared" si="48"/>
        <v>#NAME?</v>
      </c>
      <c r="C615" s="1" t="e">
        <f t="shared" si="49"/>
        <v>#NAME?</v>
      </c>
      <c r="D615" s="1" t="e">
        <f t="shared" si="50"/>
        <v>#NAME?</v>
      </c>
      <c r="E615" t="e">
        <f t="shared" si="51"/>
        <v>#NAME?</v>
      </c>
    </row>
    <row r="616" spans="2:5">
      <c r="B616" t="e">
        <f t="shared" si="48"/>
        <v>#NAME?</v>
      </c>
      <c r="C616" s="1" t="e">
        <f t="shared" si="49"/>
        <v>#NAME?</v>
      </c>
      <c r="D616" s="1" t="e">
        <f t="shared" si="50"/>
        <v>#NAME?</v>
      </c>
      <c r="E616" t="e">
        <f t="shared" si="51"/>
        <v>#NAME?</v>
      </c>
    </row>
    <row r="617" spans="2:5">
      <c r="B617" t="e">
        <f t="shared" si="48"/>
        <v>#NAME?</v>
      </c>
      <c r="C617" s="1" t="e">
        <f t="shared" si="49"/>
        <v>#NAME?</v>
      </c>
      <c r="D617" s="1" t="e">
        <f t="shared" si="50"/>
        <v>#NAME?</v>
      </c>
      <c r="E617" t="e">
        <f t="shared" si="51"/>
        <v>#NAME?</v>
      </c>
    </row>
    <row r="618" spans="2:5">
      <c r="B618" t="e">
        <f t="shared" si="48"/>
        <v>#NAME?</v>
      </c>
      <c r="C618" s="1" t="e">
        <f t="shared" si="49"/>
        <v>#NAME?</v>
      </c>
      <c r="D618" s="1" t="e">
        <f t="shared" si="50"/>
        <v>#NAME?</v>
      </c>
      <c r="E618" t="e">
        <f t="shared" si="51"/>
        <v>#NAME?</v>
      </c>
    </row>
    <row r="619" spans="2:5">
      <c r="B619" t="e">
        <f t="shared" si="48"/>
        <v>#NAME?</v>
      </c>
      <c r="C619" s="1" t="e">
        <f t="shared" si="49"/>
        <v>#NAME?</v>
      </c>
      <c r="D619" s="1" t="e">
        <f t="shared" si="50"/>
        <v>#NAME?</v>
      </c>
      <c r="E619" t="e">
        <f t="shared" si="51"/>
        <v>#NAME?</v>
      </c>
    </row>
    <row r="620" spans="2:5">
      <c r="B620" t="e">
        <f t="shared" si="48"/>
        <v>#NAME?</v>
      </c>
      <c r="C620" s="1" t="e">
        <f t="shared" si="49"/>
        <v>#NAME?</v>
      </c>
      <c r="D620" s="1" t="e">
        <f t="shared" si="50"/>
        <v>#NAME?</v>
      </c>
      <c r="E620" t="e">
        <f t="shared" si="51"/>
        <v>#NAME?</v>
      </c>
    </row>
    <row r="621" spans="2:5">
      <c r="B621" t="e">
        <f t="shared" si="48"/>
        <v>#NAME?</v>
      </c>
      <c r="C621" s="1" t="e">
        <f t="shared" si="49"/>
        <v>#NAME?</v>
      </c>
      <c r="D621" s="1" t="e">
        <f t="shared" si="50"/>
        <v>#NAME?</v>
      </c>
      <c r="E621" t="e">
        <f t="shared" si="51"/>
        <v>#NAME?</v>
      </c>
    </row>
    <row r="622" spans="2:5">
      <c r="B622" t="e">
        <f t="shared" si="48"/>
        <v>#NAME?</v>
      </c>
      <c r="C622" s="1" t="e">
        <f t="shared" si="49"/>
        <v>#NAME?</v>
      </c>
      <c r="D622" s="1" t="e">
        <f t="shared" si="50"/>
        <v>#NAME?</v>
      </c>
      <c r="E622" t="e">
        <f t="shared" si="51"/>
        <v>#NAME?</v>
      </c>
    </row>
    <row r="623" spans="2:5">
      <c r="B623" t="e">
        <f t="shared" si="48"/>
        <v>#NAME?</v>
      </c>
      <c r="C623" s="1" t="e">
        <f t="shared" si="49"/>
        <v>#NAME?</v>
      </c>
      <c r="D623" s="1" t="e">
        <f t="shared" si="50"/>
        <v>#NAME?</v>
      </c>
      <c r="E623" t="e">
        <f t="shared" si="51"/>
        <v>#NAME?</v>
      </c>
    </row>
    <row r="624" spans="2:5">
      <c r="B624" t="e">
        <f t="shared" si="48"/>
        <v>#NAME?</v>
      </c>
      <c r="C624" s="1" t="e">
        <f t="shared" si="49"/>
        <v>#NAME?</v>
      </c>
      <c r="D624" s="1" t="e">
        <f t="shared" si="50"/>
        <v>#NAME?</v>
      </c>
      <c r="E624" t="e">
        <f t="shared" si="51"/>
        <v>#NAME?</v>
      </c>
    </row>
    <row r="625" spans="2:5">
      <c r="B625" t="e">
        <f t="shared" si="48"/>
        <v>#NAME?</v>
      </c>
      <c r="C625" s="1" t="e">
        <f t="shared" si="49"/>
        <v>#NAME?</v>
      </c>
      <c r="D625" s="1" t="e">
        <f t="shared" si="50"/>
        <v>#NAME?</v>
      </c>
      <c r="E625" t="e">
        <f t="shared" si="51"/>
        <v>#NAME?</v>
      </c>
    </row>
    <row r="626" spans="2:5">
      <c r="B626" t="e">
        <f t="shared" si="48"/>
        <v>#NAME?</v>
      </c>
      <c r="C626" s="1" t="e">
        <f t="shared" si="49"/>
        <v>#NAME?</v>
      </c>
      <c r="D626" s="1" t="e">
        <f t="shared" si="50"/>
        <v>#NAME?</v>
      </c>
      <c r="E626" t="e">
        <f t="shared" si="51"/>
        <v>#NAME?</v>
      </c>
    </row>
    <row r="627" spans="2:5">
      <c r="B627" t="e">
        <f t="shared" si="48"/>
        <v>#NAME?</v>
      </c>
      <c r="C627" s="1" t="e">
        <f t="shared" si="49"/>
        <v>#NAME?</v>
      </c>
      <c r="D627" s="1" t="e">
        <f t="shared" si="50"/>
        <v>#NAME?</v>
      </c>
      <c r="E627" t="e">
        <f t="shared" si="51"/>
        <v>#NAME?</v>
      </c>
    </row>
    <row r="628" spans="2:5">
      <c r="B628" t="e">
        <f t="shared" si="48"/>
        <v>#NAME?</v>
      </c>
      <c r="C628" s="1" t="e">
        <f t="shared" si="49"/>
        <v>#NAME?</v>
      </c>
      <c r="D628" s="1" t="e">
        <f t="shared" si="50"/>
        <v>#NAME?</v>
      </c>
      <c r="E628" t="e">
        <f t="shared" si="51"/>
        <v>#NAME?</v>
      </c>
    </row>
    <row r="629" spans="2:5">
      <c r="B629" t="e">
        <f t="shared" si="48"/>
        <v>#NAME?</v>
      </c>
      <c r="C629" s="1" t="e">
        <f t="shared" si="49"/>
        <v>#NAME?</v>
      </c>
      <c r="D629" s="1" t="e">
        <f t="shared" si="50"/>
        <v>#NAME?</v>
      </c>
      <c r="E629" t="e">
        <f t="shared" si="51"/>
        <v>#NAME?</v>
      </c>
    </row>
    <row r="630" spans="2:5">
      <c r="B630" t="e">
        <f t="shared" si="48"/>
        <v>#NAME?</v>
      </c>
      <c r="C630" s="1" t="e">
        <f t="shared" si="49"/>
        <v>#NAME?</v>
      </c>
      <c r="D630" s="1" t="e">
        <f t="shared" si="50"/>
        <v>#NAME?</v>
      </c>
      <c r="E630" t="e">
        <f t="shared" si="51"/>
        <v>#NAME?</v>
      </c>
    </row>
    <row r="631" spans="2:5">
      <c r="B631" t="e">
        <f t="shared" si="48"/>
        <v>#NAME?</v>
      </c>
      <c r="C631" s="1" t="e">
        <f t="shared" si="49"/>
        <v>#NAME?</v>
      </c>
      <c r="D631" s="1" t="e">
        <f t="shared" si="50"/>
        <v>#NAME?</v>
      </c>
      <c r="E631" t="e">
        <f t="shared" si="51"/>
        <v>#NAME?</v>
      </c>
    </row>
    <row r="632" spans="2:5">
      <c r="B632" t="e">
        <f t="shared" si="48"/>
        <v>#NAME?</v>
      </c>
      <c r="C632" s="1" t="e">
        <f t="shared" si="49"/>
        <v>#NAME?</v>
      </c>
      <c r="D632" s="1" t="e">
        <f t="shared" si="50"/>
        <v>#NAME?</v>
      </c>
      <c r="E632" t="e">
        <f t="shared" si="51"/>
        <v>#NAME?</v>
      </c>
    </row>
    <row r="633" spans="2:5">
      <c r="B633" t="e">
        <f t="shared" si="48"/>
        <v>#NAME?</v>
      </c>
      <c r="C633" s="1" t="e">
        <f t="shared" si="49"/>
        <v>#NAME?</v>
      </c>
      <c r="D633" s="1" t="e">
        <f t="shared" si="50"/>
        <v>#NAME?</v>
      </c>
      <c r="E633" t="e">
        <f t="shared" si="51"/>
        <v>#NAME?</v>
      </c>
    </row>
    <row r="634" spans="2:5">
      <c r="B634" t="e">
        <f t="shared" si="48"/>
        <v>#NAME?</v>
      </c>
      <c r="C634" s="1" t="e">
        <f t="shared" si="49"/>
        <v>#NAME?</v>
      </c>
      <c r="D634" s="1" t="e">
        <f t="shared" si="50"/>
        <v>#NAME?</v>
      </c>
      <c r="E634" t="e">
        <f t="shared" si="51"/>
        <v>#NAME?</v>
      </c>
    </row>
    <row r="635" spans="2:5">
      <c r="B635" t="e">
        <f t="shared" si="48"/>
        <v>#NAME?</v>
      </c>
      <c r="C635" s="1" t="e">
        <f t="shared" si="49"/>
        <v>#NAME?</v>
      </c>
      <c r="D635" s="1" t="e">
        <f t="shared" si="50"/>
        <v>#NAME?</v>
      </c>
      <c r="E635" t="e">
        <f t="shared" si="51"/>
        <v>#NAME?</v>
      </c>
    </row>
    <row r="636" spans="2:5">
      <c r="B636" t="e">
        <f t="shared" si="48"/>
        <v>#NAME?</v>
      </c>
      <c r="C636" s="1" t="e">
        <f t="shared" si="49"/>
        <v>#NAME?</v>
      </c>
      <c r="D636" s="1" t="e">
        <f t="shared" si="50"/>
        <v>#NAME?</v>
      </c>
      <c r="E636" t="e">
        <f t="shared" si="51"/>
        <v>#NAME?</v>
      </c>
    </row>
    <row r="637" spans="2:5">
      <c r="B637" t="e">
        <f t="shared" si="48"/>
        <v>#NAME?</v>
      </c>
      <c r="C637" s="1" t="e">
        <f t="shared" si="49"/>
        <v>#NAME?</v>
      </c>
      <c r="D637" s="1" t="e">
        <f t="shared" si="50"/>
        <v>#NAME?</v>
      </c>
      <c r="E637" t="e">
        <f t="shared" si="51"/>
        <v>#NAME?</v>
      </c>
    </row>
    <row r="638" spans="2:5">
      <c r="B638" t="e">
        <f t="shared" si="48"/>
        <v>#NAME?</v>
      </c>
      <c r="C638" s="1" t="e">
        <f t="shared" si="49"/>
        <v>#NAME?</v>
      </c>
      <c r="D638" s="1" t="e">
        <f t="shared" si="50"/>
        <v>#NAME?</v>
      </c>
      <c r="E638" t="e">
        <f t="shared" si="51"/>
        <v>#NAME?</v>
      </c>
    </row>
    <row r="639" spans="2:5">
      <c r="B639" t="e">
        <f t="shared" si="48"/>
        <v>#NAME?</v>
      </c>
      <c r="C639" s="1" t="e">
        <f t="shared" si="49"/>
        <v>#NAME?</v>
      </c>
      <c r="D639" s="1" t="e">
        <f t="shared" si="50"/>
        <v>#NAME?</v>
      </c>
      <c r="E639" t="e">
        <f t="shared" si="51"/>
        <v>#NAME?</v>
      </c>
    </row>
    <row r="640" spans="2:5">
      <c r="B640" t="e">
        <f t="shared" si="48"/>
        <v>#NAME?</v>
      </c>
      <c r="C640" s="1" t="e">
        <f t="shared" si="49"/>
        <v>#NAME?</v>
      </c>
      <c r="D640" s="1" t="e">
        <f t="shared" si="50"/>
        <v>#NAME?</v>
      </c>
      <c r="E640" t="e">
        <f t="shared" si="51"/>
        <v>#NAME?</v>
      </c>
    </row>
    <row r="641" spans="2:5">
      <c r="B641" t="e">
        <f t="shared" si="48"/>
        <v>#NAME?</v>
      </c>
      <c r="C641" s="1" t="e">
        <f t="shared" si="49"/>
        <v>#NAME?</v>
      </c>
      <c r="D641" s="1" t="e">
        <f t="shared" si="50"/>
        <v>#NAME?</v>
      </c>
      <c r="E641" t="e">
        <f t="shared" si="51"/>
        <v>#NAME?</v>
      </c>
    </row>
    <row r="642" spans="2:5">
      <c r="B642" t="e">
        <f t="shared" ref="B642:B705" si="52">Anschluss</f>
        <v>#NAME?</v>
      </c>
      <c r="C642" s="1" t="e">
        <f t="shared" ref="C642:C705" si="53">Anfangszeiten</f>
        <v>#NAME?</v>
      </c>
      <c r="D642" s="1" t="e">
        <f t="shared" ref="D642:D705" si="54">Endzeiten</f>
        <v>#NAME?</v>
      </c>
      <c r="E642" t="e">
        <f t="shared" ref="E642:E705" si="55">Tarife</f>
        <v>#NAME?</v>
      </c>
    </row>
    <row r="643" spans="2:5">
      <c r="B643" t="e">
        <f t="shared" si="52"/>
        <v>#NAME?</v>
      </c>
      <c r="C643" s="1" t="e">
        <f t="shared" si="53"/>
        <v>#NAME?</v>
      </c>
      <c r="D643" s="1" t="e">
        <f t="shared" si="54"/>
        <v>#NAME?</v>
      </c>
      <c r="E643" t="e">
        <f t="shared" si="55"/>
        <v>#NAME?</v>
      </c>
    </row>
    <row r="644" spans="2:5">
      <c r="B644" t="e">
        <f t="shared" si="52"/>
        <v>#NAME?</v>
      </c>
      <c r="C644" s="1" t="e">
        <f t="shared" si="53"/>
        <v>#NAME?</v>
      </c>
      <c r="D644" s="1" t="e">
        <f t="shared" si="54"/>
        <v>#NAME?</v>
      </c>
      <c r="E644" t="e">
        <f t="shared" si="55"/>
        <v>#NAME?</v>
      </c>
    </row>
    <row r="645" spans="2:5">
      <c r="B645" t="e">
        <f t="shared" si="52"/>
        <v>#NAME?</v>
      </c>
      <c r="C645" s="1" t="e">
        <f t="shared" si="53"/>
        <v>#NAME?</v>
      </c>
      <c r="D645" s="1" t="e">
        <f t="shared" si="54"/>
        <v>#NAME?</v>
      </c>
      <c r="E645" t="e">
        <f t="shared" si="55"/>
        <v>#NAME?</v>
      </c>
    </row>
    <row r="646" spans="2:5">
      <c r="B646" t="e">
        <f t="shared" si="52"/>
        <v>#NAME?</v>
      </c>
      <c r="C646" s="1" t="e">
        <f t="shared" si="53"/>
        <v>#NAME?</v>
      </c>
      <c r="D646" s="1" t="e">
        <f t="shared" si="54"/>
        <v>#NAME?</v>
      </c>
      <c r="E646" t="e">
        <f t="shared" si="55"/>
        <v>#NAME?</v>
      </c>
    </row>
    <row r="647" spans="2:5">
      <c r="B647" t="e">
        <f t="shared" si="52"/>
        <v>#NAME?</v>
      </c>
      <c r="C647" s="1" t="e">
        <f t="shared" si="53"/>
        <v>#NAME?</v>
      </c>
      <c r="D647" s="1" t="e">
        <f t="shared" si="54"/>
        <v>#NAME?</v>
      </c>
      <c r="E647" t="e">
        <f t="shared" si="55"/>
        <v>#NAME?</v>
      </c>
    </row>
    <row r="648" spans="2:5">
      <c r="B648" t="e">
        <f t="shared" si="52"/>
        <v>#NAME?</v>
      </c>
      <c r="C648" s="1" t="e">
        <f t="shared" si="53"/>
        <v>#NAME?</v>
      </c>
      <c r="D648" s="1" t="e">
        <f t="shared" si="54"/>
        <v>#NAME?</v>
      </c>
      <c r="E648" t="e">
        <f t="shared" si="55"/>
        <v>#NAME?</v>
      </c>
    </row>
    <row r="649" spans="2:5">
      <c r="B649" t="e">
        <f t="shared" si="52"/>
        <v>#NAME?</v>
      </c>
      <c r="C649" s="1" t="e">
        <f t="shared" si="53"/>
        <v>#NAME?</v>
      </c>
      <c r="D649" s="1" t="e">
        <f t="shared" si="54"/>
        <v>#NAME?</v>
      </c>
      <c r="E649" t="e">
        <f t="shared" si="55"/>
        <v>#NAME?</v>
      </c>
    </row>
    <row r="650" spans="2:5">
      <c r="B650" t="e">
        <f t="shared" si="52"/>
        <v>#NAME?</v>
      </c>
      <c r="C650" s="1" t="e">
        <f t="shared" si="53"/>
        <v>#NAME?</v>
      </c>
      <c r="D650" s="1" t="e">
        <f t="shared" si="54"/>
        <v>#NAME?</v>
      </c>
      <c r="E650" t="e">
        <f t="shared" si="55"/>
        <v>#NAME?</v>
      </c>
    </row>
    <row r="651" spans="2:5">
      <c r="B651" t="e">
        <f t="shared" si="52"/>
        <v>#NAME?</v>
      </c>
      <c r="C651" s="1" t="e">
        <f t="shared" si="53"/>
        <v>#NAME?</v>
      </c>
      <c r="D651" s="1" t="e">
        <f t="shared" si="54"/>
        <v>#NAME?</v>
      </c>
      <c r="E651" t="e">
        <f t="shared" si="55"/>
        <v>#NAME?</v>
      </c>
    </row>
    <row r="652" spans="2:5">
      <c r="B652" t="e">
        <f t="shared" si="52"/>
        <v>#NAME?</v>
      </c>
      <c r="C652" s="1" t="e">
        <f t="shared" si="53"/>
        <v>#NAME?</v>
      </c>
      <c r="D652" s="1" t="e">
        <f t="shared" si="54"/>
        <v>#NAME?</v>
      </c>
      <c r="E652" t="e">
        <f t="shared" si="55"/>
        <v>#NAME?</v>
      </c>
    </row>
    <row r="653" spans="2:5">
      <c r="B653" t="e">
        <f t="shared" si="52"/>
        <v>#NAME?</v>
      </c>
      <c r="C653" s="1" t="e">
        <f t="shared" si="53"/>
        <v>#NAME?</v>
      </c>
      <c r="D653" s="1" t="e">
        <f t="shared" si="54"/>
        <v>#NAME?</v>
      </c>
      <c r="E653" t="e">
        <f t="shared" si="55"/>
        <v>#NAME?</v>
      </c>
    </row>
    <row r="654" spans="2:5">
      <c r="B654" t="e">
        <f t="shared" si="52"/>
        <v>#NAME?</v>
      </c>
      <c r="C654" s="1" t="e">
        <f t="shared" si="53"/>
        <v>#NAME?</v>
      </c>
      <c r="D654" s="1" t="e">
        <f t="shared" si="54"/>
        <v>#NAME?</v>
      </c>
      <c r="E654" t="e">
        <f t="shared" si="55"/>
        <v>#NAME?</v>
      </c>
    </row>
    <row r="655" spans="2:5">
      <c r="B655" t="e">
        <f t="shared" si="52"/>
        <v>#NAME?</v>
      </c>
      <c r="C655" s="1" t="e">
        <f t="shared" si="53"/>
        <v>#NAME?</v>
      </c>
      <c r="D655" s="1" t="e">
        <f t="shared" si="54"/>
        <v>#NAME?</v>
      </c>
      <c r="E655" t="e">
        <f t="shared" si="55"/>
        <v>#NAME?</v>
      </c>
    </row>
    <row r="656" spans="2:5">
      <c r="B656" t="e">
        <f t="shared" si="52"/>
        <v>#NAME?</v>
      </c>
      <c r="C656" s="1" t="e">
        <f t="shared" si="53"/>
        <v>#NAME?</v>
      </c>
      <c r="D656" s="1" t="e">
        <f t="shared" si="54"/>
        <v>#NAME?</v>
      </c>
      <c r="E656" t="e">
        <f t="shared" si="55"/>
        <v>#NAME?</v>
      </c>
    </row>
    <row r="657" spans="2:5">
      <c r="B657" t="e">
        <f t="shared" si="52"/>
        <v>#NAME?</v>
      </c>
      <c r="C657" s="1" t="e">
        <f t="shared" si="53"/>
        <v>#NAME?</v>
      </c>
      <c r="D657" s="1" t="e">
        <f t="shared" si="54"/>
        <v>#NAME?</v>
      </c>
      <c r="E657" t="e">
        <f t="shared" si="55"/>
        <v>#NAME?</v>
      </c>
    </row>
    <row r="658" spans="2:5">
      <c r="B658" t="e">
        <f t="shared" si="52"/>
        <v>#NAME?</v>
      </c>
      <c r="C658" s="1" t="e">
        <f t="shared" si="53"/>
        <v>#NAME?</v>
      </c>
      <c r="D658" s="1" t="e">
        <f t="shared" si="54"/>
        <v>#NAME?</v>
      </c>
      <c r="E658" t="e">
        <f t="shared" si="55"/>
        <v>#NAME?</v>
      </c>
    </row>
    <row r="659" spans="2:5">
      <c r="B659" t="e">
        <f t="shared" si="52"/>
        <v>#NAME?</v>
      </c>
      <c r="C659" s="1" t="e">
        <f t="shared" si="53"/>
        <v>#NAME?</v>
      </c>
      <c r="D659" s="1" t="e">
        <f t="shared" si="54"/>
        <v>#NAME?</v>
      </c>
      <c r="E659" t="e">
        <f t="shared" si="55"/>
        <v>#NAME?</v>
      </c>
    </row>
    <row r="660" spans="2:5">
      <c r="B660" t="e">
        <f t="shared" si="52"/>
        <v>#NAME?</v>
      </c>
      <c r="C660" s="1" t="e">
        <f t="shared" si="53"/>
        <v>#NAME?</v>
      </c>
      <c r="D660" s="1" t="e">
        <f t="shared" si="54"/>
        <v>#NAME?</v>
      </c>
      <c r="E660" t="e">
        <f t="shared" si="55"/>
        <v>#NAME?</v>
      </c>
    </row>
    <row r="661" spans="2:5">
      <c r="B661" t="e">
        <f t="shared" si="52"/>
        <v>#NAME?</v>
      </c>
      <c r="C661" s="1" t="e">
        <f t="shared" si="53"/>
        <v>#NAME?</v>
      </c>
      <c r="D661" s="1" t="e">
        <f t="shared" si="54"/>
        <v>#NAME?</v>
      </c>
      <c r="E661" t="e">
        <f t="shared" si="55"/>
        <v>#NAME?</v>
      </c>
    </row>
    <row r="662" spans="2:5">
      <c r="B662" t="e">
        <f t="shared" si="52"/>
        <v>#NAME?</v>
      </c>
      <c r="C662" s="1" t="e">
        <f t="shared" si="53"/>
        <v>#NAME?</v>
      </c>
      <c r="D662" s="1" t="e">
        <f t="shared" si="54"/>
        <v>#NAME?</v>
      </c>
      <c r="E662" t="e">
        <f t="shared" si="55"/>
        <v>#NAME?</v>
      </c>
    </row>
    <row r="663" spans="2:5">
      <c r="B663" t="e">
        <f t="shared" si="52"/>
        <v>#NAME?</v>
      </c>
      <c r="C663" s="1" t="e">
        <f t="shared" si="53"/>
        <v>#NAME?</v>
      </c>
      <c r="D663" s="1" t="e">
        <f t="shared" si="54"/>
        <v>#NAME?</v>
      </c>
      <c r="E663" t="e">
        <f t="shared" si="55"/>
        <v>#NAME?</v>
      </c>
    </row>
    <row r="664" spans="2:5">
      <c r="B664" t="e">
        <f t="shared" si="52"/>
        <v>#NAME?</v>
      </c>
      <c r="C664" s="1" t="e">
        <f t="shared" si="53"/>
        <v>#NAME?</v>
      </c>
      <c r="D664" s="1" t="e">
        <f t="shared" si="54"/>
        <v>#NAME?</v>
      </c>
      <c r="E664" t="e">
        <f t="shared" si="55"/>
        <v>#NAME?</v>
      </c>
    </row>
    <row r="665" spans="2:5">
      <c r="B665" t="e">
        <f t="shared" si="52"/>
        <v>#NAME?</v>
      </c>
      <c r="C665" s="1" t="e">
        <f t="shared" si="53"/>
        <v>#NAME?</v>
      </c>
      <c r="D665" s="1" t="e">
        <f t="shared" si="54"/>
        <v>#NAME?</v>
      </c>
      <c r="E665" t="e">
        <f t="shared" si="55"/>
        <v>#NAME?</v>
      </c>
    </row>
    <row r="666" spans="2:5">
      <c r="B666" t="e">
        <f t="shared" si="52"/>
        <v>#NAME?</v>
      </c>
      <c r="C666" s="1" t="e">
        <f t="shared" si="53"/>
        <v>#NAME?</v>
      </c>
      <c r="D666" s="1" t="e">
        <f t="shared" si="54"/>
        <v>#NAME?</v>
      </c>
      <c r="E666" t="e">
        <f t="shared" si="55"/>
        <v>#NAME?</v>
      </c>
    </row>
    <row r="667" spans="2:5">
      <c r="B667" t="e">
        <f t="shared" si="52"/>
        <v>#NAME?</v>
      </c>
      <c r="C667" s="1" t="e">
        <f t="shared" si="53"/>
        <v>#NAME?</v>
      </c>
      <c r="D667" s="1" t="e">
        <f t="shared" si="54"/>
        <v>#NAME?</v>
      </c>
      <c r="E667" t="e">
        <f t="shared" si="55"/>
        <v>#NAME?</v>
      </c>
    </row>
    <row r="668" spans="2:5">
      <c r="B668" t="e">
        <f t="shared" si="52"/>
        <v>#NAME?</v>
      </c>
      <c r="C668" s="1" t="e">
        <f t="shared" si="53"/>
        <v>#NAME?</v>
      </c>
      <c r="D668" s="1" t="e">
        <f t="shared" si="54"/>
        <v>#NAME?</v>
      </c>
      <c r="E668" t="e">
        <f t="shared" si="55"/>
        <v>#NAME?</v>
      </c>
    </row>
    <row r="669" spans="2:5">
      <c r="B669" t="e">
        <f t="shared" si="52"/>
        <v>#NAME?</v>
      </c>
      <c r="C669" s="1" t="e">
        <f t="shared" si="53"/>
        <v>#NAME?</v>
      </c>
      <c r="D669" s="1" t="e">
        <f t="shared" si="54"/>
        <v>#NAME?</v>
      </c>
      <c r="E669" t="e">
        <f t="shared" si="55"/>
        <v>#NAME?</v>
      </c>
    </row>
    <row r="670" spans="2:5">
      <c r="B670" t="e">
        <f t="shared" si="52"/>
        <v>#NAME?</v>
      </c>
      <c r="C670" s="1" t="e">
        <f t="shared" si="53"/>
        <v>#NAME?</v>
      </c>
      <c r="D670" s="1" t="e">
        <f t="shared" si="54"/>
        <v>#NAME?</v>
      </c>
      <c r="E670" t="e">
        <f t="shared" si="55"/>
        <v>#NAME?</v>
      </c>
    </row>
    <row r="671" spans="2:5">
      <c r="B671" t="e">
        <f t="shared" si="52"/>
        <v>#NAME?</v>
      </c>
      <c r="C671" s="1" t="e">
        <f t="shared" si="53"/>
        <v>#NAME?</v>
      </c>
      <c r="D671" s="1" t="e">
        <f t="shared" si="54"/>
        <v>#NAME?</v>
      </c>
      <c r="E671" t="e">
        <f t="shared" si="55"/>
        <v>#NAME?</v>
      </c>
    </row>
    <row r="672" spans="2:5">
      <c r="B672" t="e">
        <f t="shared" si="52"/>
        <v>#NAME?</v>
      </c>
      <c r="C672" s="1" t="e">
        <f t="shared" si="53"/>
        <v>#NAME?</v>
      </c>
      <c r="D672" s="1" t="e">
        <f t="shared" si="54"/>
        <v>#NAME?</v>
      </c>
      <c r="E672" t="e">
        <f t="shared" si="55"/>
        <v>#NAME?</v>
      </c>
    </row>
    <row r="673" spans="2:5">
      <c r="B673" t="e">
        <f t="shared" si="52"/>
        <v>#NAME?</v>
      </c>
      <c r="C673" s="1" t="e">
        <f t="shared" si="53"/>
        <v>#NAME?</v>
      </c>
      <c r="D673" s="1" t="e">
        <f t="shared" si="54"/>
        <v>#NAME?</v>
      </c>
      <c r="E673" t="e">
        <f t="shared" si="55"/>
        <v>#NAME?</v>
      </c>
    </row>
    <row r="674" spans="2:5">
      <c r="B674" t="e">
        <f t="shared" si="52"/>
        <v>#NAME?</v>
      </c>
      <c r="C674" s="1" t="e">
        <f t="shared" si="53"/>
        <v>#NAME?</v>
      </c>
      <c r="D674" s="1" t="e">
        <f t="shared" si="54"/>
        <v>#NAME?</v>
      </c>
      <c r="E674" t="e">
        <f t="shared" si="55"/>
        <v>#NAME?</v>
      </c>
    </row>
    <row r="675" spans="2:5">
      <c r="B675" t="e">
        <f t="shared" si="52"/>
        <v>#NAME?</v>
      </c>
      <c r="C675" s="1" t="e">
        <f t="shared" si="53"/>
        <v>#NAME?</v>
      </c>
      <c r="D675" s="1" t="e">
        <f t="shared" si="54"/>
        <v>#NAME?</v>
      </c>
      <c r="E675" t="e">
        <f t="shared" si="55"/>
        <v>#NAME?</v>
      </c>
    </row>
    <row r="676" spans="2:5">
      <c r="B676" t="e">
        <f t="shared" si="52"/>
        <v>#NAME?</v>
      </c>
      <c r="C676" s="1" t="e">
        <f t="shared" si="53"/>
        <v>#NAME?</v>
      </c>
      <c r="D676" s="1" t="e">
        <f t="shared" si="54"/>
        <v>#NAME?</v>
      </c>
      <c r="E676" t="e">
        <f t="shared" si="55"/>
        <v>#NAME?</v>
      </c>
    </row>
    <row r="677" spans="2:5">
      <c r="B677" t="e">
        <f t="shared" si="52"/>
        <v>#NAME?</v>
      </c>
      <c r="C677" s="1" t="e">
        <f t="shared" si="53"/>
        <v>#NAME?</v>
      </c>
      <c r="D677" s="1" t="e">
        <f t="shared" si="54"/>
        <v>#NAME?</v>
      </c>
      <c r="E677" t="e">
        <f t="shared" si="55"/>
        <v>#NAME?</v>
      </c>
    </row>
    <row r="678" spans="2:5">
      <c r="B678" t="e">
        <f t="shared" si="52"/>
        <v>#NAME?</v>
      </c>
      <c r="C678" s="1" t="e">
        <f t="shared" si="53"/>
        <v>#NAME?</v>
      </c>
      <c r="D678" s="1" t="e">
        <f t="shared" si="54"/>
        <v>#NAME?</v>
      </c>
      <c r="E678" t="e">
        <f t="shared" si="55"/>
        <v>#NAME?</v>
      </c>
    </row>
    <row r="679" spans="2:5">
      <c r="B679" t="e">
        <f t="shared" si="52"/>
        <v>#NAME?</v>
      </c>
      <c r="C679" s="1" t="e">
        <f t="shared" si="53"/>
        <v>#NAME?</v>
      </c>
      <c r="D679" s="1" t="e">
        <f t="shared" si="54"/>
        <v>#NAME?</v>
      </c>
      <c r="E679" t="e">
        <f t="shared" si="55"/>
        <v>#NAME?</v>
      </c>
    </row>
    <row r="680" spans="2:5">
      <c r="B680" t="e">
        <f t="shared" si="52"/>
        <v>#NAME?</v>
      </c>
      <c r="C680" s="1" t="e">
        <f t="shared" si="53"/>
        <v>#NAME?</v>
      </c>
      <c r="D680" s="1" t="e">
        <f t="shared" si="54"/>
        <v>#NAME?</v>
      </c>
      <c r="E680" t="e">
        <f t="shared" si="55"/>
        <v>#NAME?</v>
      </c>
    </row>
    <row r="681" spans="2:5">
      <c r="B681" t="e">
        <f t="shared" si="52"/>
        <v>#NAME?</v>
      </c>
      <c r="C681" s="1" t="e">
        <f t="shared" si="53"/>
        <v>#NAME?</v>
      </c>
      <c r="D681" s="1" t="e">
        <f t="shared" si="54"/>
        <v>#NAME?</v>
      </c>
      <c r="E681" t="e">
        <f t="shared" si="55"/>
        <v>#NAME?</v>
      </c>
    </row>
    <row r="682" spans="2:5">
      <c r="B682" t="e">
        <f t="shared" si="52"/>
        <v>#NAME?</v>
      </c>
      <c r="C682" s="1" t="e">
        <f t="shared" si="53"/>
        <v>#NAME?</v>
      </c>
      <c r="D682" s="1" t="e">
        <f t="shared" si="54"/>
        <v>#NAME?</v>
      </c>
      <c r="E682" t="e">
        <f t="shared" si="55"/>
        <v>#NAME?</v>
      </c>
    </row>
    <row r="683" spans="2:5">
      <c r="B683" t="e">
        <f t="shared" si="52"/>
        <v>#NAME?</v>
      </c>
      <c r="C683" s="1" t="e">
        <f t="shared" si="53"/>
        <v>#NAME?</v>
      </c>
      <c r="D683" s="1" t="e">
        <f t="shared" si="54"/>
        <v>#NAME?</v>
      </c>
      <c r="E683" t="e">
        <f t="shared" si="55"/>
        <v>#NAME?</v>
      </c>
    </row>
    <row r="684" spans="2:5">
      <c r="B684" t="e">
        <f t="shared" si="52"/>
        <v>#NAME?</v>
      </c>
      <c r="C684" s="1" t="e">
        <f t="shared" si="53"/>
        <v>#NAME?</v>
      </c>
      <c r="D684" s="1" t="e">
        <f t="shared" si="54"/>
        <v>#NAME?</v>
      </c>
      <c r="E684" t="e">
        <f t="shared" si="55"/>
        <v>#NAME?</v>
      </c>
    </row>
    <row r="685" spans="2:5">
      <c r="B685" t="e">
        <f t="shared" si="52"/>
        <v>#NAME?</v>
      </c>
      <c r="C685" s="1" t="e">
        <f t="shared" si="53"/>
        <v>#NAME?</v>
      </c>
      <c r="D685" s="1" t="e">
        <f t="shared" si="54"/>
        <v>#NAME?</v>
      </c>
      <c r="E685" t="e">
        <f t="shared" si="55"/>
        <v>#NAME?</v>
      </c>
    </row>
    <row r="686" spans="2:5">
      <c r="B686" t="e">
        <f t="shared" si="52"/>
        <v>#NAME?</v>
      </c>
      <c r="C686" s="1" t="e">
        <f t="shared" si="53"/>
        <v>#NAME?</v>
      </c>
      <c r="D686" s="1" t="e">
        <f t="shared" si="54"/>
        <v>#NAME?</v>
      </c>
      <c r="E686" t="e">
        <f t="shared" si="55"/>
        <v>#NAME?</v>
      </c>
    </row>
    <row r="687" spans="2:5">
      <c r="B687" t="e">
        <f t="shared" si="52"/>
        <v>#NAME?</v>
      </c>
      <c r="C687" s="1" t="e">
        <f t="shared" si="53"/>
        <v>#NAME?</v>
      </c>
      <c r="D687" s="1" t="e">
        <f t="shared" si="54"/>
        <v>#NAME?</v>
      </c>
      <c r="E687" t="e">
        <f t="shared" si="55"/>
        <v>#NAME?</v>
      </c>
    </row>
    <row r="688" spans="2:5">
      <c r="B688" t="e">
        <f t="shared" si="52"/>
        <v>#NAME?</v>
      </c>
      <c r="C688" s="1" t="e">
        <f t="shared" si="53"/>
        <v>#NAME?</v>
      </c>
      <c r="D688" s="1" t="e">
        <f t="shared" si="54"/>
        <v>#NAME?</v>
      </c>
      <c r="E688" t="e">
        <f t="shared" si="55"/>
        <v>#NAME?</v>
      </c>
    </row>
    <row r="689" spans="2:5">
      <c r="B689" t="e">
        <f t="shared" si="52"/>
        <v>#NAME?</v>
      </c>
      <c r="C689" s="1" t="e">
        <f t="shared" si="53"/>
        <v>#NAME?</v>
      </c>
      <c r="D689" s="1" t="e">
        <f t="shared" si="54"/>
        <v>#NAME?</v>
      </c>
      <c r="E689" t="e">
        <f t="shared" si="55"/>
        <v>#NAME?</v>
      </c>
    </row>
    <row r="690" spans="2:5">
      <c r="B690" t="e">
        <f t="shared" si="52"/>
        <v>#NAME?</v>
      </c>
      <c r="C690" s="1" t="e">
        <f t="shared" si="53"/>
        <v>#NAME?</v>
      </c>
      <c r="D690" s="1" t="e">
        <f t="shared" si="54"/>
        <v>#NAME?</v>
      </c>
      <c r="E690" t="e">
        <f t="shared" si="55"/>
        <v>#NAME?</v>
      </c>
    </row>
    <row r="691" spans="2:5">
      <c r="B691" t="e">
        <f t="shared" si="52"/>
        <v>#NAME?</v>
      </c>
      <c r="C691" s="1" t="e">
        <f t="shared" si="53"/>
        <v>#NAME?</v>
      </c>
      <c r="D691" s="1" t="e">
        <f t="shared" si="54"/>
        <v>#NAME?</v>
      </c>
      <c r="E691" t="e">
        <f t="shared" si="55"/>
        <v>#NAME?</v>
      </c>
    </row>
    <row r="692" spans="2:5">
      <c r="B692" t="e">
        <f t="shared" si="52"/>
        <v>#NAME?</v>
      </c>
      <c r="C692" s="1" t="e">
        <f t="shared" si="53"/>
        <v>#NAME?</v>
      </c>
      <c r="D692" s="1" t="e">
        <f t="shared" si="54"/>
        <v>#NAME?</v>
      </c>
      <c r="E692" t="e">
        <f t="shared" si="55"/>
        <v>#NAME?</v>
      </c>
    </row>
    <row r="693" spans="2:5">
      <c r="B693" t="e">
        <f t="shared" si="52"/>
        <v>#NAME?</v>
      </c>
      <c r="C693" s="1" t="e">
        <f t="shared" si="53"/>
        <v>#NAME?</v>
      </c>
      <c r="D693" s="1" t="e">
        <f t="shared" si="54"/>
        <v>#NAME?</v>
      </c>
      <c r="E693" t="e">
        <f t="shared" si="55"/>
        <v>#NAME?</v>
      </c>
    </row>
    <row r="694" spans="2:5">
      <c r="B694" t="e">
        <f t="shared" si="52"/>
        <v>#NAME?</v>
      </c>
      <c r="C694" s="1" t="e">
        <f t="shared" si="53"/>
        <v>#NAME?</v>
      </c>
      <c r="D694" s="1" t="e">
        <f t="shared" si="54"/>
        <v>#NAME?</v>
      </c>
      <c r="E694" t="e">
        <f t="shared" si="55"/>
        <v>#NAME?</v>
      </c>
    </row>
    <row r="695" spans="2:5">
      <c r="B695" t="e">
        <f t="shared" si="52"/>
        <v>#NAME?</v>
      </c>
      <c r="C695" s="1" t="e">
        <f t="shared" si="53"/>
        <v>#NAME?</v>
      </c>
      <c r="D695" s="1" t="e">
        <f t="shared" si="54"/>
        <v>#NAME?</v>
      </c>
      <c r="E695" t="e">
        <f t="shared" si="55"/>
        <v>#NAME?</v>
      </c>
    </row>
    <row r="696" spans="2:5">
      <c r="B696" t="e">
        <f t="shared" si="52"/>
        <v>#NAME?</v>
      </c>
      <c r="C696" s="1" t="e">
        <f t="shared" si="53"/>
        <v>#NAME?</v>
      </c>
      <c r="D696" s="1" t="e">
        <f t="shared" si="54"/>
        <v>#NAME?</v>
      </c>
      <c r="E696" t="e">
        <f t="shared" si="55"/>
        <v>#NAME?</v>
      </c>
    </row>
    <row r="697" spans="2:5">
      <c r="B697" t="e">
        <f t="shared" si="52"/>
        <v>#NAME?</v>
      </c>
      <c r="C697" s="1" t="e">
        <f t="shared" si="53"/>
        <v>#NAME?</v>
      </c>
      <c r="D697" s="1" t="e">
        <f t="shared" si="54"/>
        <v>#NAME?</v>
      </c>
      <c r="E697" t="e">
        <f t="shared" si="55"/>
        <v>#NAME?</v>
      </c>
    </row>
    <row r="698" spans="2:5">
      <c r="B698" t="e">
        <f t="shared" si="52"/>
        <v>#NAME?</v>
      </c>
      <c r="C698" s="1" t="e">
        <f t="shared" si="53"/>
        <v>#NAME?</v>
      </c>
      <c r="D698" s="1" t="e">
        <f t="shared" si="54"/>
        <v>#NAME?</v>
      </c>
      <c r="E698" t="e">
        <f t="shared" si="55"/>
        <v>#NAME?</v>
      </c>
    </row>
    <row r="699" spans="2:5">
      <c r="B699" t="e">
        <f t="shared" si="52"/>
        <v>#NAME?</v>
      </c>
      <c r="C699" s="1" t="e">
        <f t="shared" si="53"/>
        <v>#NAME?</v>
      </c>
      <c r="D699" s="1" t="e">
        <f t="shared" si="54"/>
        <v>#NAME?</v>
      </c>
      <c r="E699" t="e">
        <f t="shared" si="55"/>
        <v>#NAME?</v>
      </c>
    </row>
    <row r="700" spans="2:5">
      <c r="B700" t="e">
        <f t="shared" si="52"/>
        <v>#NAME?</v>
      </c>
      <c r="C700" s="1" t="e">
        <f t="shared" si="53"/>
        <v>#NAME?</v>
      </c>
      <c r="D700" s="1" t="e">
        <f t="shared" si="54"/>
        <v>#NAME?</v>
      </c>
      <c r="E700" t="e">
        <f t="shared" si="55"/>
        <v>#NAME?</v>
      </c>
    </row>
    <row r="701" spans="2:5">
      <c r="B701" t="e">
        <f t="shared" si="52"/>
        <v>#NAME?</v>
      </c>
      <c r="C701" s="1" t="e">
        <f t="shared" si="53"/>
        <v>#NAME?</v>
      </c>
      <c r="D701" s="1" t="e">
        <f t="shared" si="54"/>
        <v>#NAME?</v>
      </c>
      <c r="E701" t="e">
        <f t="shared" si="55"/>
        <v>#NAME?</v>
      </c>
    </row>
    <row r="702" spans="2:5">
      <c r="B702" t="e">
        <f t="shared" si="52"/>
        <v>#NAME?</v>
      </c>
      <c r="C702" s="1" t="e">
        <f t="shared" si="53"/>
        <v>#NAME?</v>
      </c>
      <c r="D702" s="1" t="e">
        <f t="shared" si="54"/>
        <v>#NAME?</v>
      </c>
      <c r="E702" t="e">
        <f t="shared" si="55"/>
        <v>#NAME?</v>
      </c>
    </row>
    <row r="703" spans="2:5">
      <c r="B703" t="e">
        <f t="shared" si="52"/>
        <v>#NAME?</v>
      </c>
      <c r="C703" s="1" t="e">
        <f t="shared" si="53"/>
        <v>#NAME?</v>
      </c>
      <c r="D703" s="1" t="e">
        <f t="shared" si="54"/>
        <v>#NAME?</v>
      </c>
      <c r="E703" t="e">
        <f t="shared" si="55"/>
        <v>#NAME?</v>
      </c>
    </row>
    <row r="704" spans="2:5">
      <c r="B704" t="e">
        <f t="shared" si="52"/>
        <v>#NAME?</v>
      </c>
      <c r="C704" s="1" t="e">
        <f t="shared" si="53"/>
        <v>#NAME?</v>
      </c>
      <c r="D704" s="1" t="e">
        <f t="shared" si="54"/>
        <v>#NAME?</v>
      </c>
      <c r="E704" t="e">
        <f t="shared" si="55"/>
        <v>#NAME?</v>
      </c>
    </row>
    <row r="705" spans="2:5">
      <c r="B705" t="e">
        <f t="shared" si="52"/>
        <v>#NAME?</v>
      </c>
      <c r="C705" s="1" t="e">
        <f t="shared" si="53"/>
        <v>#NAME?</v>
      </c>
      <c r="D705" s="1" t="e">
        <f t="shared" si="54"/>
        <v>#NAME?</v>
      </c>
      <c r="E705" t="e">
        <f t="shared" si="55"/>
        <v>#NAME?</v>
      </c>
    </row>
    <row r="706" spans="2:5">
      <c r="B706" t="e">
        <f t="shared" ref="B706:B769" si="56">Anschluss</f>
        <v>#NAME?</v>
      </c>
      <c r="C706" s="1" t="e">
        <f t="shared" ref="C706:C769" si="57">Anfangszeiten</f>
        <v>#NAME?</v>
      </c>
      <c r="D706" s="1" t="e">
        <f t="shared" ref="D706:D769" si="58">Endzeiten</f>
        <v>#NAME?</v>
      </c>
      <c r="E706" t="e">
        <f t="shared" ref="E706:E769" si="59">Tarife</f>
        <v>#NAME?</v>
      </c>
    </row>
    <row r="707" spans="2:5">
      <c r="B707" t="e">
        <f t="shared" si="56"/>
        <v>#NAME?</v>
      </c>
      <c r="C707" s="1" t="e">
        <f t="shared" si="57"/>
        <v>#NAME?</v>
      </c>
      <c r="D707" s="1" t="e">
        <f t="shared" si="58"/>
        <v>#NAME?</v>
      </c>
      <c r="E707" t="e">
        <f t="shared" si="59"/>
        <v>#NAME?</v>
      </c>
    </row>
    <row r="708" spans="2:5">
      <c r="B708" t="e">
        <f t="shared" si="56"/>
        <v>#NAME?</v>
      </c>
      <c r="C708" s="1" t="e">
        <f t="shared" si="57"/>
        <v>#NAME?</v>
      </c>
      <c r="D708" s="1" t="e">
        <f t="shared" si="58"/>
        <v>#NAME?</v>
      </c>
      <c r="E708" t="e">
        <f t="shared" si="59"/>
        <v>#NAME?</v>
      </c>
    </row>
    <row r="709" spans="2:5">
      <c r="B709" t="e">
        <f t="shared" si="56"/>
        <v>#NAME?</v>
      </c>
      <c r="C709" s="1" t="e">
        <f t="shared" si="57"/>
        <v>#NAME?</v>
      </c>
      <c r="D709" s="1" t="e">
        <f t="shared" si="58"/>
        <v>#NAME?</v>
      </c>
      <c r="E709" t="e">
        <f t="shared" si="59"/>
        <v>#NAME?</v>
      </c>
    </row>
    <row r="710" spans="2:5">
      <c r="B710" t="e">
        <f t="shared" si="56"/>
        <v>#NAME?</v>
      </c>
      <c r="C710" s="1" t="e">
        <f t="shared" si="57"/>
        <v>#NAME?</v>
      </c>
      <c r="D710" s="1" t="e">
        <f t="shared" si="58"/>
        <v>#NAME?</v>
      </c>
      <c r="E710" t="e">
        <f t="shared" si="59"/>
        <v>#NAME?</v>
      </c>
    </row>
    <row r="711" spans="2:5">
      <c r="B711" t="e">
        <f t="shared" si="56"/>
        <v>#NAME?</v>
      </c>
      <c r="C711" s="1" t="e">
        <f t="shared" si="57"/>
        <v>#NAME?</v>
      </c>
      <c r="D711" s="1" t="e">
        <f t="shared" si="58"/>
        <v>#NAME?</v>
      </c>
      <c r="E711" t="e">
        <f t="shared" si="59"/>
        <v>#NAME?</v>
      </c>
    </row>
    <row r="712" spans="2:5">
      <c r="B712" t="e">
        <f t="shared" si="56"/>
        <v>#NAME?</v>
      </c>
      <c r="C712" s="1" t="e">
        <f t="shared" si="57"/>
        <v>#NAME?</v>
      </c>
      <c r="D712" s="1" t="e">
        <f t="shared" si="58"/>
        <v>#NAME?</v>
      </c>
      <c r="E712" t="e">
        <f t="shared" si="59"/>
        <v>#NAME?</v>
      </c>
    </row>
    <row r="713" spans="2:5">
      <c r="B713" t="e">
        <f t="shared" si="56"/>
        <v>#NAME?</v>
      </c>
      <c r="C713" s="1" t="e">
        <f t="shared" si="57"/>
        <v>#NAME?</v>
      </c>
      <c r="D713" s="1" t="e">
        <f t="shared" si="58"/>
        <v>#NAME?</v>
      </c>
      <c r="E713" t="e">
        <f t="shared" si="59"/>
        <v>#NAME?</v>
      </c>
    </row>
    <row r="714" spans="2:5">
      <c r="B714" t="e">
        <f t="shared" si="56"/>
        <v>#NAME?</v>
      </c>
      <c r="C714" s="1" t="e">
        <f t="shared" si="57"/>
        <v>#NAME?</v>
      </c>
      <c r="D714" s="1" t="e">
        <f t="shared" si="58"/>
        <v>#NAME?</v>
      </c>
      <c r="E714" t="e">
        <f t="shared" si="59"/>
        <v>#NAME?</v>
      </c>
    </row>
    <row r="715" spans="2:5">
      <c r="B715" t="e">
        <f t="shared" si="56"/>
        <v>#NAME?</v>
      </c>
      <c r="C715" s="1" t="e">
        <f t="shared" si="57"/>
        <v>#NAME?</v>
      </c>
      <c r="D715" s="1" t="e">
        <f t="shared" si="58"/>
        <v>#NAME?</v>
      </c>
      <c r="E715" t="e">
        <f t="shared" si="59"/>
        <v>#NAME?</v>
      </c>
    </row>
    <row r="716" spans="2:5">
      <c r="B716" t="e">
        <f t="shared" si="56"/>
        <v>#NAME?</v>
      </c>
      <c r="C716" s="1" t="e">
        <f t="shared" si="57"/>
        <v>#NAME?</v>
      </c>
      <c r="D716" s="1" t="e">
        <f t="shared" si="58"/>
        <v>#NAME?</v>
      </c>
      <c r="E716" t="e">
        <f t="shared" si="59"/>
        <v>#NAME?</v>
      </c>
    </row>
    <row r="717" spans="2:5">
      <c r="B717" t="e">
        <f t="shared" si="56"/>
        <v>#NAME?</v>
      </c>
      <c r="C717" s="1" t="e">
        <f t="shared" si="57"/>
        <v>#NAME?</v>
      </c>
      <c r="D717" s="1" t="e">
        <f t="shared" si="58"/>
        <v>#NAME?</v>
      </c>
      <c r="E717" t="e">
        <f t="shared" si="59"/>
        <v>#NAME?</v>
      </c>
    </row>
    <row r="718" spans="2:5">
      <c r="B718" t="e">
        <f t="shared" si="56"/>
        <v>#NAME?</v>
      </c>
      <c r="C718" s="1" t="e">
        <f t="shared" si="57"/>
        <v>#NAME?</v>
      </c>
      <c r="D718" s="1" t="e">
        <f t="shared" si="58"/>
        <v>#NAME?</v>
      </c>
      <c r="E718" t="e">
        <f t="shared" si="59"/>
        <v>#NAME?</v>
      </c>
    </row>
    <row r="719" spans="2:5">
      <c r="B719" t="e">
        <f t="shared" si="56"/>
        <v>#NAME?</v>
      </c>
      <c r="C719" s="1" t="e">
        <f t="shared" si="57"/>
        <v>#NAME?</v>
      </c>
      <c r="D719" s="1" t="e">
        <f t="shared" si="58"/>
        <v>#NAME?</v>
      </c>
      <c r="E719" t="e">
        <f t="shared" si="59"/>
        <v>#NAME?</v>
      </c>
    </row>
    <row r="720" spans="2:5">
      <c r="B720" t="e">
        <f t="shared" si="56"/>
        <v>#NAME?</v>
      </c>
      <c r="C720" s="1" t="e">
        <f t="shared" si="57"/>
        <v>#NAME?</v>
      </c>
      <c r="D720" s="1" t="e">
        <f t="shared" si="58"/>
        <v>#NAME?</v>
      </c>
      <c r="E720" t="e">
        <f t="shared" si="59"/>
        <v>#NAME?</v>
      </c>
    </row>
    <row r="721" spans="2:5">
      <c r="B721" t="e">
        <f t="shared" si="56"/>
        <v>#NAME?</v>
      </c>
      <c r="C721" s="1" t="e">
        <f t="shared" si="57"/>
        <v>#NAME?</v>
      </c>
      <c r="D721" s="1" t="e">
        <f t="shared" si="58"/>
        <v>#NAME?</v>
      </c>
      <c r="E721" t="e">
        <f t="shared" si="59"/>
        <v>#NAME?</v>
      </c>
    </row>
    <row r="722" spans="2:5">
      <c r="B722" t="e">
        <f t="shared" si="56"/>
        <v>#NAME?</v>
      </c>
      <c r="C722" s="1" t="e">
        <f t="shared" si="57"/>
        <v>#NAME?</v>
      </c>
      <c r="D722" s="1" t="e">
        <f t="shared" si="58"/>
        <v>#NAME?</v>
      </c>
      <c r="E722" t="e">
        <f t="shared" si="59"/>
        <v>#NAME?</v>
      </c>
    </row>
    <row r="723" spans="2:5">
      <c r="B723" t="e">
        <f t="shared" si="56"/>
        <v>#NAME?</v>
      </c>
      <c r="C723" s="1" t="e">
        <f t="shared" si="57"/>
        <v>#NAME?</v>
      </c>
      <c r="D723" s="1" t="e">
        <f t="shared" si="58"/>
        <v>#NAME?</v>
      </c>
      <c r="E723" t="e">
        <f t="shared" si="59"/>
        <v>#NAME?</v>
      </c>
    </row>
    <row r="724" spans="2:5">
      <c r="B724" t="e">
        <f t="shared" si="56"/>
        <v>#NAME?</v>
      </c>
      <c r="C724" s="1" t="e">
        <f t="shared" si="57"/>
        <v>#NAME?</v>
      </c>
      <c r="D724" s="1" t="e">
        <f t="shared" si="58"/>
        <v>#NAME?</v>
      </c>
      <c r="E724" t="e">
        <f t="shared" si="59"/>
        <v>#NAME?</v>
      </c>
    </row>
    <row r="725" spans="2:5">
      <c r="B725" t="e">
        <f t="shared" si="56"/>
        <v>#NAME?</v>
      </c>
      <c r="C725" s="1" t="e">
        <f t="shared" si="57"/>
        <v>#NAME?</v>
      </c>
      <c r="D725" s="1" t="e">
        <f t="shared" si="58"/>
        <v>#NAME?</v>
      </c>
      <c r="E725" t="e">
        <f t="shared" si="59"/>
        <v>#NAME?</v>
      </c>
    </row>
    <row r="726" spans="2:5">
      <c r="B726" t="e">
        <f t="shared" si="56"/>
        <v>#NAME?</v>
      </c>
      <c r="C726" s="1" t="e">
        <f t="shared" si="57"/>
        <v>#NAME?</v>
      </c>
      <c r="D726" s="1" t="e">
        <f t="shared" si="58"/>
        <v>#NAME?</v>
      </c>
      <c r="E726" t="e">
        <f t="shared" si="59"/>
        <v>#NAME?</v>
      </c>
    </row>
    <row r="727" spans="2:5">
      <c r="B727" t="e">
        <f t="shared" si="56"/>
        <v>#NAME?</v>
      </c>
      <c r="C727" s="1" t="e">
        <f t="shared" si="57"/>
        <v>#NAME?</v>
      </c>
      <c r="D727" s="1" t="e">
        <f t="shared" si="58"/>
        <v>#NAME?</v>
      </c>
      <c r="E727" t="e">
        <f t="shared" si="59"/>
        <v>#NAME?</v>
      </c>
    </row>
    <row r="728" spans="2:5">
      <c r="B728" t="e">
        <f t="shared" si="56"/>
        <v>#NAME?</v>
      </c>
      <c r="C728" s="1" t="e">
        <f t="shared" si="57"/>
        <v>#NAME?</v>
      </c>
      <c r="D728" s="1" t="e">
        <f t="shared" si="58"/>
        <v>#NAME?</v>
      </c>
      <c r="E728" t="e">
        <f t="shared" si="59"/>
        <v>#NAME?</v>
      </c>
    </row>
    <row r="729" spans="2:5">
      <c r="B729" t="e">
        <f t="shared" si="56"/>
        <v>#NAME?</v>
      </c>
      <c r="C729" s="1" t="e">
        <f t="shared" si="57"/>
        <v>#NAME?</v>
      </c>
      <c r="D729" s="1" t="e">
        <f t="shared" si="58"/>
        <v>#NAME?</v>
      </c>
      <c r="E729" t="e">
        <f t="shared" si="59"/>
        <v>#NAME?</v>
      </c>
    </row>
    <row r="730" spans="2:5">
      <c r="B730" t="e">
        <f t="shared" si="56"/>
        <v>#NAME?</v>
      </c>
      <c r="C730" s="1" t="e">
        <f t="shared" si="57"/>
        <v>#NAME?</v>
      </c>
      <c r="D730" s="1" t="e">
        <f t="shared" si="58"/>
        <v>#NAME?</v>
      </c>
      <c r="E730" t="e">
        <f t="shared" si="59"/>
        <v>#NAME?</v>
      </c>
    </row>
    <row r="731" spans="2:5">
      <c r="B731" t="e">
        <f t="shared" si="56"/>
        <v>#NAME?</v>
      </c>
      <c r="C731" s="1" t="e">
        <f t="shared" si="57"/>
        <v>#NAME?</v>
      </c>
      <c r="D731" s="1" t="e">
        <f t="shared" si="58"/>
        <v>#NAME?</v>
      </c>
      <c r="E731" t="e">
        <f t="shared" si="59"/>
        <v>#NAME?</v>
      </c>
    </row>
    <row r="732" spans="2:5">
      <c r="B732" t="e">
        <f t="shared" si="56"/>
        <v>#NAME?</v>
      </c>
      <c r="C732" s="1" t="e">
        <f t="shared" si="57"/>
        <v>#NAME?</v>
      </c>
      <c r="D732" s="1" t="e">
        <f t="shared" si="58"/>
        <v>#NAME?</v>
      </c>
      <c r="E732" t="e">
        <f t="shared" si="59"/>
        <v>#NAME?</v>
      </c>
    </row>
    <row r="733" spans="2:5">
      <c r="B733" t="e">
        <f t="shared" si="56"/>
        <v>#NAME?</v>
      </c>
      <c r="C733" s="1" t="e">
        <f t="shared" si="57"/>
        <v>#NAME?</v>
      </c>
      <c r="D733" s="1" t="e">
        <f t="shared" si="58"/>
        <v>#NAME?</v>
      </c>
      <c r="E733" t="e">
        <f t="shared" si="59"/>
        <v>#NAME?</v>
      </c>
    </row>
    <row r="734" spans="2:5">
      <c r="B734" t="e">
        <f t="shared" si="56"/>
        <v>#NAME?</v>
      </c>
      <c r="C734" s="1" t="e">
        <f t="shared" si="57"/>
        <v>#NAME?</v>
      </c>
      <c r="D734" s="1" t="e">
        <f t="shared" si="58"/>
        <v>#NAME?</v>
      </c>
      <c r="E734" t="e">
        <f t="shared" si="59"/>
        <v>#NAME?</v>
      </c>
    </row>
    <row r="735" spans="2:5">
      <c r="B735" t="e">
        <f t="shared" si="56"/>
        <v>#NAME?</v>
      </c>
      <c r="C735" s="1" t="e">
        <f t="shared" si="57"/>
        <v>#NAME?</v>
      </c>
      <c r="D735" s="1" t="e">
        <f t="shared" si="58"/>
        <v>#NAME?</v>
      </c>
      <c r="E735" t="e">
        <f t="shared" si="59"/>
        <v>#NAME?</v>
      </c>
    </row>
    <row r="736" spans="2:5">
      <c r="B736" t="e">
        <f t="shared" si="56"/>
        <v>#NAME?</v>
      </c>
      <c r="C736" s="1" t="e">
        <f t="shared" si="57"/>
        <v>#NAME?</v>
      </c>
      <c r="D736" s="1" t="e">
        <f t="shared" si="58"/>
        <v>#NAME?</v>
      </c>
      <c r="E736" t="e">
        <f t="shared" si="59"/>
        <v>#NAME?</v>
      </c>
    </row>
    <row r="737" spans="2:5">
      <c r="B737" t="e">
        <f t="shared" si="56"/>
        <v>#NAME?</v>
      </c>
      <c r="C737" s="1" t="e">
        <f t="shared" si="57"/>
        <v>#NAME?</v>
      </c>
      <c r="D737" s="1" t="e">
        <f t="shared" si="58"/>
        <v>#NAME?</v>
      </c>
      <c r="E737" t="e">
        <f t="shared" si="59"/>
        <v>#NAME?</v>
      </c>
    </row>
    <row r="738" spans="2:5">
      <c r="B738" t="e">
        <f t="shared" si="56"/>
        <v>#NAME?</v>
      </c>
      <c r="C738" s="1" t="e">
        <f t="shared" si="57"/>
        <v>#NAME?</v>
      </c>
      <c r="D738" s="1" t="e">
        <f t="shared" si="58"/>
        <v>#NAME?</v>
      </c>
      <c r="E738" t="e">
        <f t="shared" si="59"/>
        <v>#NAME?</v>
      </c>
    </row>
    <row r="739" spans="2:5">
      <c r="B739" t="e">
        <f t="shared" si="56"/>
        <v>#NAME?</v>
      </c>
      <c r="C739" s="1" t="e">
        <f t="shared" si="57"/>
        <v>#NAME?</v>
      </c>
      <c r="D739" s="1" t="e">
        <f t="shared" si="58"/>
        <v>#NAME?</v>
      </c>
      <c r="E739" t="e">
        <f t="shared" si="59"/>
        <v>#NAME?</v>
      </c>
    </row>
    <row r="740" spans="2:5">
      <c r="B740" t="e">
        <f t="shared" si="56"/>
        <v>#NAME?</v>
      </c>
      <c r="C740" s="1" t="e">
        <f t="shared" si="57"/>
        <v>#NAME?</v>
      </c>
      <c r="D740" s="1" t="e">
        <f t="shared" si="58"/>
        <v>#NAME?</v>
      </c>
      <c r="E740" t="e">
        <f t="shared" si="59"/>
        <v>#NAME?</v>
      </c>
    </row>
    <row r="741" spans="2:5">
      <c r="B741" t="e">
        <f t="shared" si="56"/>
        <v>#NAME?</v>
      </c>
      <c r="C741" s="1" t="e">
        <f t="shared" si="57"/>
        <v>#NAME?</v>
      </c>
      <c r="D741" s="1" t="e">
        <f t="shared" si="58"/>
        <v>#NAME?</v>
      </c>
      <c r="E741" t="e">
        <f t="shared" si="59"/>
        <v>#NAME?</v>
      </c>
    </row>
    <row r="742" spans="2:5">
      <c r="B742" t="e">
        <f t="shared" si="56"/>
        <v>#NAME?</v>
      </c>
      <c r="C742" s="1" t="e">
        <f t="shared" si="57"/>
        <v>#NAME?</v>
      </c>
      <c r="D742" s="1" t="e">
        <f t="shared" si="58"/>
        <v>#NAME?</v>
      </c>
      <c r="E742" t="e">
        <f t="shared" si="59"/>
        <v>#NAME?</v>
      </c>
    </row>
    <row r="743" spans="2:5">
      <c r="B743" t="e">
        <f t="shared" si="56"/>
        <v>#NAME?</v>
      </c>
      <c r="C743" s="1" t="e">
        <f t="shared" si="57"/>
        <v>#NAME?</v>
      </c>
      <c r="D743" s="1" t="e">
        <f t="shared" si="58"/>
        <v>#NAME?</v>
      </c>
      <c r="E743" t="e">
        <f t="shared" si="59"/>
        <v>#NAME?</v>
      </c>
    </row>
    <row r="744" spans="2:5">
      <c r="B744" t="e">
        <f t="shared" si="56"/>
        <v>#NAME?</v>
      </c>
      <c r="C744" s="1" t="e">
        <f t="shared" si="57"/>
        <v>#NAME?</v>
      </c>
      <c r="D744" s="1" t="e">
        <f t="shared" si="58"/>
        <v>#NAME?</v>
      </c>
      <c r="E744" t="e">
        <f t="shared" si="59"/>
        <v>#NAME?</v>
      </c>
    </row>
    <row r="745" spans="2:5">
      <c r="B745" t="e">
        <f t="shared" si="56"/>
        <v>#NAME?</v>
      </c>
      <c r="C745" s="1" t="e">
        <f t="shared" si="57"/>
        <v>#NAME?</v>
      </c>
      <c r="D745" s="1" t="e">
        <f t="shared" si="58"/>
        <v>#NAME?</v>
      </c>
      <c r="E745" t="e">
        <f t="shared" si="59"/>
        <v>#NAME?</v>
      </c>
    </row>
    <row r="746" spans="2:5">
      <c r="B746" t="e">
        <f t="shared" si="56"/>
        <v>#NAME?</v>
      </c>
      <c r="C746" s="1" t="e">
        <f t="shared" si="57"/>
        <v>#NAME?</v>
      </c>
      <c r="D746" s="1" t="e">
        <f t="shared" si="58"/>
        <v>#NAME?</v>
      </c>
      <c r="E746" t="e">
        <f t="shared" si="59"/>
        <v>#NAME?</v>
      </c>
    </row>
    <row r="747" spans="2:5">
      <c r="B747" t="e">
        <f t="shared" si="56"/>
        <v>#NAME?</v>
      </c>
      <c r="C747" s="1" t="e">
        <f t="shared" si="57"/>
        <v>#NAME?</v>
      </c>
      <c r="D747" s="1" t="e">
        <f t="shared" si="58"/>
        <v>#NAME?</v>
      </c>
      <c r="E747" t="e">
        <f t="shared" si="59"/>
        <v>#NAME?</v>
      </c>
    </row>
    <row r="748" spans="2:5">
      <c r="B748" t="e">
        <f t="shared" si="56"/>
        <v>#NAME?</v>
      </c>
      <c r="C748" s="1" t="e">
        <f t="shared" si="57"/>
        <v>#NAME?</v>
      </c>
      <c r="D748" s="1" t="e">
        <f t="shared" si="58"/>
        <v>#NAME?</v>
      </c>
      <c r="E748" t="e">
        <f t="shared" si="59"/>
        <v>#NAME?</v>
      </c>
    </row>
    <row r="749" spans="2:5">
      <c r="B749" t="e">
        <f t="shared" si="56"/>
        <v>#NAME?</v>
      </c>
      <c r="C749" s="1" t="e">
        <f t="shared" si="57"/>
        <v>#NAME?</v>
      </c>
      <c r="D749" s="1" t="e">
        <f t="shared" si="58"/>
        <v>#NAME?</v>
      </c>
      <c r="E749" t="e">
        <f t="shared" si="59"/>
        <v>#NAME?</v>
      </c>
    </row>
    <row r="750" spans="2:5">
      <c r="B750" t="e">
        <f t="shared" si="56"/>
        <v>#NAME?</v>
      </c>
      <c r="C750" s="1" t="e">
        <f t="shared" si="57"/>
        <v>#NAME?</v>
      </c>
      <c r="D750" s="1" t="e">
        <f t="shared" si="58"/>
        <v>#NAME?</v>
      </c>
      <c r="E750" t="e">
        <f t="shared" si="59"/>
        <v>#NAME?</v>
      </c>
    </row>
    <row r="751" spans="2:5">
      <c r="B751" t="e">
        <f t="shared" si="56"/>
        <v>#NAME?</v>
      </c>
      <c r="C751" s="1" t="e">
        <f t="shared" si="57"/>
        <v>#NAME?</v>
      </c>
      <c r="D751" s="1" t="e">
        <f t="shared" si="58"/>
        <v>#NAME?</v>
      </c>
      <c r="E751" t="e">
        <f t="shared" si="59"/>
        <v>#NAME?</v>
      </c>
    </row>
    <row r="752" spans="2:5">
      <c r="B752" t="e">
        <f t="shared" si="56"/>
        <v>#NAME?</v>
      </c>
      <c r="C752" s="1" t="e">
        <f t="shared" si="57"/>
        <v>#NAME?</v>
      </c>
      <c r="D752" s="1" t="e">
        <f t="shared" si="58"/>
        <v>#NAME?</v>
      </c>
      <c r="E752" t="e">
        <f t="shared" si="59"/>
        <v>#NAME?</v>
      </c>
    </row>
    <row r="753" spans="2:5">
      <c r="B753" t="e">
        <f t="shared" si="56"/>
        <v>#NAME?</v>
      </c>
      <c r="C753" s="1" t="e">
        <f t="shared" si="57"/>
        <v>#NAME?</v>
      </c>
      <c r="D753" s="1" t="e">
        <f t="shared" si="58"/>
        <v>#NAME?</v>
      </c>
      <c r="E753" t="e">
        <f t="shared" si="59"/>
        <v>#NAME?</v>
      </c>
    </row>
    <row r="754" spans="2:5">
      <c r="B754" t="e">
        <f t="shared" si="56"/>
        <v>#NAME?</v>
      </c>
      <c r="C754" s="1" t="e">
        <f t="shared" si="57"/>
        <v>#NAME?</v>
      </c>
      <c r="D754" s="1" t="e">
        <f t="shared" si="58"/>
        <v>#NAME?</v>
      </c>
      <c r="E754" t="e">
        <f t="shared" si="59"/>
        <v>#NAME?</v>
      </c>
    </row>
    <row r="755" spans="2:5">
      <c r="B755" t="e">
        <f t="shared" si="56"/>
        <v>#NAME?</v>
      </c>
      <c r="C755" s="1" t="e">
        <f t="shared" si="57"/>
        <v>#NAME?</v>
      </c>
      <c r="D755" s="1" t="e">
        <f t="shared" si="58"/>
        <v>#NAME?</v>
      </c>
      <c r="E755" t="e">
        <f t="shared" si="59"/>
        <v>#NAME?</v>
      </c>
    </row>
    <row r="756" spans="2:5">
      <c r="B756" t="e">
        <f t="shared" si="56"/>
        <v>#NAME?</v>
      </c>
      <c r="C756" s="1" t="e">
        <f t="shared" si="57"/>
        <v>#NAME?</v>
      </c>
      <c r="D756" s="1" t="e">
        <f t="shared" si="58"/>
        <v>#NAME?</v>
      </c>
      <c r="E756" t="e">
        <f t="shared" si="59"/>
        <v>#NAME?</v>
      </c>
    </row>
    <row r="757" spans="2:5">
      <c r="B757" t="e">
        <f t="shared" si="56"/>
        <v>#NAME?</v>
      </c>
      <c r="C757" s="1" t="e">
        <f t="shared" si="57"/>
        <v>#NAME?</v>
      </c>
      <c r="D757" s="1" t="e">
        <f t="shared" si="58"/>
        <v>#NAME?</v>
      </c>
      <c r="E757" t="e">
        <f t="shared" si="59"/>
        <v>#NAME?</v>
      </c>
    </row>
    <row r="758" spans="2:5">
      <c r="B758" t="e">
        <f t="shared" si="56"/>
        <v>#NAME?</v>
      </c>
      <c r="C758" s="1" t="e">
        <f t="shared" si="57"/>
        <v>#NAME?</v>
      </c>
      <c r="D758" s="1" t="e">
        <f t="shared" si="58"/>
        <v>#NAME?</v>
      </c>
      <c r="E758" t="e">
        <f t="shared" si="59"/>
        <v>#NAME?</v>
      </c>
    </row>
    <row r="759" spans="2:5">
      <c r="B759" t="e">
        <f t="shared" si="56"/>
        <v>#NAME?</v>
      </c>
      <c r="C759" s="1" t="e">
        <f t="shared" si="57"/>
        <v>#NAME?</v>
      </c>
      <c r="D759" s="1" t="e">
        <f t="shared" si="58"/>
        <v>#NAME?</v>
      </c>
      <c r="E759" t="e">
        <f t="shared" si="59"/>
        <v>#NAME?</v>
      </c>
    </row>
    <row r="760" spans="2:5">
      <c r="B760" t="e">
        <f t="shared" si="56"/>
        <v>#NAME?</v>
      </c>
      <c r="C760" s="1" t="e">
        <f t="shared" si="57"/>
        <v>#NAME?</v>
      </c>
      <c r="D760" s="1" t="e">
        <f t="shared" si="58"/>
        <v>#NAME?</v>
      </c>
      <c r="E760" t="e">
        <f t="shared" si="59"/>
        <v>#NAME?</v>
      </c>
    </row>
    <row r="761" spans="2:5">
      <c r="B761" t="e">
        <f t="shared" si="56"/>
        <v>#NAME?</v>
      </c>
      <c r="C761" s="1" t="e">
        <f t="shared" si="57"/>
        <v>#NAME?</v>
      </c>
      <c r="D761" s="1" t="e">
        <f t="shared" si="58"/>
        <v>#NAME?</v>
      </c>
      <c r="E761" t="e">
        <f t="shared" si="59"/>
        <v>#NAME?</v>
      </c>
    </row>
    <row r="762" spans="2:5">
      <c r="B762" t="e">
        <f t="shared" si="56"/>
        <v>#NAME?</v>
      </c>
      <c r="C762" s="1" t="e">
        <f t="shared" si="57"/>
        <v>#NAME?</v>
      </c>
      <c r="D762" s="1" t="e">
        <f t="shared" si="58"/>
        <v>#NAME?</v>
      </c>
      <c r="E762" t="e">
        <f t="shared" si="59"/>
        <v>#NAME?</v>
      </c>
    </row>
    <row r="763" spans="2:5">
      <c r="B763" t="e">
        <f t="shared" si="56"/>
        <v>#NAME?</v>
      </c>
      <c r="C763" s="1" t="e">
        <f t="shared" si="57"/>
        <v>#NAME?</v>
      </c>
      <c r="D763" s="1" t="e">
        <f t="shared" si="58"/>
        <v>#NAME?</v>
      </c>
      <c r="E763" t="e">
        <f t="shared" si="59"/>
        <v>#NAME?</v>
      </c>
    </row>
    <row r="764" spans="2:5">
      <c r="B764" t="e">
        <f t="shared" si="56"/>
        <v>#NAME?</v>
      </c>
      <c r="C764" s="1" t="e">
        <f t="shared" si="57"/>
        <v>#NAME?</v>
      </c>
      <c r="D764" s="1" t="e">
        <f t="shared" si="58"/>
        <v>#NAME?</v>
      </c>
      <c r="E764" t="e">
        <f t="shared" si="59"/>
        <v>#NAME?</v>
      </c>
    </row>
    <row r="765" spans="2:5">
      <c r="B765" t="e">
        <f t="shared" si="56"/>
        <v>#NAME?</v>
      </c>
      <c r="C765" s="1" t="e">
        <f t="shared" si="57"/>
        <v>#NAME?</v>
      </c>
      <c r="D765" s="1" t="e">
        <f t="shared" si="58"/>
        <v>#NAME?</v>
      </c>
      <c r="E765" t="e">
        <f t="shared" si="59"/>
        <v>#NAME?</v>
      </c>
    </row>
    <row r="766" spans="2:5">
      <c r="B766" t="e">
        <f t="shared" si="56"/>
        <v>#NAME?</v>
      </c>
      <c r="C766" s="1" t="e">
        <f t="shared" si="57"/>
        <v>#NAME?</v>
      </c>
      <c r="D766" s="1" t="e">
        <f t="shared" si="58"/>
        <v>#NAME?</v>
      </c>
      <c r="E766" t="e">
        <f t="shared" si="59"/>
        <v>#NAME?</v>
      </c>
    </row>
    <row r="767" spans="2:5">
      <c r="B767" t="e">
        <f t="shared" si="56"/>
        <v>#NAME?</v>
      </c>
      <c r="C767" s="1" t="e">
        <f t="shared" si="57"/>
        <v>#NAME?</v>
      </c>
      <c r="D767" s="1" t="e">
        <f t="shared" si="58"/>
        <v>#NAME?</v>
      </c>
      <c r="E767" t="e">
        <f t="shared" si="59"/>
        <v>#NAME?</v>
      </c>
    </row>
    <row r="768" spans="2:5">
      <c r="B768" t="e">
        <f t="shared" si="56"/>
        <v>#NAME?</v>
      </c>
      <c r="C768" s="1" t="e">
        <f t="shared" si="57"/>
        <v>#NAME?</v>
      </c>
      <c r="D768" s="1" t="e">
        <f t="shared" si="58"/>
        <v>#NAME?</v>
      </c>
      <c r="E768" t="e">
        <f t="shared" si="59"/>
        <v>#NAME?</v>
      </c>
    </row>
    <row r="769" spans="2:5">
      <c r="B769" t="e">
        <f t="shared" si="56"/>
        <v>#NAME?</v>
      </c>
      <c r="C769" s="1" t="e">
        <f t="shared" si="57"/>
        <v>#NAME?</v>
      </c>
      <c r="D769" s="1" t="e">
        <f t="shared" si="58"/>
        <v>#NAME?</v>
      </c>
      <c r="E769" t="e">
        <f t="shared" si="59"/>
        <v>#NAME?</v>
      </c>
    </row>
    <row r="770" spans="2:5">
      <c r="B770" t="e">
        <f t="shared" ref="B770:B833" si="60">Anschluss</f>
        <v>#NAME?</v>
      </c>
      <c r="C770" s="1" t="e">
        <f t="shared" ref="C770:C833" si="61">Anfangszeiten</f>
        <v>#NAME?</v>
      </c>
      <c r="D770" s="1" t="e">
        <f t="shared" ref="D770:D833" si="62">Endzeiten</f>
        <v>#NAME?</v>
      </c>
      <c r="E770" t="e">
        <f t="shared" ref="E770:E833" si="63">Tarife</f>
        <v>#NAME?</v>
      </c>
    </row>
    <row r="771" spans="2:5">
      <c r="B771" t="e">
        <f t="shared" si="60"/>
        <v>#NAME?</v>
      </c>
      <c r="C771" s="1" t="e">
        <f t="shared" si="61"/>
        <v>#NAME?</v>
      </c>
      <c r="D771" s="1" t="e">
        <f t="shared" si="62"/>
        <v>#NAME?</v>
      </c>
      <c r="E771" t="e">
        <f t="shared" si="63"/>
        <v>#NAME?</v>
      </c>
    </row>
    <row r="772" spans="2:5">
      <c r="B772" t="e">
        <f t="shared" si="60"/>
        <v>#NAME?</v>
      </c>
      <c r="C772" s="1" t="e">
        <f t="shared" si="61"/>
        <v>#NAME?</v>
      </c>
      <c r="D772" s="1" t="e">
        <f t="shared" si="62"/>
        <v>#NAME?</v>
      </c>
      <c r="E772" t="e">
        <f t="shared" si="63"/>
        <v>#NAME?</v>
      </c>
    </row>
    <row r="773" spans="2:5">
      <c r="B773" t="e">
        <f t="shared" si="60"/>
        <v>#NAME?</v>
      </c>
      <c r="C773" s="1" t="e">
        <f t="shared" si="61"/>
        <v>#NAME?</v>
      </c>
      <c r="D773" s="1" t="e">
        <f t="shared" si="62"/>
        <v>#NAME?</v>
      </c>
      <c r="E773" t="e">
        <f t="shared" si="63"/>
        <v>#NAME?</v>
      </c>
    </row>
    <row r="774" spans="2:5">
      <c r="B774" t="e">
        <f t="shared" si="60"/>
        <v>#NAME?</v>
      </c>
      <c r="C774" s="1" t="e">
        <f t="shared" si="61"/>
        <v>#NAME?</v>
      </c>
      <c r="D774" s="1" t="e">
        <f t="shared" si="62"/>
        <v>#NAME?</v>
      </c>
      <c r="E774" t="e">
        <f t="shared" si="63"/>
        <v>#NAME?</v>
      </c>
    </row>
    <row r="775" spans="2:5">
      <c r="B775" t="e">
        <f t="shared" si="60"/>
        <v>#NAME?</v>
      </c>
      <c r="C775" s="1" t="e">
        <f t="shared" si="61"/>
        <v>#NAME?</v>
      </c>
      <c r="D775" s="1" t="e">
        <f t="shared" si="62"/>
        <v>#NAME?</v>
      </c>
      <c r="E775" t="e">
        <f t="shared" si="63"/>
        <v>#NAME?</v>
      </c>
    </row>
    <row r="776" spans="2:5">
      <c r="B776" t="e">
        <f t="shared" si="60"/>
        <v>#NAME?</v>
      </c>
      <c r="C776" s="1" t="e">
        <f t="shared" si="61"/>
        <v>#NAME?</v>
      </c>
      <c r="D776" s="1" t="e">
        <f t="shared" si="62"/>
        <v>#NAME?</v>
      </c>
      <c r="E776" t="e">
        <f t="shared" si="63"/>
        <v>#NAME?</v>
      </c>
    </row>
    <row r="777" spans="2:5">
      <c r="B777" t="e">
        <f t="shared" si="60"/>
        <v>#NAME?</v>
      </c>
      <c r="C777" s="1" t="e">
        <f t="shared" si="61"/>
        <v>#NAME?</v>
      </c>
      <c r="D777" s="1" t="e">
        <f t="shared" si="62"/>
        <v>#NAME?</v>
      </c>
      <c r="E777" t="e">
        <f t="shared" si="63"/>
        <v>#NAME?</v>
      </c>
    </row>
    <row r="778" spans="2:5">
      <c r="B778" t="e">
        <f t="shared" si="60"/>
        <v>#NAME?</v>
      </c>
      <c r="C778" s="1" t="e">
        <f t="shared" si="61"/>
        <v>#NAME?</v>
      </c>
      <c r="D778" s="1" t="e">
        <f t="shared" si="62"/>
        <v>#NAME?</v>
      </c>
      <c r="E778" t="e">
        <f t="shared" si="63"/>
        <v>#NAME?</v>
      </c>
    </row>
    <row r="779" spans="2:5">
      <c r="B779" t="e">
        <f t="shared" si="60"/>
        <v>#NAME?</v>
      </c>
      <c r="C779" s="1" t="e">
        <f t="shared" si="61"/>
        <v>#NAME?</v>
      </c>
      <c r="D779" s="1" t="e">
        <f t="shared" si="62"/>
        <v>#NAME?</v>
      </c>
      <c r="E779" t="e">
        <f t="shared" si="63"/>
        <v>#NAME?</v>
      </c>
    </row>
    <row r="780" spans="2:5">
      <c r="B780" t="e">
        <f t="shared" si="60"/>
        <v>#NAME?</v>
      </c>
      <c r="C780" s="1" t="e">
        <f t="shared" si="61"/>
        <v>#NAME?</v>
      </c>
      <c r="D780" s="1" t="e">
        <f t="shared" si="62"/>
        <v>#NAME?</v>
      </c>
      <c r="E780" t="e">
        <f t="shared" si="63"/>
        <v>#NAME?</v>
      </c>
    </row>
    <row r="781" spans="2:5">
      <c r="B781" t="e">
        <f t="shared" si="60"/>
        <v>#NAME?</v>
      </c>
      <c r="C781" s="1" t="e">
        <f t="shared" si="61"/>
        <v>#NAME?</v>
      </c>
      <c r="D781" s="1" t="e">
        <f t="shared" si="62"/>
        <v>#NAME?</v>
      </c>
      <c r="E781" t="e">
        <f t="shared" si="63"/>
        <v>#NAME?</v>
      </c>
    </row>
    <row r="782" spans="2:5">
      <c r="B782" t="e">
        <f t="shared" si="60"/>
        <v>#NAME?</v>
      </c>
      <c r="C782" s="1" t="e">
        <f t="shared" si="61"/>
        <v>#NAME?</v>
      </c>
      <c r="D782" s="1" t="e">
        <f t="shared" si="62"/>
        <v>#NAME?</v>
      </c>
      <c r="E782" t="e">
        <f t="shared" si="63"/>
        <v>#NAME?</v>
      </c>
    </row>
    <row r="783" spans="2:5">
      <c r="B783" t="e">
        <f t="shared" si="60"/>
        <v>#NAME?</v>
      </c>
      <c r="C783" s="1" t="e">
        <f t="shared" si="61"/>
        <v>#NAME?</v>
      </c>
      <c r="D783" s="1" t="e">
        <f t="shared" si="62"/>
        <v>#NAME?</v>
      </c>
      <c r="E783" t="e">
        <f t="shared" si="63"/>
        <v>#NAME?</v>
      </c>
    </row>
    <row r="784" spans="2:5">
      <c r="B784" t="e">
        <f t="shared" si="60"/>
        <v>#NAME?</v>
      </c>
      <c r="C784" s="1" t="e">
        <f t="shared" si="61"/>
        <v>#NAME?</v>
      </c>
      <c r="D784" s="1" t="e">
        <f t="shared" si="62"/>
        <v>#NAME?</v>
      </c>
      <c r="E784" t="e">
        <f t="shared" si="63"/>
        <v>#NAME?</v>
      </c>
    </row>
    <row r="785" spans="2:5">
      <c r="B785" t="e">
        <f t="shared" si="60"/>
        <v>#NAME?</v>
      </c>
      <c r="C785" s="1" t="e">
        <f t="shared" si="61"/>
        <v>#NAME?</v>
      </c>
      <c r="D785" s="1" t="e">
        <f t="shared" si="62"/>
        <v>#NAME?</v>
      </c>
      <c r="E785" t="e">
        <f t="shared" si="63"/>
        <v>#NAME?</v>
      </c>
    </row>
    <row r="786" spans="2:5">
      <c r="B786" t="e">
        <f t="shared" si="60"/>
        <v>#NAME?</v>
      </c>
      <c r="C786" s="1" t="e">
        <f t="shared" si="61"/>
        <v>#NAME?</v>
      </c>
      <c r="D786" s="1" t="e">
        <f t="shared" si="62"/>
        <v>#NAME?</v>
      </c>
      <c r="E786" t="e">
        <f t="shared" si="63"/>
        <v>#NAME?</v>
      </c>
    </row>
    <row r="787" spans="2:5">
      <c r="B787" t="e">
        <f t="shared" si="60"/>
        <v>#NAME?</v>
      </c>
      <c r="C787" s="1" t="e">
        <f t="shared" si="61"/>
        <v>#NAME?</v>
      </c>
      <c r="D787" s="1" t="e">
        <f t="shared" si="62"/>
        <v>#NAME?</v>
      </c>
      <c r="E787" t="e">
        <f t="shared" si="63"/>
        <v>#NAME?</v>
      </c>
    </row>
    <row r="788" spans="2:5">
      <c r="B788" t="e">
        <f t="shared" si="60"/>
        <v>#NAME?</v>
      </c>
      <c r="C788" s="1" t="e">
        <f t="shared" si="61"/>
        <v>#NAME?</v>
      </c>
      <c r="D788" s="1" t="e">
        <f t="shared" si="62"/>
        <v>#NAME?</v>
      </c>
      <c r="E788" t="e">
        <f t="shared" si="63"/>
        <v>#NAME?</v>
      </c>
    </row>
    <row r="789" spans="2:5">
      <c r="B789" t="e">
        <f t="shared" si="60"/>
        <v>#NAME?</v>
      </c>
      <c r="C789" s="1" t="e">
        <f t="shared" si="61"/>
        <v>#NAME?</v>
      </c>
      <c r="D789" s="1" t="e">
        <f t="shared" si="62"/>
        <v>#NAME?</v>
      </c>
      <c r="E789" t="e">
        <f t="shared" si="63"/>
        <v>#NAME?</v>
      </c>
    </row>
    <row r="790" spans="2:5">
      <c r="B790" t="e">
        <f t="shared" si="60"/>
        <v>#NAME?</v>
      </c>
      <c r="C790" s="1" t="e">
        <f t="shared" si="61"/>
        <v>#NAME?</v>
      </c>
      <c r="D790" s="1" t="e">
        <f t="shared" si="62"/>
        <v>#NAME?</v>
      </c>
      <c r="E790" t="e">
        <f t="shared" si="63"/>
        <v>#NAME?</v>
      </c>
    </row>
    <row r="791" spans="2:5">
      <c r="B791" t="e">
        <f t="shared" si="60"/>
        <v>#NAME?</v>
      </c>
      <c r="C791" s="1" t="e">
        <f t="shared" si="61"/>
        <v>#NAME?</v>
      </c>
      <c r="D791" s="1" t="e">
        <f t="shared" si="62"/>
        <v>#NAME?</v>
      </c>
      <c r="E791" t="e">
        <f t="shared" si="63"/>
        <v>#NAME?</v>
      </c>
    </row>
    <row r="792" spans="2:5">
      <c r="B792" t="e">
        <f t="shared" si="60"/>
        <v>#NAME?</v>
      </c>
      <c r="C792" s="1" t="e">
        <f t="shared" si="61"/>
        <v>#NAME?</v>
      </c>
      <c r="D792" s="1" t="e">
        <f t="shared" si="62"/>
        <v>#NAME?</v>
      </c>
      <c r="E792" t="e">
        <f t="shared" si="63"/>
        <v>#NAME?</v>
      </c>
    </row>
    <row r="793" spans="2:5">
      <c r="B793" t="e">
        <f t="shared" si="60"/>
        <v>#NAME?</v>
      </c>
      <c r="C793" s="1" t="e">
        <f t="shared" si="61"/>
        <v>#NAME?</v>
      </c>
      <c r="D793" s="1" t="e">
        <f t="shared" si="62"/>
        <v>#NAME?</v>
      </c>
      <c r="E793" t="e">
        <f t="shared" si="63"/>
        <v>#NAME?</v>
      </c>
    </row>
    <row r="794" spans="2:5">
      <c r="B794" t="e">
        <f t="shared" si="60"/>
        <v>#NAME?</v>
      </c>
      <c r="C794" s="1" t="e">
        <f t="shared" si="61"/>
        <v>#NAME?</v>
      </c>
      <c r="D794" s="1" t="e">
        <f t="shared" si="62"/>
        <v>#NAME?</v>
      </c>
      <c r="E794" t="e">
        <f t="shared" si="63"/>
        <v>#NAME?</v>
      </c>
    </row>
    <row r="795" spans="2:5">
      <c r="B795" t="e">
        <f t="shared" si="60"/>
        <v>#NAME?</v>
      </c>
      <c r="C795" s="1" t="e">
        <f t="shared" si="61"/>
        <v>#NAME?</v>
      </c>
      <c r="D795" s="1" t="e">
        <f t="shared" si="62"/>
        <v>#NAME?</v>
      </c>
      <c r="E795" t="e">
        <f t="shared" si="63"/>
        <v>#NAME?</v>
      </c>
    </row>
    <row r="796" spans="2:5">
      <c r="B796" t="e">
        <f t="shared" si="60"/>
        <v>#NAME?</v>
      </c>
      <c r="C796" s="1" t="e">
        <f t="shared" si="61"/>
        <v>#NAME?</v>
      </c>
      <c r="D796" s="1" t="e">
        <f t="shared" si="62"/>
        <v>#NAME?</v>
      </c>
      <c r="E796" t="e">
        <f t="shared" si="63"/>
        <v>#NAME?</v>
      </c>
    </row>
    <row r="797" spans="2:5">
      <c r="B797" t="e">
        <f t="shared" si="60"/>
        <v>#NAME?</v>
      </c>
      <c r="C797" s="1" t="e">
        <f t="shared" si="61"/>
        <v>#NAME?</v>
      </c>
      <c r="D797" s="1" t="e">
        <f t="shared" si="62"/>
        <v>#NAME?</v>
      </c>
      <c r="E797" t="e">
        <f t="shared" si="63"/>
        <v>#NAME?</v>
      </c>
    </row>
    <row r="798" spans="2:5">
      <c r="B798" t="e">
        <f t="shared" si="60"/>
        <v>#NAME?</v>
      </c>
      <c r="C798" s="1" t="e">
        <f t="shared" si="61"/>
        <v>#NAME?</v>
      </c>
      <c r="D798" s="1" t="e">
        <f t="shared" si="62"/>
        <v>#NAME?</v>
      </c>
      <c r="E798" t="e">
        <f t="shared" si="63"/>
        <v>#NAME?</v>
      </c>
    </row>
    <row r="799" spans="2:5">
      <c r="B799" t="e">
        <f t="shared" si="60"/>
        <v>#NAME?</v>
      </c>
      <c r="C799" s="1" t="e">
        <f t="shared" si="61"/>
        <v>#NAME?</v>
      </c>
      <c r="D799" s="1" t="e">
        <f t="shared" si="62"/>
        <v>#NAME?</v>
      </c>
      <c r="E799" t="e">
        <f t="shared" si="63"/>
        <v>#NAME?</v>
      </c>
    </row>
    <row r="800" spans="2:5">
      <c r="B800" t="e">
        <f t="shared" si="60"/>
        <v>#NAME?</v>
      </c>
      <c r="C800" s="1" t="e">
        <f t="shared" si="61"/>
        <v>#NAME?</v>
      </c>
      <c r="D800" s="1" t="e">
        <f t="shared" si="62"/>
        <v>#NAME?</v>
      </c>
      <c r="E800" t="e">
        <f t="shared" si="63"/>
        <v>#NAME?</v>
      </c>
    </row>
    <row r="801" spans="2:5">
      <c r="B801" t="e">
        <f t="shared" si="60"/>
        <v>#NAME?</v>
      </c>
      <c r="C801" s="1" t="e">
        <f t="shared" si="61"/>
        <v>#NAME?</v>
      </c>
      <c r="D801" s="1" t="e">
        <f t="shared" si="62"/>
        <v>#NAME?</v>
      </c>
      <c r="E801" t="e">
        <f t="shared" si="63"/>
        <v>#NAME?</v>
      </c>
    </row>
    <row r="802" spans="2:5">
      <c r="B802" t="e">
        <f t="shared" si="60"/>
        <v>#NAME?</v>
      </c>
      <c r="C802" s="1" t="e">
        <f t="shared" si="61"/>
        <v>#NAME?</v>
      </c>
      <c r="D802" s="1" t="e">
        <f t="shared" si="62"/>
        <v>#NAME?</v>
      </c>
      <c r="E802" t="e">
        <f t="shared" si="63"/>
        <v>#NAME?</v>
      </c>
    </row>
    <row r="803" spans="2:5">
      <c r="B803" t="e">
        <f t="shared" si="60"/>
        <v>#NAME?</v>
      </c>
      <c r="C803" s="1" t="e">
        <f t="shared" si="61"/>
        <v>#NAME?</v>
      </c>
      <c r="D803" s="1" t="e">
        <f t="shared" si="62"/>
        <v>#NAME?</v>
      </c>
      <c r="E803" t="e">
        <f t="shared" si="63"/>
        <v>#NAME?</v>
      </c>
    </row>
    <row r="804" spans="2:5">
      <c r="B804" t="e">
        <f t="shared" si="60"/>
        <v>#NAME?</v>
      </c>
      <c r="C804" s="1" t="e">
        <f t="shared" si="61"/>
        <v>#NAME?</v>
      </c>
      <c r="D804" s="1" t="e">
        <f t="shared" si="62"/>
        <v>#NAME?</v>
      </c>
      <c r="E804" t="e">
        <f t="shared" si="63"/>
        <v>#NAME?</v>
      </c>
    </row>
    <row r="805" spans="2:5">
      <c r="B805" t="e">
        <f t="shared" si="60"/>
        <v>#NAME?</v>
      </c>
      <c r="C805" s="1" t="e">
        <f t="shared" si="61"/>
        <v>#NAME?</v>
      </c>
      <c r="D805" s="1" t="e">
        <f t="shared" si="62"/>
        <v>#NAME?</v>
      </c>
      <c r="E805" t="e">
        <f t="shared" si="63"/>
        <v>#NAME?</v>
      </c>
    </row>
    <row r="806" spans="2:5">
      <c r="B806" t="e">
        <f t="shared" si="60"/>
        <v>#NAME?</v>
      </c>
      <c r="C806" s="1" t="e">
        <f t="shared" si="61"/>
        <v>#NAME?</v>
      </c>
      <c r="D806" s="1" t="e">
        <f t="shared" si="62"/>
        <v>#NAME?</v>
      </c>
      <c r="E806" t="e">
        <f t="shared" si="63"/>
        <v>#NAME?</v>
      </c>
    </row>
    <row r="807" spans="2:5">
      <c r="B807" t="e">
        <f t="shared" si="60"/>
        <v>#NAME?</v>
      </c>
      <c r="C807" s="1" t="e">
        <f t="shared" si="61"/>
        <v>#NAME?</v>
      </c>
      <c r="D807" s="1" t="e">
        <f t="shared" si="62"/>
        <v>#NAME?</v>
      </c>
      <c r="E807" t="e">
        <f t="shared" si="63"/>
        <v>#NAME?</v>
      </c>
    </row>
    <row r="808" spans="2:5">
      <c r="B808" t="e">
        <f t="shared" si="60"/>
        <v>#NAME?</v>
      </c>
      <c r="C808" s="1" t="e">
        <f t="shared" si="61"/>
        <v>#NAME?</v>
      </c>
      <c r="D808" s="1" t="e">
        <f t="shared" si="62"/>
        <v>#NAME?</v>
      </c>
      <c r="E808" t="e">
        <f t="shared" si="63"/>
        <v>#NAME?</v>
      </c>
    </row>
    <row r="809" spans="2:5">
      <c r="B809" t="e">
        <f t="shared" si="60"/>
        <v>#NAME?</v>
      </c>
      <c r="C809" s="1" t="e">
        <f t="shared" si="61"/>
        <v>#NAME?</v>
      </c>
      <c r="D809" s="1" t="e">
        <f t="shared" si="62"/>
        <v>#NAME?</v>
      </c>
      <c r="E809" t="e">
        <f t="shared" si="63"/>
        <v>#NAME?</v>
      </c>
    </row>
    <row r="810" spans="2:5">
      <c r="B810" t="e">
        <f t="shared" si="60"/>
        <v>#NAME?</v>
      </c>
      <c r="C810" s="1" t="e">
        <f t="shared" si="61"/>
        <v>#NAME?</v>
      </c>
      <c r="D810" s="1" t="e">
        <f t="shared" si="62"/>
        <v>#NAME?</v>
      </c>
      <c r="E810" t="e">
        <f t="shared" si="63"/>
        <v>#NAME?</v>
      </c>
    </row>
    <row r="811" spans="2:5">
      <c r="B811" t="e">
        <f t="shared" si="60"/>
        <v>#NAME?</v>
      </c>
      <c r="C811" s="1" t="e">
        <f t="shared" si="61"/>
        <v>#NAME?</v>
      </c>
      <c r="D811" s="1" t="e">
        <f t="shared" si="62"/>
        <v>#NAME?</v>
      </c>
      <c r="E811" t="e">
        <f t="shared" si="63"/>
        <v>#NAME?</v>
      </c>
    </row>
    <row r="812" spans="2:5">
      <c r="B812" t="e">
        <f t="shared" si="60"/>
        <v>#NAME?</v>
      </c>
      <c r="C812" s="1" t="e">
        <f t="shared" si="61"/>
        <v>#NAME?</v>
      </c>
      <c r="D812" s="1" t="e">
        <f t="shared" si="62"/>
        <v>#NAME?</v>
      </c>
      <c r="E812" t="e">
        <f t="shared" si="63"/>
        <v>#NAME?</v>
      </c>
    </row>
    <row r="813" spans="2:5">
      <c r="B813" t="e">
        <f t="shared" si="60"/>
        <v>#NAME?</v>
      </c>
      <c r="C813" s="1" t="e">
        <f t="shared" si="61"/>
        <v>#NAME?</v>
      </c>
      <c r="D813" s="1" t="e">
        <f t="shared" si="62"/>
        <v>#NAME?</v>
      </c>
      <c r="E813" t="e">
        <f t="shared" si="63"/>
        <v>#NAME?</v>
      </c>
    </row>
    <row r="814" spans="2:5">
      <c r="B814" t="e">
        <f t="shared" si="60"/>
        <v>#NAME?</v>
      </c>
      <c r="C814" s="1" t="e">
        <f t="shared" si="61"/>
        <v>#NAME?</v>
      </c>
      <c r="D814" s="1" t="e">
        <f t="shared" si="62"/>
        <v>#NAME?</v>
      </c>
      <c r="E814" t="e">
        <f t="shared" si="63"/>
        <v>#NAME?</v>
      </c>
    </row>
    <row r="815" spans="2:5">
      <c r="B815" t="e">
        <f t="shared" si="60"/>
        <v>#NAME?</v>
      </c>
      <c r="C815" s="1" t="e">
        <f t="shared" si="61"/>
        <v>#NAME?</v>
      </c>
      <c r="D815" s="1" t="e">
        <f t="shared" si="62"/>
        <v>#NAME?</v>
      </c>
      <c r="E815" t="e">
        <f t="shared" si="63"/>
        <v>#NAME?</v>
      </c>
    </row>
    <row r="816" spans="2:5">
      <c r="B816" t="e">
        <f t="shared" si="60"/>
        <v>#NAME?</v>
      </c>
      <c r="C816" s="1" t="e">
        <f t="shared" si="61"/>
        <v>#NAME?</v>
      </c>
      <c r="D816" s="1" t="e">
        <f t="shared" si="62"/>
        <v>#NAME?</v>
      </c>
      <c r="E816" t="e">
        <f t="shared" si="63"/>
        <v>#NAME?</v>
      </c>
    </row>
    <row r="817" spans="2:5">
      <c r="B817" t="e">
        <f t="shared" si="60"/>
        <v>#NAME?</v>
      </c>
      <c r="C817" s="1" t="e">
        <f t="shared" si="61"/>
        <v>#NAME?</v>
      </c>
      <c r="D817" s="1" t="e">
        <f t="shared" si="62"/>
        <v>#NAME?</v>
      </c>
      <c r="E817" t="e">
        <f t="shared" si="63"/>
        <v>#NAME?</v>
      </c>
    </row>
    <row r="818" spans="2:5">
      <c r="B818" t="e">
        <f t="shared" si="60"/>
        <v>#NAME?</v>
      </c>
      <c r="C818" s="1" t="e">
        <f t="shared" si="61"/>
        <v>#NAME?</v>
      </c>
      <c r="D818" s="1" t="e">
        <f t="shared" si="62"/>
        <v>#NAME?</v>
      </c>
      <c r="E818" t="e">
        <f t="shared" si="63"/>
        <v>#NAME?</v>
      </c>
    </row>
    <row r="819" spans="2:5">
      <c r="B819" t="e">
        <f t="shared" si="60"/>
        <v>#NAME?</v>
      </c>
      <c r="C819" s="1" t="e">
        <f t="shared" si="61"/>
        <v>#NAME?</v>
      </c>
      <c r="D819" s="1" t="e">
        <f t="shared" si="62"/>
        <v>#NAME?</v>
      </c>
      <c r="E819" t="e">
        <f t="shared" si="63"/>
        <v>#NAME?</v>
      </c>
    </row>
    <row r="820" spans="2:5">
      <c r="B820" t="e">
        <f t="shared" si="60"/>
        <v>#NAME?</v>
      </c>
      <c r="C820" s="1" t="e">
        <f t="shared" si="61"/>
        <v>#NAME?</v>
      </c>
      <c r="D820" s="1" t="e">
        <f t="shared" si="62"/>
        <v>#NAME?</v>
      </c>
      <c r="E820" t="e">
        <f t="shared" si="63"/>
        <v>#NAME?</v>
      </c>
    </row>
    <row r="821" spans="2:5">
      <c r="B821" t="e">
        <f t="shared" si="60"/>
        <v>#NAME?</v>
      </c>
      <c r="C821" s="1" t="e">
        <f t="shared" si="61"/>
        <v>#NAME?</v>
      </c>
      <c r="D821" s="1" t="e">
        <f t="shared" si="62"/>
        <v>#NAME?</v>
      </c>
      <c r="E821" t="e">
        <f t="shared" si="63"/>
        <v>#NAME?</v>
      </c>
    </row>
    <row r="822" spans="2:5">
      <c r="B822" t="e">
        <f t="shared" si="60"/>
        <v>#NAME?</v>
      </c>
      <c r="C822" s="1" t="e">
        <f t="shared" si="61"/>
        <v>#NAME?</v>
      </c>
      <c r="D822" s="1" t="e">
        <f t="shared" si="62"/>
        <v>#NAME?</v>
      </c>
      <c r="E822" t="e">
        <f t="shared" si="63"/>
        <v>#NAME?</v>
      </c>
    </row>
    <row r="823" spans="2:5">
      <c r="B823" t="e">
        <f t="shared" si="60"/>
        <v>#NAME?</v>
      </c>
      <c r="C823" s="1" t="e">
        <f t="shared" si="61"/>
        <v>#NAME?</v>
      </c>
      <c r="D823" s="1" t="e">
        <f t="shared" si="62"/>
        <v>#NAME?</v>
      </c>
      <c r="E823" t="e">
        <f t="shared" si="63"/>
        <v>#NAME?</v>
      </c>
    </row>
    <row r="824" spans="2:5">
      <c r="B824" t="e">
        <f t="shared" si="60"/>
        <v>#NAME?</v>
      </c>
      <c r="C824" s="1" t="e">
        <f t="shared" si="61"/>
        <v>#NAME?</v>
      </c>
      <c r="D824" s="1" t="e">
        <f t="shared" si="62"/>
        <v>#NAME?</v>
      </c>
      <c r="E824" t="e">
        <f t="shared" si="63"/>
        <v>#NAME?</v>
      </c>
    </row>
    <row r="825" spans="2:5">
      <c r="B825" t="e">
        <f t="shared" si="60"/>
        <v>#NAME?</v>
      </c>
      <c r="C825" s="1" t="e">
        <f t="shared" si="61"/>
        <v>#NAME?</v>
      </c>
      <c r="D825" s="1" t="e">
        <f t="shared" si="62"/>
        <v>#NAME?</v>
      </c>
      <c r="E825" t="e">
        <f t="shared" si="63"/>
        <v>#NAME?</v>
      </c>
    </row>
    <row r="826" spans="2:5">
      <c r="B826" t="e">
        <f t="shared" si="60"/>
        <v>#NAME?</v>
      </c>
      <c r="C826" s="1" t="e">
        <f t="shared" si="61"/>
        <v>#NAME?</v>
      </c>
      <c r="D826" s="1" t="e">
        <f t="shared" si="62"/>
        <v>#NAME?</v>
      </c>
      <c r="E826" t="e">
        <f t="shared" si="63"/>
        <v>#NAME?</v>
      </c>
    </row>
    <row r="827" spans="2:5">
      <c r="B827" t="e">
        <f t="shared" si="60"/>
        <v>#NAME?</v>
      </c>
      <c r="C827" s="1" t="e">
        <f t="shared" si="61"/>
        <v>#NAME?</v>
      </c>
      <c r="D827" s="1" t="e">
        <f t="shared" si="62"/>
        <v>#NAME?</v>
      </c>
      <c r="E827" t="e">
        <f t="shared" si="63"/>
        <v>#NAME?</v>
      </c>
    </row>
    <row r="828" spans="2:5">
      <c r="B828" t="e">
        <f t="shared" si="60"/>
        <v>#NAME?</v>
      </c>
      <c r="C828" s="1" t="e">
        <f t="shared" si="61"/>
        <v>#NAME?</v>
      </c>
      <c r="D828" s="1" t="e">
        <f t="shared" si="62"/>
        <v>#NAME?</v>
      </c>
      <c r="E828" t="e">
        <f t="shared" si="63"/>
        <v>#NAME?</v>
      </c>
    </row>
    <row r="829" spans="2:5">
      <c r="B829" t="e">
        <f t="shared" si="60"/>
        <v>#NAME?</v>
      </c>
      <c r="C829" s="1" t="e">
        <f t="shared" si="61"/>
        <v>#NAME?</v>
      </c>
      <c r="D829" s="1" t="e">
        <f t="shared" si="62"/>
        <v>#NAME?</v>
      </c>
      <c r="E829" t="e">
        <f t="shared" si="63"/>
        <v>#NAME?</v>
      </c>
    </row>
    <row r="830" spans="2:5">
      <c r="B830" t="e">
        <f t="shared" si="60"/>
        <v>#NAME?</v>
      </c>
      <c r="C830" s="1" t="e">
        <f t="shared" si="61"/>
        <v>#NAME?</v>
      </c>
      <c r="D830" s="1" t="e">
        <f t="shared" si="62"/>
        <v>#NAME?</v>
      </c>
      <c r="E830" t="e">
        <f t="shared" si="63"/>
        <v>#NAME?</v>
      </c>
    </row>
    <row r="831" spans="2:5">
      <c r="B831" t="e">
        <f t="shared" si="60"/>
        <v>#NAME?</v>
      </c>
      <c r="C831" s="1" t="e">
        <f t="shared" si="61"/>
        <v>#NAME?</v>
      </c>
      <c r="D831" s="1" t="e">
        <f t="shared" si="62"/>
        <v>#NAME?</v>
      </c>
      <c r="E831" t="e">
        <f t="shared" si="63"/>
        <v>#NAME?</v>
      </c>
    </row>
    <row r="832" spans="2:5">
      <c r="B832" t="e">
        <f t="shared" si="60"/>
        <v>#NAME?</v>
      </c>
      <c r="C832" s="1" t="e">
        <f t="shared" si="61"/>
        <v>#NAME?</v>
      </c>
      <c r="D832" s="1" t="e">
        <f t="shared" si="62"/>
        <v>#NAME?</v>
      </c>
      <c r="E832" t="e">
        <f t="shared" si="63"/>
        <v>#NAME?</v>
      </c>
    </row>
    <row r="833" spans="2:5">
      <c r="B833" t="e">
        <f t="shared" si="60"/>
        <v>#NAME?</v>
      </c>
      <c r="C833" s="1" t="e">
        <f t="shared" si="61"/>
        <v>#NAME?</v>
      </c>
      <c r="D833" s="1" t="e">
        <f t="shared" si="62"/>
        <v>#NAME?</v>
      </c>
      <c r="E833" t="e">
        <f t="shared" si="63"/>
        <v>#NAME?</v>
      </c>
    </row>
    <row r="834" spans="2:5">
      <c r="B834" t="e">
        <f t="shared" ref="B834:B897" si="64">Anschluss</f>
        <v>#NAME?</v>
      </c>
      <c r="C834" s="1" t="e">
        <f t="shared" ref="C834:C897" si="65">Anfangszeiten</f>
        <v>#NAME?</v>
      </c>
      <c r="D834" s="1" t="e">
        <f t="shared" ref="D834:D897" si="66">Endzeiten</f>
        <v>#NAME?</v>
      </c>
      <c r="E834" t="e">
        <f t="shared" ref="E834:E897" si="67">Tarife</f>
        <v>#NAME?</v>
      </c>
    </row>
    <row r="835" spans="2:5">
      <c r="B835" t="e">
        <f t="shared" si="64"/>
        <v>#NAME?</v>
      </c>
      <c r="C835" s="1" t="e">
        <f t="shared" si="65"/>
        <v>#NAME?</v>
      </c>
      <c r="D835" s="1" t="e">
        <f t="shared" si="66"/>
        <v>#NAME?</v>
      </c>
      <c r="E835" t="e">
        <f t="shared" si="67"/>
        <v>#NAME?</v>
      </c>
    </row>
    <row r="836" spans="2:5">
      <c r="B836" t="e">
        <f t="shared" si="64"/>
        <v>#NAME?</v>
      </c>
      <c r="C836" s="1" t="e">
        <f t="shared" si="65"/>
        <v>#NAME?</v>
      </c>
      <c r="D836" s="1" t="e">
        <f t="shared" si="66"/>
        <v>#NAME?</v>
      </c>
      <c r="E836" t="e">
        <f t="shared" si="67"/>
        <v>#NAME?</v>
      </c>
    </row>
    <row r="837" spans="2:5">
      <c r="B837" t="e">
        <f t="shared" si="64"/>
        <v>#NAME?</v>
      </c>
      <c r="C837" s="1" t="e">
        <f t="shared" si="65"/>
        <v>#NAME?</v>
      </c>
      <c r="D837" s="1" t="e">
        <f t="shared" si="66"/>
        <v>#NAME?</v>
      </c>
      <c r="E837" t="e">
        <f t="shared" si="67"/>
        <v>#NAME?</v>
      </c>
    </row>
    <row r="838" spans="2:5">
      <c r="B838" t="e">
        <f t="shared" si="64"/>
        <v>#NAME?</v>
      </c>
      <c r="C838" s="1" t="e">
        <f t="shared" si="65"/>
        <v>#NAME?</v>
      </c>
      <c r="D838" s="1" t="e">
        <f t="shared" si="66"/>
        <v>#NAME?</v>
      </c>
      <c r="E838" t="e">
        <f t="shared" si="67"/>
        <v>#NAME?</v>
      </c>
    </row>
    <row r="839" spans="2:5">
      <c r="B839" t="e">
        <f t="shared" si="64"/>
        <v>#NAME?</v>
      </c>
      <c r="C839" s="1" t="e">
        <f t="shared" si="65"/>
        <v>#NAME?</v>
      </c>
      <c r="D839" s="1" t="e">
        <f t="shared" si="66"/>
        <v>#NAME?</v>
      </c>
      <c r="E839" t="e">
        <f t="shared" si="67"/>
        <v>#NAME?</v>
      </c>
    </row>
    <row r="840" spans="2:5">
      <c r="B840" t="e">
        <f t="shared" si="64"/>
        <v>#NAME?</v>
      </c>
      <c r="C840" s="1" t="e">
        <f t="shared" si="65"/>
        <v>#NAME?</v>
      </c>
      <c r="D840" s="1" t="e">
        <f t="shared" si="66"/>
        <v>#NAME?</v>
      </c>
      <c r="E840" t="e">
        <f t="shared" si="67"/>
        <v>#NAME?</v>
      </c>
    </row>
    <row r="841" spans="2:5">
      <c r="B841" t="e">
        <f t="shared" si="64"/>
        <v>#NAME?</v>
      </c>
      <c r="C841" s="1" t="e">
        <f t="shared" si="65"/>
        <v>#NAME?</v>
      </c>
      <c r="D841" s="1" t="e">
        <f t="shared" si="66"/>
        <v>#NAME?</v>
      </c>
      <c r="E841" t="e">
        <f t="shared" si="67"/>
        <v>#NAME?</v>
      </c>
    </row>
    <row r="842" spans="2:5">
      <c r="B842" t="e">
        <f t="shared" si="64"/>
        <v>#NAME?</v>
      </c>
      <c r="C842" s="1" t="e">
        <f t="shared" si="65"/>
        <v>#NAME?</v>
      </c>
      <c r="D842" s="1" t="e">
        <f t="shared" si="66"/>
        <v>#NAME?</v>
      </c>
      <c r="E842" t="e">
        <f t="shared" si="67"/>
        <v>#NAME?</v>
      </c>
    </row>
    <row r="843" spans="2:5">
      <c r="B843" t="e">
        <f t="shared" si="64"/>
        <v>#NAME?</v>
      </c>
      <c r="C843" s="1" t="e">
        <f t="shared" si="65"/>
        <v>#NAME?</v>
      </c>
      <c r="D843" s="1" t="e">
        <f t="shared" si="66"/>
        <v>#NAME?</v>
      </c>
      <c r="E843" t="e">
        <f t="shared" si="67"/>
        <v>#NAME?</v>
      </c>
    </row>
    <row r="844" spans="2:5">
      <c r="B844" t="e">
        <f t="shared" si="64"/>
        <v>#NAME?</v>
      </c>
      <c r="C844" s="1" t="e">
        <f t="shared" si="65"/>
        <v>#NAME?</v>
      </c>
      <c r="D844" s="1" t="e">
        <f t="shared" si="66"/>
        <v>#NAME?</v>
      </c>
      <c r="E844" t="e">
        <f t="shared" si="67"/>
        <v>#NAME?</v>
      </c>
    </row>
    <row r="845" spans="2:5">
      <c r="B845" t="e">
        <f t="shared" si="64"/>
        <v>#NAME?</v>
      </c>
      <c r="C845" s="1" t="e">
        <f t="shared" si="65"/>
        <v>#NAME?</v>
      </c>
      <c r="D845" s="1" t="e">
        <f t="shared" si="66"/>
        <v>#NAME?</v>
      </c>
      <c r="E845" t="e">
        <f t="shared" si="67"/>
        <v>#NAME?</v>
      </c>
    </row>
    <row r="846" spans="2:5">
      <c r="B846" t="e">
        <f t="shared" si="64"/>
        <v>#NAME?</v>
      </c>
      <c r="C846" s="1" t="e">
        <f t="shared" si="65"/>
        <v>#NAME?</v>
      </c>
      <c r="D846" s="1" t="e">
        <f t="shared" si="66"/>
        <v>#NAME?</v>
      </c>
      <c r="E846" t="e">
        <f t="shared" si="67"/>
        <v>#NAME?</v>
      </c>
    </row>
    <row r="847" spans="2:5">
      <c r="B847" t="e">
        <f t="shared" si="64"/>
        <v>#NAME?</v>
      </c>
      <c r="C847" s="1" t="e">
        <f t="shared" si="65"/>
        <v>#NAME?</v>
      </c>
      <c r="D847" s="1" t="e">
        <f t="shared" si="66"/>
        <v>#NAME?</v>
      </c>
      <c r="E847" t="e">
        <f t="shared" si="67"/>
        <v>#NAME?</v>
      </c>
    </row>
    <row r="848" spans="2:5">
      <c r="B848" t="e">
        <f t="shared" si="64"/>
        <v>#NAME?</v>
      </c>
      <c r="C848" s="1" t="e">
        <f t="shared" si="65"/>
        <v>#NAME?</v>
      </c>
      <c r="D848" s="1" t="e">
        <f t="shared" si="66"/>
        <v>#NAME?</v>
      </c>
      <c r="E848" t="e">
        <f t="shared" si="67"/>
        <v>#NAME?</v>
      </c>
    </row>
    <row r="849" spans="2:5">
      <c r="B849" t="e">
        <f t="shared" si="64"/>
        <v>#NAME?</v>
      </c>
      <c r="C849" s="1" t="e">
        <f t="shared" si="65"/>
        <v>#NAME?</v>
      </c>
      <c r="D849" s="1" t="e">
        <f t="shared" si="66"/>
        <v>#NAME?</v>
      </c>
      <c r="E849" t="e">
        <f t="shared" si="67"/>
        <v>#NAME?</v>
      </c>
    </row>
    <row r="850" spans="2:5">
      <c r="B850" t="e">
        <f t="shared" si="64"/>
        <v>#NAME?</v>
      </c>
      <c r="C850" s="1" t="e">
        <f t="shared" si="65"/>
        <v>#NAME?</v>
      </c>
      <c r="D850" s="1" t="e">
        <f t="shared" si="66"/>
        <v>#NAME?</v>
      </c>
      <c r="E850" t="e">
        <f t="shared" si="67"/>
        <v>#NAME?</v>
      </c>
    </row>
    <row r="851" spans="2:5">
      <c r="B851" t="e">
        <f t="shared" si="64"/>
        <v>#NAME?</v>
      </c>
      <c r="C851" s="1" t="e">
        <f t="shared" si="65"/>
        <v>#NAME?</v>
      </c>
      <c r="D851" s="1" t="e">
        <f t="shared" si="66"/>
        <v>#NAME?</v>
      </c>
      <c r="E851" t="e">
        <f t="shared" si="67"/>
        <v>#NAME?</v>
      </c>
    </row>
    <row r="852" spans="2:5">
      <c r="B852" t="e">
        <f t="shared" si="64"/>
        <v>#NAME?</v>
      </c>
      <c r="C852" s="1" t="e">
        <f t="shared" si="65"/>
        <v>#NAME?</v>
      </c>
      <c r="D852" s="1" t="e">
        <f t="shared" si="66"/>
        <v>#NAME?</v>
      </c>
      <c r="E852" t="e">
        <f t="shared" si="67"/>
        <v>#NAME?</v>
      </c>
    </row>
    <row r="853" spans="2:5">
      <c r="B853" t="e">
        <f t="shared" si="64"/>
        <v>#NAME?</v>
      </c>
      <c r="C853" s="1" t="e">
        <f t="shared" si="65"/>
        <v>#NAME?</v>
      </c>
      <c r="D853" s="1" t="e">
        <f t="shared" si="66"/>
        <v>#NAME?</v>
      </c>
      <c r="E853" t="e">
        <f t="shared" si="67"/>
        <v>#NAME?</v>
      </c>
    </row>
    <row r="854" spans="2:5">
      <c r="B854" t="e">
        <f t="shared" si="64"/>
        <v>#NAME?</v>
      </c>
      <c r="C854" s="1" t="e">
        <f t="shared" si="65"/>
        <v>#NAME?</v>
      </c>
      <c r="D854" s="1" t="e">
        <f t="shared" si="66"/>
        <v>#NAME?</v>
      </c>
      <c r="E854" t="e">
        <f t="shared" si="67"/>
        <v>#NAME?</v>
      </c>
    </row>
    <row r="855" spans="2:5">
      <c r="B855" t="e">
        <f t="shared" si="64"/>
        <v>#NAME?</v>
      </c>
      <c r="C855" s="1" t="e">
        <f t="shared" si="65"/>
        <v>#NAME?</v>
      </c>
      <c r="D855" s="1" t="e">
        <f t="shared" si="66"/>
        <v>#NAME?</v>
      </c>
      <c r="E855" t="e">
        <f t="shared" si="67"/>
        <v>#NAME?</v>
      </c>
    </row>
    <row r="856" spans="2:5">
      <c r="B856" t="e">
        <f t="shared" si="64"/>
        <v>#NAME?</v>
      </c>
      <c r="C856" s="1" t="e">
        <f t="shared" si="65"/>
        <v>#NAME?</v>
      </c>
      <c r="D856" s="1" t="e">
        <f t="shared" si="66"/>
        <v>#NAME?</v>
      </c>
      <c r="E856" t="e">
        <f t="shared" si="67"/>
        <v>#NAME?</v>
      </c>
    </row>
    <row r="857" spans="2:5">
      <c r="B857" t="e">
        <f t="shared" si="64"/>
        <v>#NAME?</v>
      </c>
      <c r="C857" s="1" t="e">
        <f t="shared" si="65"/>
        <v>#NAME?</v>
      </c>
      <c r="D857" s="1" t="e">
        <f t="shared" si="66"/>
        <v>#NAME?</v>
      </c>
      <c r="E857" t="e">
        <f t="shared" si="67"/>
        <v>#NAME?</v>
      </c>
    </row>
    <row r="858" spans="2:5">
      <c r="B858" t="e">
        <f t="shared" si="64"/>
        <v>#NAME?</v>
      </c>
      <c r="C858" s="1" t="e">
        <f t="shared" si="65"/>
        <v>#NAME?</v>
      </c>
      <c r="D858" s="1" t="e">
        <f t="shared" si="66"/>
        <v>#NAME?</v>
      </c>
      <c r="E858" t="e">
        <f t="shared" si="67"/>
        <v>#NAME?</v>
      </c>
    </row>
    <row r="859" spans="2:5">
      <c r="B859" t="e">
        <f t="shared" si="64"/>
        <v>#NAME?</v>
      </c>
      <c r="C859" s="1" t="e">
        <f t="shared" si="65"/>
        <v>#NAME?</v>
      </c>
      <c r="D859" s="1" t="e">
        <f t="shared" si="66"/>
        <v>#NAME?</v>
      </c>
      <c r="E859" t="e">
        <f t="shared" si="67"/>
        <v>#NAME?</v>
      </c>
    </row>
    <row r="860" spans="2:5">
      <c r="B860" t="e">
        <f t="shared" si="64"/>
        <v>#NAME?</v>
      </c>
      <c r="C860" s="1" t="e">
        <f t="shared" si="65"/>
        <v>#NAME?</v>
      </c>
      <c r="D860" s="1" t="e">
        <f t="shared" si="66"/>
        <v>#NAME?</v>
      </c>
      <c r="E860" t="e">
        <f t="shared" si="67"/>
        <v>#NAME?</v>
      </c>
    </row>
    <row r="861" spans="2:5">
      <c r="B861" t="e">
        <f t="shared" si="64"/>
        <v>#NAME?</v>
      </c>
      <c r="C861" s="1" t="e">
        <f t="shared" si="65"/>
        <v>#NAME?</v>
      </c>
      <c r="D861" s="1" t="e">
        <f t="shared" si="66"/>
        <v>#NAME?</v>
      </c>
      <c r="E861" t="e">
        <f t="shared" si="67"/>
        <v>#NAME?</v>
      </c>
    </row>
    <row r="862" spans="2:5">
      <c r="B862" t="e">
        <f t="shared" si="64"/>
        <v>#NAME?</v>
      </c>
      <c r="C862" s="1" t="e">
        <f t="shared" si="65"/>
        <v>#NAME?</v>
      </c>
      <c r="D862" s="1" t="e">
        <f t="shared" si="66"/>
        <v>#NAME?</v>
      </c>
      <c r="E862" t="e">
        <f t="shared" si="67"/>
        <v>#NAME?</v>
      </c>
    </row>
    <row r="863" spans="2:5">
      <c r="B863" t="e">
        <f t="shared" si="64"/>
        <v>#NAME?</v>
      </c>
      <c r="C863" s="1" t="e">
        <f t="shared" si="65"/>
        <v>#NAME?</v>
      </c>
      <c r="D863" s="1" t="e">
        <f t="shared" si="66"/>
        <v>#NAME?</v>
      </c>
      <c r="E863" t="e">
        <f t="shared" si="67"/>
        <v>#NAME?</v>
      </c>
    </row>
    <row r="864" spans="2:5">
      <c r="B864" t="e">
        <f t="shared" si="64"/>
        <v>#NAME?</v>
      </c>
      <c r="C864" s="1" t="e">
        <f t="shared" si="65"/>
        <v>#NAME?</v>
      </c>
      <c r="D864" s="1" t="e">
        <f t="shared" si="66"/>
        <v>#NAME?</v>
      </c>
      <c r="E864" t="e">
        <f t="shared" si="67"/>
        <v>#NAME?</v>
      </c>
    </row>
    <row r="865" spans="2:5">
      <c r="B865" t="e">
        <f t="shared" si="64"/>
        <v>#NAME?</v>
      </c>
      <c r="C865" s="1" t="e">
        <f t="shared" si="65"/>
        <v>#NAME?</v>
      </c>
      <c r="D865" s="1" t="e">
        <f t="shared" si="66"/>
        <v>#NAME?</v>
      </c>
      <c r="E865" t="e">
        <f t="shared" si="67"/>
        <v>#NAME?</v>
      </c>
    </row>
    <row r="866" spans="2:5">
      <c r="B866" t="e">
        <f t="shared" si="64"/>
        <v>#NAME?</v>
      </c>
      <c r="C866" s="1" t="e">
        <f t="shared" si="65"/>
        <v>#NAME?</v>
      </c>
      <c r="D866" s="1" t="e">
        <f t="shared" si="66"/>
        <v>#NAME?</v>
      </c>
      <c r="E866" t="e">
        <f t="shared" si="67"/>
        <v>#NAME?</v>
      </c>
    </row>
    <row r="867" spans="2:5">
      <c r="B867" t="e">
        <f t="shared" si="64"/>
        <v>#NAME?</v>
      </c>
      <c r="C867" s="1" t="e">
        <f t="shared" si="65"/>
        <v>#NAME?</v>
      </c>
      <c r="D867" s="1" t="e">
        <f t="shared" si="66"/>
        <v>#NAME?</v>
      </c>
      <c r="E867" t="e">
        <f t="shared" si="67"/>
        <v>#NAME?</v>
      </c>
    </row>
    <row r="868" spans="2:5">
      <c r="B868" t="e">
        <f t="shared" si="64"/>
        <v>#NAME?</v>
      </c>
      <c r="C868" s="1" t="e">
        <f t="shared" si="65"/>
        <v>#NAME?</v>
      </c>
      <c r="D868" s="1" t="e">
        <f t="shared" si="66"/>
        <v>#NAME?</v>
      </c>
      <c r="E868" t="e">
        <f t="shared" si="67"/>
        <v>#NAME?</v>
      </c>
    </row>
    <row r="869" spans="2:5">
      <c r="B869" t="e">
        <f t="shared" si="64"/>
        <v>#NAME?</v>
      </c>
      <c r="C869" s="1" t="e">
        <f t="shared" si="65"/>
        <v>#NAME?</v>
      </c>
      <c r="D869" s="1" t="e">
        <f t="shared" si="66"/>
        <v>#NAME?</v>
      </c>
      <c r="E869" t="e">
        <f t="shared" si="67"/>
        <v>#NAME?</v>
      </c>
    </row>
    <row r="870" spans="2:5">
      <c r="B870" t="e">
        <f t="shared" si="64"/>
        <v>#NAME?</v>
      </c>
      <c r="C870" s="1" t="e">
        <f t="shared" si="65"/>
        <v>#NAME?</v>
      </c>
      <c r="D870" s="1" t="e">
        <f t="shared" si="66"/>
        <v>#NAME?</v>
      </c>
      <c r="E870" t="e">
        <f t="shared" si="67"/>
        <v>#NAME?</v>
      </c>
    </row>
    <row r="871" spans="2:5">
      <c r="B871" t="e">
        <f t="shared" si="64"/>
        <v>#NAME?</v>
      </c>
      <c r="C871" s="1" t="e">
        <f t="shared" si="65"/>
        <v>#NAME?</v>
      </c>
      <c r="D871" s="1" t="e">
        <f t="shared" si="66"/>
        <v>#NAME?</v>
      </c>
      <c r="E871" t="e">
        <f t="shared" si="67"/>
        <v>#NAME?</v>
      </c>
    </row>
    <row r="872" spans="2:5">
      <c r="B872" t="e">
        <f t="shared" si="64"/>
        <v>#NAME?</v>
      </c>
      <c r="C872" s="1" t="e">
        <f t="shared" si="65"/>
        <v>#NAME?</v>
      </c>
      <c r="D872" s="1" t="e">
        <f t="shared" si="66"/>
        <v>#NAME?</v>
      </c>
      <c r="E872" t="e">
        <f t="shared" si="67"/>
        <v>#NAME?</v>
      </c>
    </row>
    <row r="873" spans="2:5">
      <c r="B873" t="e">
        <f t="shared" si="64"/>
        <v>#NAME?</v>
      </c>
      <c r="C873" s="1" t="e">
        <f t="shared" si="65"/>
        <v>#NAME?</v>
      </c>
      <c r="D873" s="1" t="e">
        <f t="shared" si="66"/>
        <v>#NAME?</v>
      </c>
      <c r="E873" t="e">
        <f t="shared" si="67"/>
        <v>#NAME?</v>
      </c>
    </row>
    <row r="874" spans="2:5">
      <c r="B874" t="e">
        <f t="shared" si="64"/>
        <v>#NAME?</v>
      </c>
      <c r="C874" s="1" t="e">
        <f t="shared" si="65"/>
        <v>#NAME?</v>
      </c>
      <c r="D874" s="1" t="e">
        <f t="shared" si="66"/>
        <v>#NAME?</v>
      </c>
      <c r="E874" t="e">
        <f t="shared" si="67"/>
        <v>#NAME?</v>
      </c>
    </row>
    <row r="875" spans="2:5">
      <c r="B875" t="e">
        <f t="shared" si="64"/>
        <v>#NAME?</v>
      </c>
      <c r="C875" s="1" t="e">
        <f t="shared" si="65"/>
        <v>#NAME?</v>
      </c>
      <c r="D875" s="1" t="e">
        <f t="shared" si="66"/>
        <v>#NAME?</v>
      </c>
      <c r="E875" t="e">
        <f t="shared" si="67"/>
        <v>#NAME?</v>
      </c>
    </row>
    <row r="876" spans="2:5">
      <c r="B876" t="e">
        <f t="shared" si="64"/>
        <v>#NAME?</v>
      </c>
      <c r="C876" s="1" t="e">
        <f t="shared" si="65"/>
        <v>#NAME?</v>
      </c>
      <c r="D876" s="1" t="e">
        <f t="shared" si="66"/>
        <v>#NAME?</v>
      </c>
      <c r="E876" t="e">
        <f t="shared" si="67"/>
        <v>#NAME?</v>
      </c>
    </row>
    <row r="877" spans="2:5">
      <c r="B877" t="e">
        <f t="shared" si="64"/>
        <v>#NAME?</v>
      </c>
      <c r="C877" s="1" t="e">
        <f t="shared" si="65"/>
        <v>#NAME?</v>
      </c>
      <c r="D877" s="1" t="e">
        <f t="shared" si="66"/>
        <v>#NAME?</v>
      </c>
      <c r="E877" t="e">
        <f t="shared" si="67"/>
        <v>#NAME?</v>
      </c>
    </row>
    <row r="878" spans="2:5">
      <c r="B878" t="e">
        <f t="shared" si="64"/>
        <v>#NAME?</v>
      </c>
      <c r="C878" s="1" t="e">
        <f t="shared" si="65"/>
        <v>#NAME?</v>
      </c>
      <c r="D878" s="1" t="e">
        <f t="shared" si="66"/>
        <v>#NAME?</v>
      </c>
      <c r="E878" t="e">
        <f t="shared" si="67"/>
        <v>#NAME?</v>
      </c>
    </row>
    <row r="879" spans="2:5">
      <c r="B879" t="e">
        <f t="shared" si="64"/>
        <v>#NAME?</v>
      </c>
      <c r="C879" s="1" t="e">
        <f t="shared" si="65"/>
        <v>#NAME?</v>
      </c>
      <c r="D879" s="1" t="e">
        <f t="shared" si="66"/>
        <v>#NAME?</v>
      </c>
      <c r="E879" t="e">
        <f t="shared" si="67"/>
        <v>#NAME?</v>
      </c>
    </row>
    <row r="880" spans="2:5">
      <c r="B880" t="e">
        <f t="shared" si="64"/>
        <v>#NAME?</v>
      </c>
      <c r="C880" s="1" t="e">
        <f t="shared" si="65"/>
        <v>#NAME?</v>
      </c>
      <c r="D880" s="1" t="e">
        <f t="shared" si="66"/>
        <v>#NAME?</v>
      </c>
      <c r="E880" t="e">
        <f t="shared" si="67"/>
        <v>#NAME?</v>
      </c>
    </row>
    <row r="881" spans="2:5">
      <c r="B881" t="e">
        <f t="shared" si="64"/>
        <v>#NAME?</v>
      </c>
      <c r="C881" s="1" t="e">
        <f t="shared" si="65"/>
        <v>#NAME?</v>
      </c>
      <c r="D881" s="1" t="e">
        <f t="shared" si="66"/>
        <v>#NAME?</v>
      </c>
      <c r="E881" t="e">
        <f t="shared" si="67"/>
        <v>#NAME?</v>
      </c>
    </row>
    <row r="882" spans="2:5">
      <c r="B882" t="e">
        <f t="shared" si="64"/>
        <v>#NAME?</v>
      </c>
      <c r="C882" s="1" t="e">
        <f t="shared" si="65"/>
        <v>#NAME?</v>
      </c>
      <c r="D882" s="1" t="e">
        <f t="shared" si="66"/>
        <v>#NAME?</v>
      </c>
      <c r="E882" t="e">
        <f t="shared" si="67"/>
        <v>#NAME?</v>
      </c>
    </row>
    <row r="883" spans="2:5">
      <c r="B883" t="e">
        <f t="shared" si="64"/>
        <v>#NAME?</v>
      </c>
      <c r="C883" s="1" t="e">
        <f t="shared" si="65"/>
        <v>#NAME?</v>
      </c>
      <c r="D883" s="1" t="e">
        <f t="shared" si="66"/>
        <v>#NAME?</v>
      </c>
      <c r="E883" t="e">
        <f t="shared" si="67"/>
        <v>#NAME?</v>
      </c>
    </row>
    <row r="884" spans="2:5">
      <c r="B884" t="e">
        <f t="shared" si="64"/>
        <v>#NAME?</v>
      </c>
      <c r="C884" s="1" t="e">
        <f t="shared" si="65"/>
        <v>#NAME?</v>
      </c>
      <c r="D884" s="1" t="e">
        <f t="shared" si="66"/>
        <v>#NAME?</v>
      </c>
      <c r="E884" t="e">
        <f t="shared" si="67"/>
        <v>#NAME?</v>
      </c>
    </row>
    <row r="885" spans="2:5">
      <c r="B885" t="e">
        <f t="shared" si="64"/>
        <v>#NAME?</v>
      </c>
      <c r="C885" s="1" t="e">
        <f t="shared" si="65"/>
        <v>#NAME?</v>
      </c>
      <c r="D885" s="1" t="e">
        <f t="shared" si="66"/>
        <v>#NAME?</v>
      </c>
      <c r="E885" t="e">
        <f t="shared" si="67"/>
        <v>#NAME?</v>
      </c>
    </row>
    <row r="886" spans="2:5">
      <c r="B886" t="e">
        <f t="shared" si="64"/>
        <v>#NAME?</v>
      </c>
      <c r="C886" s="1" t="e">
        <f t="shared" si="65"/>
        <v>#NAME?</v>
      </c>
      <c r="D886" s="1" t="e">
        <f t="shared" si="66"/>
        <v>#NAME?</v>
      </c>
      <c r="E886" t="e">
        <f t="shared" si="67"/>
        <v>#NAME?</v>
      </c>
    </row>
    <row r="887" spans="2:5">
      <c r="B887" t="e">
        <f t="shared" si="64"/>
        <v>#NAME?</v>
      </c>
      <c r="C887" s="1" t="e">
        <f t="shared" si="65"/>
        <v>#NAME?</v>
      </c>
      <c r="D887" s="1" t="e">
        <f t="shared" si="66"/>
        <v>#NAME?</v>
      </c>
      <c r="E887" t="e">
        <f t="shared" si="67"/>
        <v>#NAME?</v>
      </c>
    </row>
    <row r="888" spans="2:5">
      <c r="B888" t="e">
        <f t="shared" si="64"/>
        <v>#NAME?</v>
      </c>
      <c r="C888" s="1" t="e">
        <f t="shared" si="65"/>
        <v>#NAME?</v>
      </c>
      <c r="D888" s="1" t="e">
        <f t="shared" si="66"/>
        <v>#NAME?</v>
      </c>
      <c r="E888" t="e">
        <f t="shared" si="67"/>
        <v>#NAME?</v>
      </c>
    </row>
    <row r="889" spans="2:5">
      <c r="B889" t="e">
        <f t="shared" si="64"/>
        <v>#NAME?</v>
      </c>
      <c r="C889" s="1" t="e">
        <f t="shared" si="65"/>
        <v>#NAME?</v>
      </c>
      <c r="D889" s="1" t="e">
        <f t="shared" si="66"/>
        <v>#NAME?</v>
      </c>
      <c r="E889" t="e">
        <f t="shared" si="67"/>
        <v>#NAME?</v>
      </c>
    </row>
    <row r="890" spans="2:5">
      <c r="B890" t="e">
        <f t="shared" si="64"/>
        <v>#NAME?</v>
      </c>
      <c r="C890" s="1" t="e">
        <f t="shared" si="65"/>
        <v>#NAME?</v>
      </c>
      <c r="D890" s="1" t="e">
        <f t="shared" si="66"/>
        <v>#NAME?</v>
      </c>
      <c r="E890" t="e">
        <f t="shared" si="67"/>
        <v>#NAME?</v>
      </c>
    </row>
    <row r="891" spans="2:5">
      <c r="B891" t="e">
        <f t="shared" si="64"/>
        <v>#NAME?</v>
      </c>
      <c r="C891" s="1" t="e">
        <f t="shared" si="65"/>
        <v>#NAME?</v>
      </c>
      <c r="D891" s="1" t="e">
        <f t="shared" si="66"/>
        <v>#NAME?</v>
      </c>
      <c r="E891" t="e">
        <f t="shared" si="67"/>
        <v>#NAME?</v>
      </c>
    </row>
    <row r="892" spans="2:5">
      <c r="B892" t="e">
        <f t="shared" si="64"/>
        <v>#NAME?</v>
      </c>
      <c r="C892" s="1" t="e">
        <f t="shared" si="65"/>
        <v>#NAME?</v>
      </c>
      <c r="D892" s="1" t="e">
        <f t="shared" si="66"/>
        <v>#NAME?</v>
      </c>
      <c r="E892" t="e">
        <f t="shared" si="67"/>
        <v>#NAME?</v>
      </c>
    </row>
    <row r="893" spans="2:5">
      <c r="B893" t="e">
        <f t="shared" si="64"/>
        <v>#NAME?</v>
      </c>
      <c r="C893" s="1" t="e">
        <f t="shared" si="65"/>
        <v>#NAME?</v>
      </c>
      <c r="D893" s="1" t="e">
        <f t="shared" si="66"/>
        <v>#NAME?</v>
      </c>
      <c r="E893" t="e">
        <f t="shared" si="67"/>
        <v>#NAME?</v>
      </c>
    </row>
    <row r="894" spans="2:5">
      <c r="B894" t="e">
        <f t="shared" si="64"/>
        <v>#NAME?</v>
      </c>
      <c r="C894" s="1" t="e">
        <f t="shared" si="65"/>
        <v>#NAME?</v>
      </c>
      <c r="D894" s="1" t="e">
        <f t="shared" si="66"/>
        <v>#NAME?</v>
      </c>
      <c r="E894" t="e">
        <f t="shared" si="67"/>
        <v>#NAME?</v>
      </c>
    </row>
    <row r="895" spans="2:5">
      <c r="B895" t="e">
        <f t="shared" si="64"/>
        <v>#NAME?</v>
      </c>
      <c r="C895" s="1" t="e">
        <f t="shared" si="65"/>
        <v>#NAME?</v>
      </c>
      <c r="D895" s="1" t="e">
        <f t="shared" si="66"/>
        <v>#NAME?</v>
      </c>
      <c r="E895" t="e">
        <f t="shared" si="67"/>
        <v>#NAME?</v>
      </c>
    </row>
    <row r="896" spans="2:5">
      <c r="B896" t="e">
        <f t="shared" si="64"/>
        <v>#NAME?</v>
      </c>
      <c r="C896" s="1" t="e">
        <f t="shared" si="65"/>
        <v>#NAME?</v>
      </c>
      <c r="D896" s="1" t="e">
        <f t="shared" si="66"/>
        <v>#NAME?</v>
      </c>
      <c r="E896" t="e">
        <f t="shared" si="67"/>
        <v>#NAME?</v>
      </c>
    </row>
    <row r="897" spans="2:5">
      <c r="B897" t="e">
        <f t="shared" si="64"/>
        <v>#NAME?</v>
      </c>
      <c r="C897" s="1" t="e">
        <f t="shared" si="65"/>
        <v>#NAME?</v>
      </c>
      <c r="D897" s="1" t="e">
        <f t="shared" si="66"/>
        <v>#NAME?</v>
      </c>
      <c r="E897" t="e">
        <f t="shared" si="67"/>
        <v>#NAME?</v>
      </c>
    </row>
    <row r="898" spans="2:5">
      <c r="B898" t="e">
        <f t="shared" ref="B898:B961" si="68">Anschluss</f>
        <v>#NAME?</v>
      </c>
      <c r="C898" s="1" t="e">
        <f t="shared" ref="C898:C961" si="69">Anfangszeiten</f>
        <v>#NAME?</v>
      </c>
      <c r="D898" s="1" t="e">
        <f t="shared" ref="D898:D961" si="70">Endzeiten</f>
        <v>#NAME?</v>
      </c>
      <c r="E898" t="e">
        <f t="shared" ref="E898:E961" si="71">Tarife</f>
        <v>#NAME?</v>
      </c>
    </row>
    <row r="899" spans="2:5">
      <c r="B899" t="e">
        <f t="shared" si="68"/>
        <v>#NAME?</v>
      </c>
      <c r="C899" s="1" t="e">
        <f t="shared" si="69"/>
        <v>#NAME?</v>
      </c>
      <c r="D899" s="1" t="e">
        <f t="shared" si="70"/>
        <v>#NAME?</v>
      </c>
      <c r="E899" t="e">
        <f t="shared" si="71"/>
        <v>#NAME?</v>
      </c>
    </row>
    <row r="900" spans="2:5">
      <c r="B900" t="e">
        <f t="shared" si="68"/>
        <v>#NAME?</v>
      </c>
      <c r="C900" s="1" t="e">
        <f t="shared" si="69"/>
        <v>#NAME?</v>
      </c>
      <c r="D900" s="1" t="e">
        <f t="shared" si="70"/>
        <v>#NAME?</v>
      </c>
      <c r="E900" t="e">
        <f t="shared" si="71"/>
        <v>#NAME?</v>
      </c>
    </row>
    <row r="901" spans="2:5">
      <c r="B901" t="e">
        <f t="shared" si="68"/>
        <v>#NAME?</v>
      </c>
      <c r="C901" s="1" t="e">
        <f t="shared" si="69"/>
        <v>#NAME?</v>
      </c>
      <c r="D901" s="1" t="e">
        <f t="shared" si="70"/>
        <v>#NAME?</v>
      </c>
      <c r="E901" t="e">
        <f t="shared" si="71"/>
        <v>#NAME?</v>
      </c>
    </row>
    <row r="902" spans="2:5">
      <c r="B902" t="e">
        <f t="shared" si="68"/>
        <v>#NAME?</v>
      </c>
      <c r="C902" s="1" t="e">
        <f t="shared" si="69"/>
        <v>#NAME?</v>
      </c>
      <c r="D902" s="1" t="e">
        <f t="shared" si="70"/>
        <v>#NAME?</v>
      </c>
      <c r="E902" t="e">
        <f t="shared" si="71"/>
        <v>#NAME?</v>
      </c>
    </row>
    <row r="903" spans="2:5">
      <c r="B903" t="e">
        <f t="shared" si="68"/>
        <v>#NAME?</v>
      </c>
      <c r="C903" s="1" t="e">
        <f t="shared" si="69"/>
        <v>#NAME?</v>
      </c>
      <c r="D903" s="1" t="e">
        <f t="shared" si="70"/>
        <v>#NAME?</v>
      </c>
      <c r="E903" t="e">
        <f t="shared" si="71"/>
        <v>#NAME?</v>
      </c>
    </row>
    <row r="904" spans="2:5">
      <c r="B904" t="e">
        <f t="shared" si="68"/>
        <v>#NAME?</v>
      </c>
      <c r="C904" s="1" t="e">
        <f t="shared" si="69"/>
        <v>#NAME?</v>
      </c>
      <c r="D904" s="1" t="e">
        <f t="shared" si="70"/>
        <v>#NAME?</v>
      </c>
      <c r="E904" t="e">
        <f t="shared" si="71"/>
        <v>#NAME?</v>
      </c>
    </row>
    <row r="905" spans="2:5">
      <c r="B905" t="e">
        <f t="shared" si="68"/>
        <v>#NAME?</v>
      </c>
      <c r="C905" s="1" t="e">
        <f t="shared" si="69"/>
        <v>#NAME?</v>
      </c>
      <c r="D905" s="1" t="e">
        <f t="shared" si="70"/>
        <v>#NAME?</v>
      </c>
      <c r="E905" t="e">
        <f t="shared" si="71"/>
        <v>#NAME?</v>
      </c>
    </row>
    <row r="906" spans="2:5">
      <c r="B906" t="e">
        <f t="shared" si="68"/>
        <v>#NAME?</v>
      </c>
      <c r="C906" s="1" t="e">
        <f t="shared" si="69"/>
        <v>#NAME?</v>
      </c>
      <c r="D906" s="1" t="e">
        <f t="shared" si="70"/>
        <v>#NAME?</v>
      </c>
      <c r="E906" t="e">
        <f t="shared" si="71"/>
        <v>#NAME?</v>
      </c>
    </row>
    <row r="907" spans="2:5">
      <c r="B907" t="e">
        <f t="shared" si="68"/>
        <v>#NAME?</v>
      </c>
      <c r="C907" s="1" t="e">
        <f t="shared" si="69"/>
        <v>#NAME?</v>
      </c>
      <c r="D907" s="1" t="e">
        <f t="shared" si="70"/>
        <v>#NAME?</v>
      </c>
      <c r="E907" t="e">
        <f t="shared" si="71"/>
        <v>#NAME?</v>
      </c>
    </row>
    <row r="908" spans="2:5">
      <c r="B908" t="e">
        <f t="shared" si="68"/>
        <v>#NAME?</v>
      </c>
      <c r="C908" s="1" t="e">
        <f t="shared" si="69"/>
        <v>#NAME?</v>
      </c>
      <c r="D908" s="1" t="e">
        <f t="shared" si="70"/>
        <v>#NAME?</v>
      </c>
      <c r="E908" t="e">
        <f t="shared" si="71"/>
        <v>#NAME?</v>
      </c>
    </row>
    <row r="909" spans="2:5">
      <c r="B909" t="e">
        <f t="shared" si="68"/>
        <v>#NAME?</v>
      </c>
      <c r="C909" s="1" t="e">
        <f t="shared" si="69"/>
        <v>#NAME?</v>
      </c>
      <c r="D909" s="1" t="e">
        <f t="shared" si="70"/>
        <v>#NAME?</v>
      </c>
      <c r="E909" t="e">
        <f t="shared" si="71"/>
        <v>#NAME?</v>
      </c>
    </row>
    <row r="910" spans="2:5">
      <c r="B910" t="e">
        <f t="shared" si="68"/>
        <v>#NAME?</v>
      </c>
      <c r="C910" s="1" t="e">
        <f t="shared" si="69"/>
        <v>#NAME?</v>
      </c>
      <c r="D910" s="1" t="e">
        <f t="shared" si="70"/>
        <v>#NAME?</v>
      </c>
      <c r="E910" t="e">
        <f t="shared" si="71"/>
        <v>#NAME?</v>
      </c>
    </row>
    <row r="911" spans="2:5">
      <c r="B911" t="e">
        <f t="shared" si="68"/>
        <v>#NAME?</v>
      </c>
      <c r="C911" s="1" t="e">
        <f t="shared" si="69"/>
        <v>#NAME?</v>
      </c>
      <c r="D911" s="1" t="e">
        <f t="shared" si="70"/>
        <v>#NAME?</v>
      </c>
      <c r="E911" t="e">
        <f t="shared" si="71"/>
        <v>#NAME?</v>
      </c>
    </row>
    <row r="912" spans="2:5">
      <c r="B912" t="e">
        <f t="shared" si="68"/>
        <v>#NAME?</v>
      </c>
      <c r="C912" s="1" t="e">
        <f t="shared" si="69"/>
        <v>#NAME?</v>
      </c>
      <c r="D912" s="1" t="e">
        <f t="shared" si="70"/>
        <v>#NAME?</v>
      </c>
      <c r="E912" t="e">
        <f t="shared" si="71"/>
        <v>#NAME?</v>
      </c>
    </row>
    <row r="913" spans="2:5">
      <c r="B913" t="e">
        <f t="shared" si="68"/>
        <v>#NAME?</v>
      </c>
      <c r="C913" s="1" t="e">
        <f t="shared" si="69"/>
        <v>#NAME?</v>
      </c>
      <c r="D913" s="1" t="e">
        <f t="shared" si="70"/>
        <v>#NAME?</v>
      </c>
      <c r="E913" t="e">
        <f t="shared" si="71"/>
        <v>#NAME?</v>
      </c>
    </row>
    <row r="914" spans="2:5">
      <c r="B914" t="e">
        <f t="shared" si="68"/>
        <v>#NAME?</v>
      </c>
      <c r="C914" s="1" t="e">
        <f t="shared" si="69"/>
        <v>#NAME?</v>
      </c>
      <c r="D914" s="1" t="e">
        <f t="shared" si="70"/>
        <v>#NAME?</v>
      </c>
      <c r="E914" t="e">
        <f t="shared" si="71"/>
        <v>#NAME?</v>
      </c>
    </row>
    <row r="915" spans="2:5">
      <c r="B915" t="e">
        <f t="shared" si="68"/>
        <v>#NAME?</v>
      </c>
      <c r="C915" s="1" t="e">
        <f t="shared" si="69"/>
        <v>#NAME?</v>
      </c>
      <c r="D915" s="1" t="e">
        <f t="shared" si="70"/>
        <v>#NAME?</v>
      </c>
      <c r="E915" t="e">
        <f t="shared" si="71"/>
        <v>#NAME?</v>
      </c>
    </row>
    <row r="916" spans="2:5">
      <c r="B916" t="e">
        <f t="shared" si="68"/>
        <v>#NAME?</v>
      </c>
      <c r="C916" s="1" t="e">
        <f t="shared" si="69"/>
        <v>#NAME?</v>
      </c>
      <c r="D916" s="1" t="e">
        <f t="shared" si="70"/>
        <v>#NAME?</v>
      </c>
      <c r="E916" t="e">
        <f t="shared" si="71"/>
        <v>#NAME?</v>
      </c>
    </row>
    <row r="917" spans="2:5">
      <c r="B917" t="e">
        <f t="shared" si="68"/>
        <v>#NAME?</v>
      </c>
      <c r="C917" s="1" t="e">
        <f t="shared" si="69"/>
        <v>#NAME?</v>
      </c>
      <c r="D917" s="1" t="e">
        <f t="shared" si="70"/>
        <v>#NAME?</v>
      </c>
      <c r="E917" t="e">
        <f t="shared" si="71"/>
        <v>#NAME?</v>
      </c>
    </row>
    <row r="918" spans="2:5">
      <c r="B918" t="e">
        <f t="shared" si="68"/>
        <v>#NAME?</v>
      </c>
      <c r="C918" s="1" t="e">
        <f t="shared" si="69"/>
        <v>#NAME?</v>
      </c>
      <c r="D918" s="1" t="e">
        <f t="shared" si="70"/>
        <v>#NAME?</v>
      </c>
      <c r="E918" t="e">
        <f t="shared" si="71"/>
        <v>#NAME?</v>
      </c>
    </row>
    <row r="919" spans="2:5">
      <c r="B919" t="e">
        <f t="shared" si="68"/>
        <v>#NAME?</v>
      </c>
      <c r="C919" s="1" t="e">
        <f t="shared" si="69"/>
        <v>#NAME?</v>
      </c>
      <c r="D919" s="1" t="e">
        <f t="shared" si="70"/>
        <v>#NAME?</v>
      </c>
      <c r="E919" t="e">
        <f t="shared" si="71"/>
        <v>#NAME?</v>
      </c>
    </row>
    <row r="920" spans="2:5">
      <c r="B920" t="e">
        <f t="shared" si="68"/>
        <v>#NAME?</v>
      </c>
      <c r="C920" s="1" t="e">
        <f t="shared" si="69"/>
        <v>#NAME?</v>
      </c>
      <c r="D920" s="1" t="e">
        <f t="shared" si="70"/>
        <v>#NAME?</v>
      </c>
      <c r="E920" t="e">
        <f t="shared" si="71"/>
        <v>#NAME?</v>
      </c>
    </row>
    <row r="921" spans="2:5">
      <c r="B921" t="e">
        <f t="shared" si="68"/>
        <v>#NAME?</v>
      </c>
      <c r="C921" s="1" t="e">
        <f t="shared" si="69"/>
        <v>#NAME?</v>
      </c>
      <c r="D921" s="1" t="e">
        <f t="shared" si="70"/>
        <v>#NAME?</v>
      </c>
      <c r="E921" t="e">
        <f t="shared" si="71"/>
        <v>#NAME?</v>
      </c>
    </row>
    <row r="922" spans="2:5">
      <c r="B922" t="e">
        <f t="shared" si="68"/>
        <v>#NAME?</v>
      </c>
      <c r="C922" s="1" t="e">
        <f t="shared" si="69"/>
        <v>#NAME?</v>
      </c>
      <c r="D922" s="1" t="e">
        <f t="shared" si="70"/>
        <v>#NAME?</v>
      </c>
      <c r="E922" t="e">
        <f t="shared" si="71"/>
        <v>#NAME?</v>
      </c>
    </row>
    <row r="923" spans="2:5">
      <c r="B923" t="e">
        <f t="shared" si="68"/>
        <v>#NAME?</v>
      </c>
      <c r="C923" s="1" t="e">
        <f t="shared" si="69"/>
        <v>#NAME?</v>
      </c>
      <c r="D923" s="1" t="e">
        <f t="shared" si="70"/>
        <v>#NAME?</v>
      </c>
      <c r="E923" t="e">
        <f t="shared" si="71"/>
        <v>#NAME?</v>
      </c>
    </row>
    <row r="924" spans="2:5">
      <c r="B924" t="e">
        <f t="shared" si="68"/>
        <v>#NAME?</v>
      </c>
      <c r="C924" s="1" t="e">
        <f t="shared" si="69"/>
        <v>#NAME?</v>
      </c>
      <c r="D924" s="1" t="e">
        <f t="shared" si="70"/>
        <v>#NAME?</v>
      </c>
      <c r="E924" t="e">
        <f t="shared" si="71"/>
        <v>#NAME?</v>
      </c>
    </row>
    <row r="925" spans="2:5">
      <c r="B925" t="e">
        <f t="shared" si="68"/>
        <v>#NAME?</v>
      </c>
      <c r="C925" s="1" t="e">
        <f t="shared" si="69"/>
        <v>#NAME?</v>
      </c>
      <c r="D925" s="1" t="e">
        <f t="shared" si="70"/>
        <v>#NAME?</v>
      </c>
      <c r="E925" t="e">
        <f t="shared" si="71"/>
        <v>#NAME?</v>
      </c>
    </row>
    <row r="926" spans="2:5">
      <c r="B926" t="e">
        <f t="shared" si="68"/>
        <v>#NAME?</v>
      </c>
      <c r="C926" s="1" t="e">
        <f t="shared" si="69"/>
        <v>#NAME?</v>
      </c>
      <c r="D926" s="1" t="e">
        <f t="shared" si="70"/>
        <v>#NAME?</v>
      </c>
      <c r="E926" t="e">
        <f t="shared" si="71"/>
        <v>#NAME?</v>
      </c>
    </row>
    <row r="927" spans="2:5">
      <c r="B927" t="e">
        <f t="shared" si="68"/>
        <v>#NAME?</v>
      </c>
      <c r="C927" s="1" t="e">
        <f t="shared" si="69"/>
        <v>#NAME?</v>
      </c>
      <c r="D927" s="1" t="e">
        <f t="shared" si="70"/>
        <v>#NAME?</v>
      </c>
      <c r="E927" t="e">
        <f t="shared" si="71"/>
        <v>#NAME?</v>
      </c>
    </row>
    <row r="928" spans="2:5">
      <c r="B928" t="e">
        <f t="shared" si="68"/>
        <v>#NAME?</v>
      </c>
      <c r="C928" s="1" t="e">
        <f t="shared" si="69"/>
        <v>#NAME?</v>
      </c>
      <c r="D928" s="1" t="e">
        <f t="shared" si="70"/>
        <v>#NAME?</v>
      </c>
      <c r="E928" t="e">
        <f t="shared" si="71"/>
        <v>#NAME?</v>
      </c>
    </row>
    <row r="929" spans="2:5">
      <c r="B929" t="e">
        <f t="shared" si="68"/>
        <v>#NAME?</v>
      </c>
      <c r="C929" s="1" t="e">
        <f t="shared" si="69"/>
        <v>#NAME?</v>
      </c>
      <c r="D929" s="1" t="e">
        <f t="shared" si="70"/>
        <v>#NAME?</v>
      </c>
      <c r="E929" t="e">
        <f t="shared" si="71"/>
        <v>#NAME?</v>
      </c>
    </row>
    <row r="930" spans="2:5">
      <c r="B930" t="e">
        <f t="shared" si="68"/>
        <v>#NAME?</v>
      </c>
      <c r="C930" s="1" t="e">
        <f t="shared" si="69"/>
        <v>#NAME?</v>
      </c>
      <c r="D930" s="1" t="e">
        <f t="shared" si="70"/>
        <v>#NAME?</v>
      </c>
      <c r="E930" t="e">
        <f t="shared" si="71"/>
        <v>#NAME?</v>
      </c>
    </row>
    <row r="931" spans="2:5">
      <c r="B931" t="e">
        <f t="shared" si="68"/>
        <v>#NAME?</v>
      </c>
      <c r="C931" s="1" t="e">
        <f t="shared" si="69"/>
        <v>#NAME?</v>
      </c>
      <c r="D931" s="1" t="e">
        <f t="shared" si="70"/>
        <v>#NAME?</v>
      </c>
      <c r="E931" t="e">
        <f t="shared" si="71"/>
        <v>#NAME?</v>
      </c>
    </row>
    <row r="932" spans="2:5">
      <c r="B932" t="e">
        <f t="shared" si="68"/>
        <v>#NAME?</v>
      </c>
      <c r="C932" s="1" t="e">
        <f t="shared" si="69"/>
        <v>#NAME?</v>
      </c>
      <c r="D932" s="1" t="e">
        <f t="shared" si="70"/>
        <v>#NAME?</v>
      </c>
      <c r="E932" t="e">
        <f t="shared" si="71"/>
        <v>#NAME?</v>
      </c>
    </row>
    <row r="933" spans="2:5">
      <c r="B933" t="e">
        <f t="shared" si="68"/>
        <v>#NAME?</v>
      </c>
      <c r="C933" s="1" t="e">
        <f t="shared" si="69"/>
        <v>#NAME?</v>
      </c>
      <c r="D933" s="1" t="e">
        <f t="shared" si="70"/>
        <v>#NAME?</v>
      </c>
      <c r="E933" t="e">
        <f t="shared" si="71"/>
        <v>#NAME?</v>
      </c>
    </row>
    <row r="934" spans="2:5">
      <c r="B934" t="e">
        <f t="shared" si="68"/>
        <v>#NAME?</v>
      </c>
      <c r="C934" s="1" t="e">
        <f t="shared" si="69"/>
        <v>#NAME?</v>
      </c>
      <c r="D934" s="1" t="e">
        <f t="shared" si="70"/>
        <v>#NAME?</v>
      </c>
      <c r="E934" t="e">
        <f t="shared" si="71"/>
        <v>#NAME?</v>
      </c>
    </row>
    <row r="935" spans="2:5">
      <c r="B935" t="e">
        <f t="shared" si="68"/>
        <v>#NAME?</v>
      </c>
      <c r="C935" s="1" t="e">
        <f t="shared" si="69"/>
        <v>#NAME?</v>
      </c>
      <c r="D935" s="1" t="e">
        <f t="shared" si="70"/>
        <v>#NAME?</v>
      </c>
      <c r="E935" t="e">
        <f t="shared" si="71"/>
        <v>#NAME?</v>
      </c>
    </row>
    <row r="936" spans="2:5">
      <c r="B936" t="e">
        <f t="shared" si="68"/>
        <v>#NAME?</v>
      </c>
      <c r="C936" s="1" t="e">
        <f t="shared" si="69"/>
        <v>#NAME?</v>
      </c>
      <c r="D936" s="1" t="e">
        <f t="shared" si="70"/>
        <v>#NAME?</v>
      </c>
      <c r="E936" t="e">
        <f t="shared" si="71"/>
        <v>#NAME?</v>
      </c>
    </row>
    <row r="937" spans="2:5">
      <c r="B937" t="e">
        <f t="shared" si="68"/>
        <v>#NAME?</v>
      </c>
      <c r="C937" s="1" t="e">
        <f t="shared" si="69"/>
        <v>#NAME?</v>
      </c>
      <c r="D937" s="1" t="e">
        <f t="shared" si="70"/>
        <v>#NAME?</v>
      </c>
      <c r="E937" t="e">
        <f t="shared" si="71"/>
        <v>#NAME?</v>
      </c>
    </row>
    <row r="938" spans="2:5">
      <c r="B938" t="e">
        <f t="shared" si="68"/>
        <v>#NAME?</v>
      </c>
      <c r="C938" s="1" t="e">
        <f t="shared" si="69"/>
        <v>#NAME?</v>
      </c>
      <c r="D938" s="1" t="e">
        <f t="shared" si="70"/>
        <v>#NAME?</v>
      </c>
      <c r="E938" t="e">
        <f t="shared" si="71"/>
        <v>#NAME?</v>
      </c>
    </row>
    <row r="939" spans="2:5">
      <c r="B939" t="e">
        <f t="shared" si="68"/>
        <v>#NAME?</v>
      </c>
      <c r="C939" s="1" t="e">
        <f t="shared" si="69"/>
        <v>#NAME?</v>
      </c>
      <c r="D939" s="1" t="e">
        <f t="shared" si="70"/>
        <v>#NAME?</v>
      </c>
      <c r="E939" t="e">
        <f t="shared" si="71"/>
        <v>#NAME?</v>
      </c>
    </row>
    <row r="940" spans="2:5">
      <c r="B940" t="e">
        <f t="shared" si="68"/>
        <v>#NAME?</v>
      </c>
      <c r="C940" s="1" t="e">
        <f t="shared" si="69"/>
        <v>#NAME?</v>
      </c>
      <c r="D940" s="1" t="e">
        <f t="shared" si="70"/>
        <v>#NAME?</v>
      </c>
      <c r="E940" t="e">
        <f t="shared" si="71"/>
        <v>#NAME?</v>
      </c>
    </row>
    <row r="941" spans="2:5">
      <c r="B941" t="e">
        <f t="shared" si="68"/>
        <v>#NAME?</v>
      </c>
      <c r="C941" s="1" t="e">
        <f t="shared" si="69"/>
        <v>#NAME?</v>
      </c>
      <c r="D941" s="1" t="e">
        <f t="shared" si="70"/>
        <v>#NAME?</v>
      </c>
      <c r="E941" t="e">
        <f t="shared" si="71"/>
        <v>#NAME?</v>
      </c>
    </row>
    <row r="942" spans="2:5">
      <c r="B942" t="e">
        <f t="shared" si="68"/>
        <v>#NAME?</v>
      </c>
      <c r="C942" s="1" t="e">
        <f t="shared" si="69"/>
        <v>#NAME?</v>
      </c>
      <c r="D942" s="1" t="e">
        <f t="shared" si="70"/>
        <v>#NAME?</v>
      </c>
      <c r="E942" t="e">
        <f t="shared" si="71"/>
        <v>#NAME?</v>
      </c>
    </row>
    <row r="943" spans="2:5">
      <c r="B943" t="e">
        <f t="shared" si="68"/>
        <v>#NAME?</v>
      </c>
      <c r="C943" s="1" t="e">
        <f t="shared" si="69"/>
        <v>#NAME?</v>
      </c>
      <c r="D943" s="1" t="e">
        <f t="shared" si="70"/>
        <v>#NAME?</v>
      </c>
      <c r="E943" t="e">
        <f t="shared" si="71"/>
        <v>#NAME?</v>
      </c>
    </row>
    <row r="944" spans="2:5">
      <c r="B944" t="e">
        <f t="shared" si="68"/>
        <v>#NAME?</v>
      </c>
      <c r="C944" s="1" t="e">
        <f t="shared" si="69"/>
        <v>#NAME?</v>
      </c>
      <c r="D944" s="1" t="e">
        <f t="shared" si="70"/>
        <v>#NAME?</v>
      </c>
      <c r="E944" t="e">
        <f t="shared" si="71"/>
        <v>#NAME?</v>
      </c>
    </row>
    <row r="945" spans="2:5">
      <c r="B945" t="e">
        <f t="shared" si="68"/>
        <v>#NAME?</v>
      </c>
      <c r="C945" s="1" t="e">
        <f t="shared" si="69"/>
        <v>#NAME?</v>
      </c>
      <c r="D945" s="1" t="e">
        <f t="shared" si="70"/>
        <v>#NAME?</v>
      </c>
      <c r="E945" t="e">
        <f t="shared" si="71"/>
        <v>#NAME?</v>
      </c>
    </row>
    <row r="946" spans="2:5">
      <c r="B946" t="e">
        <f t="shared" si="68"/>
        <v>#NAME?</v>
      </c>
      <c r="C946" s="1" t="e">
        <f t="shared" si="69"/>
        <v>#NAME?</v>
      </c>
      <c r="D946" s="1" t="e">
        <f t="shared" si="70"/>
        <v>#NAME?</v>
      </c>
      <c r="E946" t="e">
        <f t="shared" si="71"/>
        <v>#NAME?</v>
      </c>
    </row>
    <row r="947" spans="2:5">
      <c r="B947" t="e">
        <f t="shared" si="68"/>
        <v>#NAME?</v>
      </c>
      <c r="C947" s="1" t="e">
        <f t="shared" si="69"/>
        <v>#NAME?</v>
      </c>
      <c r="D947" s="1" t="e">
        <f t="shared" si="70"/>
        <v>#NAME?</v>
      </c>
      <c r="E947" t="e">
        <f t="shared" si="71"/>
        <v>#NAME?</v>
      </c>
    </row>
    <row r="948" spans="2:5">
      <c r="B948" t="e">
        <f t="shared" si="68"/>
        <v>#NAME?</v>
      </c>
      <c r="C948" s="1" t="e">
        <f t="shared" si="69"/>
        <v>#NAME?</v>
      </c>
      <c r="D948" s="1" t="e">
        <f t="shared" si="70"/>
        <v>#NAME?</v>
      </c>
      <c r="E948" t="e">
        <f t="shared" si="71"/>
        <v>#NAME?</v>
      </c>
    </row>
    <row r="949" spans="2:5">
      <c r="B949" t="e">
        <f t="shared" si="68"/>
        <v>#NAME?</v>
      </c>
      <c r="C949" s="1" t="e">
        <f t="shared" si="69"/>
        <v>#NAME?</v>
      </c>
      <c r="D949" s="1" t="e">
        <f t="shared" si="70"/>
        <v>#NAME?</v>
      </c>
      <c r="E949" t="e">
        <f t="shared" si="71"/>
        <v>#NAME?</v>
      </c>
    </row>
    <row r="950" spans="2:5">
      <c r="B950" t="e">
        <f t="shared" si="68"/>
        <v>#NAME?</v>
      </c>
      <c r="C950" s="1" t="e">
        <f t="shared" si="69"/>
        <v>#NAME?</v>
      </c>
      <c r="D950" s="1" t="e">
        <f t="shared" si="70"/>
        <v>#NAME?</v>
      </c>
      <c r="E950" t="e">
        <f t="shared" si="71"/>
        <v>#NAME?</v>
      </c>
    </row>
    <row r="951" spans="2:5">
      <c r="B951" t="e">
        <f t="shared" si="68"/>
        <v>#NAME?</v>
      </c>
      <c r="C951" s="1" t="e">
        <f t="shared" si="69"/>
        <v>#NAME?</v>
      </c>
      <c r="D951" s="1" t="e">
        <f t="shared" si="70"/>
        <v>#NAME?</v>
      </c>
      <c r="E951" t="e">
        <f t="shared" si="71"/>
        <v>#NAME?</v>
      </c>
    </row>
    <row r="952" spans="2:5">
      <c r="B952" t="e">
        <f t="shared" si="68"/>
        <v>#NAME?</v>
      </c>
      <c r="C952" s="1" t="e">
        <f t="shared" si="69"/>
        <v>#NAME?</v>
      </c>
      <c r="D952" s="1" t="e">
        <f t="shared" si="70"/>
        <v>#NAME?</v>
      </c>
      <c r="E952" t="e">
        <f t="shared" si="71"/>
        <v>#NAME?</v>
      </c>
    </row>
    <row r="953" spans="2:5">
      <c r="B953" t="e">
        <f t="shared" si="68"/>
        <v>#NAME?</v>
      </c>
      <c r="C953" s="1" t="e">
        <f t="shared" si="69"/>
        <v>#NAME?</v>
      </c>
      <c r="D953" s="1" t="e">
        <f t="shared" si="70"/>
        <v>#NAME?</v>
      </c>
      <c r="E953" t="e">
        <f t="shared" si="71"/>
        <v>#NAME?</v>
      </c>
    </row>
    <row r="954" spans="2:5">
      <c r="B954" t="e">
        <f t="shared" si="68"/>
        <v>#NAME?</v>
      </c>
      <c r="C954" s="1" t="e">
        <f t="shared" si="69"/>
        <v>#NAME?</v>
      </c>
      <c r="D954" s="1" t="e">
        <f t="shared" si="70"/>
        <v>#NAME?</v>
      </c>
      <c r="E954" t="e">
        <f t="shared" si="71"/>
        <v>#NAME?</v>
      </c>
    </row>
    <row r="955" spans="2:5">
      <c r="B955" t="e">
        <f t="shared" si="68"/>
        <v>#NAME?</v>
      </c>
      <c r="C955" s="1" t="e">
        <f t="shared" si="69"/>
        <v>#NAME?</v>
      </c>
      <c r="D955" s="1" t="e">
        <f t="shared" si="70"/>
        <v>#NAME?</v>
      </c>
      <c r="E955" t="e">
        <f t="shared" si="71"/>
        <v>#NAME?</v>
      </c>
    </row>
    <row r="956" spans="2:5">
      <c r="B956" t="e">
        <f t="shared" si="68"/>
        <v>#NAME?</v>
      </c>
      <c r="C956" s="1" t="e">
        <f t="shared" si="69"/>
        <v>#NAME?</v>
      </c>
      <c r="D956" s="1" t="e">
        <f t="shared" si="70"/>
        <v>#NAME?</v>
      </c>
      <c r="E956" t="e">
        <f t="shared" si="71"/>
        <v>#NAME?</v>
      </c>
    </row>
    <row r="957" spans="2:5">
      <c r="B957" t="e">
        <f t="shared" si="68"/>
        <v>#NAME?</v>
      </c>
      <c r="C957" s="1" t="e">
        <f t="shared" si="69"/>
        <v>#NAME?</v>
      </c>
      <c r="D957" s="1" t="e">
        <f t="shared" si="70"/>
        <v>#NAME?</v>
      </c>
      <c r="E957" t="e">
        <f t="shared" si="71"/>
        <v>#NAME?</v>
      </c>
    </row>
    <row r="958" spans="2:5">
      <c r="B958" t="e">
        <f t="shared" si="68"/>
        <v>#NAME?</v>
      </c>
      <c r="C958" s="1" t="e">
        <f t="shared" si="69"/>
        <v>#NAME?</v>
      </c>
      <c r="D958" s="1" t="e">
        <f t="shared" si="70"/>
        <v>#NAME?</v>
      </c>
      <c r="E958" t="e">
        <f t="shared" si="71"/>
        <v>#NAME?</v>
      </c>
    </row>
    <row r="959" spans="2:5">
      <c r="B959" t="e">
        <f t="shared" si="68"/>
        <v>#NAME?</v>
      </c>
      <c r="C959" s="1" t="e">
        <f t="shared" si="69"/>
        <v>#NAME?</v>
      </c>
      <c r="D959" s="1" t="e">
        <f t="shared" si="70"/>
        <v>#NAME?</v>
      </c>
      <c r="E959" t="e">
        <f t="shared" si="71"/>
        <v>#NAME?</v>
      </c>
    </row>
    <row r="960" spans="2:5">
      <c r="B960" t="e">
        <f t="shared" si="68"/>
        <v>#NAME?</v>
      </c>
      <c r="C960" s="1" t="e">
        <f t="shared" si="69"/>
        <v>#NAME?</v>
      </c>
      <c r="D960" s="1" t="e">
        <f t="shared" si="70"/>
        <v>#NAME?</v>
      </c>
      <c r="E960" t="e">
        <f t="shared" si="71"/>
        <v>#NAME?</v>
      </c>
    </row>
    <row r="961" spans="2:5">
      <c r="B961" t="e">
        <f t="shared" si="68"/>
        <v>#NAME?</v>
      </c>
      <c r="C961" s="1" t="e">
        <f t="shared" si="69"/>
        <v>#NAME?</v>
      </c>
      <c r="D961" s="1" t="e">
        <f t="shared" si="70"/>
        <v>#NAME?</v>
      </c>
      <c r="E961" t="e">
        <f t="shared" si="71"/>
        <v>#NAME?</v>
      </c>
    </row>
    <row r="962" spans="2:5">
      <c r="B962" t="e">
        <f t="shared" ref="B962:B999" si="72">Anschluss</f>
        <v>#NAME?</v>
      </c>
      <c r="C962" s="1" t="e">
        <f t="shared" ref="C962:C999" si="73">Anfangszeiten</f>
        <v>#NAME?</v>
      </c>
      <c r="D962" s="1" t="e">
        <f t="shared" ref="D962:D999" si="74">Endzeiten</f>
        <v>#NAME?</v>
      </c>
      <c r="E962" t="e">
        <f t="shared" ref="E962:E999" si="75">Tarife</f>
        <v>#NAME?</v>
      </c>
    </row>
    <row r="963" spans="2:5">
      <c r="B963" t="e">
        <f t="shared" si="72"/>
        <v>#NAME?</v>
      </c>
      <c r="C963" s="1" t="e">
        <f t="shared" si="73"/>
        <v>#NAME?</v>
      </c>
      <c r="D963" s="1" t="e">
        <f t="shared" si="74"/>
        <v>#NAME?</v>
      </c>
      <c r="E963" t="e">
        <f t="shared" si="75"/>
        <v>#NAME?</v>
      </c>
    </row>
    <row r="964" spans="2:5">
      <c r="B964" t="e">
        <f t="shared" si="72"/>
        <v>#NAME?</v>
      </c>
      <c r="C964" s="1" t="e">
        <f t="shared" si="73"/>
        <v>#NAME?</v>
      </c>
      <c r="D964" s="1" t="e">
        <f t="shared" si="74"/>
        <v>#NAME?</v>
      </c>
      <c r="E964" t="e">
        <f t="shared" si="75"/>
        <v>#NAME?</v>
      </c>
    </row>
    <row r="965" spans="2:5">
      <c r="B965" t="e">
        <f t="shared" si="72"/>
        <v>#NAME?</v>
      </c>
      <c r="C965" s="1" t="e">
        <f t="shared" si="73"/>
        <v>#NAME?</v>
      </c>
      <c r="D965" s="1" t="e">
        <f t="shared" si="74"/>
        <v>#NAME?</v>
      </c>
      <c r="E965" t="e">
        <f t="shared" si="75"/>
        <v>#NAME?</v>
      </c>
    </row>
    <row r="966" spans="2:5">
      <c r="B966" t="e">
        <f t="shared" si="72"/>
        <v>#NAME?</v>
      </c>
      <c r="C966" s="1" t="e">
        <f t="shared" si="73"/>
        <v>#NAME?</v>
      </c>
      <c r="D966" s="1" t="e">
        <f t="shared" si="74"/>
        <v>#NAME?</v>
      </c>
      <c r="E966" t="e">
        <f t="shared" si="75"/>
        <v>#NAME?</v>
      </c>
    </row>
    <row r="967" spans="2:5">
      <c r="B967" t="e">
        <f t="shared" si="72"/>
        <v>#NAME?</v>
      </c>
      <c r="C967" s="1" t="e">
        <f t="shared" si="73"/>
        <v>#NAME?</v>
      </c>
      <c r="D967" s="1" t="e">
        <f t="shared" si="74"/>
        <v>#NAME?</v>
      </c>
      <c r="E967" t="e">
        <f t="shared" si="75"/>
        <v>#NAME?</v>
      </c>
    </row>
    <row r="968" spans="2:5">
      <c r="B968" t="e">
        <f t="shared" si="72"/>
        <v>#NAME?</v>
      </c>
      <c r="C968" s="1" t="e">
        <f t="shared" si="73"/>
        <v>#NAME?</v>
      </c>
      <c r="D968" s="1" t="e">
        <f t="shared" si="74"/>
        <v>#NAME?</v>
      </c>
      <c r="E968" t="e">
        <f t="shared" si="75"/>
        <v>#NAME?</v>
      </c>
    </row>
    <row r="969" spans="2:5">
      <c r="B969" t="e">
        <f t="shared" si="72"/>
        <v>#NAME?</v>
      </c>
      <c r="C969" s="1" t="e">
        <f t="shared" si="73"/>
        <v>#NAME?</v>
      </c>
      <c r="D969" s="1" t="e">
        <f t="shared" si="74"/>
        <v>#NAME?</v>
      </c>
      <c r="E969" t="e">
        <f t="shared" si="75"/>
        <v>#NAME?</v>
      </c>
    </row>
    <row r="970" spans="2:5">
      <c r="B970" t="e">
        <f t="shared" si="72"/>
        <v>#NAME?</v>
      </c>
      <c r="C970" s="1" t="e">
        <f t="shared" si="73"/>
        <v>#NAME?</v>
      </c>
      <c r="D970" s="1" t="e">
        <f t="shared" si="74"/>
        <v>#NAME?</v>
      </c>
      <c r="E970" t="e">
        <f t="shared" si="75"/>
        <v>#NAME?</v>
      </c>
    </row>
    <row r="971" spans="2:5">
      <c r="B971" t="e">
        <f t="shared" si="72"/>
        <v>#NAME?</v>
      </c>
      <c r="C971" s="1" t="e">
        <f t="shared" si="73"/>
        <v>#NAME?</v>
      </c>
      <c r="D971" s="1" t="e">
        <f t="shared" si="74"/>
        <v>#NAME?</v>
      </c>
      <c r="E971" t="e">
        <f t="shared" si="75"/>
        <v>#NAME?</v>
      </c>
    </row>
    <row r="972" spans="2:5">
      <c r="B972" t="e">
        <f t="shared" si="72"/>
        <v>#NAME?</v>
      </c>
      <c r="C972" s="1" t="e">
        <f t="shared" si="73"/>
        <v>#NAME?</v>
      </c>
      <c r="D972" s="1" t="e">
        <f t="shared" si="74"/>
        <v>#NAME?</v>
      </c>
      <c r="E972" t="e">
        <f t="shared" si="75"/>
        <v>#NAME?</v>
      </c>
    </row>
    <row r="973" spans="2:5">
      <c r="B973" t="e">
        <f t="shared" si="72"/>
        <v>#NAME?</v>
      </c>
      <c r="C973" s="1" t="e">
        <f t="shared" si="73"/>
        <v>#NAME?</v>
      </c>
      <c r="D973" s="1" t="e">
        <f t="shared" si="74"/>
        <v>#NAME?</v>
      </c>
      <c r="E973" t="e">
        <f t="shared" si="75"/>
        <v>#NAME?</v>
      </c>
    </row>
    <row r="974" spans="2:5">
      <c r="B974" t="e">
        <f t="shared" si="72"/>
        <v>#NAME?</v>
      </c>
      <c r="C974" s="1" t="e">
        <f t="shared" si="73"/>
        <v>#NAME?</v>
      </c>
      <c r="D974" s="1" t="e">
        <f t="shared" si="74"/>
        <v>#NAME?</v>
      </c>
      <c r="E974" t="e">
        <f t="shared" si="75"/>
        <v>#NAME?</v>
      </c>
    </row>
    <row r="975" spans="2:5">
      <c r="B975" t="e">
        <f t="shared" si="72"/>
        <v>#NAME?</v>
      </c>
      <c r="C975" s="1" t="e">
        <f t="shared" si="73"/>
        <v>#NAME?</v>
      </c>
      <c r="D975" s="1" t="e">
        <f t="shared" si="74"/>
        <v>#NAME?</v>
      </c>
      <c r="E975" t="e">
        <f t="shared" si="75"/>
        <v>#NAME?</v>
      </c>
    </row>
    <row r="976" spans="2:5">
      <c r="B976" t="e">
        <f t="shared" si="72"/>
        <v>#NAME?</v>
      </c>
      <c r="C976" s="1" t="e">
        <f t="shared" si="73"/>
        <v>#NAME?</v>
      </c>
      <c r="D976" s="1" t="e">
        <f t="shared" si="74"/>
        <v>#NAME?</v>
      </c>
      <c r="E976" t="e">
        <f t="shared" si="75"/>
        <v>#NAME?</v>
      </c>
    </row>
    <row r="977" spans="2:5">
      <c r="B977" t="e">
        <f t="shared" si="72"/>
        <v>#NAME?</v>
      </c>
      <c r="C977" s="1" t="e">
        <f t="shared" si="73"/>
        <v>#NAME?</v>
      </c>
      <c r="D977" s="1" t="e">
        <f t="shared" si="74"/>
        <v>#NAME?</v>
      </c>
      <c r="E977" t="e">
        <f t="shared" si="75"/>
        <v>#NAME?</v>
      </c>
    </row>
    <row r="978" spans="2:5">
      <c r="B978" t="e">
        <f t="shared" si="72"/>
        <v>#NAME?</v>
      </c>
      <c r="C978" s="1" t="e">
        <f t="shared" si="73"/>
        <v>#NAME?</v>
      </c>
      <c r="D978" s="1" t="e">
        <f t="shared" si="74"/>
        <v>#NAME?</v>
      </c>
      <c r="E978" t="e">
        <f t="shared" si="75"/>
        <v>#NAME?</v>
      </c>
    </row>
    <row r="979" spans="2:5">
      <c r="B979" t="e">
        <f t="shared" si="72"/>
        <v>#NAME?</v>
      </c>
      <c r="C979" s="1" t="e">
        <f t="shared" si="73"/>
        <v>#NAME?</v>
      </c>
      <c r="D979" s="1" t="e">
        <f t="shared" si="74"/>
        <v>#NAME?</v>
      </c>
      <c r="E979" t="e">
        <f t="shared" si="75"/>
        <v>#NAME?</v>
      </c>
    </row>
    <row r="980" spans="2:5">
      <c r="B980" t="e">
        <f t="shared" si="72"/>
        <v>#NAME?</v>
      </c>
      <c r="C980" s="1" t="e">
        <f t="shared" si="73"/>
        <v>#NAME?</v>
      </c>
      <c r="D980" s="1" t="e">
        <f t="shared" si="74"/>
        <v>#NAME?</v>
      </c>
      <c r="E980" t="e">
        <f t="shared" si="75"/>
        <v>#NAME?</v>
      </c>
    </row>
    <row r="981" spans="2:5">
      <c r="B981" t="e">
        <f t="shared" si="72"/>
        <v>#NAME?</v>
      </c>
      <c r="C981" s="1" t="e">
        <f t="shared" si="73"/>
        <v>#NAME?</v>
      </c>
      <c r="D981" s="1" t="e">
        <f t="shared" si="74"/>
        <v>#NAME?</v>
      </c>
      <c r="E981" t="e">
        <f t="shared" si="75"/>
        <v>#NAME?</v>
      </c>
    </row>
    <row r="982" spans="2:5">
      <c r="B982" t="e">
        <f t="shared" si="72"/>
        <v>#NAME?</v>
      </c>
      <c r="C982" s="1" t="e">
        <f t="shared" si="73"/>
        <v>#NAME?</v>
      </c>
      <c r="D982" s="1" t="e">
        <f t="shared" si="74"/>
        <v>#NAME?</v>
      </c>
      <c r="E982" t="e">
        <f t="shared" si="75"/>
        <v>#NAME?</v>
      </c>
    </row>
    <row r="983" spans="2:5">
      <c r="B983" t="e">
        <f t="shared" si="72"/>
        <v>#NAME?</v>
      </c>
      <c r="C983" s="1" t="e">
        <f t="shared" si="73"/>
        <v>#NAME?</v>
      </c>
      <c r="D983" s="1" t="e">
        <f t="shared" si="74"/>
        <v>#NAME?</v>
      </c>
      <c r="E983" t="e">
        <f t="shared" si="75"/>
        <v>#NAME?</v>
      </c>
    </row>
    <row r="984" spans="2:5">
      <c r="B984" t="e">
        <f t="shared" si="72"/>
        <v>#NAME?</v>
      </c>
      <c r="C984" s="1" t="e">
        <f t="shared" si="73"/>
        <v>#NAME?</v>
      </c>
      <c r="D984" s="1" t="e">
        <f t="shared" si="74"/>
        <v>#NAME?</v>
      </c>
      <c r="E984" t="e">
        <f t="shared" si="75"/>
        <v>#NAME?</v>
      </c>
    </row>
    <row r="985" spans="2:5">
      <c r="B985" t="e">
        <f t="shared" si="72"/>
        <v>#NAME?</v>
      </c>
      <c r="C985" s="1" t="e">
        <f t="shared" si="73"/>
        <v>#NAME?</v>
      </c>
      <c r="D985" s="1" t="e">
        <f t="shared" si="74"/>
        <v>#NAME?</v>
      </c>
      <c r="E985" t="e">
        <f t="shared" si="75"/>
        <v>#NAME?</v>
      </c>
    </row>
    <row r="986" spans="2:5">
      <c r="B986" t="e">
        <f t="shared" si="72"/>
        <v>#NAME?</v>
      </c>
      <c r="C986" s="1" t="e">
        <f t="shared" si="73"/>
        <v>#NAME?</v>
      </c>
      <c r="D986" s="1" t="e">
        <f t="shared" si="74"/>
        <v>#NAME?</v>
      </c>
      <c r="E986" t="e">
        <f t="shared" si="75"/>
        <v>#NAME?</v>
      </c>
    </row>
    <row r="987" spans="2:5">
      <c r="B987" t="e">
        <f t="shared" si="72"/>
        <v>#NAME?</v>
      </c>
      <c r="C987" s="1" t="e">
        <f t="shared" si="73"/>
        <v>#NAME?</v>
      </c>
      <c r="D987" s="1" t="e">
        <f t="shared" si="74"/>
        <v>#NAME?</v>
      </c>
      <c r="E987" t="e">
        <f t="shared" si="75"/>
        <v>#NAME?</v>
      </c>
    </row>
    <row r="988" spans="2:5">
      <c r="B988" t="e">
        <f t="shared" si="72"/>
        <v>#NAME?</v>
      </c>
      <c r="C988" s="1" t="e">
        <f t="shared" si="73"/>
        <v>#NAME?</v>
      </c>
      <c r="D988" s="1" t="e">
        <f t="shared" si="74"/>
        <v>#NAME?</v>
      </c>
      <c r="E988" t="e">
        <f t="shared" si="75"/>
        <v>#NAME?</v>
      </c>
    </row>
    <row r="989" spans="2:5">
      <c r="B989" t="e">
        <f t="shared" si="72"/>
        <v>#NAME?</v>
      </c>
      <c r="C989" s="1" t="e">
        <f t="shared" si="73"/>
        <v>#NAME?</v>
      </c>
      <c r="D989" s="1" t="e">
        <f t="shared" si="74"/>
        <v>#NAME?</v>
      </c>
      <c r="E989" t="e">
        <f t="shared" si="75"/>
        <v>#NAME?</v>
      </c>
    </row>
    <row r="990" spans="2:5">
      <c r="B990" t="e">
        <f t="shared" si="72"/>
        <v>#NAME?</v>
      </c>
      <c r="C990" s="1" t="e">
        <f t="shared" si="73"/>
        <v>#NAME?</v>
      </c>
      <c r="D990" s="1" t="e">
        <f t="shared" si="74"/>
        <v>#NAME?</v>
      </c>
      <c r="E990" t="e">
        <f t="shared" si="75"/>
        <v>#NAME?</v>
      </c>
    </row>
    <row r="991" spans="2:5">
      <c r="B991" t="e">
        <f t="shared" si="72"/>
        <v>#NAME?</v>
      </c>
      <c r="C991" s="1" t="e">
        <f t="shared" si="73"/>
        <v>#NAME?</v>
      </c>
      <c r="D991" s="1" t="e">
        <f t="shared" si="74"/>
        <v>#NAME?</v>
      </c>
      <c r="E991" t="e">
        <f t="shared" si="75"/>
        <v>#NAME?</v>
      </c>
    </row>
    <row r="992" spans="2:5">
      <c r="B992" t="e">
        <f t="shared" si="72"/>
        <v>#NAME?</v>
      </c>
      <c r="C992" s="1" t="e">
        <f t="shared" si="73"/>
        <v>#NAME?</v>
      </c>
      <c r="D992" s="1" t="e">
        <f t="shared" si="74"/>
        <v>#NAME?</v>
      </c>
      <c r="E992" t="e">
        <f t="shared" si="75"/>
        <v>#NAME?</v>
      </c>
    </row>
    <row r="993" spans="2:5">
      <c r="B993" t="e">
        <f t="shared" si="72"/>
        <v>#NAME?</v>
      </c>
      <c r="C993" s="1" t="e">
        <f t="shared" si="73"/>
        <v>#NAME?</v>
      </c>
      <c r="D993" s="1" t="e">
        <f t="shared" si="74"/>
        <v>#NAME?</v>
      </c>
      <c r="E993" t="e">
        <f t="shared" si="75"/>
        <v>#NAME?</v>
      </c>
    </row>
    <row r="994" spans="2:5">
      <c r="B994" t="e">
        <f t="shared" si="72"/>
        <v>#NAME?</v>
      </c>
      <c r="C994" s="1" t="e">
        <f t="shared" si="73"/>
        <v>#NAME?</v>
      </c>
      <c r="D994" s="1" t="e">
        <f t="shared" si="74"/>
        <v>#NAME?</v>
      </c>
      <c r="E994" t="e">
        <f t="shared" si="75"/>
        <v>#NAME?</v>
      </c>
    </row>
    <row r="995" spans="2:5">
      <c r="B995" t="e">
        <f t="shared" si="72"/>
        <v>#NAME?</v>
      </c>
      <c r="C995" s="1" t="e">
        <f t="shared" si="73"/>
        <v>#NAME?</v>
      </c>
      <c r="D995" s="1" t="e">
        <f t="shared" si="74"/>
        <v>#NAME?</v>
      </c>
      <c r="E995" t="e">
        <f t="shared" si="75"/>
        <v>#NAME?</v>
      </c>
    </row>
    <row r="996" spans="2:5">
      <c r="B996" t="e">
        <f t="shared" si="72"/>
        <v>#NAME?</v>
      </c>
      <c r="C996" s="1" t="e">
        <f t="shared" si="73"/>
        <v>#NAME?</v>
      </c>
      <c r="D996" s="1" t="e">
        <f t="shared" si="74"/>
        <v>#NAME?</v>
      </c>
      <c r="E996" t="e">
        <f t="shared" si="75"/>
        <v>#NAME?</v>
      </c>
    </row>
    <row r="997" spans="2:5">
      <c r="B997" t="e">
        <f t="shared" si="72"/>
        <v>#NAME?</v>
      </c>
      <c r="C997" s="1" t="e">
        <f t="shared" si="73"/>
        <v>#NAME?</v>
      </c>
      <c r="D997" s="1" t="e">
        <f t="shared" si="74"/>
        <v>#NAME?</v>
      </c>
      <c r="E997" t="e">
        <f t="shared" si="75"/>
        <v>#NAME?</v>
      </c>
    </row>
    <row r="998" spans="2:5">
      <c r="B998" t="e">
        <f t="shared" si="72"/>
        <v>#NAME?</v>
      </c>
      <c r="C998" s="1" t="e">
        <f t="shared" si="73"/>
        <v>#NAME?</v>
      </c>
      <c r="D998" s="1" t="e">
        <f t="shared" si="74"/>
        <v>#NAME?</v>
      </c>
      <c r="E998" t="e">
        <f t="shared" si="75"/>
        <v>#NAME?</v>
      </c>
    </row>
    <row r="999" spans="2:5">
      <c r="B999" t="e">
        <f t="shared" si="72"/>
        <v>#NAME?</v>
      </c>
      <c r="C999" s="1" t="e">
        <f t="shared" si="73"/>
        <v>#NAME?</v>
      </c>
      <c r="D999" s="1" t="e">
        <f t="shared" si="74"/>
        <v>#NAME?</v>
      </c>
      <c r="E999" t="e">
        <f t="shared" si="75"/>
        <v>#NAME?</v>
      </c>
    </row>
  </sheetData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C3" sqref="C3"/>
    </sheetView>
  </sheetViews>
  <sheetFormatPr baseColWidth="10" defaultColWidth="0" defaultRowHeight="15" zeroHeight="1"/>
  <cols>
    <col min="1" max="1" width="2.85546875" customWidth="1"/>
    <col min="2" max="2" width="45" bestFit="1" customWidth="1"/>
    <col min="3" max="3" width="43.5703125" bestFit="1" customWidth="1"/>
    <col min="4" max="4" width="5.28515625" customWidth="1"/>
  </cols>
  <sheetData>
    <row r="1" spans="1:20" ht="23.25">
      <c r="A1" s="22"/>
      <c r="B1" s="22"/>
      <c r="C1" s="22"/>
      <c r="D1" s="22"/>
      <c r="E1" s="8"/>
      <c r="F1" s="8"/>
    </row>
    <row r="2" spans="1:20" ht="24" thickBot="1">
      <c r="A2" s="22"/>
      <c r="B2" s="95" t="s">
        <v>3</v>
      </c>
      <c r="C2" s="95"/>
      <c r="D2" s="22"/>
      <c r="E2" s="8"/>
      <c r="F2" s="8"/>
      <c r="K2" s="2"/>
      <c r="L2" s="4"/>
      <c r="M2" s="4"/>
      <c r="N2" s="4"/>
      <c r="O2" s="4"/>
      <c r="P2" s="4"/>
      <c r="Q2" s="1"/>
      <c r="R2" s="1"/>
      <c r="S2" s="4"/>
      <c r="T2" s="4"/>
    </row>
    <row r="3" spans="1:20" ht="23.25">
      <c r="A3" s="22"/>
      <c r="B3" s="22" t="str">
        <f>Stammdaten!B3</f>
        <v>adidas AG</v>
      </c>
      <c r="C3" s="24" t="e">
        <f>SUMIF(Anschluss,VLOOKUP(B3,Stammdaten!B3:G14,2,FALSE),Berechnung!$U$2:$U$999)</f>
        <v>#NAME?</v>
      </c>
      <c r="D3" s="22"/>
      <c r="E3" s="17"/>
      <c r="F3" s="18"/>
      <c r="K3" s="2"/>
      <c r="L3" s="2"/>
      <c r="M3" s="2"/>
      <c r="N3" s="2"/>
      <c r="O3" s="2"/>
      <c r="P3" s="2"/>
      <c r="T3" s="5"/>
    </row>
    <row r="4" spans="1:20" ht="23.25">
      <c r="A4" s="22"/>
      <c r="B4" s="22" t="str">
        <f>Stammdaten!B4</f>
        <v>PUMA AG Rudolf Dassler Sport</v>
      </c>
      <c r="C4" s="24" t="e">
        <f>SUMIF(Anschluss,VLOOKUP(B4,Stammdaten!B4:G15,2,FALSE),Berechnung!$U$2:$U$999)</f>
        <v>#NAME?</v>
      </c>
      <c r="D4" s="22"/>
      <c r="E4" s="17"/>
      <c r="F4" s="18"/>
      <c r="K4" s="2"/>
      <c r="L4" s="2"/>
      <c r="M4" s="2"/>
      <c r="N4" s="2"/>
      <c r="O4" s="2"/>
      <c r="P4" s="2"/>
      <c r="T4" s="5"/>
    </row>
    <row r="5" spans="1:20" ht="23.25">
      <c r="A5" s="22"/>
      <c r="B5" s="22" t="str">
        <f>Stammdaten!B11</f>
        <v>Sony Corp.</v>
      </c>
      <c r="C5" s="24" t="e">
        <f>SUMIF(Anschluss,VLOOKUP(B5,Stammdaten!B11:G16,2,FALSE),Berechnung!$U$2:$U$999)</f>
        <v>#NAME?</v>
      </c>
      <c r="D5" s="22"/>
      <c r="E5" s="17"/>
      <c r="F5" s="18"/>
      <c r="K5" s="2"/>
      <c r="L5" s="2"/>
      <c r="M5" s="2"/>
      <c r="N5" s="2"/>
      <c r="O5" s="2"/>
      <c r="P5" s="2"/>
      <c r="T5" s="5"/>
    </row>
    <row r="6" spans="1:20" ht="23.25">
      <c r="A6" s="22"/>
      <c r="B6" s="22" t="str">
        <f>Stammdaten!B14</f>
        <v>MasterCard Inc.</v>
      </c>
      <c r="C6" s="24" t="e">
        <f>SUMIF(Anschluss,VLOOKUP(B6,Stammdaten!B14:G17,2,FALSE),Berechnung!$U$2:$U$999)</f>
        <v>#NAME?</v>
      </c>
      <c r="D6" s="22"/>
      <c r="E6" s="17"/>
      <c r="F6" s="18"/>
      <c r="K6" s="2"/>
      <c r="L6" s="2"/>
      <c r="M6" s="2"/>
      <c r="N6" s="2"/>
      <c r="O6" s="2"/>
      <c r="P6" s="2"/>
      <c r="T6" s="5"/>
    </row>
    <row r="7" spans="1:20" ht="23.25">
      <c r="A7" s="22"/>
      <c r="B7" s="22"/>
      <c r="C7" s="24"/>
      <c r="D7" s="22"/>
      <c r="E7" s="17"/>
      <c r="F7" s="18"/>
      <c r="K7" s="2"/>
      <c r="L7" s="2"/>
      <c r="M7" s="2"/>
      <c r="N7" s="2"/>
      <c r="O7" s="2"/>
      <c r="P7" s="2"/>
      <c r="T7" s="5"/>
    </row>
    <row r="8" spans="1:20" ht="24" thickBot="1">
      <c r="A8" s="22"/>
      <c r="B8" s="22"/>
      <c r="C8" s="25" t="e">
        <f>ROUND(SUM(C3:C6),2)</f>
        <v>#NAME?</v>
      </c>
      <c r="D8" s="22"/>
      <c r="E8" s="17"/>
      <c r="F8" s="18"/>
      <c r="K8" s="2"/>
      <c r="L8" s="2"/>
      <c r="M8" s="2"/>
      <c r="N8" s="2"/>
      <c r="O8" s="2"/>
      <c r="P8" s="2"/>
      <c r="T8" s="5"/>
    </row>
    <row r="9" spans="1:20" s="8" customFormat="1" ht="24" thickTop="1">
      <c r="A9" s="22"/>
      <c r="B9" s="23"/>
      <c r="C9" s="23"/>
      <c r="D9" s="22"/>
      <c r="E9" s="17"/>
      <c r="F9" s="18"/>
      <c r="K9" s="20"/>
      <c r="L9" s="20"/>
      <c r="M9" s="20"/>
      <c r="N9" s="20"/>
      <c r="O9" s="20"/>
      <c r="P9" s="20"/>
      <c r="T9" s="21"/>
    </row>
    <row r="10" spans="1:20" s="8" customFormat="1" hidden="1">
      <c r="B10" s="19"/>
      <c r="C10" s="19"/>
      <c r="E10" s="17"/>
      <c r="F10" s="18"/>
      <c r="K10" s="20"/>
      <c r="L10" s="20"/>
      <c r="M10" s="20"/>
      <c r="N10" s="20"/>
      <c r="O10" s="20"/>
      <c r="P10" s="20"/>
      <c r="T10" s="21"/>
    </row>
    <row r="11" spans="1:20" s="8" customFormat="1" hidden="1">
      <c r="B11" s="19"/>
      <c r="C11" s="19"/>
      <c r="E11" s="17"/>
      <c r="F11" s="18"/>
      <c r="K11" s="20"/>
      <c r="L11" s="20"/>
      <c r="M11" s="20"/>
      <c r="N11" s="20"/>
      <c r="O11" s="20"/>
      <c r="P11" s="20"/>
      <c r="T11" s="21"/>
    </row>
    <row r="12" spans="1:20" s="8" customFormat="1" hidden="1">
      <c r="B12" s="19"/>
      <c r="C12" s="19"/>
      <c r="E12" s="17"/>
      <c r="F12" s="18"/>
      <c r="K12" s="20"/>
      <c r="L12" s="20"/>
      <c r="M12" s="20"/>
      <c r="N12" s="20"/>
      <c r="O12" s="20"/>
      <c r="P12" s="20"/>
      <c r="T12" s="21"/>
    </row>
    <row r="13" spans="1:20" s="8" customFormat="1" hidden="1">
      <c r="B13" s="19"/>
      <c r="C13" s="19"/>
      <c r="E13" s="17"/>
      <c r="F13" s="18"/>
      <c r="K13" s="20"/>
      <c r="L13" s="20"/>
      <c r="M13" s="20"/>
      <c r="N13" s="20"/>
      <c r="O13" s="20"/>
      <c r="P13" s="20"/>
      <c r="T13" s="21"/>
    </row>
    <row r="14" spans="1:20" s="8" customFormat="1" hidden="1">
      <c r="B14" s="19"/>
      <c r="C14" s="19"/>
      <c r="E14" s="17"/>
      <c r="F14" s="18"/>
      <c r="K14" s="20"/>
      <c r="L14" s="20"/>
      <c r="M14" s="20"/>
      <c r="N14" s="20"/>
      <c r="O14" s="20"/>
      <c r="P14" s="20"/>
      <c r="T14" s="21"/>
    </row>
    <row r="15" spans="1:20" hidden="1">
      <c r="B15" s="3"/>
      <c r="C15" s="3"/>
      <c r="E15" s="1"/>
      <c r="F15" s="6"/>
      <c r="K15" s="2"/>
      <c r="L15" s="2"/>
      <c r="M15" s="2"/>
      <c r="N15" s="2"/>
      <c r="O15" s="2"/>
      <c r="P15" s="2"/>
      <c r="T15" s="5"/>
    </row>
    <row r="16" spans="1:20" hidden="1">
      <c r="B16" s="3"/>
      <c r="C16" s="3"/>
      <c r="E16" s="1"/>
      <c r="F16" s="6"/>
      <c r="K16" s="2"/>
      <c r="L16" s="2"/>
      <c r="M16" s="2"/>
      <c r="N16" s="2"/>
      <c r="O16" s="2"/>
      <c r="P16" s="2"/>
      <c r="T16" s="5"/>
    </row>
    <row r="17" spans="2:20" hidden="1">
      <c r="B17" s="3"/>
      <c r="C17" s="3"/>
      <c r="E17" s="1"/>
      <c r="F17" s="6"/>
      <c r="K17" s="2"/>
      <c r="L17" s="2"/>
      <c r="M17" s="2"/>
      <c r="N17" s="2"/>
      <c r="O17" s="2"/>
      <c r="P17" s="2"/>
      <c r="T17" s="5"/>
    </row>
    <row r="18" spans="2:20" hidden="1">
      <c r="B18" s="3"/>
      <c r="C18" s="3"/>
      <c r="E18" s="1"/>
      <c r="F18" s="6"/>
      <c r="K18" s="2"/>
      <c r="L18" s="2"/>
      <c r="M18" s="2"/>
      <c r="N18" s="2"/>
      <c r="O18" s="2"/>
      <c r="P18" s="2"/>
      <c r="T18" s="5"/>
    </row>
    <row r="19" spans="2:20" hidden="1">
      <c r="B19" s="3"/>
      <c r="C19" s="3"/>
      <c r="E19" s="1"/>
      <c r="F19" s="6"/>
      <c r="K19" s="2"/>
      <c r="L19" s="2"/>
      <c r="M19" s="2"/>
      <c r="N19" s="2"/>
      <c r="O19" s="2"/>
      <c r="P19" s="2"/>
      <c r="T19" s="5"/>
    </row>
    <row r="20" spans="2:20" hidden="1">
      <c r="B20" s="3"/>
      <c r="C20" s="3"/>
      <c r="E20" s="1"/>
      <c r="F20" s="6"/>
      <c r="K20" s="2"/>
      <c r="L20" s="2"/>
      <c r="M20" s="2"/>
      <c r="N20" s="2"/>
      <c r="O20" s="2"/>
      <c r="P20" s="2"/>
      <c r="T20" s="5"/>
    </row>
    <row r="21" spans="2:20" hidden="1">
      <c r="B21" s="3"/>
      <c r="C21" s="3"/>
      <c r="E21" s="1"/>
      <c r="F21" s="6"/>
      <c r="K21" s="2"/>
      <c r="L21" s="2"/>
      <c r="M21" s="2"/>
      <c r="N21" s="2"/>
      <c r="O21" s="2"/>
      <c r="P21" s="2"/>
      <c r="T21" s="5"/>
    </row>
    <row r="22" spans="2:20" hidden="1">
      <c r="B22" s="3"/>
      <c r="C22" s="3"/>
      <c r="E22" s="1"/>
      <c r="F22" s="6"/>
      <c r="K22" s="2"/>
      <c r="L22" s="2"/>
      <c r="M22" s="2"/>
      <c r="N22" s="2"/>
      <c r="O22" s="2"/>
      <c r="P22" s="2"/>
      <c r="T22" s="5"/>
    </row>
    <row r="23" spans="2:20" hidden="1">
      <c r="B23" s="3"/>
      <c r="C23" s="3"/>
      <c r="E23" s="1"/>
      <c r="F23" s="6"/>
      <c r="K23" s="2"/>
      <c r="L23" s="2"/>
      <c r="M23" s="2"/>
      <c r="N23" s="2"/>
      <c r="O23" s="2"/>
      <c r="P23" s="2"/>
      <c r="T23" s="5"/>
    </row>
    <row r="24" spans="2:20" hidden="1">
      <c r="B24" s="3"/>
      <c r="C24" s="3"/>
      <c r="E24" s="1"/>
      <c r="F24" s="6"/>
      <c r="K24" s="2"/>
      <c r="L24" s="2"/>
      <c r="M24" s="2"/>
      <c r="N24" s="2"/>
      <c r="O24" s="2"/>
      <c r="P24" s="2"/>
      <c r="T24" s="5"/>
    </row>
    <row r="25" spans="2:20" hidden="1">
      <c r="B25" s="3"/>
      <c r="C25" s="3"/>
      <c r="E25" s="1"/>
      <c r="F25" s="6"/>
      <c r="K25" s="2"/>
      <c r="L25" s="2"/>
      <c r="M25" s="2"/>
      <c r="N25" s="2"/>
      <c r="O25" s="2"/>
      <c r="P25" s="2"/>
      <c r="T25" s="5"/>
    </row>
    <row r="26" spans="2:20" hidden="1">
      <c r="J26" s="2"/>
      <c r="K26" s="2"/>
      <c r="L26" s="2"/>
      <c r="M26" s="2"/>
      <c r="N26" s="2"/>
      <c r="O26" s="2"/>
      <c r="P26" s="2"/>
    </row>
  </sheetData>
  <mergeCells count="1">
    <mergeCell ref="B2:C2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zoomScaleNormal="100" workbookViewId="0">
      <selection activeCell="F15" sqref="F15"/>
    </sheetView>
  </sheetViews>
  <sheetFormatPr baseColWidth="10" defaultColWidth="0" defaultRowHeight="15" zeroHeight="1"/>
  <cols>
    <col min="1" max="1" width="3" customWidth="1"/>
    <col min="2" max="2" width="39.28515625" bestFit="1" customWidth="1"/>
    <col min="3" max="3" width="25" style="43" bestFit="1" customWidth="1"/>
    <col min="4" max="4" width="12" style="98" bestFit="1" customWidth="1"/>
    <col min="5" max="5" width="20.85546875" bestFit="1" customWidth="1"/>
    <col min="6" max="6" width="16.5703125" bestFit="1" customWidth="1"/>
    <col min="7" max="7" width="27.42578125" bestFit="1" customWidth="1"/>
  </cols>
  <sheetData>
    <row r="1" spans="1:7" ht="21.75" thickBot="1">
      <c r="A1" s="9"/>
      <c r="B1" s="9"/>
      <c r="C1" s="42"/>
      <c r="D1" s="96"/>
      <c r="E1" s="9"/>
      <c r="F1" s="9"/>
      <c r="G1" s="9"/>
    </row>
    <row r="2" spans="1:7" ht="21.75" thickBot="1">
      <c r="A2" s="10"/>
      <c r="B2" s="36" t="s">
        <v>15</v>
      </c>
      <c r="C2" s="37" t="s">
        <v>20</v>
      </c>
      <c r="D2" s="97" t="s">
        <v>105</v>
      </c>
      <c r="E2" s="37" t="s">
        <v>21</v>
      </c>
      <c r="F2" s="37" t="s">
        <v>32</v>
      </c>
      <c r="G2" s="38" t="s">
        <v>22</v>
      </c>
    </row>
    <row r="3" spans="1:7" ht="21">
      <c r="A3" s="10"/>
      <c r="B3" s="33" t="s">
        <v>19</v>
      </c>
      <c r="C3" s="44">
        <v>500340</v>
      </c>
      <c r="D3" s="99">
        <v>37.770000000000003</v>
      </c>
      <c r="E3" s="44" t="s">
        <v>23</v>
      </c>
      <c r="F3" s="44" t="s">
        <v>35</v>
      </c>
      <c r="G3" s="45" t="s">
        <v>24</v>
      </c>
    </row>
    <row r="4" spans="1:7" ht="21">
      <c r="A4" s="10"/>
      <c r="B4" s="27" t="s">
        <v>57</v>
      </c>
      <c r="C4" s="46">
        <v>696960</v>
      </c>
      <c r="D4" s="100">
        <v>231.84</v>
      </c>
      <c r="E4" s="46" t="s">
        <v>47</v>
      </c>
      <c r="F4" s="46" t="s">
        <v>35</v>
      </c>
      <c r="G4" s="47" t="s">
        <v>24</v>
      </c>
    </row>
    <row r="5" spans="1:7" ht="21">
      <c r="A5" s="10"/>
      <c r="B5" s="28" t="s">
        <v>26</v>
      </c>
      <c r="C5" s="48">
        <v>850663</v>
      </c>
      <c r="D5" s="101"/>
      <c r="E5" s="48" t="s">
        <v>27</v>
      </c>
      <c r="F5" s="48" t="s">
        <v>36</v>
      </c>
      <c r="G5" s="49" t="s">
        <v>37</v>
      </c>
    </row>
    <row r="6" spans="1:7" ht="21">
      <c r="A6" s="10"/>
      <c r="B6" s="28" t="s">
        <v>45</v>
      </c>
      <c r="C6" s="48">
        <v>851995</v>
      </c>
      <c r="D6" s="101"/>
      <c r="E6" s="48" t="s">
        <v>46</v>
      </c>
      <c r="F6" s="48" t="s">
        <v>36</v>
      </c>
      <c r="G6" s="49" t="s">
        <v>37</v>
      </c>
    </row>
    <row r="7" spans="1:7" ht="21">
      <c r="A7" s="10"/>
      <c r="B7" s="34" t="s">
        <v>25</v>
      </c>
      <c r="C7" s="50" t="s">
        <v>28</v>
      </c>
      <c r="D7" s="102"/>
      <c r="E7" s="50"/>
      <c r="F7" s="50"/>
      <c r="G7" s="51" t="s">
        <v>29</v>
      </c>
    </row>
    <row r="8" spans="1:7" ht="21">
      <c r="A8" s="10"/>
      <c r="B8" s="34" t="s">
        <v>44</v>
      </c>
      <c r="C8" s="50"/>
      <c r="D8" s="102"/>
      <c r="E8" s="50"/>
      <c r="F8" s="50"/>
      <c r="G8" s="51"/>
    </row>
    <row r="9" spans="1:7" ht="21">
      <c r="A9" s="10"/>
      <c r="B9" s="29" t="s">
        <v>30</v>
      </c>
      <c r="C9" s="52">
        <v>885166</v>
      </c>
      <c r="D9" s="103"/>
      <c r="E9" s="52" t="s">
        <v>31</v>
      </c>
      <c r="F9" s="52" t="s">
        <v>33</v>
      </c>
      <c r="G9" s="53" t="s">
        <v>34</v>
      </c>
    </row>
    <row r="10" spans="1:7" ht="21">
      <c r="A10" s="10"/>
      <c r="B10" s="29" t="s">
        <v>56</v>
      </c>
      <c r="C10" s="52">
        <v>888452</v>
      </c>
      <c r="D10" s="103"/>
      <c r="E10" s="52" t="s">
        <v>48</v>
      </c>
      <c r="F10" s="52" t="s">
        <v>38</v>
      </c>
      <c r="G10" s="53" t="s">
        <v>34</v>
      </c>
    </row>
    <row r="11" spans="1:7" ht="21">
      <c r="A11" s="10"/>
      <c r="B11" s="30" t="s">
        <v>42</v>
      </c>
      <c r="C11" s="54">
        <v>853687</v>
      </c>
      <c r="D11" s="104"/>
      <c r="E11" s="54" t="s">
        <v>43</v>
      </c>
      <c r="F11" s="54" t="s">
        <v>38</v>
      </c>
      <c r="G11" s="55" t="s">
        <v>39</v>
      </c>
    </row>
    <row r="12" spans="1:7" ht="21">
      <c r="A12" s="10"/>
      <c r="B12" s="30" t="s">
        <v>54</v>
      </c>
      <c r="C12" s="54">
        <v>576798</v>
      </c>
      <c r="D12" s="104"/>
      <c r="E12" s="54" t="s">
        <v>49</v>
      </c>
      <c r="F12" s="54" t="s">
        <v>33</v>
      </c>
      <c r="G12" s="55" t="s">
        <v>39</v>
      </c>
    </row>
    <row r="13" spans="1:7" ht="21">
      <c r="A13" s="10"/>
      <c r="B13" s="31" t="s">
        <v>58</v>
      </c>
      <c r="C13" s="56" t="s">
        <v>40</v>
      </c>
      <c r="D13" s="105"/>
      <c r="E13" s="56" t="s">
        <v>41</v>
      </c>
      <c r="F13" s="56" t="s">
        <v>36</v>
      </c>
      <c r="G13" s="57" t="s">
        <v>50</v>
      </c>
    </row>
    <row r="14" spans="1:7" ht="21.75" thickBot="1">
      <c r="A14" s="10"/>
      <c r="B14" s="32" t="s">
        <v>55</v>
      </c>
      <c r="C14" s="58" t="s">
        <v>51</v>
      </c>
      <c r="D14" s="106"/>
      <c r="E14" s="58" t="s">
        <v>52</v>
      </c>
      <c r="F14" s="58" t="s">
        <v>36</v>
      </c>
      <c r="G14" s="59" t="s">
        <v>50</v>
      </c>
    </row>
    <row r="15" spans="1:7" ht="21">
      <c r="A15" s="9"/>
      <c r="B15" s="9"/>
      <c r="C15" s="42"/>
      <c r="D15" s="96"/>
      <c r="E15" s="9"/>
      <c r="F15" s="9"/>
      <c r="G15" s="9"/>
    </row>
    <row r="16" spans="1:7" hidden="1"/>
    <row r="17" hidden="1"/>
    <row r="18" hidden="1"/>
  </sheetData>
  <phoneticPr fontId="8" type="noConversion"/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E22" sqref="E22"/>
    </sheetView>
  </sheetViews>
  <sheetFormatPr baseColWidth="10" defaultColWidth="0" defaultRowHeight="15"/>
  <cols>
    <col min="1" max="1" width="4.85546875" customWidth="1"/>
    <col min="2" max="2" width="28.140625" customWidth="1"/>
    <col min="3" max="3" width="11.42578125" bestFit="1" customWidth="1"/>
    <col min="4" max="4" width="21.140625" bestFit="1" customWidth="1"/>
    <col min="5" max="5" width="16.140625" bestFit="1" customWidth="1"/>
    <col min="6" max="6" width="28.42578125" bestFit="1" customWidth="1"/>
    <col min="7" max="7" width="24" style="74" bestFit="1" customWidth="1"/>
    <col min="8" max="8" width="54.7109375" style="72" bestFit="1" customWidth="1"/>
  </cols>
  <sheetData>
    <row r="1" spans="1:8" s="43" customFormat="1" ht="15.75" thickBot="1">
      <c r="A1" s="91"/>
      <c r="B1" s="92" t="s">
        <v>15</v>
      </c>
      <c r="C1" s="92" t="s">
        <v>68</v>
      </c>
      <c r="D1" s="92" t="s">
        <v>93</v>
      </c>
      <c r="E1" s="92" t="s">
        <v>94</v>
      </c>
      <c r="F1" s="92" t="s">
        <v>95</v>
      </c>
      <c r="G1" s="93" t="s">
        <v>18</v>
      </c>
      <c r="H1" s="94"/>
    </row>
    <row r="2" spans="1:8">
      <c r="A2" s="82"/>
      <c r="B2" s="79" t="s">
        <v>19</v>
      </c>
      <c r="C2" s="80">
        <f ca="1">TODAY()</f>
        <v>40210</v>
      </c>
      <c r="D2" s="81">
        <f>+'Kurshistorie adidas'!N7</f>
        <v>36.92</v>
      </c>
      <c r="E2" s="81">
        <f>+Stammdaten!D3</f>
        <v>37.770000000000003</v>
      </c>
      <c r="F2" s="81">
        <f>+D2-E2</f>
        <v>-0.85000000000000142</v>
      </c>
      <c r="G2" s="83">
        <f>+D2/E2-1*100%</f>
        <v>-2.2504633306857369E-2</v>
      </c>
    </row>
    <row r="3" spans="1:8">
      <c r="A3" s="84"/>
      <c r="B3" s="76" t="s">
        <v>57</v>
      </c>
      <c r="C3" s="77">
        <f ca="1">TODAY()</f>
        <v>40210</v>
      </c>
      <c r="D3" s="81">
        <f>+'Kurshistorie Puma'!J9</f>
        <v>218.85</v>
      </c>
      <c r="E3" s="78">
        <f>+Stammdaten!D4</f>
        <v>231.84</v>
      </c>
      <c r="F3" s="81">
        <f>+D3-E3</f>
        <v>-12.990000000000009</v>
      </c>
      <c r="G3" s="83">
        <f>+D3/E3-1*100%</f>
        <v>-5.6030020703933814E-2</v>
      </c>
    </row>
    <row r="4" spans="1:8">
      <c r="A4" s="84"/>
      <c r="B4" s="76" t="s">
        <v>26</v>
      </c>
      <c r="C4" s="77">
        <f ca="1">TODAY()</f>
        <v>40210</v>
      </c>
      <c r="D4" s="78" t="str">
        <f>coAK</f>
        <v xml:space="preserve"> 38,990 EUR</v>
      </c>
      <c r="E4" s="78">
        <f>ColaKK</f>
        <v>0</v>
      </c>
      <c r="F4" s="78" t="e">
        <f>E4-D4</f>
        <v>#VALUE!</v>
      </c>
      <c r="G4" s="85" t="e">
        <f ca="1">SUM(D4-C4)/D4</f>
        <v>#VALUE!</v>
      </c>
    </row>
    <row r="5" spans="1:8">
      <c r="A5" s="84"/>
      <c r="B5" s="76" t="s">
        <v>45</v>
      </c>
      <c r="C5" s="77">
        <f ca="1">TODAY()</f>
        <v>40210</v>
      </c>
      <c r="D5" s="78" t="str">
        <f>peAK</f>
        <v xml:space="preserve"> 42,940 EUR</v>
      </c>
      <c r="E5" s="78">
        <f>PepsiKK</f>
        <v>0</v>
      </c>
      <c r="F5" s="78" t="e">
        <f>E5-D5</f>
        <v>#VALUE!</v>
      </c>
      <c r="G5" s="85" t="e">
        <f ca="1">SUM(D5-C5)/D5</f>
        <v>#VALUE!</v>
      </c>
    </row>
    <row r="6" spans="1:8">
      <c r="A6" s="84"/>
      <c r="B6" s="76" t="s">
        <v>30</v>
      </c>
      <c r="C6" s="77">
        <f ca="1">TODAY()</f>
        <v>40210</v>
      </c>
      <c r="D6" s="78" t="str">
        <f>hyAK</f>
        <v xml:space="preserve"> 12,000 EUR</v>
      </c>
      <c r="E6" s="78">
        <f>HyundaiKK</f>
        <v>0</v>
      </c>
      <c r="F6" s="78" t="e">
        <f>E6-D6</f>
        <v>#VALUE!</v>
      </c>
      <c r="G6" s="85" t="e">
        <f ca="1">SUM(D6-C6)/D6</f>
        <v>#VALUE!</v>
      </c>
    </row>
    <row r="7" spans="1:8">
      <c r="A7" s="84"/>
      <c r="B7" s="76" t="s">
        <v>56</v>
      </c>
      <c r="C7" s="77">
        <f ca="1">TODAY()</f>
        <v>40210</v>
      </c>
      <c r="D7" s="78" t="str">
        <f>toAK</f>
        <v xml:space="preserve"> 79,330 USD</v>
      </c>
      <c r="E7" s="78">
        <f>ToyotaKK</f>
        <v>0</v>
      </c>
      <c r="F7" s="78" t="e">
        <f>E7-D7</f>
        <v>#VALUE!</v>
      </c>
      <c r="G7" s="85" t="e">
        <f ca="1">SUM(D7-C7)/D7</f>
        <v>#VALUE!</v>
      </c>
    </row>
    <row r="8" spans="1:8">
      <c r="A8" s="84"/>
      <c r="B8" s="76" t="s">
        <v>42</v>
      </c>
      <c r="C8" s="77">
        <f ca="1">TODAY()</f>
        <v>40210</v>
      </c>
      <c r="D8" s="78" t="str">
        <f>soAK</f>
        <v xml:space="preserve"> 24,120 EUR</v>
      </c>
      <c r="E8" s="78">
        <f>SonyKK</f>
        <v>0</v>
      </c>
      <c r="F8" s="78" t="e">
        <f>E8-D8</f>
        <v>#VALUE!</v>
      </c>
      <c r="G8" s="85" t="e">
        <f ca="1">SUM(D8-C8)/D8</f>
        <v>#VALUE!</v>
      </c>
    </row>
    <row r="9" spans="1:8">
      <c r="A9" s="84"/>
      <c r="B9" s="76" t="s">
        <v>54</v>
      </c>
      <c r="C9" s="77">
        <f ca="1">TODAY()</f>
        <v>40210</v>
      </c>
      <c r="D9" s="78" t="str">
        <f>lgAK</f>
        <v xml:space="preserve"> 18,180 USD</v>
      </c>
      <c r="E9" s="78">
        <f>LGKK</f>
        <v>0</v>
      </c>
      <c r="F9" s="78" t="e">
        <f>E9-D9</f>
        <v>#VALUE!</v>
      </c>
      <c r="G9" s="85" t="e">
        <f ca="1">SUM(D9-C9)/D9</f>
        <v>#VALUE!</v>
      </c>
    </row>
    <row r="10" spans="1:8">
      <c r="A10" s="84"/>
      <c r="B10" s="76" t="s">
        <v>58</v>
      </c>
      <c r="C10" s="77">
        <f ca="1">TODAY()</f>
        <v>40210</v>
      </c>
      <c r="D10" s="78" t="str">
        <f>viAK</f>
        <v xml:space="preserve"> 84,470 USD</v>
      </c>
      <c r="E10" s="78">
        <f>VisaKK</f>
        <v>0</v>
      </c>
      <c r="F10" s="78" t="e">
        <f>E10-D10</f>
        <v>#VALUE!</v>
      </c>
      <c r="G10" s="85" t="e">
        <f ca="1">SUM(D10-C10)/D10</f>
        <v>#VALUE!</v>
      </c>
    </row>
    <row r="11" spans="1:8" ht="15.75" thickBot="1">
      <c r="A11" s="86"/>
      <c r="B11" s="87" t="s">
        <v>55</v>
      </c>
      <c r="C11" s="88">
        <f ca="1">TODAY()</f>
        <v>40210</v>
      </c>
      <c r="D11" s="89" t="str">
        <f>maAK</f>
        <v xml:space="preserve"> 254,3499 USD</v>
      </c>
      <c r="E11" s="89">
        <f>MastercardKK</f>
        <v>0</v>
      </c>
      <c r="F11" s="89" t="e">
        <f>E11-D11</f>
        <v>#VALUE!</v>
      </c>
      <c r="G11" s="90" t="e">
        <f ca="1">SUM(D11-C11)/D11</f>
        <v>#VALUE!</v>
      </c>
    </row>
    <row r="12" spans="1:8">
      <c r="D12" s="3"/>
      <c r="E12" s="3"/>
      <c r="F12" s="3"/>
    </row>
    <row r="13" spans="1:8">
      <c r="D13" s="3"/>
      <c r="E13" s="3"/>
      <c r="F13" s="3"/>
      <c r="G13" s="75"/>
      <c r="H13" s="73"/>
    </row>
    <row r="14" spans="1:8">
      <c r="D14" s="3"/>
      <c r="E14" s="3"/>
      <c r="F14" s="3"/>
    </row>
    <row r="15" spans="1:8">
      <c r="D15" s="3"/>
      <c r="E15" s="3"/>
      <c r="F15" s="3"/>
    </row>
    <row r="16" spans="1:8">
      <c r="D16" s="3"/>
      <c r="E16" s="3"/>
      <c r="F16" s="3"/>
    </row>
    <row r="17" spans="4:6">
      <c r="D17" s="3"/>
      <c r="E17" s="3"/>
      <c r="F17" s="3"/>
    </row>
    <row r="18" spans="4:6">
      <c r="D18" s="3"/>
      <c r="E18" s="3"/>
      <c r="F18" s="3"/>
    </row>
    <row r="19" spans="4:6">
      <c r="D19" s="3"/>
      <c r="E19" s="3"/>
      <c r="F19" s="3"/>
    </row>
    <row r="20" spans="4:6">
      <c r="D20" s="3"/>
      <c r="E20" s="3"/>
      <c r="F20" s="3"/>
    </row>
    <row r="21" spans="4:6">
      <c r="D21" s="3"/>
      <c r="E21" s="3"/>
      <c r="F21" s="3"/>
    </row>
    <row r="22" spans="4:6">
      <c r="D22" s="3"/>
      <c r="E22" s="3"/>
      <c r="F22" s="3"/>
    </row>
  </sheetData>
  <autoFilter ref="B1:H1"/>
  <phoneticPr fontId="8" type="noConversion"/>
  <conditionalFormatting sqref="G2:H11">
    <cfRule type="cellIs" dxfId="2" priority="1" stopIfTrue="1" operator="equal">
      <formula>0</formula>
    </cfRule>
    <cfRule type="cellIs" dxfId="1" priority="2" stopIfTrue="1" operator="greaterThan">
      <formula>0</formula>
    </cfRule>
    <cfRule type="cellIs" dxfId="0" priority="3" stopIfTrue="1" operator="less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P1021"/>
  <sheetViews>
    <sheetView tabSelected="1" workbookViewId="0">
      <selection activeCell="M5" sqref="M5"/>
    </sheetView>
  </sheetViews>
  <sheetFormatPr baseColWidth="10" defaultRowHeight="15"/>
  <cols>
    <col min="2" max="2" width="31" bestFit="1" customWidth="1"/>
    <col min="3" max="3" width="9.7109375" customWidth="1"/>
    <col min="4" max="4" width="7" customWidth="1"/>
    <col min="5" max="5" width="13.28515625" bestFit="1" customWidth="1"/>
    <col min="6" max="6" width="8.7109375" customWidth="1"/>
    <col min="8" max="8" width="5.7109375" customWidth="1"/>
    <col min="9" max="9" width="12" bestFit="1" customWidth="1"/>
    <col min="13" max="13" width="12.85546875" bestFit="1" customWidth="1"/>
    <col min="14" max="14" width="14.85546875" bestFit="1" customWidth="1"/>
  </cols>
  <sheetData>
    <row r="1" spans="2:16">
      <c r="M1" s="109"/>
      <c r="N1" s="109"/>
      <c r="O1" s="109"/>
      <c r="P1" s="109"/>
    </row>
    <row r="2" spans="2:16">
      <c r="B2" t="s">
        <v>96</v>
      </c>
      <c r="M2" s="108" t="s">
        <v>121</v>
      </c>
      <c r="N2" s="108"/>
    </row>
    <row r="3" spans="2:16">
      <c r="B3" t="s">
        <v>97</v>
      </c>
      <c r="C3">
        <v>500340</v>
      </c>
      <c r="D3" t="s">
        <v>98</v>
      </c>
      <c r="E3" t="s">
        <v>23</v>
      </c>
      <c r="F3" t="s">
        <v>99</v>
      </c>
      <c r="G3" t="s">
        <v>100</v>
      </c>
      <c r="H3" t="s">
        <v>101</v>
      </c>
      <c r="I3" t="s">
        <v>35</v>
      </c>
    </row>
    <row r="5" spans="2:16">
      <c r="B5" t="s">
        <v>102</v>
      </c>
      <c r="M5" t="s">
        <v>106</v>
      </c>
      <c r="N5" t="s">
        <v>107</v>
      </c>
    </row>
    <row r="6" spans="2:16">
      <c r="B6" t="s">
        <v>68</v>
      </c>
      <c r="C6" t="s">
        <v>103</v>
      </c>
      <c r="D6" t="s">
        <v>70</v>
      </c>
      <c r="E6" t="s">
        <v>69</v>
      </c>
      <c r="F6" t="s">
        <v>104</v>
      </c>
      <c r="M6" t="s">
        <v>108</v>
      </c>
      <c r="N6" t="s">
        <v>122</v>
      </c>
    </row>
    <row r="7" spans="2:16">
      <c r="B7" s="39">
        <v>40207</v>
      </c>
      <c r="C7">
        <v>36.594999999999999</v>
      </c>
      <c r="D7">
        <v>36.055</v>
      </c>
      <c r="E7">
        <v>37.1</v>
      </c>
      <c r="F7">
        <v>36.909999999999997</v>
      </c>
      <c r="M7" t="s">
        <v>109</v>
      </c>
      <c r="N7">
        <v>36.92</v>
      </c>
    </row>
    <row r="8" spans="2:16">
      <c r="B8" s="39">
        <v>40206</v>
      </c>
      <c r="C8">
        <v>37.380000000000003</v>
      </c>
      <c r="D8">
        <v>36.29</v>
      </c>
      <c r="E8">
        <v>37.53</v>
      </c>
      <c r="F8">
        <v>36.29</v>
      </c>
      <c r="M8" t="s">
        <v>110</v>
      </c>
      <c r="N8" t="s">
        <v>111</v>
      </c>
    </row>
    <row r="9" spans="2:16">
      <c r="B9" s="39">
        <v>40205</v>
      </c>
      <c r="C9">
        <v>36.78</v>
      </c>
      <c r="D9">
        <v>36.4</v>
      </c>
      <c r="E9">
        <v>37.200000000000003</v>
      </c>
      <c r="F9">
        <v>36.914999999999999</v>
      </c>
      <c r="M9" t="s">
        <v>112</v>
      </c>
      <c r="N9">
        <v>0.01</v>
      </c>
    </row>
    <row r="10" spans="2:16">
      <c r="B10" s="39">
        <v>40204</v>
      </c>
      <c r="C10">
        <v>36.575000000000003</v>
      </c>
      <c r="D10">
        <v>36.520000000000003</v>
      </c>
      <c r="E10">
        <v>37.18</v>
      </c>
      <c r="F10">
        <v>37.1</v>
      </c>
      <c r="M10" t="s">
        <v>113</v>
      </c>
      <c r="N10" s="60">
        <v>2.9999999999999997E-4</v>
      </c>
    </row>
    <row r="11" spans="2:16">
      <c r="B11" s="39">
        <v>40203</v>
      </c>
      <c r="C11">
        <v>36.619999999999997</v>
      </c>
      <c r="D11">
        <v>36.409999999999997</v>
      </c>
      <c r="E11">
        <v>37.484999999999999</v>
      </c>
      <c r="F11">
        <v>37.104999999999997</v>
      </c>
      <c r="M11" t="s">
        <v>114</v>
      </c>
      <c r="N11">
        <v>36.99</v>
      </c>
    </row>
    <row r="12" spans="2:16">
      <c r="B12" s="39">
        <v>40200</v>
      </c>
      <c r="C12">
        <v>37.11</v>
      </c>
      <c r="D12">
        <v>36.450000000000003</v>
      </c>
      <c r="E12">
        <v>37.229999999999997</v>
      </c>
      <c r="F12">
        <v>36.9</v>
      </c>
      <c r="M12" t="s">
        <v>115</v>
      </c>
      <c r="N12">
        <v>36.369999999999997</v>
      </c>
    </row>
    <row r="13" spans="2:16">
      <c r="B13" s="39">
        <v>40199</v>
      </c>
      <c r="C13">
        <v>38.454999999999998</v>
      </c>
      <c r="D13">
        <v>36.950000000000003</v>
      </c>
      <c r="E13">
        <v>38.5</v>
      </c>
      <c r="F13">
        <v>37.08</v>
      </c>
    </row>
    <row r="14" spans="2:16">
      <c r="B14" s="39">
        <v>40198</v>
      </c>
      <c r="C14">
        <v>38.744999999999997</v>
      </c>
      <c r="D14">
        <v>38.01</v>
      </c>
      <c r="E14">
        <v>38.814999999999998</v>
      </c>
      <c r="F14">
        <v>38.195</v>
      </c>
      <c r="M14" t="s">
        <v>106</v>
      </c>
      <c r="N14" t="s">
        <v>116</v>
      </c>
    </row>
    <row r="15" spans="2:16">
      <c r="B15" s="39">
        <v>40197</v>
      </c>
      <c r="C15">
        <v>39.049999999999997</v>
      </c>
      <c r="D15">
        <v>38.274999999999999</v>
      </c>
      <c r="E15">
        <v>39.15</v>
      </c>
      <c r="F15">
        <v>38.85</v>
      </c>
      <c r="M15" t="s">
        <v>117</v>
      </c>
      <c r="N15" t="s">
        <v>123</v>
      </c>
    </row>
    <row r="16" spans="2:16">
      <c r="B16" s="39">
        <v>40196</v>
      </c>
      <c r="C16">
        <v>39.034999999999997</v>
      </c>
      <c r="D16">
        <v>38.83</v>
      </c>
      <c r="E16">
        <v>39.204999999999998</v>
      </c>
      <c r="F16">
        <v>39.17</v>
      </c>
      <c r="M16" t="s">
        <v>118</v>
      </c>
      <c r="N16">
        <v>36.96</v>
      </c>
    </row>
    <row r="17" spans="2:14">
      <c r="B17" s="39">
        <v>40193</v>
      </c>
      <c r="C17">
        <v>39.15</v>
      </c>
      <c r="D17">
        <v>38.594999999999999</v>
      </c>
      <c r="E17">
        <v>39.42</v>
      </c>
      <c r="F17">
        <v>38.914999999999999</v>
      </c>
      <c r="M17" t="s">
        <v>119</v>
      </c>
      <c r="N17">
        <v>36.96</v>
      </c>
    </row>
    <row r="18" spans="2:14">
      <c r="B18" s="39">
        <v>40192</v>
      </c>
      <c r="C18">
        <v>38.4</v>
      </c>
      <c r="D18">
        <v>38.229999999999997</v>
      </c>
      <c r="E18">
        <v>38.979999999999997</v>
      </c>
      <c r="F18">
        <v>38.875</v>
      </c>
      <c r="M18" t="s">
        <v>106</v>
      </c>
      <c r="N18" t="s">
        <v>120</v>
      </c>
    </row>
    <row r="19" spans="2:14">
      <c r="B19" s="39">
        <v>40191</v>
      </c>
      <c r="C19">
        <v>38.75</v>
      </c>
      <c r="D19">
        <v>37.9</v>
      </c>
      <c r="E19">
        <v>38.81</v>
      </c>
      <c r="F19">
        <v>38.104999999999997</v>
      </c>
      <c r="M19" t="s">
        <v>117</v>
      </c>
      <c r="N19" t="s">
        <v>124</v>
      </c>
    </row>
    <row r="20" spans="2:14">
      <c r="B20" s="39">
        <v>40190</v>
      </c>
      <c r="C20">
        <v>39.94</v>
      </c>
      <c r="D20">
        <v>38.5</v>
      </c>
      <c r="E20">
        <v>40</v>
      </c>
      <c r="F20">
        <v>38.594999999999999</v>
      </c>
      <c r="M20" t="s">
        <v>118</v>
      </c>
      <c r="N20">
        <v>36.950000000000003</v>
      </c>
    </row>
    <row r="21" spans="2:14">
      <c r="B21" s="39">
        <v>40189</v>
      </c>
      <c r="C21">
        <v>39.75</v>
      </c>
      <c r="D21">
        <v>39.555</v>
      </c>
      <c r="E21">
        <v>39.945</v>
      </c>
      <c r="F21">
        <v>39.85</v>
      </c>
      <c r="M21" t="s">
        <v>119</v>
      </c>
      <c r="N21">
        <v>36.979999999999997</v>
      </c>
    </row>
    <row r="22" spans="2:14">
      <c r="B22" s="39">
        <v>40186</v>
      </c>
      <c r="C22">
        <v>39.725000000000001</v>
      </c>
      <c r="D22">
        <v>39.25</v>
      </c>
      <c r="E22">
        <v>39.994999999999997</v>
      </c>
      <c r="F22">
        <v>39.6</v>
      </c>
    </row>
    <row r="23" spans="2:14">
      <c r="B23" s="39">
        <v>40185</v>
      </c>
      <c r="C23">
        <v>39.365000000000002</v>
      </c>
      <c r="D23">
        <v>39.115000000000002</v>
      </c>
      <c r="E23">
        <v>40</v>
      </c>
      <c r="F23">
        <v>39.744999999999997</v>
      </c>
    </row>
    <row r="24" spans="2:14">
      <c r="B24" s="39">
        <v>40184</v>
      </c>
      <c r="C24">
        <v>39.799999999999997</v>
      </c>
      <c r="D24">
        <v>39.094999999999999</v>
      </c>
      <c r="E24">
        <v>40.064999999999998</v>
      </c>
      <c r="F24">
        <v>39.4</v>
      </c>
    </row>
    <row r="25" spans="2:14">
      <c r="B25" s="39">
        <v>40183</v>
      </c>
      <c r="C25">
        <v>39</v>
      </c>
      <c r="D25">
        <v>38.82</v>
      </c>
      <c r="E25">
        <v>40.049999999999997</v>
      </c>
      <c r="F25">
        <v>39.72</v>
      </c>
    </row>
    <row r="26" spans="2:14">
      <c r="B26" s="39">
        <v>40182</v>
      </c>
      <c r="C26">
        <v>37.96</v>
      </c>
      <c r="D26">
        <v>37.685000000000002</v>
      </c>
      <c r="E26">
        <v>38.524999999999999</v>
      </c>
      <c r="F26">
        <v>38.505000000000003</v>
      </c>
    </row>
    <row r="27" spans="2:14">
      <c r="B27" s="39">
        <v>40177</v>
      </c>
      <c r="C27">
        <v>38.29</v>
      </c>
      <c r="D27">
        <v>37.659999999999997</v>
      </c>
      <c r="E27">
        <v>38.39</v>
      </c>
      <c r="F27">
        <v>37.770000000000003</v>
      </c>
    </row>
    <row r="28" spans="2:14">
      <c r="B28" s="39">
        <v>40176</v>
      </c>
      <c r="C28">
        <v>38.64</v>
      </c>
      <c r="D28">
        <v>38.18</v>
      </c>
      <c r="E28">
        <v>38.78</v>
      </c>
      <c r="F28">
        <v>38.39</v>
      </c>
    </row>
    <row r="29" spans="2:14">
      <c r="B29" s="39">
        <v>40175</v>
      </c>
      <c r="C29">
        <v>39</v>
      </c>
      <c r="D29">
        <v>38.5</v>
      </c>
      <c r="E29">
        <v>39</v>
      </c>
      <c r="F29">
        <v>38.76</v>
      </c>
    </row>
    <row r="30" spans="2:14">
      <c r="B30" s="39">
        <v>40170</v>
      </c>
      <c r="C30">
        <v>38.840000000000003</v>
      </c>
      <c r="D30">
        <v>38.299999999999997</v>
      </c>
      <c r="E30">
        <v>38.840000000000003</v>
      </c>
      <c r="F30">
        <v>38.409999999999997</v>
      </c>
    </row>
    <row r="31" spans="2:14">
      <c r="B31" s="39">
        <v>40169</v>
      </c>
      <c r="C31">
        <v>38.75</v>
      </c>
      <c r="D31">
        <v>38.35</v>
      </c>
      <c r="E31">
        <v>38.99</v>
      </c>
      <c r="F31">
        <v>38.549999999999997</v>
      </c>
    </row>
    <row r="32" spans="2:14">
      <c r="B32" s="39">
        <v>40168</v>
      </c>
      <c r="C32">
        <v>38.69</v>
      </c>
      <c r="D32">
        <v>38.549999999999997</v>
      </c>
      <c r="E32">
        <v>39.28</v>
      </c>
      <c r="F32">
        <v>38.75</v>
      </c>
    </row>
    <row r="33" spans="2:6">
      <c r="B33" s="39">
        <v>40165</v>
      </c>
      <c r="C33">
        <v>38.85</v>
      </c>
      <c r="D33">
        <v>38.36</v>
      </c>
      <c r="E33">
        <v>39.299999999999997</v>
      </c>
      <c r="F33">
        <v>38.57</v>
      </c>
    </row>
    <row r="34" spans="2:6">
      <c r="B34" s="39">
        <v>40164</v>
      </c>
      <c r="C34">
        <v>38.200000000000003</v>
      </c>
      <c r="D34">
        <v>37.979999999999997</v>
      </c>
      <c r="E34">
        <v>38.76</v>
      </c>
      <c r="F34">
        <v>38.630000000000003</v>
      </c>
    </row>
    <row r="35" spans="2:6">
      <c r="B35" s="39">
        <v>40163</v>
      </c>
      <c r="C35">
        <v>37.97</v>
      </c>
      <c r="D35">
        <v>37.93</v>
      </c>
      <c r="E35">
        <v>38.49</v>
      </c>
      <c r="F35">
        <v>38.200000000000003</v>
      </c>
    </row>
    <row r="36" spans="2:6">
      <c r="B36" s="39">
        <v>40162</v>
      </c>
      <c r="C36">
        <v>37.79</v>
      </c>
      <c r="D36">
        <v>37.479999999999997</v>
      </c>
      <c r="E36">
        <v>38.17</v>
      </c>
      <c r="F36">
        <v>38.01</v>
      </c>
    </row>
    <row r="37" spans="2:6">
      <c r="B37" s="39">
        <v>40161</v>
      </c>
      <c r="C37">
        <v>37.9</v>
      </c>
      <c r="D37">
        <v>37.39</v>
      </c>
      <c r="E37">
        <v>37.979999999999997</v>
      </c>
      <c r="F37">
        <v>37.65</v>
      </c>
    </row>
    <row r="38" spans="2:6">
      <c r="B38" s="39">
        <v>40158</v>
      </c>
      <c r="C38">
        <v>37.270000000000003</v>
      </c>
      <c r="D38">
        <v>37.270000000000003</v>
      </c>
      <c r="E38">
        <v>37.950000000000003</v>
      </c>
      <c r="F38">
        <v>37.72</v>
      </c>
    </row>
    <row r="39" spans="2:6">
      <c r="B39" s="39">
        <v>40157</v>
      </c>
      <c r="C39">
        <v>37.57</v>
      </c>
      <c r="D39">
        <v>37.299999999999997</v>
      </c>
      <c r="E39">
        <v>37.950000000000003</v>
      </c>
      <c r="F39">
        <v>37.36</v>
      </c>
    </row>
    <row r="40" spans="2:6">
      <c r="B40" s="39">
        <v>40156</v>
      </c>
      <c r="C40">
        <v>37.700000000000003</v>
      </c>
      <c r="D40">
        <v>37.35</v>
      </c>
      <c r="E40">
        <v>38.1</v>
      </c>
      <c r="F40">
        <v>37.74</v>
      </c>
    </row>
    <row r="41" spans="2:6">
      <c r="B41" s="39">
        <v>40155</v>
      </c>
      <c r="C41">
        <v>38</v>
      </c>
      <c r="D41">
        <v>37</v>
      </c>
      <c r="E41">
        <v>38.32</v>
      </c>
      <c r="F41">
        <v>37.75</v>
      </c>
    </row>
    <row r="42" spans="2:6">
      <c r="B42" s="39">
        <v>40154</v>
      </c>
      <c r="C42">
        <v>37.799999999999997</v>
      </c>
      <c r="D42">
        <v>37.299999999999997</v>
      </c>
      <c r="E42">
        <v>38.5</v>
      </c>
      <c r="F42">
        <v>38.21</v>
      </c>
    </row>
    <row r="43" spans="2:6">
      <c r="B43" s="39">
        <v>40151</v>
      </c>
      <c r="C43">
        <v>36.96</v>
      </c>
      <c r="D43">
        <v>36.72</v>
      </c>
      <c r="E43">
        <v>37.79</v>
      </c>
      <c r="F43">
        <v>37.72</v>
      </c>
    </row>
    <row r="44" spans="2:6">
      <c r="B44" s="39">
        <v>40150</v>
      </c>
      <c r="C44">
        <v>38.369999999999997</v>
      </c>
      <c r="D44">
        <v>36.81</v>
      </c>
      <c r="E44">
        <v>38.369999999999997</v>
      </c>
      <c r="F44">
        <v>37.19</v>
      </c>
    </row>
    <row r="45" spans="2:6">
      <c r="B45" s="39">
        <v>40149</v>
      </c>
      <c r="C45">
        <v>38.47</v>
      </c>
      <c r="D45">
        <v>37.799999999999997</v>
      </c>
      <c r="E45">
        <v>38.5</v>
      </c>
      <c r="F45">
        <v>37.9</v>
      </c>
    </row>
    <row r="46" spans="2:6">
      <c r="B46" s="39">
        <v>40148</v>
      </c>
      <c r="C46">
        <v>38.49</v>
      </c>
      <c r="D46">
        <v>38.14</v>
      </c>
      <c r="E46">
        <v>38.57</v>
      </c>
      <c r="F46">
        <v>38.5</v>
      </c>
    </row>
    <row r="47" spans="2:6">
      <c r="B47" s="39">
        <v>40147</v>
      </c>
      <c r="C47">
        <v>38</v>
      </c>
      <c r="D47">
        <v>37.619999999999997</v>
      </c>
      <c r="E47">
        <v>38.369999999999997</v>
      </c>
      <c r="F47">
        <v>38.130000000000003</v>
      </c>
    </row>
    <row r="48" spans="2:6">
      <c r="B48" s="39">
        <v>40144</v>
      </c>
      <c r="C48">
        <v>37.200000000000003</v>
      </c>
      <c r="D48">
        <v>37.01</v>
      </c>
      <c r="E48">
        <v>38.15</v>
      </c>
      <c r="F48">
        <v>37.840000000000003</v>
      </c>
    </row>
    <row r="49" spans="2:6">
      <c r="B49" s="39">
        <v>40143</v>
      </c>
      <c r="C49">
        <v>38.4</v>
      </c>
      <c r="D49">
        <v>37.32</v>
      </c>
      <c r="E49">
        <v>38.68</v>
      </c>
      <c r="F49">
        <v>37.39</v>
      </c>
    </row>
    <row r="50" spans="2:6">
      <c r="B50" s="39">
        <v>40142</v>
      </c>
      <c r="C50">
        <v>36.58</v>
      </c>
      <c r="D50">
        <v>36.5</v>
      </c>
      <c r="E50">
        <v>37.94</v>
      </c>
      <c r="F50">
        <v>37.69</v>
      </c>
    </row>
    <row r="51" spans="2:6">
      <c r="B51" s="39">
        <v>40141</v>
      </c>
      <c r="C51">
        <v>36.130000000000003</v>
      </c>
      <c r="D51">
        <v>35.83</v>
      </c>
      <c r="E51">
        <v>36.97</v>
      </c>
      <c r="F51">
        <v>36.270000000000003</v>
      </c>
    </row>
    <row r="52" spans="2:6">
      <c r="B52" s="39">
        <v>40140</v>
      </c>
      <c r="C52">
        <v>35.659999999999997</v>
      </c>
      <c r="D52">
        <v>35.479999999999997</v>
      </c>
      <c r="E52">
        <v>36.6</v>
      </c>
      <c r="F52">
        <v>36.47</v>
      </c>
    </row>
    <row r="53" spans="2:6">
      <c r="B53" s="39">
        <v>40137</v>
      </c>
      <c r="C53">
        <v>35.69</v>
      </c>
      <c r="D53">
        <v>35.14</v>
      </c>
      <c r="E53">
        <v>35.94</v>
      </c>
      <c r="F53">
        <v>35.32</v>
      </c>
    </row>
    <row r="54" spans="2:6">
      <c r="B54" s="39">
        <v>40136</v>
      </c>
      <c r="C54">
        <v>36.06</v>
      </c>
      <c r="D54">
        <v>35.450000000000003</v>
      </c>
      <c r="E54">
        <v>36.24</v>
      </c>
      <c r="F54">
        <v>35.51</v>
      </c>
    </row>
    <row r="55" spans="2:6">
      <c r="B55" s="39">
        <v>40135</v>
      </c>
      <c r="C55">
        <v>36.44</v>
      </c>
      <c r="D55">
        <v>35.880000000000003</v>
      </c>
      <c r="E55">
        <v>36.6</v>
      </c>
      <c r="F55">
        <v>36.229999999999997</v>
      </c>
    </row>
    <row r="56" spans="2:6">
      <c r="B56" s="39">
        <v>40134</v>
      </c>
      <c r="C56">
        <v>36.31</v>
      </c>
      <c r="D56">
        <v>35.979999999999997</v>
      </c>
      <c r="E56">
        <v>36.69</v>
      </c>
      <c r="F56">
        <v>36.090000000000003</v>
      </c>
    </row>
    <row r="57" spans="2:6">
      <c r="B57" s="39">
        <v>40133</v>
      </c>
      <c r="C57">
        <v>36</v>
      </c>
      <c r="D57">
        <v>35.840000000000003</v>
      </c>
      <c r="E57">
        <v>36.74</v>
      </c>
      <c r="F57">
        <v>36.57</v>
      </c>
    </row>
    <row r="58" spans="2:6">
      <c r="B58" s="39">
        <v>40130</v>
      </c>
      <c r="C58">
        <v>35.450000000000003</v>
      </c>
      <c r="D58">
        <v>35.22</v>
      </c>
      <c r="E58">
        <v>35.99</v>
      </c>
      <c r="F58">
        <v>35.770000000000003</v>
      </c>
    </row>
    <row r="59" spans="2:6">
      <c r="B59" s="39">
        <v>40129</v>
      </c>
      <c r="C59">
        <v>35.67</v>
      </c>
      <c r="D59">
        <v>35.54</v>
      </c>
      <c r="E59">
        <v>36.21</v>
      </c>
      <c r="F59">
        <v>35.56</v>
      </c>
    </row>
    <row r="60" spans="2:6">
      <c r="B60" s="39">
        <v>40128</v>
      </c>
      <c r="C60">
        <v>35.1</v>
      </c>
      <c r="D60">
        <v>35.090000000000003</v>
      </c>
      <c r="E60">
        <v>35.909999999999997</v>
      </c>
      <c r="F60">
        <v>35.880000000000003</v>
      </c>
    </row>
    <row r="61" spans="2:6">
      <c r="B61" s="39">
        <v>40127</v>
      </c>
      <c r="C61">
        <v>34.799999999999997</v>
      </c>
      <c r="D61">
        <v>34.64</v>
      </c>
      <c r="E61">
        <v>35.42</v>
      </c>
      <c r="F61">
        <v>35.06</v>
      </c>
    </row>
    <row r="62" spans="2:6">
      <c r="B62" s="39">
        <v>40126</v>
      </c>
      <c r="C62">
        <v>34.35</v>
      </c>
      <c r="D62">
        <v>34.28</v>
      </c>
      <c r="E62">
        <v>34.869999999999997</v>
      </c>
      <c r="F62">
        <v>34.799999999999997</v>
      </c>
    </row>
    <row r="63" spans="2:6">
      <c r="B63" s="39">
        <v>40123</v>
      </c>
      <c r="C63">
        <v>34.049999999999997</v>
      </c>
      <c r="D63">
        <v>33.6</v>
      </c>
      <c r="E63">
        <v>34.5</v>
      </c>
      <c r="F63">
        <v>34.24</v>
      </c>
    </row>
    <row r="64" spans="2:6">
      <c r="B64" s="39">
        <v>40122</v>
      </c>
      <c r="C64">
        <v>33.729999999999997</v>
      </c>
      <c r="D64">
        <v>33.25</v>
      </c>
      <c r="E64">
        <v>34.39</v>
      </c>
      <c r="F64">
        <v>34.21</v>
      </c>
    </row>
    <row r="65" spans="2:6">
      <c r="B65" s="39">
        <v>40121</v>
      </c>
      <c r="C65">
        <v>33.799999999999997</v>
      </c>
      <c r="D65">
        <v>33.049999999999997</v>
      </c>
      <c r="E65">
        <v>34</v>
      </c>
      <c r="F65">
        <v>33.869999999999997</v>
      </c>
    </row>
    <row r="66" spans="2:6">
      <c r="B66" s="39">
        <v>40120</v>
      </c>
      <c r="C66">
        <v>32.479999999999997</v>
      </c>
      <c r="D66">
        <v>32.130000000000003</v>
      </c>
      <c r="E66">
        <v>32.909999999999997</v>
      </c>
      <c r="F66">
        <v>32.64</v>
      </c>
    </row>
    <row r="67" spans="2:6">
      <c r="B67" s="39">
        <v>40119</v>
      </c>
      <c r="C67">
        <v>31.67</v>
      </c>
      <c r="D67">
        <v>31.37</v>
      </c>
      <c r="E67">
        <v>32.97</v>
      </c>
      <c r="F67">
        <v>32.700000000000003</v>
      </c>
    </row>
    <row r="68" spans="2:6">
      <c r="B68" s="39">
        <v>40116</v>
      </c>
      <c r="C68">
        <v>32.979999999999997</v>
      </c>
      <c r="D68">
        <v>31.35</v>
      </c>
      <c r="E68">
        <v>33.729999999999997</v>
      </c>
      <c r="F68">
        <v>31.5</v>
      </c>
    </row>
    <row r="69" spans="2:6">
      <c r="B69" s="39">
        <v>40115</v>
      </c>
      <c r="C69">
        <v>32.33</v>
      </c>
      <c r="D69">
        <v>32.25</v>
      </c>
      <c r="E69">
        <v>33.19</v>
      </c>
      <c r="F69">
        <v>32.76</v>
      </c>
    </row>
    <row r="70" spans="2:6">
      <c r="B70" s="39">
        <v>40114</v>
      </c>
      <c r="C70">
        <v>33.25</v>
      </c>
      <c r="D70">
        <v>32.11</v>
      </c>
      <c r="E70">
        <v>33.43</v>
      </c>
      <c r="F70">
        <v>32.15</v>
      </c>
    </row>
    <row r="71" spans="2:6">
      <c r="B71" s="39">
        <v>40113</v>
      </c>
      <c r="C71">
        <v>33.85</v>
      </c>
      <c r="D71">
        <v>33.270000000000003</v>
      </c>
      <c r="E71">
        <v>34.06</v>
      </c>
      <c r="F71">
        <v>33.4</v>
      </c>
    </row>
    <row r="72" spans="2:6">
      <c r="B72" s="39">
        <v>40112</v>
      </c>
      <c r="C72">
        <v>34.99</v>
      </c>
      <c r="D72">
        <v>33.68</v>
      </c>
      <c r="E72">
        <v>35.299999999999997</v>
      </c>
      <c r="F72">
        <v>33.729999999999997</v>
      </c>
    </row>
    <row r="73" spans="2:6">
      <c r="B73" s="39">
        <v>40109</v>
      </c>
      <c r="C73">
        <v>35.29</v>
      </c>
      <c r="D73">
        <v>34.54</v>
      </c>
      <c r="E73">
        <v>35.64</v>
      </c>
      <c r="F73">
        <v>34.700000000000003</v>
      </c>
    </row>
    <row r="74" spans="2:6">
      <c r="B74" s="39">
        <v>40108</v>
      </c>
      <c r="C74">
        <v>34.950000000000003</v>
      </c>
      <c r="D74">
        <v>34.67</v>
      </c>
      <c r="E74">
        <v>35.17</v>
      </c>
      <c r="F74">
        <v>34.97</v>
      </c>
    </row>
    <row r="75" spans="2:6">
      <c r="B75" s="39">
        <v>40107</v>
      </c>
      <c r="C75">
        <v>35.65</v>
      </c>
      <c r="D75">
        <v>34.85</v>
      </c>
      <c r="E75">
        <v>35.78</v>
      </c>
      <c r="F75">
        <v>35.270000000000003</v>
      </c>
    </row>
    <row r="76" spans="2:6">
      <c r="B76" s="39">
        <v>40106</v>
      </c>
      <c r="C76">
        <v>36.950000000000003</v>
      </c>
      <c r="D76">
        <v>35.700000000000003</v>
      </c>
      <c r="E76">
        <v>36.950000000000003</v>
      </c>
      <c r="F76">
        <v>35.81</v>
      </c>
    </row>
    <row r="77" spans="2:6">
      <c r="B77" s="39">
        <v>40105</v>
      </c>
      <c r="C77">
        <v>36.4</v>
      </c>
      <c r="D77">
        <v>36.29</v>
      </c>
      <c r="E77">
        <v>36.700000000000003</v>
      </c>
      <c r="F77">
        <v>36.6</v>
      </c>
    </row>
    <row r="78" spans="2:6">
      <c r="B78" s="39">
        <v>40102</v>
      </c>
      <c r="C78">
        <v>36.43</v>
      </c>
      <c r="D78">
        <v>36.049999999999997</v>
      </c>
      <c r="E78">
        <v>36.69</v>
      </c>
      <c r="F78">
        <v>36.15</v>
      </c>
    </row>
    <row r="79" spans="2:6">
      <c r="B79" s="39">
        <v>40101</v>
      </c>
      <c r="C79">
        <v>35.950000000000003</v>
      </c>
      <c r="D79">
        <v>35.78</v>
      </c>
      <c r="E79">
        <v>36.44</v>
      </c>
      <c r="F79">
        <v>36.299999999999997</v>
      </c>
    </row>
    <row r="80" spans="2:6">
      <c r="B80" s="39">
        <v>40100</v>
      </c>
      <c r="C80">
        <v>34.71</v>
      </c>
      <c r="D80">
        <v>34.71</v>
      </c>
      <c r="E80">
        <v>35.97</v>
      </c>
      <c r="F80">
        <v>35.76</v>
      </c>
    </row>
    <row r="81" spans="2:6">
      <c r="B81" s="39">
        <v>40099</v>
      </c>
      <c r="C81">
        <v>34.51</v>
      </c>
      <c r="D81">
        <v>34.229999999999997</v>
      </c>
      <c r="E81">
        <v>34.880000000000003</v>
      </c>
      <c r="F81">
        <v>34.31</v>
      </c>
    </row>
    <row r="82" spans="2:6">
      <c r="B82" s="39">
        <v>40098</v>
      </c>
      <c r="C82">
        <v>35.15</v>
      </c>
      <c r="D82">
        <v>34.700000000000003</v>
      </c>
      <c r="E82">
        <v>35.39</v>
      </c>
      <c r="F82">
        <v>34.75</v>
      </c>
    </row>
    <row r="83" spans="2:6">
      <c r="B83" s="39">
        <v>40095</v>
      </c>
      <c r="C83">
        <v>34.26</v>
      </c>
      <c r="D83">
        <v>34.26</v>
      </c>
      <c r="E83">
        <v>35</v>
      </c>
      <c r="F83">
        <v>34.85</v>
      </c>
    </row>
    <row r="84" spans="2:6">
      <c r="B84" s="39">
        <v>40094</v>
      </c>
      <c r="C84">
        <v>35.200000000000003</v>
      </c>
      <c r="D84">
        <v>34.25</v>
      </c>
      <c r="E84">
        <v>35.479999999999997</v>
      </c>
      <c r="F84">
        <v>34.5</v>
      </c>
    </row>
    <row r="85" spans="2:6">
      <c r="B85" s="39">
        <v>40093</v>
      </c>
      <c r="C85">
        <v>35.89</v>
      </c>
      <c r="D85">
        <v>34.979999999999997</v>
      </c>
      <c r="E85">
        <v>36.39</v>
      </c>
      <c r="F85">
        <v>35.130000000000003</v>
      </c>
    </row>
    <row r="86" spans="2:6">
      <c r="B86" s="39">
        <v>40092</v>
      </c>
      <c r="C86">
        <v>35.61</v>
      </c>
      <c r="D86">
        <v>35.61</v>
      </c>
      <c r="E86">
        <v>36.700000000000003</v>
      </c>
      <c r="F86">
        <v>36</v>
      </c>
    </row>
    <row r="87" spans="2:6">
      <c r="B87" s="39">
        <v>40091</v>
      </c>
      <c r="C87">
        <v>35.01</v>
      </c>
      <c r="D87">
        <v>34.71</v>
      </c>
      <c r="E87">
        <v>35.33</v>
      </c>
      <c r="F87">
        <v>35.04</v>
      </c>
    </row>
    <row r="88" spans="2:6">
      <c r="B88" s="39">
        <v>40088</v>
      </c>
      <c r="C88">
        <v>35.200000000000003</v>
      </c>
      <c r="D88">
        <v>34.67</v>
      </c>
      <c r="E88">
        <v>35.67</v>
      </c>
      <c r="F88">
        <v>34.909999999999997</v>
      </c>
    </row>
    <row r="89" spans="2:6">
      <c r="B89" s="39">
        <v>40087</v>
      </c>
      <c r="C89">
        <v>36.43</v>
      </c>
      <c r="D89">
        <v>35.479999999999997</v>
      </c>
      <c r="E89">
        <v>36.450000000000003</v>
      </c>
      <c r="F89">
        <v>35.5</v>
      </c>
    </row>
    <row r="90" spans="2:6">
      <c r="B90" s="39">
        <v>40086</v>
      </c>
      <c r="C90">
        <v>36.9</v>
      </c>
      <c r="D90">
        <v>35.79</v>
      </c>
      <c r="E90">
        <v>37.340000000000003</v>
      </c>
      <c r="F90">
        <v>36.17</v>
      </c>
    </row>
    <row r="91" spans="2:6">
      <c r="B91" s="39">
        <v>40085</v>
      </c>
      <c r="C91">
        <v>36.15</v>
      </c>
      <c r="D91">
        <v>35.54</v>
      </c>
      <c r="E91">
        <v>36.39</v>
      </c>
      <c r="F91">
        <v>35.909999999999997</v>
      </c>
    </row>
    <row r="92" spans="2:6">
      <c r="B92" s="39">
        <v>40084</v>
      </c>
      <c r="C92">
        <v>35.799999999999997</v>
      </c>
      <c r="D92">
        <v>35.380000000000003</v>
      </c>
      <c r="E92">
        <v>36.49</v>
      </c>
      <c r="F92">
        <v>36.24</v>
      </c>
    </row>
    <row r="93" spans="2:6">
      <c r="B93" s="39">
        <v>40081</v>
      </c>
      <c r="C93">
        <v>35.5</v>
      </c>
      <c r="D93">
        <v>35.5</v>
      </c>
      <c r="E93">
        <v>36.36</v>
      </c>
      <c r="F93">
        <v>36</v>
      </c>
    </row>
    <row r="94" spans="2:6">
      <c r="B94" s="39">
        <v>40080</v>
      </c>
      <c r="C94">
        <v>36.1</v>
      </c>
      <c r="D94">
        <v>35.5</v>
      </c>
      <c r="E94">
        <v>36.229999999999997</v>
      </c>
      <c r="F94">
        <v>35.5</v>
      </c>
    </row>
    <row r="95" spans="2:6">
      <c r="B95" s="39">
        <v>40079</v>
      </c>
      <c r="C95">
        <v>35.96</v>
      </c>
      <c r="D95">
        <v>35.9</v>
      </c>
      <c r="E95">
        <v>36.880000000000003</v>
      </c>
      <c r="F95">
        <v>36.15</v>
      </c>
    </row>
    <row r="96" spans="2:6">
      <c r="B96" s="39">
        <v>40078</v>
      </c>
      <c r="C96">
        <v>36</v>
      </c>
      <c r="D96">
        <v>35.619999999999997</v>
      </c>
      <c r="E96">
        <v>36.299999999999997</v>
      </c>
      <c r="F96">
        <v>35.85</v>
      </c>
    </row>
    <row r="97" spans="2:6">
      <c r="B97" s="39">
        <v>40077</v>
      </c>
      <c r="C97">
        <v>36.01</v>
      </c>
      <c r="D97">
        <v>34.94</v>
      </c>
      <c r="E97">
        <v>36.31</v>
      </c>
      <c r="F97">
        <v>35.9</v>
      </c>
    </row>
    <row r="98" spans="2:6">
      <c r="B98" s="39">
        <v>40074</v>
      </c>
      <c r="C98">
        <v>36.299999999999997</v>
      </c>
      <c r="D98">
        <v>36.15</v>
      </c>
      <c r="E98">
        <v>36.89</v>
      </c>
      <c r="F98">
        <v>36.340000000000003</v>
      </c>
    </row>
    <row r="99" spans="2:6">
      <c r="B99" s="39">
        <v>40073</v>
      </c>
      <c r="C99">
        <v>36.36</v>
      </c>
      <c r="D99">
        <v>35.85</v>
      </c>
      <c r="E99">
        <v>36.81</v>
      </c>
      <c r="F99">
        <v>36.5</v>
      </c>
    </row>
    <row r="100" spans="2:6">
      <c r="B100" s="39">
        <v>40072</v>
      </c>
      <c r="C100">
        <v>35</v>
      </c>
      <c r="D100">
        <v>34.840000000000003</v>
      </c>
      <c r="E100">
        <v>36.54</v>
      </c>
      <c r="F100">
        <v>36</v>
      </c>
    </row>
    <row r="101" spans="2:6">
      <c r="B101" s="39">
        <v>40071</v>
      </c>
      <c r="C101">
        <v>33.79</v>
      </c>
      <c r="D101">
        <v>33.35</v>
      </c>
      <c r="E101">
        <v>34.03</v>
      </c>
      <c r="F101">
        <v>33.700000000000003</v>
      </c>
    </row>
    <row r="102" spans="2:6">
      <c r="B102" s="39">
        <v>40070</v>
      </c>
      <c r="C102">
        <v>32.799999999999997</v>
      </c>
      <c r="D102">
        <v>32.72</v>
      </c>
      <c r="E102">
        <v>33.729999999999997</v>
      </c>
      <c r="F102">
        <v>33.729999999999997</v>
      </c>
    </row>
    <row r="103" spans="2:6">
      <c r="B103" s="39">
        <v>40067</v>
      </c>
      <c r="C103">
        <v>33.380000000000003</v>
      </c>
      <c r="D103">
        <v>32.770000000000003</v>
      </c>
      <c r="E103">
        <v>33.380000000000003</v>
      </c>
      <c r="F103">
        <v>32.909999999999997</v>
      </c>
    </row>
    <row r="104" spans="2:6">
      <c r="B104" s="39">
        <v>40066</v>
      </c>
      <c r="C104">
        <v>33.950000000000003</v>
      </c>
      <c r="D104">
        <v>32.6</v>
      </c>
      <c r="E104">
        <v>34.4</v>
      </c>
      <c r="F104">
        <v>33.049999999999997</v>
      </c>
    </row>
    <row r="105" spans="2:6">
      <c r="B105" s="39">
        <v>40065</v>
      </c>
      <c r="C105">
        <v>32.549999999999997</v>
      </c>
      <c r="D105">
        <v>32.53</v>
      </c>
      <c r="E105">
        <v>34.06</v>
      </c>
      <c r="F105">
        <v>34.01</v>
      </c>
    </row>
    <row r="106" spans="2:6">
      <c r="B106" s="39">
        <v>40064</v>
      </c>
      <c r="C106">
        <v>32.19</v>
      </c>
      <c r="D106">
        <v>32.08</v>
      </c>
      <c r="E106">
        <v>32.770000000000003</v>
      </c>
      <c r="F106">
        <v>32.6</v>
      </c>
    </row>
    <row r="107" spans="2:6">
      <c r="B107" s="39">
        <v>40063</v>
      </c>
      <c r="C107">
        <v>31.72</v>
      </c>
      <c r="D107">
        <v>31.72</v>
      </c>
      <c r="E107">
        <v>32.24</v>
      </c>
      <c r="F107">
        <v>32</v>
      </c>
    </row>
    <row r="108" spans="2:6">
      <c r="B108" s="39">
        <v>40060</v>
      </c>
      <c r="C108">
        <v>31.41</v>
      </c>
      <c r="D108">
        <v>31.35</v>
      </c>
      <c r="E108">
        <v>31.9</v>
      </c>
      <c r="F108">
        <v>31.56</v>
      </c>
    </row>
    <row r="109" spans="2:6">
      <c r="B109" s="39">
        <v>40059</v>
      </c>
      <c r="C109">
        <v>31.65</v>
      </c>
      <c r="D109">
        <v>31.37</v>
      </c>
      <c r="E109">
        <v>32.29</v>
      </c>
      <c r="F109">
        <v>31.48</v>
      </c>
    </row>
    <row r="110" spans="2:6">
      <c r="B110" s="39">
        <v>40058</v>
      </c>
      <c r="C110">
        <v>31.96</v>
      </c>
      <c r="D110">
        <v>30.87</v>
      </c>
      <c r="E110">
        <v>32.06</v>
      </c>
      <c r="F110">
        <v>31.49</v>
      </c>
    </row>
    <row r="111" spans="2:6">
      <c r="B111" s="39">
        <v>40057</v>
      </c>
      <c r="C111">
        <v>33.200000000000003</v>
      </c>
      <c r="D111">
        <v>31.89</v>
      </c>
      <c r="E111">
        <v>33.49</v>
      </c>
      <c r="F111">
        <v>31.95</v>
      </c>
    </row>
    <row r="112" spans="2:6">
      <c r="B112" s="39">
        <v>40056</v>
      </c>
      <c r="C112">
        <v>32.79</v>
      </c>
      <c r="D112">
        <v>32.6</v>
      </c>
      <c r="E112">
        <v>33.42</v>
      </c>
      <c r="F112">
        <v>32.86</v>
      </c>
    </row>
    <row r="113" spans="2:6">
      <c r="B113" s="39">
        <v>40053</v>
      </c>
      <c r="C113">
        <v>33.090000000000003</v>
      </c>
      <c r="D113">
        <v>32.72</v>
      </c>
      <c r="E113">
        <v>33.5</v>
      </c>
      <c r="F113">
        <v>33</v>
      </c>
    </row>
    <row r="114" spans="2:6">
      <c r="B114" s="39">
        <v>40052</v>
      </c>
      <c r="C114">
        <v>33.6</v>
      </c>
      <c r="D114">
        <v>32.659999999999997</v>
      </c>
      <c r="E114">
        <v>33.85</v>
      </c>
      <c r="F114">
        <v>33</v>
      </c>
    </row>
    <row r="115" spans="2:6">
      <c r="B115" s="39">
        <v>40051</v>
      </c>
      <c r="C115">
        <v>33.01</v>
      </c>
      <c r="D115">
        <v>33.01</v>
      </c>
      <c r="E115">
        <v>34.1</v>
      </c>
      <c r="F115">
        <v>33.630000000000003</v>
      </c>
    </row>
    <row r="116" spans="2:6">
      <c r="B116" s="39">
        <v>40050</v>
      </c>
      <c r="C116">
        <v>32.49</v>
      </c>
      <c r="D116">
        <v>32.42</v>
      </c>
      <c r="E116">
        <v>33.24</v>
      </c>
      <c r="F116">
        <v>33.159999999999997</v>
      </c>
    </row>
    <row r="117" spans="2:6">
      <c r="B117" s="39">
        <v>40049</v>
      </c>
      <c r="C117">
        <v>33.14</v>
      </c>
      <c r="D117">
        <v>32.54</v>
      </c>
      <c r="E117">
        <v>33.200000000000003</v>
      </c>
      <c r="F117">
        <v>32.58</v>
      </c>
    </row>
    <row r="118" spans="2:6">
      <c r="B118" s="39">
        <v>40046</v>
      </c>
      <c r="C118">
        <v>32.299999999999997</v>
      </c>
      <c r="D118">
        <v>32.07</v>
      </c>
      <c r="E118">
        <v>33.18</v>
      </c>
      <c r="F118">
        <v>32.92</v>
      </c>
    </row>
    <row r="119" spans="2:6">
      <c r="B119" s="39">
        <v>40045</v>
      </c>
      <c r="C119">
        <v>32.49</v>
      </c>
      <c r="D119">
        <v>31.91</v>
      </c>
      <c r="E119">
        <v>32.56</v>
      </c>
      <c r="F119">
        <v>32.369999999999997</v>
      </c>
    </row>
    <row r="120" spans="2:6">
      <c r="B120" s="39">
        <v>40044</v>
      </c>
      <c r="C120">
        <v>31.89</v>
      </c>
      <c r="D120">
        <v>31.47</v>
      </c>
      <c r="E120">
        <v>32.43</v>
      </c>
      <c r="F120">
        <v>32.18</v>
      </c>
    </row>
    <row r="121" spans="2:6">
      <c r="B121" s="39">
        <v>40043</v>
      </c>
      <c r="C121">
        <v>32.17</v>
      </c>
      <c r="D121">
        <v>31.58</v>
      </c>
      <c r="E121">
        <v>32.450000000000003</v>
      </c>
      <c r="F121">
        <v>32.21</v>
      </c>
    </row>
    <row r="122" spans="2:6">
      <c r="B122" s="39">
        <v>40042</v>
      </c>
      <c r="C122">
        <v>31.5</v>
      </c>
      <c r="D122">
        <v>31.411000000000001</v>
      </c>
      <c r="E122">
        <v>32.18</v>
      </c>
      <c r="F122">
        <v>31.9</v>
      </c>
    </row>
    <row r="123" spans="2:6">
      <c r="B123" s="39">
        <v>40039</v>
      </c>
      <c r="C123">
        <v>31.56</v>
      </c>
      <c r="D123">
        <v>31.56</v>
      </c>
      <c r="E123">
        <v>32.76</v>
      </c>
      <c r="F123">
        <v>31.76</v>
      </c>
    </row>
    <row r="124" spans="2:6">
      <c r="B124" s="39">
        <v>40038</v>
      </c>
      <c r="C124">
        <v>31.59</v>
      </c>
      <c r="D124">
        <v>31.38</v>
      </c>
      <c r="E124">
        <v>32.450000000000003</v>
      </c>
      <c r="F124">
        <v>31.72</v>
      </c>
    </row>
    <row r="125" spans="2:6">
      <c r="B125" s="39">
        <v>40037</v>
      </c>
      <c r="C125">
        <v>31.74</v>
      </c>
      <c r="D125">
        <v>31.19</v>
      </c>
      <c r="E125">
        <v>31.98</v>
      </c>
      <c r="F125">
        <v>31.63</v>
      </c>
    </row>
    <row r="126" spans="2:6">
      <c r="B126" s="39">
        <v>40036</v>
      </c>
      <c r="C126">
        <v>33.369999999999997</v>
      </c>
      <c r="D126">
        <v>31.65</v>
      </c>
      <c r="E126">
        <v>33.450000000000003</v>
      </c>
      <c r="F126">
        <v>31.83</v>
      </c>
    </row>
    <row r="127" spans="2:6">
      <c r="B127" s="39">
        <v>40035</v>
      </c>
      <c r="C127">
        <v>33.15</v>
      </c>
      <c r="D127">
        <v>32.79</v>
      </c>
      <c r="E127">
        <v>33.590000000000003</v>
      </c>
      <c r="F127">
        <v>33.43</v>
      </c>
    </row>
    <row r="128" spans="2:6">
      <c r="B128" s="39">
        <v>40032</v>
      </c>
      <c r="C128">
        <v>32.35</v>
      </c>
      <c r="D128">
        <v>31.95</v>
      </c>
      <c r="E128">
        <v>33.659999999999997</v>
      </c>
      <c r="F128">
        <v>33.369999999999997</v>
      </c>
    </row>
    <row r="129" spans="2:6">
      <c r="B129" s="39">
        <v>40031</v>
      </c>
      <c r="C129">
        <v>32.049999999999997</v>
      </c>
      <c r="D129">
        <v>31.74</v>
      </c>
      <c r="E129">
        <v>32.79</v>
      </c>
      <c r="F129">
        <v>32.21</v>
      </c>
    </row>
    <row r="130" spans="2:6">
      <c r="B130" s="39">
        <v>40030</v>
      </c>
      <c r="C130">
        <v>31.1</v>
      </c>
      <c r="D130">
        <v>31.1</v>
      </c>
      <c r="E130">
        <v>32.83</v>
      </c>
      <c r="F130">
        <v>32.229999999999997</v>
      </c>
    </row>
    <row r="131" spans="2:6">
      <c r="B131" s="39">
        <v>40029</v>
      </c>
      <c r="C131">
        <v>30.39</v>
      </c>
      <c r="D131">
        <v>29.91</v>
      </c>
      <c r="E131">
        <v>30.58</v>
      </c>
      <c r="F131">
        <v>30.43</v>
      </c>
    </row>
    <row r="132" spans="2:6">
      <c r="B132" s="39">
        <v>40028</v>
      </c>
      <c r="C132">
        <v>29.7</v>
      </c>
      <c r="D132">
        <v>29.59</v>
      </c>
      <c r="E132">
        <v>30.71</v>
      </c>
      <c r="F132">
        <v>30.42</v>
      </c>
    </row>
    <row r="133" spans="2:6">
      <c r="B133" s="39">
        <v>40025</v>
      </c>
      <c r="C133">
        <v>29.71</v>
      </c>
      <c r="D133">
        <v>29.4</v>
      </c>
      <c r="E133">
        <v>29.98</v>
      </c>
      <c r="F133">
        <v>29.65</v>
      </c>
    </row>
    <row r="134" spans="2:6">
      <c r="B134" s="39">
        <v>40024</v>
      </c>
      <c r="C134">
        <v>30.15</v>
      </c>
      <c r="D134">
        <v>29.62</v>
      </c>
      <c r="E134">
        <v>30.37</v>
      </c>
      <c r="F134">
        <v>29.86</v>
      </c>
    </row>
    <row r="135" spans="2:6">
      <c r="B135" s="39">
        <v>40023</v>
      </c>
      <c r="C135">
        <v>28.65</v>
      </c>
      <c r="D135">
        <v>28.61</v>
      </c>
      <c r="E135">
        <v>30.09</v>
      </c>
      <c r="F135">
        <v>30.08</v>
      </c>
    </row>
    <row r="136" spans="2:6">
      <c r="B136" s="39">
        <v>40022</v>
      </c>
      <c r="C136">
        <v>29.25</v>
      </c>
      <c r="D136">
        <v>28.67</v>
      </c>
      <c r="E136">
        <v>29.45</v>
      </c>
      <c r="F136">
        <v>28.69</v>
      </c>
    </row>
    <row r="137" spans="2:6">
      <c r="B137" s="39">
        <v>40021</v>
      </c>
      <c r="C137">
        <v>29.3</v>
      </c>
      <c r="D137">
        <v>28.86</v>
      </c>
      <c r="E137">
        <v>29.5</v>
      </c>
      <c r="F137">
        <v>29.06</v>
      </c>
    </row>
    <row r="138" spans="2:6">
      <c r="B138" s="39">
        <v>40018</v>
      </c>
      <c r="C138">
        <v>28.65</v>
      </c>
      <c r="D138">
        <v>28.38</v>
      </c>
      <c r="E138">
        <v>29.19</v>
      </c>
      <c r="F138">
        <v>29.05</v>
      </c>
    </row>
    <row r="139" spans="2:6">
      <c r="B139" s="39">
        <v>40017</v>
      </c>
      <c r="C139">
        <v>28.14</v>
      </c>
      <c r="D139">
        <v>27.86</v>
      </c>
      <c r="E139">
        <v>28.78</v>
      </c>
      <c r="F139">
        <v>28.62</v>
      </c>
    </row>
    <row r="140" spans="2:6">
      <c r="B140" s="39">
        <v>40016</v>
      </c>
      <c r="C140">
        <v>28.06</v>
      </c>
      <c r="D140">
        <v>27.58</v>
      </c>
      <c r="E140">
        <v>28.39</v>
      </c>
      <c r="F140">
        <v>28</v>
      </c>
    </row>
    <row r="141" spans="2:6">
      <c r="B141" s="39">
        <v>40015</v>
      </c>
      <c r="C141">
        <v>27.56</v>
      </c>
      <c r="D141">
        <v>27.39</v>
      </c>
      <c r="E141">
        <v>28.25</v>
      </c>
      <c r="F141">
        <v>28</v>
      </c>
    </row>
    <row r="142" spans="2:6">
      <c r="B142" s="39">
        <v>40014</v>
      </c>
      <c r="C142">
        <v>27.36</v>
      </c>
      <c r="D142">
        <v>27.1</v>
      </c>
      <c r="E142">
        <v>27.79</v>
      </c>
      <c r="F142">
        <v>27.58</v>
      </c>
    </row>
    <row r="143" spans="2:6">
      <c r="B143" s="39">
        <v>40011</v>
      </c>
      <c r="C143">
        <v>26.9</v>
      </c>
      <c r="D143">
        <v>26.81</v>
      </c>
      <c r="E143">
        <v>27.29</v>
      </c>
      <c r="F143">
        <v>27.06</v>
      </c>
    </row>
    <row r="144" spans="2:6">
      <c r="B144" s="39">
        <v>40010</v>
      </c>
      <c r="C144">
        <v>26.37</v>
      </c>
      <c r="D144">
        <v>26.37</v>
      </c>
      <c r="E144">
        <v>27.08</v>
      </c>
      <c r="F144">
        <v>26.84</v>
      </c>
    </row>
    <row r="145" spans="2:6">
      <c r="B145" s="39">
        <v>40009</v>
      </c>
      <c r="C145">
        <v>26.38</v>
      </c>
      <c r="D145">
        <v>26.04</v>
      </c>
      <c r="E145">
        <v>26.55</v>
      </c>
      <c r="F145">
        <v>26.5</v>
      </c>
    </row>
    <row r="146" spans="2:6">
      <c r="B146" s="39">
        <v>40008</v>
      </c>
      <c r="C146">
        <v>25.8</v>
      </c>
      <c r="D146">
        <v>25.53</v>
      </c>
      <c r="E146">
        <v>26.4</v>
      </c>
      <c r="F146">
        <v>26.24</v>
      </c>
    </row>
    <row r="147" spans="2:6">
      <c r="B147" s="39">
        <v>40007</v>
      </c>
      <c r="C147">
        <v>25.19</v>
      </c>
      <c r="D147">
        <v>24.73</v>
      </c>
      <c r="E147">
        <v>25.68</v>
      </c>
      <c r="F147">
        <v>25.68</v>
      </c>
    </row>
    <row r="148" spans="2:6">
      <c r="B148" s="39">
        <v>40004</v>
      </c>
      <c r="C148">
        <v>25.28</v>
      </c>
      <c r="D148">
        <v>24.9</v>
      </c>
      <c r="E148">
        <v>25.52</v>
      </c>
      <c r="F148">
        <v>25.33</v>
      </c>
    </row>
    <row r="149" spans="2:6">
      <c r="B149" s="39">
        <v>40003</v>
      </c>
      <c r="C149">
        <v>25.76</v>
      </c>
      <c r="D149">
        <v>25.2</v>
      </c>
      <c r="E149">
        <v>25.76</v>
      </c>
      <c r="F149">
        <v>25.28</v>
      </c>
    </row>
    <row r="150" spans="2:6">
      <c r="B150" s="39">
        <v>40002</v>
      </c>
      <c r="C150">
        <v>25.83</v>
      </c>
      <c r="D150">
        <v>25.67</v>
      </c>
      <c r="E150">
        <v>26.38</v>
      </c>
      <c r="F150">
        <v>25.7</v>
      </c>
    </row>
    <row r="151" spans="2:6">
      <c r="B151" s="39">
        <v>40001</v>
      </c>
      <c r="C151">
        <v>26.47</v>
      </c>
      <c r="D151">
        <v>26.03</v>
      </c>
      <c r="E151">
        <v>26.65</v>
      </c>
      <c r="F151">
        <v>26.08</v>
      </c>
    </row>
    <row r="152" spans="2:6">
      <c r="B152" s="39">
        <v>40000</v>
      </c>
      <c r="C152">
        <v>26.21</v>
      </c>
      <c r="D152">
        <v>25.82</v>
      </c>
      <c r="E152">
        <v>26.64</v>
      </c>
      <c r="F152">
        <v>26.32</v>
      </c>
    </row>
    <row r="153" spans="2:6">
      <c r="B153" s="39">
        <v>39997</v>
      </c>
      <c r="C153">
        <v>26.85</v>
      </c>
      <c r="D153">
        <v>26.28</v>
      </c>
      <c r="E153">
        <v>26.91</v>
      </c>
      <c r="F153">
        <v>26.49</v>
      </c>
    </row>
    <row r="154" spans="2:6">
      <c r="B154" s="39">
        <v>39996</v>
      </c>
      <c r="C154">
        <v>27.5</v>
      </c>
      <c r="D154">
        <v>26.76</v>
      </c>
      <c r="E154">
        <v>27.5</v>
      </c>
      <c r="F154">
        <v>26.84</v>
      </c>
    </row>
    <row r="155" spans="2:6">
      <c r="B155" s="39">
        <v>39995</v>
      </c>
      <c r="C155">
        <v>27.2</v>
      </c>
      <c r="D155">
        <v>27.05</v>
      </c>
      <c r="E155">
        <v>27.76</v>
      </c>
      <c r="F155">
        <v>27.55</v>
      </c>
    </row>
    <row r="156" spans="2:6">
      <c r="B156" s="39">
        <v>39994</v>
      </c>
      <c r="C156">
        <v>27.32</v>
      </c>
      <c r="D156">
        <v>26.87</v>
      </c>
      <c r="E156">
        <v>27.35</v>
      </c>
      <c r="F156">
        <v>27.1</v>
      </c>
    </row>
    <row r="157" spans="2:6">
      <c r="B157" s="39">
        <v>39993</v>
      </c>
      <c r="C157">
        <v>27.43</v>
      </c>
      <c r="D157">
        <v>27.02</v>
      </c>
      <c r="E157">
        <v>27.6</v>
      </c>
      <c r="F157">
        <v>27.41</v>
      </c>
    </row>
    <row r="158" spans="2:6">
      <c r="B158" s="39">
        <v>39990</v>
      </c>
      <c r="C158">
        <v>27.59</v>
      </c>
      <c r="D158">
        <v>27.21</v>
      </c>
      <c r="E158">
        <v>28.04</v>
      </c>
      <c r="F158">
        <v>27.39</v>
      </c>
    </row>
    <row r="159" spans="2:6">
      <c r="B159" s="39">
        <v>39989</v>
      </c>
      <c r="C159">
        <v>27.4</v>
      </c>
      <c r="D159">
        <v>26.98</v>
      </c>
      <c r="E159">
        <v>27.58</v>
      </c>
      <c r="F159">
        <v>27.54</v>
      </c>
    </row>
    <row r="160" spans="2:6">
      <c r="B160" s="39">
        <v>39988</v>
      </c>
      <c r="C160">
        <v>27.03</v>
      </c>
      <c r="D160">
        <v>26.88</v>
      </c>
      <c r="E160">
        <v>27.93</v>
      </c>
      <c r="F160">
        <v>27.73</v>
      </c>
    </row>
    <row r="161" spans="2:6">
      <c r="B161" s="39">
        <v>39987</v>
      </c>
      <c r="C161">
        <v>26.33</v>
      </c>
      <c r="D161">
        <v>26.29</v>
      </c>
      <c r="E161">
        <v>27.15</v>
      </c>
      <c r="F161">
        <v>26.89</v>
      </c>
    </row>
    <row r="162" spans="2:6">
      <c r="B162" s="39">
        <v>39986</v>
      </c>
      <c r="C162">
        <v>26.69</v>
      </c>
      <c r="D162">
        <v>26.2</v>
      </c>
      <c r="E162">
        <v>26.79</v>
      </c>
      <c r="F162">
        <v>26.28</v>
      </c>
    </row>
    <row r="163" spans="2:6">
      <c r="B163" s="39">
        <v>39983</v>
      </c>
      <c r="C163">
        <v>26.81</v>
      </c>
      <c r="D163">
        <v>26.4</v>
      </c>
      <c r="E163">
        <v>27.15</v>
      </c>
      <c r="F163">
        <v>26.81</v>
      </c>
    </row>
    <row r="164" spans="2:6">
      <c r="B164" s="39">
        <v>39982</v>
      </c>
      <c r="C164">
        <v>26.81</v>
      </c>
      <c r="D164">
        <v>26.46</v>
      </c>
      <c r="E164">
        <v>27.16</v>
      </c>
      <c r="F164">
        <v>26.81</v>
      </c>
    </row>
    <row r="165" spans="2:6">
      <c r="B165" s="39">
        <v>39981</v>
      </c>
      <c r="C165">
        <v>26.42</v>
      </c>
      <c r="D165">
        <v>26.42</v>
      </c>
      <c r="E165">
        <v>27.05</v>
      </c>
      <c r="F165">
        <v>26.84</v>
      </c>
    </row>
    <row r="166" spans="2:6">
      <c r="B166" s="39">
        <v>39980</v>
      </c>
      <c r="C166">
        <v>26.67</v>
      </c>
      <c r="D166">
        <v>26.44</v>
      </c>
      <c r="E166">
        <v>27.07</v>
      </c>
      <c r="F166">
        <v>26.52</v>
      </c>
    </row>
    <row r="167" spans="2:6">
      <c r="B167" s="39">
        <v>39979</v>
      </c>
      <c r="C167">
        <v>26.59</v>
      </c>
      <c r="D167">
        <v>26.51</v>
      </c>
      <c r="E167">
        <v>27.47</v>
      </c>
      <c r="F167">
        <v>26.72</v>
      </c>
    </row>
    <row r="168" spans="2:6">
      <c r="B168" s="39">
        <v>39976</v>
      </c>
      <c r="C168">
        <v>27.74</v>
      </c>
      <c r="D168">
        <v>26.76</v>
      </c>
      <c r="E168">
        <v>27.86</v>
      </c>
      <c r="F168">
        <v>26.87</v>
      </c>
    </row>
    <row r="169" spans="2:6">
      <c r="B169" s="39">
        <v>39975</v>
      </c>
      <c r="C169">
        <v>27.59</v>
      </c>
      <c r="D169">
        <v>27.48</v>
      </c>
      <c r="E169">
        <v>28.3</v>
      </c>
      <c r="F169">
        <v>27.88</v>
      </c>
    </row>
    <row r="170" spans="2:6">
      <c r="B170" s="39">
        <v>39974</v>
      </c>
      <c r="C170">
        <v>26.74</v>
      </c>
      <c r="D170">
        <v>26.44</v>
      </c>
      <c r="E170">
        <v>27.85</v>
      </c>
      <c r="F170">
        <v>27.71</v>
      </c>
    </row>
    <row r="171" spans="2:6">
      <c r="B171" s="39">
        <v>39973</v>
      </c>
      <c r="C171">
        <v>25.71</v>
      </c>
      <c r="D171">
        <v>25.46</v>
      </c>
      <c r="E171">
        <v>26.05</v>
      </c>
      <c r="F171">
        <v>25.82</v>
      </c>
    </row>
    <row r="172" spans="2:6">
      <c r="B172" s="39">
        <v>39972</v>
      </c>
      <c r="C172">
        <v>25.84</v>
      </c>
      <c r="D172">
        <v>25.42</v>
      </c>
      <c r="E172">
        <v>26.06</v>
      </c>
      <c r="F172">
        <v>25.71</v>
      </c>
    </row>
    <row r="173" spans="2:6">
      <c r="B173" s="39">
        <v>39969</v>
      </c>
      <c r="C173">
        <v>25.93</v>
      </c>
      <c r="D173">
        <v>25.85</v>
      </c>
      <c r="E173">
        <v>26.55</v>
      </c>
      <c r="F173">
        <v>26.05</v>
      </c>
    </row>
    <row r="174" spans="2:6">
      <c r="B174" s="39">
        <v>39968</v>
      </c>
      <c r="C174">
        <v>26.24</v>
      </c>
      <c r="D174">
        <v>25.93</v>
      </c>
      <c r="E174">
        <v>26.53</v>
      </c>
      <c r="F174">
        <v>25.93</v>
      </c>
    </row>
    <row r="175" spans="2:6">
      <c r="B175" s="39">
        <v>39967</v>
      </c>
      <c r="C175">
        <v>26.7</v>
      </c>
      <c r="D175">
        <v>26.18</v>
      </c>
      <c r="E175">
        <v>26.7</v>
      </c>
      <c r="F175">
        <v>26.3</v>
      </c>
    </row>
    <row r="176" spans="2:6">
      <c r="B176" s="39">
        <v>39966</v>
      </c>
      <c r="C176">
        <v>26.42</v>
      </c>
      <c r="D176">
        <v>26.17</v>
      </c>
      <c r="E176">
        <v>27.37</v>
      </c>
      <c r="F176">
        <v>26.79</v>
      </c>
    </row>
    <row r="177" spans="2:6">
      <c r="B177" s="39">
        <v>39965</v>
      </c>
      <c r="C177">
        <v>26.21</v>
      </c>
      <c r="D177">
        <v>26.11</v>
      </c>
      <c r="E177">
        <v>26.97</v>
      </c>
      <c r="F177">
        <v>26.67</v>
      </c>
    </row>
    <row r="178" spans="2:6">
      <c r="B178" s="39">
        <v>39962</v>
      </c>
      <c r="C178">
        <v>25.89</v>
      </c>
      <c r="D178">
        <v>25.67</v>
      </c>
      <c r="E178">
        <v>26.36</v>
      </c>
      <c r="F178">
        <v>25.81</v>
      </c>
    </row>
    <row r="179" spans="2:6">
      <c r="B179" s="39">
        <v>39961</v>
      </c>
      <c r="C179">
        <v>26.02</v>
      </c>
      <c r="D179">
        <v>25.53</v>
      </c>
      <c r="E179">
        <v>26.2</v>
      </c>
      <c r="F179">
        <v>25.85</v>
      </c>
    </row>
    <row r="180" spans="2:6">
      <c r="B180" s="39">
        <v>39960</v>
      </c>
      <c r="C180">
        <v>26.33</v>
      </c>
      <c r="D180">
        <v>25.9</v>
      </c>
      <c r="E180">
        <v>26.65</v>
      </c>
      <c r="F180">
        <v>26.26</v>
      </c>
    </row>
    <row r="181" spans="2:6">
      <c r="B181" s="39">
        <v>39959</v>
      </c>
      <c r="C181">
        <v>26</v>
      </c>
      <c r="D181">
        <v>25.1</v>
      </c>
      <c r="E181">
        <v>26.46</v>
      </c>
      <c r="F181">
        <v>26.33</v>
      </c>
    </row>
    <row r="182" spans="2:6">
      <c r="B182" s="39">
        <v>39958</v>
      </c>
      <c r="C182">
        <v>26.06</v>
      </c>
      <c r="D182">
        <v>25.56</v>
      </c>
      <c r="E182">
        <v>26.24</v>
      </c>
      <c r="F182">
        <v>26.19</v>
      </c>
    </row>
    <row r="183" spans="2:6">
      <c r="B183" s="39">
        <v>39955</v>
      </c>
      <c r="C183">
        <v>26.45</v>
      </c>
      <c r="D183">
        <v>25.75</v>
      </c>
      <c r="E183">
        <v>26.63</v>
      </c>
      <c r="F183">
        <v>26.29</v>
      </c>
    </row>
    <row r="184" spans="2:6">
      <c r="B184" s="39">
        <v>39954</v>
      </c>
      <c r="C184">
        <v>27.13</v>
      </c>
      <c r="D184">
        <v>26.09</v>
      </c>
      <c r="E184">
        <v>27.22</v>
      </c>
      <c r="F184">
        <v>26.25</v>
      </c>
    </row>
    <row r="185" spans="2:6">
      <c r="B185" s="39">
        <v>39953</v>
      </c>
      <c r="C185">
        <v>26.74</v>
      </c>
      <c r="D185">
        <v>26.53</v>
      </c>
      <c r="E185">
        <v>27.59</v>
      </c>
      <c r="F185">
        <v>27.45</v>
      </c>
    </row>
    <row r="186" spans="2:6">
      <c r="B186" s="39">
        <v>39952</v>
      </c>
      <c r="C186">
        <v>25.73</v>
      </c>
      <c r="D186">
        <v>25.46</v>
      </c>
      <c r="E186">
        <v>27</v>
      </c>
      <c r="F186">
        <v>26.83</v>
      </c>
    </row>
    <row r="187" spans="2:6">
      <c r="B187" s="39">
        <v>39951</v>
      </c>
      <c r="C187">
        <v>23.63</v>
      </c>
      <c r="D187">
        <v>23.35</v>
      </c>
      <c r="E187">
        <v>25.6</v>
      </c>
      <c r="F187">
        <v>25.48</v>
      </c>
    </row>
    <row r="188" spans="2:6">
      <c r="B188" s="39">
        <v>39948</v>
      </c>
      <c r="C188">
        <v>24.3</v>
      </c>
      <c r="D188">
        <v>23.55</v>
      </c>
      <c r="E188">
        <v>24.38</v>
      </c>
      <c r="F188">
        <v>23.99</v>
      </c>
    </row>
    <row r="189" spans="2:6">
      <c r="B189" s="39">
        <v>39947</v>
      </c>
      <c r="C189">
        <v>24.9</v>
      </c>
      <c r="D189">
        <v>24.18</v>
      </c>
      <c r="E189">
        <v>25.19</v>
      </c>
      <c r="F189">
        <v>24.21</v>
      </c>
    </row>
    <row r="190" spans="2:6">
      <c r="B190" s="39">
        <v>39946</v>
      </c>
      <c r="C190">
        <v>26.3</v>
      </c>
      <c r="D190">
        <v>24.93</v>
      </c>
      <c r="E190">
        <v>26.32</v>
      </c>
      <c r="F190">
        <v>25</v>
      </c>
    </row>
    <row r="191" spans="2:6">
      <c r="B191" s="39">
        <v>39945</v>
      </c>
      <c r="C191">
        <v>25</v>
      </c>
      <c r="D191">
        <v>24.83</v>
      </c>
      <c r="E191">
        <v>26.5</v>
      </c>
      <c r="F191">
        <v>26.15</v>
      </c>
    </row>
    <row r="192" spans="2:6">
      <c r="B192" s="39">
        <v>39944</v>
      </c>
      <c r="C192">
        <v>25.02</v>
      </c>
      <c r="D192">
        <v>24.39</v>
      </c>
      <c r="E192">
        <v>25.24</v>
      </c>
      <c r="F192">
        <v>25.14</v>
      </c>
    </row>
    <row r="193" spans="2:6">
      <c r="B193" s="39">
        <v>39941</v>
      </c>
      <c r="C193">
        <v>24.5</v>
      </c>
      <c r="D193">
        <v>24.5</v>
      </c>
      <c r="E193">
        <v>25.32</v>
      </c>
      <c r="F193">
        <v>24.71</v>
      </c>
    </row>
    <row r="194" spans="2:6">
      <c r="B194" s="39">
        <v>39940</v>
      </c>
      <c r="C194">
        <v>25.35</v>
      </c>
      <c r="D194">
        <v>24.93</v>
      </c>
      <c r="E194">
        <v>25.91</v>
      </c>
      <c r="F194">
        <v>25.28</v>
      </c>
    </row>
    <row r="195" spans="2:6">
      <c r="B195" s="39">
        <v>39939</v>
      </c>
      <c r="C195">
        <v>25.92</v>
      </c>
      <c r="D195">
        <v>24.44</v>
      </c>
      <c r="E195">
        <v>26.3</v>
      </c>
      <c r="F195">
        <v>25.04</v>
      </c>
    </row>
    <row r="196" spans="2:6">
      <c r="B196" s="39">
        <v>39938</v>
      </c>
      <c r="C196">
        <v>27.3</v>
      </c>
      <c r="D196">
        <v>25.95</v>
      </c>
      <c r="E196">
        <v>27.5</v>
      </c>
      <c r="F196">
        <v>26.2</v>
      </c>
    </row>
    <row r="197" spans="2:6">
      <c r="B197" s="39">
        <v>39937</v>
      </c>
      <c r="C197">
        <v>28.77</v>
      </c>
      <c r="D197">
        <v>28.21</v>
      </c>
      <c r="E197">
        <v>29.56</v>
      </c>
      <c r="F197">
        <v>29.5</v>
      </c>
    </row>
    <row r="198" spans="2:6">
      <c r="B198" s="39">
        <v>39933</v>
      </c>
      <c r="C198">
        <v>28.57</v>
      </c>
      <c r="D198">
        <v>27.72</v>
      </c>
      <c r="E198">
        <v>28.84</v>
      </c>
      <c r="F198">
        <v>28.62</v>
      </c>
    </row>
    <row r="199" spans="2:6">
      <c r="B199" s="39">
        <v>39932</v>
      </c>
      <c r="C199">
        <v>29.29</v>
      </c>
      <c r="D199">
        <v>27.79</v>
      </c>
      <c r="E199">
        <v>29.36</v>
      </c>
      <c r="F199">
        <v>28.69</v>
      </c>
    </row>
    <row r="200" spans="2:6">
      <c r="B200" s="39">
        <v>39931</v>
      </c>
      <c r="C200">
        <v>29.89</v>
      </c>
      <c r="D200">
        <v>28.59</v>
      </c>
      <c r="E200">
        <v>29.91</v>
      </c>
      <c r="F200">
        <v>29.42</v>
      </c>
    </row>
    <row r="201" spans="2:6">
      <c r="B201" s="39">
        <v>39930</v>
      </c>
      <c r="C201">
        <v>30.17</v>
      </c>
      <c r="D201">
        <v>29.45</v>
      </c>
      <c r="E201">
        <v>30.31</v>
      </c>
      <c r="F201">
        <v>30.17</v>
      </c>
    </row>
    <row r="202" spans="2:6">
      <c r="B202" s="39">
        <v>39927</v>
      </c>
      <c r="C202">
        <v>30.11</v>
      </c>
      <c r="D202">
        <v>30.06</v>
      </c>
      <c r="E202">
        <v>30.77</v>
      </c>
      <c r="F202">
        <v>30.61</v>
      </c>
    </row>
    <row r="203" spans="2:6">
      <c r="B203" s="39">
        <v>39926</v>
      </c>
      <c r="C203">
        <v>29.12</v>
      </c>
      <c r="D203">
        <v>28.83</v>
      </c>
      <c r="E203">
        <v>30.48</v>
      </c>
      <c r="F203">
        <v>30.1</v>
      </c>
    </row>
    <row r="204" spans="2:6">
      <c r="B204" s="39">
        <v>39925</v>
      </c>
      <c r="C204">
        <v>28.05</v>
      </c>
      <c r="D204">
        <v>28.01</v>
      </c>
      <c r="E204">
        <v>29.3</v>
      </c>
      <c r="F204">
        <v>29.24</v>
      </c>
    </row>
    <row r="205" spans="2:6">
      <c r="B205" s="39">
        <v>39924</v>
      </c>
      <c r="C205">
        <v>27.32</v>
      </c>
      <c r="D205">
        <v>27.1</v>
      </c>
      <c r="E205">
        <v>28.17</v>
      </c>
      <c r="F205">
        <v>28.16</v>
      </c>
    </row>
    <row r="206" spans="2:6">
      <c r="B206" s="39">
        <v>39923</v>
      </c>
      <c r="C206">
        <v>27.75</v>
      </c>
      <c r="D206">
        <v>27.05</v>
      </c>
      <c r="E206">
        <v>28</v>
      </c>
      <c r="F206">
        <v>27.18</v>
      </c>
    </row>
    <row r="207" spans="2:6">
      <c r="B207" s="39">
        <v>39920</v>
      </c>
      <c r="C207">
        <v>27.74</v>
      </c>
      <c r="D207">
        <v>27.41</v>
      </c>
      <c r="E207">
        <v>28.11</v>
      </c>
      <c r="F207">
        <v>27.72</v>
      </c>
    </row>
    <row r="208" spans="2:6">
      <c r="B208" s="39">
        <v>39919</v>
      </c>
      <c r="C208">
        <v>27.67</v>
      </c>
      <c r="D208">
        <v>27.33</v>
      </c>
      <c r="E208">
        <v>28.1</v>
      </c>
      <c r="F208">
        <v>27.74</v>
      </c>
    </row>
    <row r="209" spans="2:6">
      <c r="B209" s="39">
        <v>39918</v>
      </c>
      <c r="C209">
        <v>27.36</v>
      </c>
      <c r="D209">
        <v>27.16</v>
      </c>
      <c r="E209">
        <v>27.73</v>
      </c>
      <c r="F209">
        <v>27.58</v>
      </c>
    </row>
    <row r="210" spans="2:6">
      <c r="B210" s="39">
        <v>39917</v>
      </c>
      <c r="C210">
        <v>27.83</v>
      </c>
      <c r="D210">
        <v>27.36</v>
      </c>
      <c r="E210">
        <v>28.2</v>
      </c>
      <c r="F210">
        <v>27.6</v>
      </c>
    </row>
    <row r="211" spans="2:6">
      <c r="B211" s="39">
        <v>39912</v>
      </c>
      <c r="C211">
        <v>26.5</v>
      </c>
      <c r="D211">
        <v>26.13</v>
      </c>
      <c r="E211">
        <v>28</v>
      </c>
      <c r="F211">
        <v>27.61</v>
      </c>
    </row>
    <row r="212" spans="2:6">
      <c r="B212" s="39">
        <v>39911</v>
      </c>
      <c r="C212">
        <v>25.84</v>
      </c>
      <c r="D212">
        <v>25.76</v>
      </c>
      <c r="E212">
        <v>26.45</v>
      </c>
      <c r="F212">
        <v>26.28</v>
      </c>
    </row>
    <row r="213" spans="2:6">
      <c r="B213" s="39">
        <v>39910</v>
      </c>
      <c r="C213">
        <v>26.53</v>
      </c>
      <c r="D213">
        <v>26.1</v>
      </c>
      <c r="E213">
        <v>27.01</v>
      </c>
      <c r="F213">
        <v>26.31</v>
      </c>
    </row>
    <row r="214" spans="2:6">
      <c r="B214" s="39">
        <v>39909</v>
      </c>
      <c r="C214">
        <v>27.48</v>
      </c>
      <c r="D214">
        <v>26.34</v>
      </c>
      <c r="E214">
        <v>27.58</v>
      </c>
      <c r="F214">
        <v>26.69</v>
      </c>
    </row>
    <row r="215" spans="2:6">
      <c r="B215" s="39">
        <v>39906</v>
      </c>
      <c r="C215">
        <v>26.2</v>
      </c>
      <c r="D215">
        <v>26.15</v>
      </c>
      <c r="E215">
        <v>27.07</v>
      </c>
      <c r="F215">
        <v>27.06</v>
      </c>
    </row>
    <row r="216" spans="2:6">
      <c r="B216" s="39">
        <v>39905</v>
      </c>
      <c r="C216">
        <v>25.3</v>
      </c>
      <c r="D216">
        <v>24.97</v>
      </c>
      <c r="E216">
        <v>26.47</v>
      </c>
      <c r="F216">
        <v>26.39</v>
      </c>
    </row>
    <row r="217" spans="2:6">
      <c r="B217" s="39">
        <v>39904</v>
      </c>
      <c r="C217">
        <v>24.66</v>
      </c>
      <c r="D217">
        <v>24.14</v>
      </c>
      <c r="E217">
        <v>25.38</v>
      </c>
      <c r="F217">
        <v>25.14</v>
      </c>
    </row>
    <row r="218" spans="2:6">
      <c r="B218" s="39">
        <v>39903</v>
      </c>
      <c r="C218">
        <v>24.48</v>
      </c>
      <c r="D218">
        <v>24.2</v>
      </c>
      <c r="E218">
        <v>25.13</v>
      </c>
      <c r="F218">
        <v>25.06</v>
      </c>
    </row>
    <row r="219" spans="2:6">
      <c r="B219" s="39">
        <v>39902</v>
      </c>
      <c r="C219">
        <v>24.76</v>
      </c>
      <c r="D219">
        <v>24.22</v>
      </c>
      <c r="E219">
        <v>25</v>
      </c>
      <c r="F219">
        <v>24.44</v>
      </c>
    </row>
    <row r="220" spans="2:6">
      <c r="B220" s="39">
        <v>39899</v>
      </c>
      <c r="C220">
        <v>26.4</v>
      </c>
      <c r="D220">
        <v>25</v>
      </c>
      <c r="E220">
        <v>26.4</v>
      </c>
      <c r="F220">
        <v>25.17</v>
      </c>
    </row>
    <row r="221" spans="2:6">
      <c r="B221" s="39">
        <v>39898</v>
      </c>
      <c r="C221">
        <v>26.69</v>
      </c>
      <c r="D221">
        <v>25.84</v>
      </c>
      <c r="E221">
        <v>26.69</v>
      </c>
      <c r="F221">
        <v>26.26</v>
      </c>
    </row>
    <row r="222" spans="2:6">
      <c r="B222" s="39">
        <v>39897</v>
      </c>
      <c r="C222">
        <v>25.38</v>
      </c>
      <c r="D222">
        <v>25.13</v>
      </c>
      <c r="E222">
        <v>26.79</v>
      </c>
      <c r="F222">
        <v>26.47</v>
      </c>
    </row>
    <row r="223" spans="2:6">
      <c r="B223" s="39">
        <v>39896</v>
      </c>
      <c r="C223">
        <v>25</v>
      </c>
      <c r="D223">
        <v>24.74</v>
      </c>
      <c r="E223">
        <v>25.48</v>
      </c>
      <c r="F223">
        <v>25.43</v>
      </c>
    </row>
    <row r="224" spans="2:6">
      <c r="B224" s="39">
        <v>39895</v>
      </c>
      <c r="C224">
        <v>24.45</v>
      </c>
      <c r="D224">
        <v>24.11</v>
      </c>
      <c r="E224">
        <v>24.7</v>
      </c>
      <c r="F224">
        <v>24.64</v>
      </c>
    </row>
    <row r="225" spans="2:6">
      <c r="B225" s="39">
        <v>39892</v>
      </c>
      <c r="C225">
        <v>24.09</v>
      </c>
      <c r="D225">
        <v>23.25</v>
      </c>
      <c r="E225">
        <v>24.26</v>
      </c>
      <c r="F225">
        <v>24.02</v>
      </c>
    </row>
    <row r="226" spans="2:6">
      <c r="B226" s="39">
        <v>39891</v>
      </c>
      <c r="C226">
        <v>23.5</v>
      </c>
      <c r="D226">
        <v>23.31</v>
      </c>
      <c r="E226">
        <v>24.87</v>
      </c>
      <c r="F226">
        <v>24.36</v>
      </c>
    </row>
    <row r="227" spans="2:6">
      <c r="B227" s="39">
        <v>39890</v>
      </c>
      <c r="C227">
        <v>24.24</v>
      </c>
      <c r="D227">
        <v>23.49</v>
      </c>
      <c r="E227">
        <v>24.81</v>
      </c>
      <c r="F227">
        <v>23.79</v>
      </c>
    </row>
    <row r="228" spans="2:6">
      <c r="B228" s="39">
        <v>39889</v>
      </c>
      <c r="C228">
        <v>24.2</v>
      </c>
      <c r="D228">
        <v>23.46</v>
      </c>
      <c r="E228">
        <v>24.2</v>
      </c>
      <c r="F228">
        <v>23.84</v>
      </c>
    </row>
    <row r="229" spans="2:6">
      <c r="B229" s="39">
        <v>39888</v>
      </c>
      <c r="C229">
        <v>24.61</v>
      </c>
      <c r="D229">
        <v>23.96</v>
      </c>
      <c r="E229">
        <v>24.87</v>
      </c>
      <c r="F229">
        <v>24.39</v>
      </c>
    </row>
    <row r="230" spans="2:6">
      <c r="B230" s="39">
        <v>39885</v>
      </c>
      <c r="C230">
        <v>25.33</v>
      </c>
      <c r="D230">
        <v>24.21</v>
      </c>
      <c r="E230">
        <v>25.33</v>
      </c>
      <c r="F230">
        <v>24.39</v>
      </c>
    </row>
    <row r="231" spans="2:6">
      <c r="B231" s="39">
        <v>39884</v>
      </c>
      <c r="C231">
        <v>24.62</v>
      </c>
      <c r="D231">
        <v>23.86</v>
      </c>
      <c r="E231">
        <v>25.27</v>
      </c>
      <c r="F231">
        <v>24.94</v>
      </c>
    </row>
    <row r="232" spans="2:6">
      <c r="B232" s="39">
        <v>39883</v>
      </c>
      <c r="C232">
        <v>24.84</v>
      </c>
      <c r="D232">
        <v>24.44</v>
      </c>
      <c r="E232">
        <v>25.5</v>
      </c>
      <c r="F232">
        <v>24.76</v>
      </c>
    </row>
    <row r="233" spans="2:6">
      <c r="B233" s="39">
        <v>39882</v>
      </c>
      <c r="C233">
        <v>23.72</v>
      </c>
      <c r="D233">
        <v>23.55</v>
      </c>
      <c r="E233">
        <v>25.08</v>
      </c>
      <c r="F233">
        <v>24.95</v>
      </c>
    </row>
    <row r="234" spans="2:6">
      <c r="B234" s="39">
        <v>39881</v>
      </c>
      <c r="C234">
        <v>23.95</v>
      </c>
      <c r="D234">
        <v>23.06</v>
      </c>
      <c r="E234">
        <v>24.23</v>
      </c>
      <c r="F234">
        <v>23.63</v>
      </c>
    </row>
    <row r="235" spans="2:6">
      <c r="B235" s="39">
        <v>39878</v>
      </c>
      <c r="C235">
        <v>22.56</v>
      </c>
      <c r="D235">
        <v>22.55</v>
      </c>
      <c r="E235">
        <v>23.35</v>
      </c>
      <c r="F235">
        <v>22.94</v>
      </c>
    </row>
    <row r="236" spans="2:6">
      <c r="B236" s="39">
        <v>39877</v>
      </c>
      <c r="C236">
        <v>22.64</v>
      </c>
      <c r="D236">
        <v>22.37</v>
      </c>
      <c r="E236">
        <v>23.49</v>
      </c>
      <c r="F236">
        <v>22.73</v>
      </c>
    </row>
    <row r="237" spans="2:6">
      <c r="B237" s="39">
        <v>39876</v>
      </c>
      <c r="C237">
        <v>23</v>
      </c>
      <c r="D237">
        <v>22.5</v>
      </c>
      <c r="E237">
        <v>24.52</v>
      </c>
      <c r="F237">
        <v>22.93</v>
      </c>
    </row>
    <row r="238" spans="2:6">
      <c r="B238" s="39">
        <v>39875</v>
      </c>
      <c r="C238">
        <v>23.01</v>
      </c>
      <c r="D238">
        <v>22.71</v>
      </c>
      <c r="E238">
        <v>23.33</v>
      </c>
      <c r="F238">
        <v>22.9</v>
      </c>
    </row>
    <row r="239" spans="2:6">
      <c r="B239" s="39">
        <v>39874</v>
      </c>
      <c r="C239">
        <v>22.41</v>
      </c>
      <c r="D239">
        <v>22.41</v>
      </c>
      <c r="E239">
        <v>23.43</v>
      </c>
      <c r="F239">
        <v>23</v>
      </c>
    </row>
    <row r="240" spans="2:6">
      <c r="B240" s="39">
        <v>39871</v>
      </c>
      <c r="C240">
        <v>23.81</v>
      </c>
      <c r="D240">
        <v>22.1</v>
      </c>
      <c r="E240">
        <v>23.85</v>
      </c>
      <c r="F240">
        <v>23.01</v>
      </c>
    </row>
    <row r="241" spans="2:6">
      <c r="B241" s="39">
        <v>39870</v>
      </c>
      <c r="C241">
        <v>24.56</v>
      </c>
      <c r="D241">
        <v>24.05</v>
      </c>
      <c r="E241">
        <v>24.94</v>
      </c>
      <c r="F241">
        <v>24.19</v>
      </c>
    </row>
    <row r="242" spans="2:6">
      <c r="B242" s="39">
        <v>39869</v>
      </c>
      <c r="C242">
        <v>24.84</v>
      </c>
      <c r="D242">
        <v>24.18</v>
      </c>
      <c r="E242">
        <v>25.6</v>
      </c>
      <c r="F242">
        <v>24.26</v>
      </c>
    </row>
    <row r="243" spans="2:6">
      <c r="B243" s="39">
        <v>39868</v>
      </c>
      <c r="C243">
        <v>24.09</v>
      </c>
      <c r="D243">
        <v>23.98</v>
      </c>
      <c r="E243">
        <v>24.71</v>
      </c>
      <c r="F243">
        <v>24.44</v>
      </c>
    </row>
    <row r="244" spans="2:6">
      <c r="B244" s="39">
        <v>39867</v>
      </c>
      <c r="C244">
        <v>25.71</v>
      </c>
      <c r="D244">
        <v>24.15</v>
      </c>
      <c r="E244">
        <v>26</v>
      </c>
      <c r="F244">
        <v>24.39</v>
      </c>
    </row>
    <row r="245" spans="2:6">
      <c r="B245" s="39">
        <v>39864</v>
      </c>
      <c r="C245">
        <v>25.3</v>
      </c>
      <c r="D245">
        <v>24.67</v>
      </c>
      <c r="E245">
        <v>25.58</v>
      </c>
      <c r="F245">
        <v>25.31</v>
      </c>
    </row>
    <row r="246" spans="2:6">
      <c r="B246" s="39">
        <v>39863</v>
      </c>
      <c r="C246">
        <v>25.98</v>
      </c>
      <c r="D246">
        <v>25.33</v>
      </c>
      <c r="E246">
        <v>26.05</v>
      </c>
      <c r="F246">
        <v>25.51</v>
      </c>
    </row>
    <row r="247" spans="2:6">
      <c r="B247" s="39">
        <v>39862</v>
      </c>
      <c r="C247">
        <v>26.26</v>
      </c>
      <c r="D247">
        <v>25.6</v>
      </c>
      <c r="E247">
        <v>26.5</v>
      </c>
      <c r="F247">
        <v>25.85</v>
      </c>
    </row>
    <row r="248" spans="2:6">
      <c r="B248" s="39">
        <v>39861</v>
      </c>
      <c r="C248">
        <v>26.28</v>
      </c>
      <c r="D248">
        <v>26</v>
      </c>
      <c r="E248">
        <v>26.67</v>
      </c>
      <c r="F248">
        <v>26.26</v>
      </c>
    </row>
    <row r="249" spans="2:6">
      <c r="B249" s="39">
        <v>39860</v>
      </c>
      <c r="C249">
        <v>26.9</v>
      </c>
      <c r="D249">
        <v>26.44</v>
      </c>
      <c r="E249">
        <v>27.11</v>
      </c>
      <c r="F249">
        <v>26.57</v>
      </c>
    </row>
    <row r="250" spans="2:6">
      <c r="B250" s="39">
        <v>39857</v>
      </c>
      <c r="C250">
        <v>27.38</v>
      </c>
      <c r="D250">
        <v>26.79</v>
      </c>
      <c r="E250">
        <v>27.88</v>
      </c>
      <c r="F250">
        <v>27.12</v>
      </c>
    </row>
    <row r="251" spans="2:6">
      <c r="B251" s="39">
        <v>39856</v>
      </c>
      <c r="C251">
        <v>28.2</v>
      </c>
      <c r="D251">
        <v>26.92</v>
      </c>
      <c r="E251">
        <v>28.24</v>
      </c>
      <c r="F251">
        <v>27.3</v>
      </c>
    </row>
    <row r="252" spans="2:6">
      <c r="B252" s="39">
        <v>39855</v>
      </c>
      <c r="C252">
        <v>28.24</v>
      </c>
      <c r="D252">
        <v>28.13</v>
      </c>
      <c r="E252">
        <v>28.74</v>
      </c>
      <c r="F252">
        <v>28.35</v>
      </c>
    </row>
    <row r="253" spans="2:6">
      <c r="B253" s="39">
        <v>39854</v>
      </c>
      <c r="C253">
        <v>29.1</v>
      </c>
      <c r="D253">
        <v>28.69</v>
      </c>
      <c r="E253">
        <v>29.53</v>
      </c>
      <c r="F253">
        <v>28.69</v>
      </c>
    </row>
    <row r="254" spans="2:6">
      <c r="B254" s="39">
        <v>39853</v>
      </c>
      <c r="C254">
        <v>28.98</v>
      </c>
      <c r="D254">
        <v>28.6</v>
      </c>
      <c r="E254">
        <v>29.44</v>
      </c>
      <c r="F254">
        <v>29.19</v>
      </c>
    </row>
    <row r="255" spans="2:6">
      <c r="B255" s="39">
        <v>39850</v>
      </c>
      <c r="C255">
        <v>28.85</v>
      </c>
      <c r="D255">
        <v>28.79</v>
      </c>
      <c r="E255">
        <v>29.9</v>
      </c>
      <c r="F255">
        <v>29.08</v>
      </c>
    </row>
    <row r="256" spans="2:6">
      <c r="B256" s="39">
        <v>39849</v>
      </c>
      <c r="C256">
        <v>28.01</v>
      </c>
      <c r="D256">
        <v>27.5</v>
      </c>
      <c r="E256">
        <v>28.66</v>
      </c>
      <c r="F256">
        <v>28.48</v>
      </c>
    </row>
    <row r="257" spans="2:6">
      <c r="B257" s="39">
        <v>39848</v>
      </c>
      <c r="C257">
        <v>27.6</v>
      </c>
      <c r="D257">
        <v>27.41</v>
      </c>
      <c r="E257">
        <v>28.71</v>
      </c>
      <c r="F257">
        <v>28.38</v>
      </c>
    </row>
    <row r="258" spans="2:6">
      <c r="B258" s="39">
        <v>39847</v>
      </c>
      <c r="C258">
        <v>27.21</v>
      </c>
      <c r="D258">
        <v>26.55</v>
      </c>
      <c r="E258">
        <v>27.65</v>
      </c>
      <c r="F258">
        <v>27.46</v>
      </c>
    </row>
    <row r="259" spans="2:6">
      <c r="B259" s="39">
        <v>39846</v>
      </c>
      <c r="C259">
        <v>27.15</v>
      </c>
      <c r="D259">
        <v>26.62</v>
      </c>
      <c r="E259">
        <v>27.41</v>
      </c>
      <c r="F259">
        <v>27.22</v>
      </c>
    </row>
    <row r="260" spans="2:6">
      <c r="B260" s="39">
        <v>39843</v>
      </c>
      <c r="C260">
        <v>27.5</v>
      </c>
      <c r="D260">
        <v>26.88</v>
      </c>
      <c r="E260">
        <v>27.93</v>
      </c>
      <c r="F260">
        <v>27.13</v>
      </c>
    </row>
    <row r="261" spans="2:6">
      <c r="B261" s="39">
        <v>39842</v>
      </c>
      <c r="C261">
        <v>28.63</v>
      </c>
      <c r="D261">
        <v>27.37</v>
      </c>
      <c r="E261">
        <v>28.75</v>
      </c>
      <c r="F261">
        <v>27.64</v>
      </c>
    </row>
    <row r="262" spans="2:6">
      <c r="B262" s="39">
        <v>39841</v>
      </c>
      <c r="C262">
        <v>27.68</v>
      </c>
      <c r="D262">
        <v>27.67</v>
      </c>
      <c r="E262">
        <v>29.2</v>
      </c>
      <c r="F262">
        <v>28.71</v>
      </c>
    </row>
    <row r="263" spans="2:6">
      <c r="B263" s="39">
        <v>39840</v>
      </c>
      <c r="C263">
        <v>27.55</v>
      </c>
      <c r="D263">
        <v>27.06</v>
      </c>
      <c r="E263">
        <v>27.78</v>
      </c>
      <c r="F263">
        <v>27.52</v>
      </c>
    </row>
    <row r="264" spans="2:6">
      <c r="B264" s="39">
        <v>39839</v>
      </c>
      <c r="C264">
        <v>25.87</v>
      </c>
      <c r="D264">
        <v>25.69</v>
      </c>
      <c r="E264">
        <v>27.95</v>
      </c>
      <c r="F264">
        <v>27.54</v>
      </c>
    </row>
    <row r="265" spans="2:6">
      <c r="B265" s="39">
        <v>39836</v>
      </c>
      <c r="C265">
        <v>26.09</v>
      </c>
      <c r="D265">
        <v>25.12</v>
      </c>
      <c r="E265">
        <v>26.26</v>
      </c>
      <c r="F265">
        <v>25.96</v>
      </c>
    </row>
    <row r="266" spans="2:6">
      <c r="B266" s="39">
        <v>39835</v>
      </c>
      <c r="C266">
        <v>26.09</v>
      </c>
      <c r="D266">
        <v>25.66</v>
      </c>
      <c r="E266">
        <v>26.43</v>
      </c>
      <c r="F266">
        <v>26.21</v>
      </c>
    </row>
    <row r="267" spans="2:6">
      <c r="B267" s="39">
        <v>39834</v>
      </c>
      <c r="C267">
        <v>24.85</v>
      </c>
      <c r="D267">
        <v>24.39</v>
      </c>
      <c r="E267">
        <v>26.45</v>
      </c>
      <c r="F267">
        <v>25.61</v>
      </c>
    </row>
    <row r="268" spans="2:6">
      <c r="B268" s="39">
        <v>39833</v>
      </c>
      <c r="C268">
        <v>24.96</v>
      </c>
      <c r="D268">
        <v>24.74</v>
      </c>
      <c r="E268">
        <v>25.68</v>
      </c>
      <c r="F268">
        <v>24.94</v>
      </c>
    </row>
    <row r="269" spans="2:6">
      <c r="B269" s="39">
        <v>39832</v>
      </c>
      <c r="C269">
        <v>26.16</v>
      </c>
      <c r="D269">
        <v>24.58</v>
      </c>
      <c r="E269">
        <v>26.23</v>
      </c>
      <c r="F269">
        <v>24.94</v>
      </c>
    </row>
    <row r="270" spans="2:6">
      <c r="B270" s="39">
        <v>39829</v>
      </c>
      <c r="C270">
        <v>25.93</v>
      </c>
      <c r="D270">
        <v>25.78</v>
      </c>
      <c r="E270">
        <v>26.83</v>
      </c>
      <c r="F270">
        <v>26.03</v>
      </c>
    </row>
    <row r="271" spans="2:6">
      <c r="B271" s="39">
        <v>39828</v>
      </c>
      <c r="C271">
        <v>25.35</v>
      </c>
      <c r="D271">
        <v>25</v>
      </c>
      <c r="E271">
        <v>26.09</v>
      </c>
      <c r="F271">
        <v>25.54</v>
      </c>
    </row>
    <row r="272" spans="2:6">
      <c r="B272" s="39">
        <v>39827</v>
      </c>
      <c r="C272">
        <v>27.34</v>
      </c>
      <c r="D272">
        <v>25.16</v>
      </c>
      <c r="E272">
        <v>27.4</v>
      </c>
      <c r="F272">
        <v>25.4</v>
      </c>
    </row>
    <row r="273" spans="2:6">
      <c r="B273" s="39">
        <v>39826</v>
      </c>
      <c r="C273">
        <v>26.83</v>
      </c>
      <c r="D273">
        <v>26</v>
      </c>
      <c r="E273">
        <v>27.14</v>
      </c>
      <c r="F273">
        <v>27.08</v>
      </c>
    </row>
    <row r="274" spans="2:6">
      <c r="B274" s="39">
        <v>39825</v>
      </c>
      <c r="C274">
        <v>27.37</v>
      </c>
      <c r="D274">
        <v>26.69</v>
      </c>
      <c r="E274">
        <v>27.54</v>
      </c>
      <c r="F274">
        <v>26.85</v>
      </c>
    </row>
    <row r="275" spans="2:6">
      <c r="B275" s="39">
        <v>39822</v>
      </c>
      <c r="C275">
        <v>28.49</v>
      </c>
      <c r="D275">
        <v>27.51</v>
      </c>
      <c r="E275">
        <v>28.71</v>
      </c>
      <c r="F275">
        <v>27.6</v>
      </c>
    </row>
    <row r="276" spans="2:6">
      <c r="B276" s="39">
        <v>39821</v>
      </c>
      <c r="C276">
        <v>28.57</v>
      </c>
      <c r="D276">
        <v>28.13</v>
      </c>
      <c r="E276">
        <v>29.25</v>
      </c>
      <c r="F276">
        <v>28.48</v>
      </c>
    </row>
    <row r="277" spans="2:6">
      <c r="B277" s="39">
        <v>39820</v>
      </c>
      <c r="C277">
        <v>29.01</v>
      </c>
      <c r="D277">
        <v>28.45</v>
      </c>
      <c r="E277">
        <v>29.12</v>
      </c>
      <c r="F277">
        <v>28.84</v>
      </c>
    </row>
    <row r="278" spans="2:6">
      <c r="B278" s="39">
        <v>39819</v>
      </c>
      <c r="C278">
        <v>27.99</v>
      </c>
      <c r="D278">
        <v>27.8</v>
      </c>
      <c r="E278">
        <v>29.22</v>
      </c>
      <c r="F278">
        <v>29.2</v>
      </c>
    </row>
    <row r="279" spans="2:6">
      <c r="B279" s="39">
        <v>39818</v>
      </c>
      <c r="C279">
        <v>27.96</v>
      </c>
      <c r="D279">
        <v>27.49</v>
      </c>
      <c r="E279">
        <v>28.01</v>
      </c>
      <c r="F279">
        <v>27.88</v>
      </c>
    </row>
    <row r="280" spans="2:6">
      <c r="B280" s="39">
        <v>39815</v>
      </c>
      <c r="C280">
        <v>26.6</v>
      </c>
      <c r="D280">
        <v>26.5</v>
      </c>
      <c r="E280">
        <v>28.05</v>
      </c>
      <c r="F280">
        <v>27.81</v>
      </c>
    </row>
    <row r="281" spans="2:6">
      <c r="B281" s="39">
        <v>39812</v>
      </c>
      <c r="C281">
        <v>26.81</v>
      </c>
      <c r="D281">
        <v>26.5</v>
      </c>
      <c r="E281">
        <v>27.36</v>
      </c>
      <c r="F281">
        <v>27.14</v>
      </c>
    </row>
    <row r="282" spans="2:6">
      <c r="B282" s="39">
        <v>39811</v>
      </c>
      <c r="C282">
        <v>26.56</v>
      </c>
      <c r="D282">
        <v>26.18</v>
      </c>
      <c r="E282">
        <v>26.56</v>
      </c>
      <c r="F282">
        <v>26.37</v>
      </c>
    </row>
    <row r="283" spans="2:6">
      <c r="B283" s="39">
        <v>39805</v>
      </c>
      <c r="C283">
        <v>26.1</v>
      </c>
      <c r="D283">
        <v>26.1</v>
      </c>
      <c r="E283">
        <v>26.97</v>
      </c>
      <c r="F283">
        <v>26.14</v>
      </c>
    </row>
    <row r="284" spans="2:6">
      <c r="B284" s="39">
        <v>39804</v>
      </c>
      <c r="C284">
        <v>27.15</v>
      </c>
      <c r="D284">
        <v>26.35</v>
      </c>
      <c r="E284">
        <v>27.28</v>
      </c>
      <c r="F284">
        <v>26.41</v>
      </c>
    </row>
    <row r="285" spans="2:6">
      <c r="B285" s="39">
        <v>39801</v>
      </c>
      <c r="C285">
        <v>26.49</v>
      </c>
      <c r="D285">
        <v>26</v>
      </c>
      <c r="E285">
        <v>27.37</v>
      </c>
      <c r="F285">
        <v>27.19</v>
      </c>
    </row>
    <row r="286" spans="2:6">
      <c r="B286" s="39">
        <v>39800</v>
      </c>
      <c r="C286">
        <v>26.7</v>
      </c>
      <c r="D286">
        <v>26.17</v>
      </c>
      <c r="E286">
        <v>27.12</v>
      </c>
      <c r="F286">
        <v>26.79</v>
      </c>
    </row>
    <row r="287" spans="2:6">
      <c r="B287" s="39">
        <v>39799</v>
      </c>
      <c r="C287">
        <v>27.6</v>
      </c>
      <c r="D287">
        <v>26.01</v>
      </c>
      <c r="E287">
        <v>27.6</v>
      </c>
      <c r="F287">
        <v>26.64</v>
      </c>
    </row>
    <row r="288" spans="2:6">
      <c r="B288" s="39">
        <v>39798</v>
      </c>
      <c r="C288">
        <v>26.63</v>
      </c>
      <c r="D288">
        <v>26.61</v>
      </c>
      <c r="E288">
        <v>27.94</v>
      </c>
      <c r="F288">
        <v>27.23</v>
      </c>
    </row>
    <row r="289" spans="2:6">
      <c r="B289" s="39">
        <v>39797</v>
      </c>
      <c r="C289">
        <v>27.19</v>
      </c>
      <c r="D289">
        <v>26.68</v>
      </c>
      <c r="E289">
        <v>27.54</v>
      </c>
      <c r="F289">
        <v>26.76</v>
      </c>
    </row>
    <row r="290" spans="2:6">
      <c r="B290" s="39">
        <v>39794</v>
      </c>
      <c r="C290">
        <v>25.71</v>
      </c>
      <c r="D290">
        <v>25.36</v>
      </c>
      <c r="E290">
        <v>27.6</v>
      </c>
      <c r="F290">
        <v>27.02</v>
      </c>
    </row>
    <row r="291" spans="2:6">
      <c r="B291" s="39">
        <v>39793</v>
      </c>
      <c r="C291">
        <v>26.66</v>
      </c>
      <c r="D291">
        <v>25.76</v>
      </c>
      <c r="E291">
        <v>26.75</v>
      </c>
      <c r="F291">
        <v>26.48</v>
      </c>
    </row>
    <row r="292" spans="2:6">
      <c r="B292" s="39">
        <v>39792</v>
      </c>
      <c r="C292">
        <v>25.7</v>
      </c>
      <c r="D292">
        <v>25.19</v>
      </c>
      <c r="E292">
        <v>27.21</v>
      </c>
      <c r="F292">
        <v>26.94</v>
      </c>
    </row>
    <row r="293" spans="2:6">
      <c r="B293" s="39">
        <v>39791</v>
      </c>
      <c r="C293">
        <v>22.99</v>
      </c>
      <c r="D293">
        <v>22.75</v>
      </c>
      <c r="E293">
        <v>25.75</v>
      </c>
      <c r="F293">
        <v>25.32</v>
      </c>
    </row>
    <row r="294" spans="2:6">
      <c r="B294" s="39">
        <v>39790</v>
      </c>
      <c r="C294">
        <v>23.87</v>
      </c>
      <c r="D294">
        <v>23.05</v>
      </c>
      <c r="E294">
        <v>23.99</v>
      </c>
      <c r="F294">
        <v>23.18</v>
      </c>
    </row>
    <row r="295" spans="2:6">
      <c r="B295" s="39">
        <v>39787</v>
      </c>
      <c r="C295">
        <v>23.86</v>
      </c>
      <c r="D295">
        <v>22.51</v>
      </c>
      <c r="E295">
        <v>24.02</v>
      </c>
      <c r="F295">
        <v>22.81</v>
      </c>
    </row>
    <row r="296" spans="2:6">
      <c r="B296" s="39">
        <v>39786</v>
      </c>
      <c r="C296">
        <v>23.9</v>
      </c>
      <c r="D296">
        <v>23.56</v>
      </c>
      <c r="E296">
        <v>24.89</v>
      </c>
      <c r="F296">
        <v>24.22</v>
      </c>
    </row>
    <row r="297" spans="2:6">
      <c r="B297" s="39">
        <v>39785</v>
      </c>
      <c r="C297">
        <v>23.94</v>
      </c>
      <c r="D297">
        <v>23.48</v>
      </c>
      <c r="E297">
        <v>24.16</v>
      </c>
      <c r="F297">
        <v>23.96</v>
      </c>
    </row>
    <row r="298" spans="2:6">
      <c r="B298" s="39">
        <v>39784</v>
      </c>
      <c r="C298">
        <v>23.2</v>
      </c>
      <c r="D298">
        <v>23.01</v>
      </c>
      <c r="E298">
        <v>24.52</v>
      </c>
      <c r="F298">
        <v>24.23</v>
      </c>
    </row>
    <row r="299" spans="2:6">
      <c r="B299" s="39">
        <v>39783</v>
      </c>
      <c r="C299">
        <v>24.67</v>
      </c>
      <c r="D299">
        <v>23.47</v>
      </c>
      <c r="E299">
        <v>24.67</v>
      </c>
      <c r="F299">
        <v>23.69</v>
      </c>
    </row>
    <row r="300" spans="2:6">
      <c r="B300" s="39">
        <v>39780</v>
      </c>
      <c r="C300">
        <v>24.94</v>
      </c>
      <c r="D300">
        <v>24</v>
      </c>
      <c r="E300">
        <v>24.94</v>
      </c>
      <c r="F300">
        <v>24.46</v>
      </c>
    </row>
    <row r="301" spans="2:6">
      <c r="B301" s="39">
        <v>39779</v>
      </c>
      <c r="C301">
        <v>25.3</v>
      </c>
      <c r="D301">
        <v>24.82</v>
      </c>
      <c r="E301">
        <v>25.45</v>
      </c>
      <c r="F301">
        <v>24.94</v>
      </c>
    </row>
    <row r="302" spans="2:6">
      <c r="B302" s="39">
        <v>39778</v>
      </c>
      <c r="C302">
        <v>24.6</v>
      </c>
      <c r="D302">
        <v>23.87</v>
      </c>
      <c r="E302">
        <v>25.43</v>
      </c>
      <c r="F302">
        <v>24.84</v>
      </c>
    </row>
    <row r="303" spans="2:6">
      <c r="B303" s="39">
        <v>39777</v>
      </c>
      <c r="C303">
        <v>23.8</v>
      </c>
      <c r="D303">
        <v>23.48</v>
      </c>
      <c r="E303">
        <v>25.18</v>
      </c>
      <c r="F303">
        <v>24.6</v>
      </c>
    </row>
    <row r="304" spans="2:6">
      <c r="B304" s="39">
        <v>39776</v>
      </c>
      <c r="C304">
        <v>21.87</v>
      </c>
      <c r="D304">
        <v>21.87</v>
      </c>
      <c r="E304">
        <v>24.17</v>
      </c>
      <c r="F304">
        <v>23.79</v>
      </c>
    </row>
    <row r="305" spans="2:6">
      <c r="B305" s="39">
        <v>39773</v>
      </c>
      <c r="C305">
        <v>21.9</v>
      </c>
      <c r="D305">
        <v>21.22</v>
      </c>
      <c r="E305">
        <v>22.63</v>
      </c>
      <c r="F305">
        <v>21.48</v>
      </c>
    </row>
    <row r="306" spans="2:6">
      <c r="B306" s="39">
        <v>39772</v>
      </c>
      <c r="C306">
        <v>21.55</v>
      </c>
      <c r="D306">
        <v>21.54</v>
      </c>
      <c r="E306">
        <v>22.45</v>
      </c>
      <c r="F306">
        <v>21.95</v>
      </c>
    </row>
    <row r="307" spans="2:6">
      <c r="B307" s="39">
        <v>39771</v>
      </c>
      <c r="C307">
        <v>23.68</v>
      </c>
      <c r="D307">
        <v>22.28</v>
      </c>
      <c r="E307">
        <v>24</v>
      </c>
      <c r="F307">
        <v>22.33</v>
      </c>
    </row>
    <row r="308" spans="2:6">
      <c r="B308" s="39">
        <v>39770</v>
      </c>
      <c r="C308">
        <v>24.06</v>
      </c>
      <c r="D308">
        <v>23.09</v>
      </c>
      <c r="E308">
        <v>24.12</v>
      </c>
      <c r="F308">
        <v>23.75</v>
      </c>
    </row>
    <row r="309" spans="2:6">
      <c r="B309" s="39">
        <v>39769</v>
      </c>
      <c r="C309">
        <v>24.55</v>
      </c>
      <c r="D309">
        <v>23.38</v>
      </c>
      <c r="E309">
        <v>24.55</v>
      </c>
      <c r="F309">
        <v>23.92</v>
      </c>
    </row>
    <row r="310" spans="2:6">
      <c r="B310" s="39">
        <v>39766</v>
      </c>
      <c r="C310">
        <v>25.12</v>
      </c>
      <c r="D310">
        <v>24.46</v>
      </c>
      <c r="E310">
        <v>25.45</v>
      </c>
      <c r="F310">
        <v>24.65</v>
      </c>
    </row>
    <row r="311" spans="2:6">
      <c r="B311" s="39">
        <v>39765</v>
      </c>
      <c r="C311">
        <v>25.07</v>
      </c>
      <c r="D311">
        <v>23.79</v>
      </c>
      <c r="E311">
        <v>25.07</v>
      </c>
      <c r="F311">
        <v>24.63</v>
      </c>
    </row>
    <row r="312" spans="2:6">
      <c r="B312" s="39">
        <v>39764</v>
      </c>
      <c r="C312">
        <v>25.57</v>
      </c>
      <c r="D312">
        <v>24.45</v>
      </c>
      <c r="E312">
        <v>25.86</v>
      </c>
      <c r="F312">
        <v>25.15</v>
      </c>
    </row>
    <row r="313" spans="2:6">
      <c r="B313" s="39">
        <v>39763</v>
      </c>
      <c r="C313">
        <v>26.58</v>
      </c>
      <c r="D313">
        <v>24.98</v>
      </c>
      <c r="E313">
        <v>26.81</v>
      </c>
      <c r="F313">
        <v>25.26</v>
      </c>
    </row>
    <row r="314" spans="2:6">
      <c r="B314" s="39">
        <v>39762</v>
      </c>
      <c r="C314">
        <v>28.43</v>
      </c>
      <c r="D314">
        <v>27.12</v>
      </c>
      <c r="E314">
        <v>28.43</v>
      </c>
      <c r="F314">
        <v>27.3</v>
      </c>
    </row>
    <row r="315" spans="2:6">
      <c r="B315" s="39">
        <v>39759</v>
      </c>
      <c r="C315">
        <v>26.6</v>
      </c>
      <c r="D315">
        <v>26.6</v>
      </c>
      <c r="E315">
        <v>28.21</v>
      </c>
      <c r="F315">
        <v>27.5</v>
      </c>
    </row>
    <row r="316" spans="2:6">
      <c r="B316" s="39">
        <v>39758</v>
      </c>
      <c r="C316">
        <v>27.12</v>
      </c>
      <c r="D316">
        <v>26.2</v>
      </c>
      <c r="E316">
        <v>28.72</v>
      </c>
      <c r="F316">
        <v>26.64</v>
      </c>
    </row>
    <row r="317" spans="2:6">
      <c r="B317" s="39">
        <v>39757</v>
      </c>
      <c r="C317">
        <v>30.45</v>
      </c>
      <c r="D317">
        <v>28.48</v>
      </c>
      <c r="E317">
        <v>30.46</v>
      </c>
      <c r="F317">
        <v>29.47</v>
      </c>
    </row>
    <row r="318" spans="2:6">
      <c r="B318" s="39">
        <v>39756</v>
      </c>
      <c r="C318">
        <v>28.86</v>
      </c>
      <c r="D318">
        <v>28.6</v>
      </c>
      <c r="E318">
        <v>31.23</v>
      </c>
      <c r="F318">
        <v>30.37</v>
      </c>
    </row>
    <row r="319" spans="2:6">
      <c r="B319" s="39">
        <v>39755</v>
      </c>
      <c r="C319">
        <v>27.8</v>
      </c>
      <c r="D319">
        <v>26.7</v>
      </c>
      <c r="E319">
        <v>28.79</v>
      </c>
      <c r="F319">
        <v>28.56</v>
      </c>
    </row>
    <row r="320" spans="2:6">
      <c r="B320" s="39">
        <v>39752</v>
      </c>
      <c r="C320">
        <v>28.48</v>
      </c>
      <c r="D320">
        <v>26.52</v>
      </c>
      <c r="E320">
        <v>28.62</v>
      </c>
      <c r="F320">
        <v>27.53</v>
      </c>
    </row>
    <row r="321" spans="2:6">
      <c r="B321" s="39">
        <v>39751</v>
      </c>
      <c r="C321">
        <v>28.21</v>
      </c>
      <c r="D321">
        <v>26.69</v>
      </c>
      <c r="E321">
        <v>28.63</v>
      </c>
      <c r="F321">
        <v>28.48</v>
      </c>
    </row>
    <row r="322" spans="2:6">
      <c r="B322" s="39">
        <v>39750</v>
      </c>
      <c r="C322">
        <v>26.8</v>
      </c>
      <c r="D322">
        <v>26.2</v>
      </c>
      <c r="E322">
        <v>28.27</v>
      </c>
      <c r="F322">
        <v>26.87</v>
      </c>
    </row>
    <row r="323" spans="2:6">
      <c r="B323" s="39">
        <v>39749</v>
      </c>
      <c r="C323">
        <v>26.23</v>
      </c>
      <c r="D323">
        <v>23.01</v>
      </c>
      <c r="E323">
        <v>27.01</v>
      </c>
      <c r="F323">
        <v>24.06</v>
      </c>
    </row>
    <row r="324" spans="2:6">
      <c r="B324" s="39">
        <v>39748</v>
      </c>
      <c r="C324">
        <v>25.75</v>
      </c>
      <c r="D324">
        <v>24.55</v>
      </c>
      <c r="E324">
        <v>26.8</v>
      </c>
      <c r="F324">
        <v>25.75</v>
      </c>
    </row>
    <row r="325" spans="2:6">
      <c r="B325" s="39">
        <v>39745</v>
      </c>
      <c r="C325">
        <v>28.06</v>
      </c>
      <c r="D325">
        <v>26.24</v>
      </c>
      <c r="E325">
        <v>28.15</v>
      </c>
      <c r="F325">
        <v>27.6</v>
      </c>
    </row>
    <row r="326" spans="2:6">
      <c r="B326" s="39">
        <v>39744</v>
      </c>
      <c r="C326">
        <v>28.92</v>
      </c>
      <c r="D326">
        <v>28.29</v>
      </c>
      <c r="E326">
        <v>29.34</v>
      </c>
      <c r="F326">
        <v>29.15</v>
      </c>
    </row>
    <row r="327" spans="2:6">
      <c r="B327" s="39">
        <v>39743</v>
      </c>
      <c r="C327">
        <v>30.5</v>
      </c>
      <c r="D327">
        <v>28.66</v>
      </c>
      <c r="E327">
        <v>30.99</v>
      </c>
      <c r="F327">
        <v>28.76</v>
      </c>
    </row>
    <row r="328" spans="2:6">
      <c r="B328" s="39">
        <v>39742</v>
      </c>
      <c r="C328">
        <v>32.71</v>
      </c>
      <c r="D328">
        <v>30.5</v>
      </c>
      <c r="E328">
        <v>32.950000000000003</v>
      </c>
      <c r="F328">
        <v>31.12</v>
      </c>
    </row>
    <row r="329" spans="2:6">
      <c r="B329" s="39">
        <v>39741</v>
      </c>
      <c r="C329">
        <v>31.99</v>
      </c>
      <c r="D329">
        <v>31.33</v>
      </c>
      <c r="E329">
        <v>32.6</v>
      </c>
      <c r="F329">
        <v>32.369999999999997</v>
      </c>
    </row>
    <row r="330" spans="2:6">
      <c r="B330" s="39">
        <v>39738</v>
      </c>
      <c r="C330">
        <v>33.159999999999997</v>
      </c>
      <c r="D330">
        <v>30.52</v>
      </c>
      <c r="E330">
        <v>33.270000000000003</v>
      </c>
      <c r="F330">
        <v>31.52</v>
      </c>
    </row>
    <row r="331" spans="2:6">
      <c r="B331" s="39">
        <v>39737</v>
      </c>
      <c r="C331">
        <v>29.01</v>
      </c>
      <c r="D331">
        <v>29</v>
      </c>
      <c r="E331">
        <v>31.83</v>
      </c>
      <c r="F331">
        <v>30.9</v>
      </c>
    </row>
    <row r="332" spans="2:6">
      <c r="B332" s="39">
        <v>39736</v>
      </c>
      <c r="C332">
        <v>34.549999999999997</v>
      </c>
      <c r="D332">
        <v>30.5</v>
      </c>
      <c r="E332">
        <v>34.700000000000003</v>
      </c>
      <c r="F332">
        <v>30.5</v>
      </c>
    </row>
    <row r="333" spans="2:6">
      <c r="B333" s="39">
        <v>39735</v>
      </c>
      <c r="C333">
        <v>35.5</v>
      </c>
      <c r="D333">
        <v>34.21</v>
      </c>
      <c r="E333">
        <v>36.299999999999997</v>
      </c>
      <c r="F333">
        <v>34.36</v>
      </c>
    </row>
    <row r="334" spans="2:6">
      <c r="B334" s="39">
        <v>39734</v>
      </c>
      <c r="C334">
        <v>31.7</v>
      </c>
      <c r="D334">
        <v>31.15</v>
      </c>
      <c r="E334">
        <v>35.44</v>
      </c>
      <c r="F334">
        <v>35.200000000000003</v>
      </c>
    </row>
    <row r="335" spans="2:6">
      <c r="B335" s="39">
        <v>39731</v>
      </c>
      <c r="C335">
        <v>30</v>
      </c>
      <c r="D335">
        <v>29</v>
      </c>
      <c r="E335">
        <v>32.409999999999997</v>
      </c>
      <c r="F335">
        <v>30.97</v>
      </c>
    </row>
    <row r="336" spans="2:6">
      <c r="B336" s="39">
        <v>39730</v>
      </c>
      <c r="C336">
        <v>34.28</v>
      </c>
      <c r="D336">
        <v>33.19</v>
      </c>
      <c r="E336">
        <v>34.770000000000003</v>
      </c>
      <c r="F336">
        <v>33.54</v>
      </c>
    </row>
    <row r="337" spans="2:6">
      <c r="B337" s="39">
        <v>39729</v>
      </c>
      <c r="C337">
        <v>33.520000000000003</v>
      </c>
      <c r="D337">
        <v>33.380000000000003</v>
      </c>
      <c r="E337">
        <v>35.159999999999997</v>
      </c>
      <c r="F337">
        <v>34.07</v>
      </c>
    </row>
    <row r="338" spans="2:6">
      <c r="B338" s="39">
        <v>39728</v>
      </c>
      <c r="C338">
        <v>34.15</v>
      </c>
      <c r="D338">
        <v>33.520000000000003</v>
      </c>
      <c r="E338">
        <v>35.479999999999997</v>
      </c>
      <c r="F338">
        <v>34.93</v>
      </c>
    </row>
    <row r="339" spans="2:6">
      <c r="B339" s="39">
        <v>39727</v>
      </c>
      <c r="C339">
        <v>36.01</v>
      </c>
      <c r="D339">
        <v>34.46</v>
      </c>
      <c r="E339">
        <v>36.21</v>
      </c>
      <c r="F339">
        <v>34.69</v>
      </c>
    </row>
    <row r="340" spans="2:6">
      <c r="B340" s="39">
        <v>39724</v>
      </c>
      <c r="C340">
        <v>37.15</v>
      </c>
      <c r="D340">
        <v>36.299999999999997</v>
      </c>
      <c r="E340">
        <v>37.619999999999997</v>
      </c>
      <c r="F340">
        <v>37.18</v>
      </c>
    </row>
    <row r="341" spans="2:6">
      <c r="B341" s="39">
        <v>39723</v>
      </c>
      <c r="C341">
        <v>37.049999999999997</v>
      </c>
      <c r="D341">
        <v>36.56</v>
      </c>
      <c r="E341">
        <v>38.07</v>
      </c>
      <c r="F341">
        <v>36.89</v>
      </c>
    </row>
    <row r="342" spans="2:6">
      <c r="B342" s="39">
        <v>39722</v>
      </c>
      <c r="C342">
        <v>37.630000000000003</v>
      </c>
      <c r="D342">
        <v>36.67</v>
      </c>
      <c r="E342">
        <v>37.659999999999997</v>
      </c>
      <c r="F342">
        <v>37.22</v>
      </c>
    </row>
    <row r="343" spans="2:6">
      <c r="B343" s="39">
        <v>39721</v>
      </c>
      <c r="C343">
        <v>36.64</v>
      </c>
      <c r="D343">
        <v>36.549999999999997</v>
      </c>
      <c r="E343">
        <v>38</v>
      </c>
      <c r="F343">
        <v>37.700000000000003</v>
      </c>
    </row>
    <row r="344" spans="2:6">
      <c r="B344" s="39">
        <v>39720</v>
      </c>
      <c r="C344">
        <v>38.299999999999997</v>
      </c>
      <c r="D344">
        <v>37.36</v>
      </c>
      <c r="E344">
        <v>38.5</v>
      </c>
      <c r="F344">
        <v>37.56</v>
      </c>
    </row>
    <row r="345" spans="2:6">
      <c r="B345" s="39">
        <v>39717</v>
      </c>
      <c r="C345">
        <v>40</v>
      </c>
      <c r="D345">
        <v>38.450000000000003</v>
      </c>
      <c r="E345">
        <v>40.07</v>
      </c>
      <c r="F345">
        <v>38.479999999999997</v>
      </c>
    </row>
    <row r="346" spans="2:6">
      <c r="B346" s="39">
        <v>39716</v>
      </c>
      <c r="C346">
        <v>39.65</v>
      </c>
      <c r="D346">
        <v>39.65</v>
      </c>
      <c r="E346">
        <v>41</v>
      </c>
      <c r="F346">
        <v>40.700000000000003</v>
      </c>
    </row>
    <row r="347" spans="2:6">
      <c r="B347" s="39">
        <v>39715</v>
      </c>
      <c r="C347">
        <v>38.880000000000003</v>
      </c>
      <c r="D347">
        <v>38.69</v>
      </c>
      <c r="E347">
        <v>39.409999999999997</v>
      </c>
      <c r="F347">
        <v>39.39</v>
      </c>
    </row>
    <row r="348" spans="2:6">
      <c r="B348" s="39">
        <v>39714</v>
      </c>
      <c r="C348">
        <v>38.299999999999997</v>
      </c>
      <c r="D348">
        <v>38.299999999999997</v>
      </c>
      <c r="E348">
        <v>39.049999999999997</v>
      </c>
      <c r="F348">
        <v>38.950000000000003</v>
      </c>
    </row>
    <row r="349" spans="2:6">
      <c r="B349" s="39">
        <v>39713</v>
      </c>
      <c r="C349">
        <v>38.700000000000003</v>
      </c>
      <c r="D349">
        <v>38.51</v>
      </c>
      <c r="E349">
        <v>39.200000000000003</v>
      </c>
      <c r="F349">
        <v>38.96</v>
      </c>
    </row>
    <row r="350" spans="2:6">
      <c r="B350" s="39">
        <v>39710</v>
      </c>
      <c r="C350">
        <v>37.22</v>
      </c>
      <c r="D350">
        <v>37.11</v>
      </c>
      <c r="E350">
        <v>38.67</v>
      </c>
      <c r="F350">
        <v>38.67</v>
      </c>
    </row>
    <row r="351" spans="2:6">
      <c r="B351" s="39">
        <v>39709</v>
      </c>
      <c r="C351">
        <v>36.46</v>
      </c>
      <c r="D351">
        <v>36.22</v>
      </c>
      <c r="E351">
        <v>37.17</v>
      </c>
      <c r="F351">
        <v>37.04</v>
      </c>
    </row>
    <row r="352" spans="2:6">
      <c r="B352" s="39">
        <v>39708</v>
      </c>
      <c r="C352">
        <v>37.4</v>
      </c>
      <c r="D352">
        <v>36.32</v>
      </c>
      <c r="E352">
        <v>37.4</v>
      </c>
      <c r="F352">
        <v>36.46</v>
      </c>
    </row>
    <row r="353" spans="2:6">
      <c r="B353" s="39">
        <v>39707</v>
      </c>
      <c r="C353">
        <v>37.1</v>
      </c>
      <c r="D353">
        <v>36.85</v>
      </c>
      <c r="E353">
        <v>37.630000000000003</v>
      </c>
      <c r="F353">
        <v>37.06</v>
      </c>
    </row>
    <row r="354" spans="2:6">
      <c r="B354" s="39">
        <v>39706</v>
      </c>
      <c r="C354">
        <v>36.909999999999997</v>
      </c>
      <c r="D354">
        <v>36.81</v>
      </c>
      <c r="E354">
        <v>37.9</v>
      </c>
      <c r="F354">
        <v>37.89</v>
      </c>
    </row>
    <row r="355" spans="2:6">
      <c r="B355" s="39">
        <v>39703</v>
      </c>
      <c r="C355">
        <v>37.36</v>
      </c>
      <c r="D355">
        <v>37.08</v>
      </c>
      <c r="E355">
        <v>37.68</v>
      </c>
      <c r="F355">
        <v>37.6</v>
      </c>
    </row>
    <row r="356" spans="2:6">
      <c r="B356" s="39">
        <v>39702</v>
      </c>
      <c r="C356">
        <v>38.22</v>
      </c>
      <c r="D356">
        <v>36.96</v>
      </c>
      <c r="E356">
        <v>38.25</v>
      </c>
      <c r="F356">
        <v>37.1</v>
      </c>
    </row>
    <row r="357" spans="2:6">
      <c r="B357" s="39">
        <v>39701</v>
      </c>
      <c r="C357">
        <v>38.659999999999997</v>
      </c>
      <c r="D357">
        <v>38.04</v>
      </c>
      <c r="E357">
        <v>38.99</v>
      </c>
      <c r="F357">
        <v>38.380000000000003</v>
      </c>
    </row>
    <row r="358" spans="2:6">
      <c r="B358" s="39">
        <v>39700</v>
      </c>
      <c r="C358">
        <v>38.74</v>
      </c>
      <c r="D358">
        <v>38.74</v>
      </c>
      <c r="E358">
        <v>39.35</v>
      </c>
      <c r="F358">
        <v>38.79</v>
      </c>
    </row>
    <row r="359" spans="2:6">
      <c r="B359" s="39">
        <v>39699</v>
      </c>
      <c r="C359">
        <v>39.340000000000003</v>
      </c>
      <c r="D359">
        <v>38.840000000000003</v>
      </c>
      <c r="E359">
        <v>39.49</v>
      </c>
      <c r="F359">
        <v>38.880000000000003</v>
      </c>
    </row>
    <row r="360" spans="2:6">
      <c r="B360" s="39">
        <v>39696</v>
      </c>
      <c r="C360">
        <v>38.840000000000003</v>
      </c>
      <c r="D360">
        <v>37.979999999999997</v>
      </c>
      <c r="E360">
        <v>39.200000000000003</v>
      </c>
      <c r="F360">
        <v>38.200000000000003</v>
      </c>
    </row>
    <row r="361" spans="2:6">
      <c r="B361" s="39">
        <v>39695</v>
      </c>
      <c r="C361">
        <v>40.25</v>
      </c>
      <c r="D361">
        <v>39.01</v>
      </c>
      <c r="E361">
        <v>40.35</v>
      </c>
      <c r="F361">
        <v>39.229999999999997</v>
      </c>
    </row>
    <row r="362" spans="2:6">
      <c r="B362" s="39">
        <v>39694</v>
      </c>
      <c r="C362">
        <v>40.29</v>
      </c>
      <c r="D362">
        <v>39.85</v>
      </c>
      <c r="E362">
        <v>40.549999999999997</v>
      </c>
      <c r="F362">
        <v>40.14</v>
      </c>
    </row>
    <row r="363" spans="2:6">
      <c r="B363" s="39">
        <v>39693</v>
      </c>
      <c r="C363">
        <v>40.049999999999997</v>
      </c>
      <c r="D363">
        <v>39.880000000000003</v>
      </c>
      <c r="E363">
        <v>41.16</v>
      </c>
      <c r="F363">
        <v>40.869999999999997</v>
      </c>
    </row>
    <row r="364" spans="2:6">
      <c r="B364" s="39">
        <v>39692</v>
      </c>
      <c r="C364">
        <v>39.81</v>
      </c>
      <c r="D364">
        <v>39.5</v>
      </c>
      <c r="E364">
        <v>40.57</v>
      </c>
      <c r="F364">
        <v>40.340000000000003</v>
      </c>
    </row>
    <row r="365" spans="2:6">
      <c r="B365" s="39">
        <v>39689</v>
      </c>
      <c r="C365">
        <v>39.39</v>
      </c>
      <c r="D365">
        <v>39.35</v>
      </c>
      <c r="E365">
        <v>40.31</v>
      </c>
      <c r="F365">
        <v>40.049999999999997</v>
      </c>
    </row>
    <row r="366" spans="2:6">
      <c r="B366" s="39">
        <v>39688</v>
      </c>
      <c r="C366">
        <v>38.65</v>
      </c>
      <c r="D366">
        <v>38.04</v>
      </c>
      <c r="E366">
        <v>39.71</v>
      </c>
      <c r="F366">
        <v>39.39</v>
      </c>
    </row>
    <row r="367" spans="2:6">
      <c r="B367" s="39">
        <v>39687</v>
      </c>
      <c r="C367">
        <v>39.08</v>
      </c>
      <c r="D367">
        <v>38.06</v>
      </c>
      <c r="E367">
        <v>39.08</v>
      </c>
      <c r="F367">
        <v>38.57</v>
      </c>
    </row>
    <row r="368" spans="2:6">
      <c r="B368" s="39">
        <v>39686</v>
      </c>
      <c r="C368">
        <v>38.6</v>
      </c>
      <c r="D368">
        <v>38.46</v>
      </c>
      <c r="E368">
        <v>39.14</v>
      </c>
      <c r="F368">
        <v>39.090000000000003</v>
      </c>
    </row>
    <row r="369" spans="2:6">
      <c r="B369" s="39">
        <v>39685</v>
      </c>
      <c r="C369">
        <v>39.82</v>
      </c>
      <c r="D369">
        <v>38.909999999999997</v>
      </c>
      <c r="E369">
        <v>39.82</v>
      </c>
      <c r="F369">
        <v>39</v>
      </c>
    </row>
    <row r="370" spans="2:6">
      <c r="B370" s="39">
        <v>39682</v>
      </c>
      <c r="C370">
        <v>39.4</v>
      </c>
      <c r="D370">
        <v>39.15</v>
      </c>
      <c r="E370">
        <v>39.979999999999997</v>
      </c>
      <c r="F370">
        <v>39.799999999999997</v>
      </c>
    </row>
    <row r="371" spans="2:6">
      <c r="B371" s="39">
        <v>39681</v>
      </c>
      <c r="C371">
        <v>39.71</v>
      </c>
      <c r="D371">
        <v>38.880000000000003</v>
      </c>
      <c r="E371">
        <v>39.99</v>
      </c>
      <c r="F371">
        <v>39.15</v>
      </c>
    </row>
    <row r="372" spans="2:6">
      <c r="B372" s="39">
        <v>39680</v>
      </c>
      <c r="C372">
        <v>39.68</v>
      </c>
      <c r="D372">
        <v>39.68</v>
      </c>
      <c r="E372">
        <v>40.6</v>
      </c>
      <c r="F372">
        <v>39.9</v>
      </c>
    </row>
    <row r="373" spans="2:6">
      <c r="B373" s="39">
        <v>39679</v>
      </c>
      <c r="C373">
        <v>40.33</v>
      </c>
      <c r="D373">
        <v>39.549999999999997</v>
      </c>
      <c r="E373">
        <v>40.51</v>
      </c>
      <c r="F373">
        <v>39.72</v>
      </c>
    </row>
    <row r="374" spans="2:6">
      <c r="B374" s="39">
        <v>39678</v>
      </c>
      <c r="C374">
        <v>41.25</v>
      </c>
      <c r="D374">
        <v>40.619999999999997</v>
      </c>
      <c r="E374">
        <v>41.4</v>
      </c>
      <c r="F374">
        <v>40.98</v>
      </c>
    </row>
    <row r="375" spans="2:6">
      <c r="B375" s="39">
        <v>39675</v>
      </c>
      <c r="C375">
        <v>42.47</v>
      </c>
      <c r="D375">
        <v>41.73</v>
      </c>
      <c r="E375">
        <v>42.97</v>
      </c>
      <c r="F375">
        <v>42</v>
      </c>
    </row>
    <row r="376" spans="2:6">
      <c r="B376" s="39">
        <v>39674</v>
      </c>
      <c r="C376">
        <v>42.3</v>
      </c>
      <c r="D376">
        <v>41.75</v>
      </c>
      <c r="E376">
        <v>42.85</v>
      </c>
      <c r="F376">
        <v>42.39</v>
      </c>
    </row>
    <row r="377" spans="2:6">
      <c r="B377" s="39">
        <v>39673</v>
      </c>
      <c r="C377">
        <v>42.63</v>
      </c>
      <c r="D377">
        <v>41.98</v>
      </c>
      <c r="E377">
        <v>42.79</v>
      </c>
      <c r="F377">
        <v>42.14</v>
      </c>
    </row>
    <row r="378" spans="2:6">
      <c r="B378" s="39">
        <v>39672</v>
      </c>
      <c r="C378">
        <v>43.74</v>
      </c>
      <c r="D378">
        <v>42.92</v>
      </c>
      <c r="E378">
        <v>43.75</v>
      </c>
      <c r="F378">
        <v>43</v>
      </c>
    </row>
    <row r="379" spans="2:6">
      <c r="B379" s="39">
        <v>39671</v>
      </c>
      <c r="C379">
        <v>42</v>
      </c>
      <c r="D379">
        <v>42</v>
      </c>
      <c r="E379">
        <v>43.9</v>
      </c>
      <c r="F379">
        <v>43.9</v>
      </c>
    </row>
    <row r="380" spans="2:6">
      <c r="B380" s="39">
        <v>39668</v>
      </c>
      <c r="C380">
        <v>42.28</v>
      </c>
      <c r="D380">
        <v>41.32</v>
      </c>
      <c r="E380">
        <v>42.59</v>
      </c>
      <c r="F380">
        <v>42.15</v>
      </c>
    </row>
    <row r="381" spans="2:6">
      <c r="B381" s="39">
        <v>39667</v>
      </c>
      <c r="C381">
        <v>43.21</v>
      </c>
      <c r="D381">
        <v>42.17</v>
      </c>
      <c r="E381">
        <v>43.34</v>
      </c>
      <c r="F381">
        <v>42.23</v>
      </c>
    </row>
    <row r="382" spans="2:6">
      <c r="B382" s="39">
        <v>39666</v>
      </c>
      <c r="C382">
        <v>41.5</v>
      </c>
      <c r="D382">
        <v>41.13</v>
      </c>
      <c r="E382">
        <v>43.73</v>
      </c>
      <c r="F382">
        <v>43.63</v>
      </c>
    </row>
    <row r="383" spans="2:6">
      <c r="B383" s="39">
        <v>39665</v>
      </c>
      <c r="C383">
        <v>40.5</v>
      </c>
      <c r="D383">
        <v>39.89</v>
      </c>
      <c r="E383">
        <v>41.4</v>
      </c>
      <c r="F383">
        <v>41.31</v>
      </c>
    </row>
    <row r="384" spans="2:6">
      <c r="B384" s="39">
        <v>39664</v>
      </c>
      <c r="C384">
        <v>39</v>
      </c>
      <c r="D384">
        <v>38.17</v>
      </c>
      <c r="E384">
        <v>39.090000000000003</v>
      </c>
      <c r="F384">
        <v>38.369999999999997</v>
      </c>
    </row>
    <row r="385" spans="2:6">
      <c r="B385" s="39">
        <v>39661</v>
      </c>
      <c r="C385">
        <v>39.340000000000003</v>
      </c>
      <c r="D385">
        <v>39.11</v>
      </c>
      <c r="E385">
        <v>40.14</v>
      </c>
      <c r="F385">
        <v>39.25</v>
      </c>
    </row>
    <row r="386" spans="2:6">
      <c r="B386" s="39">
        <v>39660</v>
      </c>
      <c r="C386">
        <v>39.94</v>
      </c>
      <c r="D386">
        <v>39.17</v>
      </c>
      <c r="E386">
        <v>39.99</v>
      </c>
      <c r="F386">
        <v>39.409999999999997</v>
      </c>
    </row>
    <row r="387" spans="2:6">
      <c r="B387" s="39">
        <v>39659</v>
      </c>
      <c r="C387">
        <v>39.31</v>
      </c>
      <c r="D387">
        <v>38.78</v>
      </c>
      <c r="E387">
        <v>40.299999999999997</v>
      </c>
      <c r="F387">
        <v>40</v>
      </c>
    </row>
    <row r="388" spans="2:6">
      <c r="B388" s="39">
        <v>39658</v>
      </c>
      <c r="C388">
        <v>38.200000000000003</v>
      </c>
      <c r="D388">
        <v>37.69</v>
      </c>
      <c r="E388">
        <v>39.21</v>
      </c>
      <c r="F388">
        <v>39.130000000000003</v>
      </c>
    </row>
    <row r="389" spans="2:6">
      <c r="B389" s="39">
        <v>39657</v>
      </c>
      <c r="C389">
        <v>39.07</v>
      </c>
      <c r="D389">
        <v>38.31</v>
      </c>
      <c r="E389">
        <v>39.1</v>
      </c>
      <c r="F389">
        <v>38.409999999999997</v>
      </c>
    </row>
    <row r="390" spans="2:6">
      <c r="B390" s="39">
        <v>39654</v>
      </c>
      <c r="C390">
        <v>38.92</v>
      </c>
      <c r="D390">
        <v>38.44</v>
      </c>
      <c r="E390">
        <v>39.200000000000003</v>
      </c>
      <c r="F390">
        <v>39</v>
      </c>
    </row>
    <row r="391" spans="2:6">
      <c r="B391" s="39">
        <v>39653</v>
      </c>
      <c r="C391">
        <v>39.14</v>
      </c>
      <c r="D391">
        <v>38.9</v>
      </c>
      <c r="E391">
        <v>39.61</v>
      </c>
      <c r="F391">
        <v>39.15</v>
      </c>
    </row>
    <row r="392" spans="2:6">
      <c r="B392" s="39">
        <v>39652</v>
      </c>
      <c r="C392">
        <v>39.049999999999997</v>
      </c>
      <c r="D392">
        <v>38.58</v>
      </c>
      <c r="E392">
        <v>39.53</v>
      </c>
      <c r="F392">
        <v>39.17</v>
      </c>
    </row>
    <row r="393" spans="2:6">
      <c r="B393" s="39">
        <v>39651</v>
      </c>
      <c r="C393">
        <v>38.520000000000003</v>
      </c>
      <c r="D393">
        <v>37.869999999999997</v>
      </c>
      <c r="E393">
        <v>39</v>
      </c>
      <c r="F393">
        <v>38.86</v>
      </c>
    </row>
    <row r="394" spans="2:6">
      <c r="B394" s="39">
        <v>39650</v>
      </c>
      <c r="C394">
        <v>38.22</v>
      </c>
      <c r="D394">
        <v>38</v>
      </c>
      <c r="E394">
        <v>39.03</v>
      </c>
      <c r="F394">
        <v>38.729999999999997</v>
      </c>
    </row>
    <row r="395" spans="2:6">
      <c r="B395" s="39">
        <v>39647</v>
      </c>
      <c r="C395">
        <v>37.6</v>
      </c>
      <c r="D395">
        <v>36.770000000000003</v>
      </c>
      <c r="E395">
        <v>38.22</v>
      </c>
      <c r="F395">
        <v>38.01</v>
      </c>
    </row>
    <row r="396" spans="2:6">
      <c r="B396" s="39">
        <v>39646</v>
      </c>
      <c r="C396">
        <v>37</v>
      </c>
      <c r="D396">
        <v>36.56</v>
      </c>
      <c r="E396">
        <v>38.18</v>
      </c>
      <c r="F396">
        <v>37.770000000000003</v>
      </c>
    </row>
    <row r="397" spans="2:6">
      <c r="B397" s="39">
        <v>39645</v>
      </c>
      <c r="C397">
        <v>35.1</v>
      </c>
      <c r="D397">
        <v>34.75</v>
      </c>
      <c r="E397">
        <v>36.78</v>
      </c>
      <c r="F397">
        <v>36.5</v>
      </c>
    </row>
    <row r="398" spans="2:6">
      <c r="B398" s="39">
        <v>39644</v>
      </c>
      <c r="C398">
        <v>35.74</v>
      </c>
      <c r="D398">
        <v>34.36</v>
      </c>
      <c r="E398">
        <v>35.82</v>
      </c>
      <c r="F398">
        <v>34.85</v>
      </c>
    </row>
    <row r="399" spans="2:6">
      <c r="B399" s="39">
        <v>39643</v>
      </c>
      <c r="C399">
        <v>36.479999999999997</v>
      </c>
      <c r="D399">
        <v>36.04</v>
      </c>
      <c r="E399">
        <v>36.799999999999997</v>
      </c>
      <c r="F399">
        <v>36.229999999999997</v>
      </c>
    </row>
    <row r="400" spans="2:6">
      <c r="B400" s="39">
        <v>39640</v>
      </c>
      <c r="C400">
        <v>37.69</v>
      </c>
      <c r="D400">
        <v>36.11</v>
      </c>
      <c r="E400">
        <v>38.22</v>
      </c>
      <c r="F400">
        <v>36.11</v>
      </c>
    </row>
    <row r="401" spans="2:6">
      <c r="B401" s="39">
        <v>39639</v>
      </c>
      <c r="C401">
        <v>37.369999999999997</v>
      </c>
      <c r="D401">
        <v>37.03</v>
      </c>
      <c r="E401">
        <v>38.18</v>
      </c>
      <c r="F401">
        <v>37.340000000000003</v>
      </c>
    </row>
    <row r="402" spans="2:6">
      <c r="B402" s="39">
        <v>39638</v>
      </c>
      <c r="C402">
        <v>37.5</v>
      </c>
      <c r="D402">
        <v>37.22</v>
      </c>
      <c r="E402">
        <v>38</v>
      </c>
      <c r="F402">
        <v>37.799999999999997</v>
      </c>
    </row>
    <row r="403" spans="2:6">
      <c r="B403" s="39">
        <v>39637</v>
      </c>
      <c r="C403">
        <v>38.07</v>
      </c>
      <c r="D403">
        <v>36.92</v>
      </c>
      <c r="E403">
        <v>38.15</v>
      </c>
      <c r="F403">
        <v>37.090000000000003</v>
      </c>
    </row>
    <row r="404" spans="2:6">
      <c r="B404" s="39">
        <v>39636</v>
      </c>
      <c r="C404">
        <v>38.369999999999997</v>
      </c>
      <c r="D404">
        <v>38.35</v>
      </c>
      <c r="E404">
        <v>39.14</v>
      </c>
      <c r="F404">
        <v>38.93</v>
      </c>
    </row>
    <row r="405" spans="2:6">
      <c r="B405" s="39">
        <v>39633</v>
      </c>
      <c r="C405">
        <v>39</v>
      </c>
      <c r="D405">
        <v>38.15</v>
      </c>
      <c r="E405">
        <v>39.119999999999997</v>
      </c>
      <c r="F405">
        <v>38.229999999999997</v>
      </c>
    </row>
    <row r="406" spans="2:6">
      <c r="B406" s="39">
        <v>39632</v>
      </c>
      <c r="C406">
        <v>38.520000000000003</v>
      </c>
      <c r="D406">
        <v>38.04</v>
      </c>
      <c r="E406">
        <v>39.44</v>
      </c>
      <c r="F406">
        <v>38.950000000000003</v>
      </c>
    </row>
    <row r="407" spans="2:6">
      <c r="B407" s="39">
        <v>39631</v>
      </c>
      <c r="C407">
        <v>39</v>
      </c>
      <c r="D407">
        <v>38.81</v>
      </c>
      <c r="E407">
        <v>39.24</v>
      </c>
      <c r="F407">
        <v>38.81</v>
      </c>
    </row>
    <row r="408" spans="2:6">
      <c r="B408" s="39">
        <v>39630</v>
      </c>
      <c r="C408">
        <v>40.04</v>
      </c>
      <c r="D408">
        <v>38.26</v>
      </c>
      <c r="E408">
        <v>40.04</v>
      </c>
      <c r="F408">
        <v>38.9</v>
      </c>
    </row>
    <row r="409" spans="2:6">
      <c r="B409" s="39">
        <v>39629</v>
      </c>
      <c r="C409">
        <v>40.11</v>
      </c>
      <c r="D409">
        <v>39.39</v>
      </c>
      <c r="E409">
        <v>40.44</v>
      </c>
      <c r="F409">
        <v>40.11</v>
      </c>
    </row>
    <row r="410" spans="2:6">
      <c r="B410" s="39">
        <v>39626</v>
      </c>
      <c r="C410">
        <v>40.799999999999997</v>
      </c>
      <c r="D410">
        <v>40.15</v>
      </c>
      <c r="E410">
        <v>40.97</v>
      </c>
      <c r="F410">
        <v>40.4</v>
      </c>
    </row>
    <row r="411" spans="2:6">
      <c r="B411" s="39">
        <v>39625</v>
      </c>
      <c r="C411">
        <v>42.18</v>
      </c>
      <c r="D411">
        <v>41.05</v>
      </c>
      <c r="E411">
        <v>42.2</v>
      </c>
      <c r="F411">
        <v>41.12</v>
      </c>
    </row>
    <row r="412" spans="2:6">
      <c r="B412" s="39">
        <v>39624</v>
      </c>
      <c r="C412">
        <v>42.18</v>
      </c>
      <c r="D412">
        <v>42.03</v>
      </c>
      <c r="E412">
        <v>43.02</v>
      </c>
      <c r="F412">
        <v>42.82</v>
      </c>
    </row>
    <row r="413" spans="2:6">
      <c r="B413" s="39">
        <v>39623</v>
      </c>
      <c r="C413">
        <v>42.57</v>
      </c>
      <c r="D413">
        <v>41.31</v>
      </c>
      <c r="E413">
        <v>42.57</v>
      </c>
      <c r="F413">
        <v>42</v>
      </c>
    </row>
    <row r="414" spans="2:6">
      <c r="B414" s="39">
        <v>39622</v>
      </c>
      <c r="C414">
        <v>42.23</v>
      </c>
      <c r="D414">
        <v>42.02</v>
      </c>
      <c r="E414">
        <v>42.66</v>
      </c>
      <c r="F414">
        <v>42.47</v>
      </c>
    </row>
    <row r="415" spans="2:6">
      <c r="B415" s="39">
        <v>39619</v>
      </c>
      <c r="C415">
        <v>43.24</v>
      </c>
      <c r="D415">
        <v>41.92</v>
      </c>
      <c r="E415">
        <v>43.89</v>
      </c>
      <c r="F415">
        <v>42.12</v>
      </c>
    </row>
    <row r="416" spans="2:6">
      <c r="B416" s="39">
        <v>39618</v>
      </c>
      <c r="C416">
        <v>44.24</v>
      </c>
      <c r="D416">
        <v>43.23</v>
      </c>
      <c r="E416">
        <v>44.24</v>
      </c>
      <c r="F416">
        <v>43.32</v>
      </c>
    </row>
    <row r="417" spans="2:6">
      <c r="B417" s="39">
        <v>39617</v>
      </c>
      <c r="C417">
        <v>44.78</v>
      </c>
      <c r="D417">
        <v>43.98</v>
      </c>
      <c r="E417">
        <v>44.78</v>
      </c>
      <c r="F417">
        <v>44.3</v>
      </c>
    </row>
    <row r="418" spans="2:6">
      <c r="B418" s="39">
        <v>39616</v>
      </c>
      <c r="C418">
        <v>45.12</v>
      </c>
      <c r="D418">
        <v>44.64</v>
      </c>
      <c r="E418">
        <v>45.12</v>
      </c>
      <c r="F418">
        <v>44.8</v>
      </c>
    </row>
    <row r="419" spans="2:6">
      <c r="B419" s="39">
        <v>39615</v>
      </c>
      <c r="C419">
        <v>44.53</v>
      </c>
      <c r="D419">
        <v>44.21</v>
      </c>
      <c r="E419">
        <v>45.1</v>
      </c>
      <c r="F419">
        <v>44.73</v>
      </c>
    </row>
    <row r="420" spans="2:6">
      <c r="B420" s="39">
        <v>39612</v>
      </c>
      <c r="C420">
        <v>44.15</v>
      </c>
      <c r="D420">
        <v>43.98</v>
      </c>
      <c r="E420">
        <v>44.51</v>
      </c>
      <c r="F420">
        <v>44.5</v>
      </c>
    </row>
    <row r="421" spans="2:6">
      <c r="B421" s="39">
        <v>39611</v>
      </c>
      <c r="C421">
        <v>43.84</v>
      </c>
      <c r="D421">
        <v>43.6</v>
      </c>
      <c r="E421">
        <v>44.34</v>
      </c>
      <c r="F421">
        <v>44.31</v>
      </c>
    </row>
    <row r="422" spans="2:6">
      <c r="B422" s="39">
        <v>39610</v>
      </c>
      <c r="C422">
        <v>44.21</v>
      </c>
      <c r="D422">
        <v>43.52</v>
      </c>
      <c r="E422">
        <v>44.51</v>
      </c>
      <c r="F422">
        <v>43.7</v>
      </c>
    </row>
    <row r="423" spans="2:6">
      <c r="B423" s="39">
        <v>39609</v>
      </c>
      <c r="C423">
        <v>44.21</v>
      </c>
      <c r="D423">
        <v>43.94</v>
      </c>
      <c r="E423">
        <v>44.67</v>
      </c>
      <c r="F423">
        <v>44.25</v>
      </c>
    </row>
    <row r="424" spans="2:6">
      <c r="B424" s="39">
        <v>39608</v>
      </c>
      <c r="C424">
        <v>45.21</v>
      </c>
      <c r="D424">
        <v>44.46</v>
      </c>
      <c r="E424">
        <v>45.33</v>
      </c>
      <c r="F424">
        <v>44.5</v>
      </c>
    </row>
    <row r="425" spans="2:6">
      <c r="B425" s="39">
        <v>39605</v>
      </c>
      <c r="C425">
        <v>45.72</v>
      </c>
      <c r="D425">
        <v>44.92</v>
      </c>
      <c r="E425">
        <v>46.48</v>
      </c>
      <c r="F425">
        <v>45.2</v>
      </c>
    </row>
    <row r="426" spans="2:6">
      <c r="B426" s="39">
        <v>39604</v>
      </c>
      <c r="C426">
        <v>44.94</v>
      </c>
      <c r="D426">
        <v>44.86</v>
      </c>
      <c r="E426">
        <v>45.49</v>
      </c>
      <c r="F426">
        <v>45.16</v>
      </c>
    </row>
    <row r="427" spans="2:6">
      <c r="B427" s="39">
        <v>39603</v>
      </c>
      <c r="C427">
        <v>44.52</v>
      </c>
      <c r="D427">
        <v>44.24</v>
      </c>
      <c r="E427">
        <v>44.97</v>
      </c>
      <c r="F427">
        <v>44.81</v>
      </c>
    </row>
    <row r="428" spans="2:6">
      <c r="B428" s="39">
        <v>39602</v>
      </c>
      <c r="C428">
        <v>44.83</v>
      </c>
      <c r="D428">
        <v>44.7</v>
      </c>
      <c r="E428">
        <v>45.15</v>
      </c>
      <c r="F428">
        <v>44.94</v>
      </c>
    </row>
    <row r="429" spans="2:6">
      <c r="B429" s="39">
        <v>39601</v>
      </c>
      <c r="C429">
        <v>45.49</v>
      </c>
      <c r="D429">
        <v>44.93</v>
      </c>
      <c r="E429">
        <v>45.6</v>
      </c>
      <c r="F429">
        <v>45.05</v>
      </c>
    </row>
    <row r="430" spans="2:6">
      <c r="B430" s="39">
        <v>39598</v>
      </c>
      <c r="C430">
        <v>45.99</v>
      </c>
      <c r="D430">
        <v>45.04</v>
      </c>
      <c r="E430">
        <v>46.15</v>
      </c>
      <c r="F430">
        <v>45.32</v>
      </c>
    </row>
    <row r="431" spans="2:6">
      <c r="B431" s="39">
        <v>39597</v>
      </c>
      <c r="C431">
        <v>46.43</v>
      </c>
      <c r="D431">
        <v>45.66</v>
      </c>
      <c r="E431">
        <v>46.49</v>
      </c>
      <c r="F431">
        <v>45.95</v>
      </c>
    </row>
    <row r="432" spans="2:6">
      <c r="B432" s="39">
        <v>39596</v>
      </c>
      <c r="C432">
        <v>44.97</v>
      </c>
      <c r="D432">
        <v>44.87</v>
      </c>
      <c r="E432">
        <v>46.52</v>
      </c>
      <c r="F432">
        <v>46.48</v>
      </c>
    </row>
    <row r="433" spans="2:6">
      <c r="B433" s="39">
        <v>39595</v>
      </c>
      <c r="C433">
        <v>45.31</v>
      </c>
      <c r="D433">
        <v>44.67</v>
      </c>
      <c r="E433">
        <v>45.45</v>
      </c>
      <c r="F433">
        <v>44.98</v>
      </c>
    </row>
    <row r="434" spans="2:6">
      <c r="B434" s="39">
        <v>39594</v>
      </c>
      <c r="C434">
        <v>45.36</v>
      </c>
      <c r="D434">
        <v>44.96</v>
      </c>
      <c r="E434">
        <v>45.59</v>
      </c>
      <c r="F434">
        <v>45.15</v>
      </c>
    </row>
    <row r="435" spans="2:6">
      <c r="B435" s="39">
        <v>39591</v>
      </c>
      <c r="C435">
        <v>45.26</v>
      </c>
      <c r="D435">
        <v>45.1</v>
      </c>
      <c r="E435">
        <v>46.11</v>
      </c>
      <c r="F435">
        <v>45.38</v>
      </c>
    </row>
    <row r="436" spans="2:6">
      <c r="B436" s="39">
        <v>39590</v>
      </c>
      <c r="C436">
        <v>44.23</v>
      </c>
      <c r="D436">
        <v>44.22</v>
      </c>
      <c r="E436">
        <v>45.5</v>
      </c>
      <c r="F436">
        <v>45.27</v>
      </c>
    </row>
    <row r="437" spans="2:6">
      <c r="B437" s="39">
        <v>39589</v>
      </c>
      <c r="C437">
        <v>45.32</v>
      </c>
      <c r="D437">
        <v>44.43</v>
      </c>
      <c r="E437">
        <v>45.49</v>
      </c>
      <c r="F437">
        <v>44.68</v>
      </c>
    </row>
    <row r="438" spans="2:6">
      <c r="B438" s="39">
        <v>39588</v>
      </c>
      <c r="C438">
        <v>46.08</v>
      </c>
      <c r="D438">
        <v>45.03</v>
      </c>
      <c r="E438">
        <v>46.2</v>
      </c>
      <c r="F438">
        <v>45.36</v>
      </c>
    </row>
    <row r="439" spans="2:6">
      <c r="B439" s="39">
        <v>39587</v>
      </c>
      <c r="C439">
        <v>46.76</v>
      </c>
      <c r="D439">
        <v>46</v>
      </c>
      <c r="E439">
        <v>46.94</v>
      </c>
      <c r="F439">
        <v>46.61</v>
      </c>
    </row>
    <row r="440" spans="2:6">
      <c r="B440" s="39">
        <v>39584</v>
      </c>
      <c r="C440">
        <v>45.8</v>
      </c>
      <c r="D440">
        <v>45.41</v>
      </c>
      <c r="E440">
        <v>46.8</v>
      </c>
      <c r="F440">
        <v>46.8</v>
      </c>
    </row>
    <row r="441" spans="2:6">
      <c r="B441" s="39">
        <v>39583</v>
      </c>
      <c r="C441">
        <v>44.79</v>
      </c>
      <c r="D441">
        <v>44.65</v>
      </c>
      <c r="E441">
        <v>45.58</v>
      </c>
      <c r="F441">
        <v>45.58</v>
      </c>
    </row>
    <row r="442" spans="2:6">
      <c r="B442" s="39">
        <v>39582</v>
      </c>
      <c r="C442">
        <v>44.77</v>
      </c>
      <c r="D442">
        <v>44.4</v>
      </c>
      <c r="E442">
        <v>44.95</v>
      </c>
      <c r="F442">
        <v>44.64</v>
      </c>
    </row>
    <row r="443" spans="2:6">
      <c r="B443" s="39">
        <v>39581</v>
      </c>
      <c r="C443">
        <v>44.95</v>
      </c>
      <c r="D443">
        <v>44.29</v>
      </c>
      <c r="E443">
        <v>44.99</v>
      </c>
      <c r="F443">
        <v>44.48</v>
      </c>
    </row>
    <row r="444" spans="2:6">
      <c r="B444" s="39">
        <v>39580</v>
      </c>
      <c r="C444">
        <v>44.6</v>
      </c>
      <c r="D444">
        <v>44.36</v>
      </c>
      <c r="E444">
        <v>44.94</v>
      </c>
      <c r="F444">
        <v>44.7</v>
      </c>
    </row>
    <row r="445" spans="2:6">
      <c r="B445" s="39">
        <v>39577</v>
      </c>
      <c r="C445">
        <v>43.51</v>
      </c>
      <c r="D445">
        <v>43.2</v>
      </c>
      <c r="E445">
        <v>44.57</v>
      </c>
      <c r="F445">
        <v>44.5</v>
      </c>
    </row>
    <row r="446" spans="2:6">
      <c r="B446" s="39">
        <v>39576</v>
      </c>
      <c r="C446">
        <v>43.49</v>
      </c>
      <c r="D446">
        <v>43.22</v>
      </c>
      <c r="E446">
        <v>44.3</v>
      </c>
      <c r="F446">
        <v>44.02</v>
      </c>
    </row>
    <row r="447" spans="2:6">
      <c r="B447" s="39">
        <v>39575</v>
      </c>
      <c r="C447">
        <v>43.09</v>
      </c>
      <c r="D447">
        <v>42.54</v>
      </c>
      <c r="E447">
        <v>43.38</v>
      </c>
      <c r="F447">
        <v>43.31</v>
      </c>
    </row>
    <row r="448" spans="2:6">
      <c r="B448" s="39">
        <v>39574</v>
      </c>
      <c r="C448">
        <v>41.75</v>
      </c>
      <c r="D448">
        <v>41.54</v>
      </c>
      <c r="E448">
        <v>43.08</v>
      </c>
      <c r="F448">
        <v>42.7</v>
      </c>
    </row>
    <row r="449" spans="2:6">
      <c r="B449" s="39">
        <v>39573</v>
      </c>
      <c r="C449">
        <v>40.25</v>
      </c>
      <c r="D449">
        <v>40.01</v>
      </c>
      <c r="E449">
        <v>40.61</v>
      </c>
      <c r="F449">
        <v>40.4</v>
      </c>
    </row>
    <row r="450" spans="2:6">
      <c r="B450" s="39">
        <v>39570</v>
      </c>
      <c r="C450">
        <v>41.09</v>
      </c>
      <c r="D450">
        <v>40.25</v>
      </c>
      <c r="E450">
        <v>42.02</v>
      </c>
      <c r="F450">
        <v>40.369999999999997</v>
      </c>
    </row>
    <row r="451" spans="2:6">
      <c r="B451" s="39">
        <v>39568</v>
      </c>
      <c r="C451">
        <v>40.869999999999997</v>
      </c>
      <c r="D451">
        <v>40.71</v>
      </c>
      <c r="E451">
        <v>41.25</v>
      </c>
      <c r="F451">
        <v>40.99</v>
      </c>
    </row>
    <row r="452" spans="2:6">
      <c r="B452" s="39">
        <v>39567</v>
      </c>
      <c r="C452">
        <v>41.59</v>
      </c>
      <c r="D452">
        <v>40.69</v>
      </c>
      <c r="E452">
        <v>41.88</v>
      </c>
      <c r="F452">
        <v>40.880000000000003</v>
      </c>
    </row>
    <row r="453" spans="2:6">
      <c r="B453" s="39">
        <v>39566</v>
      </c>
      <c r="C453">
        <v>42</v>
      </c>
      <c r="D453">
        <v>41.85</v>
      </c>
      <c r="E453">
        <v>42.26</v>
      </c>
      <c r="F453">
        <v>41.99</v>
      </c>
    </row>
    <row r="454" spans="2:6">
      <c r="B454" s="39">
        <v>39563</v>
      </c>
      <c r="C454">
        <v>41.94</v>
      </c>
      <c r="D454">
        <v>41.44</v>
      </c>
      <c r="E454">
        <v>42.04</v>
      </c>
      <c r="F454">
        <v>41.76</v>
      </c>
    </row>
    <row r="455" spans="2:6">
      <c r="B455" s="39">
        <v>39562</v>
      </c>
      <c r="C455">
        <v>41.12</v>
      </c>
      <c r="D455">
        <v>40.89</v>
      </c>
      <c r="E455">
        <v>41.94</v>
      </c>
      <c r="F455">
        <v>41.79</v>
      </c>
    </row>
    <row r="456" spans="2:6">
      <c r="B456" s="39">
        <v>39561</v>
      </c>
      <c r="C456">
        <v>41.22</v>
      </c>
      <c r="D456">
        <v>40.9</v>
      </c>
      <c r="E456">
        <v>41.45</v>
      </c>
      <c r="F456">
        <v>41.36</v>
      </c>
    </row>
    <row r="457" spans="2:6">
      <c r="B457" s="39">
        <v>39560</v>
      </c>
      <c r="C457">
        <v>41.3</v>
      </c>
      <c r="D457">
        <v>40.950000000000003</v>
      </c>
      <c r="E457">
        <v>41.68</v>
      </c>
      <c r="F457">
        <v>40.99</v>
      </c>
    </row>
    <row r="458" spans="2:6">
      <c r="B458" s="39">
        <v>39559</v>
      </c>
      <c r="C458">
        <v>41.81</v>
      </c>
      <c r="D458">
        <v>41.07</v>
      </c>
      <c r="E458">
        <v>41.81</v>
      </c>
      <c r="F458">
        <v>41.32</v>
      </c>
    </row>
    <row r="459" spans="2:6">
      <c r="B459" s="39">
        <v>39556</v>
      </c>
      <c r="C459">
        <v>41.29</v>
      </c>
      <c r="D459">
        <v>41.13</v>
      </c>
      <c r="E459">
        <v>41.89</v>
      </c>
      <c r="F459">
        <v>41.62</v>
      </c>
    </row>
    <row r="460" spans="2:6">
      <c r="B460" s="39">
        <v>39555</v>
      </c>
      <c r="C460">
        <v>41.66</v>
      </c>
      <c r="D460">
        <v>40.94</v>
      </c>
      <c r="E460">
        <v>41.83</v>
      </c>
      <c r="F460">
        <v>40.99</v>
      </c>
    </row>
    <row r="461" spans="2:6">
      <c r="B461" s="39">
        <v>39554</v>
      </c>
      <c r="C461">
        <v>41.18</v>
      </c>
      <c r="D461">
        <v>40.74</v>
      </c>
      <c r="E461">
        <v>41.57</v>
      </c>
      <c r="F461">
        <v>41.4</v>
      </c>
    </row>
    <row r="462" spans="2:6">
      <c r="B462" s="39">
        <v>39553</v>
      </c>
      <c r="C462">
        <v>40.6</v>
      </c>
      <c r="D462">
        <v>40.049999999999997</v>
      </c>
      <c r="E462">
        <v>40.94</v>
      </c>
      <c r="F462">
        <v>40.590000000000003</v>
      </c>
    </row>
    <row r="463" spans="2:6">
      <c r="B463" s="39">
        <v>39552</v>
      </c>
      <c r="C463">
        <v>40.18</v>
      </c>
      <c r="D463">
        <v>40.11</v>
      </c>
      <c r="E463">
        <v>40.64</v>
      </c>
      <c r="F463">
        <v>40.29</v>
      </c>
    </row>
    <row r="464" spans="2:6">
      <c r="B464" s="39">
        <v>39549</v>
      </c>
      <c r="C464">
        <v>40.93</v>
      </c>
      <c r="D464">
        <v>40.35</v>
      </c>
      <c r="E464">
        <v>41.53</v>
      </c>
      <c r="F464">
        <v>40.35</v>
      </c>
    </row>
    <row r="465" spans="2:6">
      <c r="B465" s="39">
        <v>39548</v>
      </c>
      <c r="C465">
        <v>41.03</v>
      </c>
      <c r="D465">
        <v>40.25</v>
      </c>
      <c r="E465">
        <v>41.1</v>
      </c>
      <c r="F465">
        <v>40.520000000000003</v>
      </c>
    </row>
    <row r="466" spans="2:6">
      <c r="B466" s="39">
        <v>39547</v>
      </c>
      <c r="C466">
        <v>41.7</v>
      </c>
      <c r="D466">
        <v>41.11</v>
      </c>
      <c r="E466">
        <v>41.94</v>
      </c>
      <c r="F466">
        <v>41.13</v>
      </c>
    </row>
    <row r="467" spans="2:6">
      <c r="B467" s="39">
        <v>39546</v>
      </c>
      <c r="C467">
        <v>42.85</v>
      </c>
      <c r="D467">
        <v>41.57</v>
      </c>
      <c r="E467">
        <v>42.85</v>
      </c>
      <c r="F467">
        <v>41.82</v>
      </c>
    </row>
    <row r="468" spans="2:6">
      <c r="B468" s="39">
        <v>39545</v>
      </c>
      <c r="C468">
        <v>42.21</v>
      </c>
      <c r="D468">
        <v>42.15</v>
      </c>
      <c r="E468">
        <v>42.71</v>
      </c>
      <c r="F468">
        <v>42.29</v>
      </c>
    </row>
    <row r="469" spans="2:6">
      <c r="B469" s="39">
        <v>39542</v>
      </c>
      <c r="C469">
        <v>42.39</v>
      </c>
      <c r="D469">
        <v>41.73</v>
      </c>
      <c r="E469">
        <v>42.75</v>
      </c>
      <c r="F469">
        <v>42.02</v>
      </c>
    </row>
    <row r="470" spans="2:6">
      <c r="B470" s="39">
        <v>39541</v>
      </c>
      <c r="C470">
        <v>42.94</v>
      </c>
      <c r="D470">
        <v>41.84</v>
      </c>
      <c r="E470">
        <v>42.94</v>
      </c>
      <c r="F470">
        <v>42.21</v>
      </c>
    </row>
    <row r="471" spans="2:6">
      <c r="B471" s="39">
        <v>39540</v>
      </c>
      <c r="C471">
        <v>43.24</v>
      </c>
      <c r="D471">
        <v>42.53</v>
      </c>
      <c r="E471">
        <v>43.35</v>
      </c>
      <c r="F471">
        <v>42.69</v>
      </c>
    </row>
    <row r="472" spans="2:6">
      <c r="B472" s="39">
        <v>39539</v>
      </c>
      <c r="C472">
        <v>42.07</v>
      </c>
      <c r="D472">
        <v>41.83</v>
      </c>
      <c r="E472">
        <v>43</v>
      </c>
      <c r="F472">
        <v>42.65</v>
      </c>
    </row>
    <row r="473" spans="2:6">
      <c r="B473" s="39">
        <v>39538</v>
      </c>
      <c r="C473">
        <v>41.58</v>
      </c>
      <c r="D473">
        <v>41.36</v>
      </c>
      <c r="E473">
        <v>42.24</v>
      </c>
      <c r="F473">
        <v>42.11</v>
      </c>
    </row>
    <row r="474" spans="2:6">
      <c r="B474" s="39">
        <v>39535</v>
      </c>
      <c r="C474">
        <v>42.24</v>
      </c>
      <c r="D474">
        <v>41.52</v>
      </c>
      <c r="E474">
        <v>42.3</v>
      </c>
      <c r="F474">
        <v>41.78</v>
      </c>
    </row>
    <row r="475" spans="2:6">
      <c r="B475" s="39">
        <v>39534</v>
      </c>
      <c r="C475">
        <v>41.4</v>
      </c>
      <c r="D475">
        <v>41.37</v>
      </c>
      <c r="E475">
        <v>42.16</v>
      </c>
      <c r="F475">
        <v>42</v>
      </c>
    </row>
    <row r="476" spans="2:6">
      <c r="B476" s="39">
        <v>39533</v>
      </c>
      <c r="C476">
        <v>41.26</v>
      </c>
      <c r="D476">
        <v>41.25</v>
      </c>
      <c r="E476">
        <v>41.53</v>
      </c>
      <c r="F476">
        <v>41.35</v>
      </c>
    </row>
    <row r="477" spans="2:6">
      <c r="B477" s="39">
        <v>39532</v>
      </c>
      <c r="C477">
        <v>40.75</v>
      </c>
      <c r="D477">
        <v>40.69</v>
      </c>
      <c r="E477">
        <v>41.96</v>
      </c>
      <c r="F477">
        <v>41.58</v>
      </c>
    </row>
    <row r="478" spans="2:6">
      <c r="B478" s="39">
        <v>39527</v>
      </c>
      <c r="C478">
        <v>38.51</v>
      </c>
      <c r="D478">
        <v>38.42</v>
      </c>
      <c r="E478">
        <v>39.4</v>
      </c>
      <c r="F478">
        <v>39.19</v>
      </c>
    </row>
    <row r="479" spans="2:6">
      <c r="B479" s="39">
        <v>39526</v>
      </c>
      <c r="C479">
        <v>39.11</v>
      </c>
      <c r="D479">
        <v>38.229999999999997</v>
      </c>
      <c r="E479">
        <v>39.35</v>
      </c>
      <c r="F479">
        <v>38.659999999999997</v>
      </c>
    </row>
    <row r="480" spans="2:6">
      <c r="B480" s="39">
        <v>39525</v>
      </c>
      <c r="C480">
        <v>39.19</v>
      </c>
      <c r="D480">
        <v>38.74</v>
      </c>
      <c r="E480">
        <v>39.880000000000003</v>
      </c>
      <c r="F480">
        <v>38.9</v>
      </c>
    </row>
    <row r="481" spans="2:6">
      <c r="B481" s="39">
        <v>39524</v>
      </c>
      <c r="C481">
        <v>39.78</v>
      </c>
      <c r="D481">
        <v>38.270000000000003</v>
      </c>
      <c r="E481">
        <v>40.380000000000003</v>
      </c>
      <c r="F481">
        <v>38.75</v>
      </c>
    </row>
    <row r="482" spans="2:6">
      <c r="B482" s="39">
        <v>39521</v>
      </c>
      <c r="C482">
        <v>40</v>
      </c>
      <c r="D482">
        <v>40</v>
      </c>
      <c r="E482">
        <v>41.3</v>
      </c>
      <c r="F482">
        <v>40.58</v>
      </c>
    </row>
    <row r="483" spans="2:6">
      <c r="B483" s="39">
        <v>39520</v>
      </c>
      <c r="C483">
        <v>40.82</v>
      </c>
      <c r="D483">
        <v>40.08</v>
      </c>
      <c r="E483">
        <v>41.08</v>
      </c>
      <c r="F483">
        <v>40.369999999999997</v>
      </c>
    </row>
    <row r="484" spans="2:6">
      <c r="B484" s="39">
        <v>39519</v>
      </c>
      <c r="C484">
        <v>41.45</v>
      </c>
      <c r="D484">
        <v>40.659999999999997</v>
      </c>
      <c r="E484">
        <v>41.76</v>
      </c>
      <c r="F484">
        <v>41.4</v>
      </c>
    </row>
    <row r="485" spans="2:6">
      <c r="B485" s="39">
        <v>39518</v>
      </c>
      <c r="C485">
        <v>40.83</v>
      </c>
      <c r="D485">
        <v>40.11</v>
      </c>
      <c r="E485">
        <v>41.2</v>
      </c>
      <c r="F485">
        <v>40.6</v>
      </c>
    </row>
    <row r="486" spans="2:6">
      <c r="B486" s="39">
        <v>39517</v>
      </c>
      <c r="C486">
        <v>39.6</v>
      </c>
      <c r="D486">
        <v>39.6</v>
      </c>
      <c r="E486">
        <v>41.2</v>
      </c>
      <c r="F486">
        <v>40.6</v>
      </c>
    </row>
    <row r="487" spans="2:6">
      <c r="B487" s="39">
        <v>39514</v>
      </c>
      <c r="C487">
        <v>39.92</v>
      </c>
      <c r="D487">
        <v>39.42</v>
      </c>
      <c r="E487">
        <v>40.340000000000003</v>
      </c>
      <c r="F487">
        <v>39.99</v>
      </c>
    </row>
    <row r="488" spans="2:6">
      <c r="B488" s="39">
        <v>39513</v>
      </c>
      <c r="C488">
        <v>41.61</v>
      </c>
      <c r="D488">
        <v>40.380000000000003</v>
      </c>
      <c r="E488">
        <v>41.63</v>
      </c>
      <c r="F488">
        <v>40.450000000000003</v>
      </c>
    </row>
    <row r="489" spans="2:6">
      <c r="B489" s="39">
        <v>39512</v>
      </c>
      <c r="C489">
        <v>41.15</v>
      </c>
      <c r="D489">
        <v>40.5</v>
      </c>
      <c r="E489">
        <v>42.94</v>
      </c>
      <c r="F489">
        <v>41.58</v>
      </c>
    </row>
    <row r="490" spans="2:6">
      <c r="B490" s="39">
        <v>39511</v>
      </c>
      <c r="C490">
        <v>41.92</v>
      </c>
      <c r="D490">
        <v>41.1</v>
      </c>
      <c r="E490">
        <v>42.78</v>
      </c>
      <c r="F490">
        <v>41.45</v>
      </c>
    </row>
    <row r="491" spans="2:6">
      <c r="B491" s="39">
        <v>39510</v>
      </c>
      <c r="C491">
        <v>41.4</v>
      </c>
      <c r="D491">
        <v>41.24</v>
      </c>
      <c r="E491">
        <v>41.92</v>
      </c>
      <c r="F491">
        <v>41.81</v>
      </c>
    </row>
    <row r="492" spans="2:6">
      <c r="B492" s="39">
        <v>39507</v>
      </c>
      <c r="C492">
        <v>41.91</v>
      </c>
      <c r="D492">
        <v>41.57</v>
      </c>
      <c r="E492">
        <v>42.61</v>
      </c>
      <c r="F492">
        <v>41.94</v>
      </c>
    </row>
    <row r="493" spans="2:6">
      <c r="B493" s="39">
        <v>39506</v>
      </c>
      <c r="C493">
        <v>42.64</v>
      </c>
      <c r="D493">
        <v>41.92</v>
      </c>
      <c r="E493">
        <v>43.12</v>
      </c>
      <c r="F493">
        <v>41.98</v>
      </c>
    </row>
    <row r="494" spans="2:6">
      <c r="B494" s="39">
        <v>39505</v>
      </c>
      <c r="C494">
        <v>43.69</v>
      </c>
      <c r="D494">
        <v>42.41</v>
      </c>
      <c r="E494">
        <v>43.72</v>
      </c>
      <c r="F494">
        <v>42.99</v>
      </c>
    </row>
    <row r="495" spans="2:6">
      <c r="B495" s="39">
        <v>39504</v>
      </c>
      <c r="C495">
        <v>44</v>
      </c>
      <c r="D495">
        <v>43.3</v>
      </c>
      <c r="E495">
        <v>44.42</v>
      </c>
      <c r="F495">
        <v>43.62</v>
      </c>
    </row>
    <row r="496" spans="2:6">
      <c r="B496" s="39">
        <v>39503</v>
      </c>
      <c r="C496">
        <v>43.04</v>
      </c>
      <c r="D496">
        <v>42.9</v>
      </c>
      <c r="E496">
        <v>43.95</v>
      </c>
      <c r="F496">
        <v>43.8</v>
      </c>
    </row>
    <row r="497" spans="2:6">
      <c r="B497" s="39">
        <v>39500</v>
      </c>
      <c r="C497">
        <v>42.96</v>
      </c>
      <c r="D497">
        <v>42.42</v>
      </c>
      <c r="E497">
        <v>43.57</v>
      </c>
      <c r="F497">
        <v>42.54</v>
      </c>
    </row>
    <row r="498" spans="2:6">
      <c r="B498" s="39">
        <v>39499</v>
      </c>
      <c r="C498">
        <v>43.23</v>
      </c>
      <c r="D498">
        <v>42.83</v>
      </c>
      <c r="E498">
        <v>43.69</v>
      </c>
      <c r="F498">
        <v>43.04</v>
      </c>
    </row>
    <row r="499" spans="2:6">
      <c r="B499" s="39">
        <v>39498</v>
      </c>
      <c r="C499">
        <v>43.41</v>
      </c>
      <c r="D499">
        <v>42.69</v>
      </c>
      <c r="E499">
        <v>43.72</v>
      </c>
      <c r="F499">
        <v>42.88</v>
      </c>
    </row>
    <row r="500" spans="2:6">
      <c r="B500" s="39">
        <v>39497</v>
      </c>
      <c r="C500">
        <v>43.97</v>
      </c>
      <c r="D500">
        <v>43.21</v>
      </c>
      <c r="E500">
        <v>44.5</v>
      </c>
      <c r="F500">
        <v>44.05</v>
      </c>
    </row>
    <row r="501" spans="2:6">
      <c r="B501" s="39">
        <v>39496</v>
      </c>
      <c r="C501">
        <v>43.65</v>
      </c>
      <c r="D501">
        <v>43.25</v>
      </c>
      <c r="E501">
        <v>44.23</v>
      </c>
      <c r="F501">
        <v>44.03</v>
      </c>
    </row>
    <row r="502" spans="2:6">
      <c r="B502" s="39">
        <v>39493</v>
      </c>
      <c r="C502">
        <v>43.45</v>
      </c>
      <c r="D502">
        <v>42.88</v>
      </c>
      <c r="E502">
        <v>44.14</v>
      </c>
      <c r="F502">
        <v>43.12</v>
      </c>
    </row>
    <row r="503" spans="2:6">
      <c r="B503" s="39">
        <v>39492</v>
      </c>
      <c r="C503">
        <v>43.71</v>
      </c>
      <c r="D503">
        <v>43.02</v>
      </c>
      <c r="E503">
        <v>43.86</v>
      </c>
      <c r="F503">
        <v>43.46</v>
      </c>
    </row>
    <row r="504" spans="2:6">
      <c r="B504" s="39">
        <v>39491</v>
      </c>
      <c r="C504">
        <v>42.75</v>
      </c>
      <c r="D504">
        <v>42.6</v>
      </c>
      <c r="E504">
        <v>43.6</v>
      </c>
      <c r="F504">
        <v>43.44</v>
      </c>
    </row>
    <row r="505" spans="2:6">
      <c r="B505" s="39">
        <v>39490</v>
      </c>
      <c r="C505">
        <v>42.65</v>
      </c>
      <c r="D505">
        <v>42.01</v>
      </c>
      <c r="E505">
        <v>43.52</v>
      </c>
      <c r="F505">
        <v>43.26</v>
      </c>
    </row>
    <row r="506" spans="2:6">
      <c r="B506" s="39">
        <v>39489</v>
      </c>
      <c r="C506">
        <v>41.71</v>
      </c>
      <c r="D506">
        <v>41.61</v>
      </c>
      <c r="E506">
        <v>42.57</v>
      </c>
      <c r="F506">
        <v>42.26</v>
      </c>
    </row>
    <row r="507" spans="2:6">
      <c r="B507" s="39">
        <v>39486</v>
      </c>
      <c r="C507">
        <v>42.09</v>
      </c>
      <c r="D507">
        <v>41.59</v>
      </c>
      <c r="E507">
        <v>42.53</v>
      </c>
      <c r="F507">
        <v>42.11</v>
      </c>
    </row>
    <row r="508" spans="2:6">
      <c r="B508" s="39">
        <v>39485</v>
      </c>
      <c r="C508">
        <v>42.14</v>
      </c>
      <c r="D508">
        <v>41.14</v>
      </c>
      <c r="E508">
        <v>42.2</v>
      </c>
      <c r="F508">
        <v>41.68</v>
      </c>
    </row>
    <row r="509" spans="2:6">
      <c r="B509" s="39">
        <v>39484</v>
      </c>
      <c r="C509">
        <v>41.58</v>
      </c>
      <c r="D509">
        <v>41.51</v>
      </c>
      <c r="E509">
        <v>42.62</v>
      </c>
      <c r="F509">
        <v>42.15</v>
      </c>
    </row>
    <row r="510" spans="2:6">
      <c r="B510" s="39">
        <v>39483</v>
      </c>
      <c r="C510">
        <v>43.61</v>
      </c>
      <c r="D510">
        <v>41.87</v>
      </c>
      <c r="E510">
        <v>43.61</v>
      </c>
      <c r="F510">
        <v>42</v>
      </c>
    </row>
    <row r="511" spans="2:6">
      <c r="B511" s="39">
        <v>39482</v>
      </c>
      <c r="C511">
        <v>43.54</v>
      </c>
      <c r="D511">
        <v>43.03</v>
      </c>
      <c r="E511">
        <v>43.79</v>
      </c>
      <c r="F511">
        <v>43.27</v>
      </c>
    </row>
    <row r="512" spans="2:6">
      <c r="B512" s="39">
        <v>39479</v>
      </c>
      <c r="C512">
        <v>43.09</v>
      </c>
      <c r="D512">
        <v>42.99</v>
      </c>
      <c r="E512">
        <v>43.77</v>
      </c>
      <c r="F512">
        <v>43.49</v>
      </c>
    </row>
    <row r="513" spans="2:6">
      <c r="B513" s="39">
        <v>39478</v>
      </c>
      <c r="C513">
        <v>42.99</v>
      </c>
      <c r="D513">
        <v>41.58</v>
      </c>
      <c r="E513">
        <v>43.01</v>
      </c>
      <c r="F513">
        <v>42.48</v>
      </c>
    </row>
    <row r="514" spans="2:6">
      <c r="B514" s="39">
        <v>39477</v>
      </c>
      <c r="C514">
        <v>42.05</v>
      </c>
      <c r="D514">
        <v>41.8</v>
      </c>
      <c r="E514">
        <v>43.22</v>
      </c>
      <c r="F514">
        <v>43.02</v>
      </c>
    </row>
    <row r="515" spans="2:6">
      <c r="B515" s="39">
        <v>39476</v>
      </c>
      <c r="C515">
        <v>41.01</v>
      </c>
      <c r="D515">
        <v>40.75</v>
      </c>
      <c r="E515">
        <v>41.93</v>
      </c>
      <c r="F515">
        <v>41.73</v>
      </c>
    </row>
    <row r="516" spans="2:6">
      <c r="B516" s="39">
        <v>39475</v>
      </c>
      <c r="C516">
        <v>41</v>
      </c>
      <c r="D516">
        <v>40.409999999999997</v>
      </c>
      <c r="E516">
        <v>41.43</v>
      </c>
      <c r="F516">
        <v>40.82</v>
      </c>
    </row>
    <row r="517" spans="2:6">
      <c r="B517" s="39">
        <v>39472</v>
      </c>
      <c r="C517">
        <v>42</v>
      </c>
      <c r="D517">
        <v>41.17</v>
      </c>
      <c r="E517">
        <v>42.2</v>
      </c>
      <c r="F517">
        <v>41.5</v>
      </c>
    </row>
    <row r="518" spans="2:6">
      <c r="B518" s="39">
        <v>39471</v>
      </c>
      <c r="C518">
        <v>39.380000000000003</v>
      </c>
      <c r="D518">
        <v>39.020000000000003</v>
      </c>
      <c r="E518">
        <v>41.55</v>
      </c>
      <c r="F518">
        <v>41.5</v>
      </c>
    </row>
    <row r="519" spans="2:6">
      <c r="B519" s="39">
        <v>39470</v>
      </c>
      <c r="C519">
        <v>40.61</v>
      </c>
      <c r="D519">
        <v>38.44</v>
      </c>
      <c r="E519">
        <v>40.770000000000003</v>
      </c>
      <c r="F519">
        <v>38.44</v>
      </c>
    </row>
    <row r="520" spans="2:6">
      <c r="B520" s="39">
        <v>39469</v>
      </c>
      <c r="C520">
        <v>38</v>
      </c>
      <c r="D520">
        <v>37.880000000000003</v>
      </c>
      <c r="E520">
        <v>40.98</v>
      </c>
      <c r="F520">
        <v>40.25</v>
      </c>
    </row>
    <row r="521" spans="2:6">
      <c r="B521" s="39">
        <v>39468</v>
      </c>
      <c r="C521">
        <v>40.93</v>
      </c>
      <c r="D521">
        <v>38.590000000000003</v>
      </c>
      <c r="E521">
        <v>41.05</v>
      </c>
      <c r="F521">
        <v>39.229999999999997</v>
      </c>
    </row>
    <row r="522" spans="2:6">
      <c r="B522" s="39">
        <v>39465</v>
      </c>
      <c r="C522">
        <v>40.380000000000003</v>
      </c>
      <c r="D522">
        <v>40.04</v>
      </c>
      <c r="E522">
        <v>42.34</v>
      </c>
      <c r="F522">
        <v>41.24</v>
      </c>
    </row>
    <row r="523" spans="2:6">
      <c r="B523" s="39">
        <v>39464</v>
      </c>
      <c r="C523">
        <v>41.8</v>
      </c>
      <c r="D523">
        <v>40.47</v>
      </c>
      <c r="E523">
        <v>42.16</v>
      </c>
      <c r="F523">
        <v>40.89</v>
      </c>
    </row>
    <row r="524" spans="2:6">
      <c r="B524" s="39">
        <v>39463</v>
      </c>
      <c r="C524">
        <v>41.1</v>
      </c>
      <c r="D524">
        <v>39.43</v>
      </c>
      <c r="E524">
        <v>41.5</v>
      </c>
      <c r="F524">
        <v>40.81</v>
      </c>
    </row>
    <row r="525" spans="2:6">
      <c r="B525" s="39">
        <v>39462</v>
      </c>
      <c r="C525">
        <v>44.48</v>
      </c>
      <c r="D525">
        <v>42.87</v>
      </c>
      <c r="E525">
        <v>44.77</v>
      </c>
      <c r="F525">
        <v>42.95</v>
      </c>
    </row>
    <row r="526" spans="2:6">
      <c r="B526" s="39">
        <v>39461</v>
      </c>
      <c r="C526">
        <v>44.47</v>
      </c>
      <c r="D526">
        <v>44.22</v>
      </c>
      <c r="E526">
        <v>44.96</v>
      </c>
      <c r="F526">
        <v>44.69</v>
      </c>
    </row>
    <row r="527" spans="2:6">
      <c r="B527" s="39">
        <v>39458</v>
      </c>
      <c r="C527">
        <v>45.39</v>
      </c>
      <c r="D527">
        <v>43.87</v>
      </c>
      <c r="E527">
        <v>46</v>
      </c>
      <c r="F527">
        <v>44.8</v>
      </c>
    </row>
    <row r="528" spans="2:6">
      <c r="B528" s="39">
        <v>39457</v>
      </c>
      <c r="C528">
        <v>46.76</v>
      </c>
      <c r="D528">
        <v>45.4</v>
      </c>
      <c r="E528">
        <v>47.1</v>
      </c>
      <c r="F528">
        <v>45.43</v>
      </c>
    </row>
    <row r="529" spans="2:6">
      <c r="B529" s="39">
        <v>39456</v>
      </c>
      <c r="C529">
        <v>47.82</v>
      </c>
      <c r="D529">
        <v>46.6</v>
      </c>
      <c r="E529">
        <v>48.07</v>
      </c>
      <c r="F529">
        <v>46.66</v>
      </c>
    </row>
    <row r="530" spans="2:6">
      <c r="B530" s="39">
        <v>39455</v>
      </c>
      <c r="C530">
        <v>49.41</v>
      </c>
      <c r="D530">
        <v>48.16</v>
      </c>
      <c r="E530">
        <v>49.45</v>
      </c>
      <c r="F530">
        <v>48.3</v>
      </c>
    </row>
    <row r="531" spans="2:6">
      <c r="B531" s="39">
        <v>39454</v>
      </c>
      <c r="C531">
        <v>49.67</v>
      </c>
      <c r="D531">
        <v>49.31</v>
      </c>
      <c r="E531">
        <v>49.93</v>
      </c>
      <c r="F531">
        <v>49.51</v>
      </c>
    </row>
    <row r="532" spans="2:6">
      <c r="B532" s="39">
        <v>39451</v>
      </c>
      <c r="C532">
        <v>49.96</v>
      </c>
      <c r="D532">
        <v>49.51</v>
      </c>
      <c r="E532">
        <v>50.12</v>
      </c>
      <c r="F532">
        <v>49.81</v>
      </c>
    </row>
    <row r="533" spans="2:6">
      <c r="B533" s="39">
        <v>39450</v>
      </c>
      <c r="C533">
        <v>49.88</v>
      </c>
      <c r="D533">
        <v>49.5</v>
      </c>
      <c r="E533">
        <v>50.74</v>
      </c>
      <c r="F533">
        <v>50.09</v>
      </c>
    </row>
    <row r="534" spans="2:6">
      <c r="B534" s="39">
        <v>39449</v>
      </c>
      <c r="C534">
        <v>51.01</v>
      </c>
      <c r="D534">
        <v>49.6</v>
      </c>
      <c r="E534">
        <v>51.63</v>
      </c>
      <c r="F534">
        <v>50</v>
      </c>
    </row>
    <row r="535" spans="2:6">
      <c r="B535" s="39">
        <v>39444</v>
      </c>
      <c r="C535">
        <v>49.75</v>
      </c>
      <c r="D535">
        <v>49.7</v>
      </c>
      <c r="E535">
        <v>51.26</v>
      </c>
      <c r="F535">
        <v>51.26</v>
      </c>
    </row>
    <row r="536" spans="2:6">
      <c r="B536" s="39">
        <v>39443</v>
      </c>
      <c r="C536">
        <v>48.75</v>
      </c>
      <c r="D536">
        <v>48.48</v>
      </c>
      <c r="E536">
        <v>50.12</v>
      </c>
      <c r="F536">
        <v>49.94</v>
      </c>
    </row>
    <row r="537" spans="2:6">
      <c r="B537" s="39">
        <v>39437</v>
      </c>
      <c r="C537">
        <v>48.31</v>
      </c>
      <c r="D537">
        <v>48.31</v>
      </c>
      <c r="E537">
        <v>49.57</v>
      </c>
      <c r="F537">
        <v>49.13</v>
      </c>
    </row>
    <row r="538" spans="2:6">
      <c r="B538" s="39">
        <v>39436</v>
      </c>
      <c r="C538">
        <v>48.22</v>
      </c>
      <c r="D538">
        <v>47.68</v>
      </c>
      <c r="E538">
        <v>48.53</v>
      </c>
      <c r="F538">
        <v>48.34</v>
      </c>
    </row>
    <row r="539" spans="2:6">
      <c r="B539" s="39">
        <v>39435</v>
      </c>
      <c r="C539">
        <v>47.46</v>
      </c>
      <c r="D539">
        <v>47.22</v>
      </c>
      <c r="E539">
        <v>48.1</v>
      </c>
      <c r="F539">
        <v>47.78</v>
      </c>
    </row>
    <row r="540" spans="2:6">
      <c r="B540" s="39">
        <v>39434</v>
      </c>
      <c r="C540">
        <v>46.92</v>
      </c>
      <c r="D540">
        <v>46.76</v>
      </c>
      <c r="E540">
        <v>47.5</v>
      </c>
      <c r="F540">
        <v>47.37</v>
      </c>
    </row>
    <row r="541" spans="2:6">
      <c r="B541" s="39">
        <v>39433</v>
      </c>
      <c r="C541">
        <v>47.27</v>
      </c>
      <c r="D541">
        <v>46.68</v>
      </c>
      <c r="E541">
        <v>47.28</v>
      </c>
      <c r="F541">
        <v>46.95</v>
      </c>
    </row>
    <row r="542" spans="2:6">
      <c r="B542" s="39">
        <v>39430</v>
      </c>
      <c r="C542">
        <v>47.3</v>
      </c>
      <c r="D542">
        <v>46.66</v>
      </c>
      <c r="E542">
        <v>47.78</v>
      </c>
      <c r="F542">
        <v>47.55</v>
      </c>
    </row>
    <row r="543" spans="2:6">
      <c r="B543" s="39">
        <v>39429</v>
      </c>
      <c r="C543">
        <v>47</v>
      </c>
      <c r="D543">
        <v>46.65</v>
      </c>
      <c r="E543">
        <v>47.45</v>
      </c>
      <c r="F543">
        <v>46.91</v>
      </c>
    </row>
    <row r="544" spans="2:6">
      <c r="B544" s="39">
        <v>39428</v>
      </c>
      <c r="C544">
        <v>46.6</v>
      </c>
      <c r="D544">
        <v>46.6</v>
      </c>
      <c r="E544">
        <v>47.7</v>
      </c>
      <c r="F544">
        <v>47.24</v>
      </c>
    </row>
    <row r="545" spans="2:6">
      <c r="B545" s="39">
        <v>39427</v>
      </c>
      <c r="C545">
        <v>47.26</v>
      </c>
      <c r="D545">
        <v>46.88</v>
      </c>
      <c r="E545">
        <v>47.6</v>
      </c>
      <c r="F545">
        <v>47.21</v>
      </c>
    </row>
    <row r="546" spans="2:6">
      <c r="B546" s="39">
        <v>39426</v>
      </c>
      <c r="C546">
        <v>45.36</v>
      </c>
      <c r="D546">
        <v>45.15</v>
      </c>
      <c r="E546">
        <v>46.89</v>
      </c>
      <c r="F546">
        <v>46.71</v>
      </c>
    </row>
    <row r="547" spans="2:6">
      <c r="B547" s="39">
        <v>39423</v>
      </c>
      <c r="C547">
        <v>45.5</v>
      </c>
      <c r="D547">
        <v>45.29</v>
      </c>
      <c r="E547">
        <v>45.88</v>
      </c>
      <c r="F547">
        <v>45.71</v>
      </c>
    </row>
    <row r="548" spans="2:6">
      <c r="B548" s="39">
        <v>39422</v>
      </c>
      <c r="C548">
        <v>46.41</v>
      </c>
      <c r="D548">
        <v>44.94</v>
      </c>
      <c r="E548">
        <v>46.41</v>
      </c>
      <c r="F548">
        <v>45.56</v>
      </c>
    </row>
    <row r="549" spans="2:6">
      <c r="B549" s="39">
        <v>39421</v>
      </c>
      <c r="C549">
        <v>46.03</v>
      </c>
      <c r="D549">
        <v>45.84</v>
      </c>
      <c r="E549">
        <v>46.52</v>
      </c>
      <c r="F549">
        <v>46.44</v>
      </c>
    </row>
    <row r="550" spans="2:6">
      <c r="B550" s="39">
        <v>39420</v>
      </c>
      <c r="C550">
        <v>46.26</v>
      </c>
      <c r="D550">
        <v>45.38</v>
      </c>
      <c r="E550">
        <v>46.35</v>
      </c>
      <c r="F550">
        <v>45.88</v>
      </c>
    </row>
    <row r="551" spans="2:6">
      <c r="B551" s="39">
        <v>39419</v>
      </c>
      <c r="C551">
        <v>45.09</v>
      </c>
      <c r="D551">
        <v>44.87</v>
      </c>
      <c r="E551">
        <v>47</v>
      </c>
      <c r="F551">
        <v>46.15</v>
      </c>
    </row>
    <row r="552" spans="2:6">
      <c r="B552" s="39">
        <v>39416</v>
      </c>
      <c r="C552">
        <v>45</v>
      </c>
      <c r="D552">
        <v>45</v>
      </c>
      <c r="E552">
        <v>45.76</v>
      </c>
      <c r="F552">
        <v>45.47</v>
      </c>
    </row>
    <row r="553" spans="2:6">
      <c r="B553" s="39">
        <v>39415</v>
      </c>
      <c r="C553">
        <v>45.99</v>
      </c>
      <c r="D553">
        <v>44.92</v>
      </c>
      <c r="E553">
        <v>46.21</v>
      </c>
      <c r="F553">
        <v>45.15</v>
      </c>
    </row>
    <row r="554" spans="2:6">
      <c r="B554" s="39">
        <v>39414</v>
      </c>
      <c r="C554">
        <v>45.02</v>
      </c>
      <c r="D554">
        <v>44.73</v>
      </c>
      <c r="E554">
        <v>45.95</v>
      </c>
      <c r="F554">
        <v>45.89</v>
      </c>
    </row>
    <row r="555" spans="2:6">
      <c r="B555" s="39">
        <v>39413</v>
      </c>
      <c r="C555">
        <v>45</v>
      </c>
      <c r="D555">
        <v>44.29</v>
      </c>
      <c r="E555">
        <v>45.5</v>
      </c>
      <c r="F555">
        <v>44.75</v>
      </c>
    </row>
    <row r="556" spans="2:6">
      <c r="B556" s="39">
        <v>39412</v>
      </c>
      <c r="C556">
        <v>45.87</v>
      </c>
      <c r="D556">
        <v>45.22</v>
      </c>
      <c r="E556">
        <v>46.64</v>
      </c>
      <c r="F556">
        <v>45.26</v>
      </c>
    </row>
    <row r="557" spans="2:6">
      <c r="B557" s="39">
        <v>39409</v>
      </c>
      <c r="C557">
        <v>45.53</v>
      </c>
      <c r="D557">
        <v>45.31</v>
      </c>
      <c r="E557">
        <v>46.3</v>
      </c>
      <c r="F557">
        <v>46</v>
      </c>
    </row>
    <row r="558" spans="2:6">
      <c r="B558" s="39">
        <v>39408</v>
      </c>
      <c r="C558">
        <v>45.3</v>
      </c>
      <c r="D558">
        <v>45</v>
      </c>
      <c r="E558">
        <v>46.07</v>
      </c>
      <c r="F558">
        <v>45.64</v>
      </c>
    </row>
    <row r="559" spans="2:6">
      <c r="B559" s="39">
        <v>39407</v>
      </c>
      <c r="C559">
        <v>45.36</v>
      </c>
      <c r="D559">
        <v>44.79</v>
      </c>
      <c r="E559">
        <v>45.69</v>
      </c>
      <c r="F559">
        <v>45.33</v>
      </c>
    </row>
    <row r="560" spans="2:6">
      <c r="B560" s="39">
        <v>39406</v>
      </c>
      <c r="C560">
        <v>45.83</v>
      </c>
      <c r="D560">
        <v>44.96</v>
      </c>
      <c r="E560">
        <v>46.24</v>
      </c>
      <c r="F560">
        <v>45.76</v>
      </c>
    </row>
    <row r="561" spans="2:6">
      <c r="B561" s="39">
        <v>39405</v>
      </c>
      <c r="C561">
        <v>46.67</v>
      </c>
      <c r="D561">
        <v>45.07</v>
      </c>
      <c r="E561">
        <v>47.01</v>
      </c>
      <c r="F561">
        <v>45.57</v>
      </c>
    </row>
    <row r="562" spans="2:6">
      <c r="B562" s="39">
        <v>39402</v>
      </c>
      <c r="C562">
        <v>46.29</v>
      </c>
      <c r="D562">
        <v>46.04</v>
      </c>
      <c r="E562">
        <v>46.69</v>
      </c>
      <c r="F562">
        <v>46.45</v>
      </c>
    </row>
    <row r="563" spans="2:6">
      <c r="B563" s="39">
        <v>39401</v>
      </c>
      <c r="C563">
        <v>48.19</v>
      </c>
      <c r="D563">
        <v>46.42</v>
      </c>
      <c r="E563">
        <v>48.42</v>
      </c>
      <c r="F563">
        <v>46.51</v>
      </c>
    </row>
    <row r="564" spans="2:6">
      <c r="B564" s="39">
        <v>39400</v>
      </c>
      <c r="C564">
        <v>49</v>
      </c>
      <c r="D564">
        <v>48.23</v>
      </c>
      <c r="E564">
        <v>49.44</v>
      </c>
      <c r="F564">
        <v>48.32</v>
      </c>
    </row>
    <row r="565" spans="2:6">
      <c r="B565" s="39">
        <v>39399</v>
      </c>
      <c r="C565">
        <v>48.1</v>
      </c>
      <c r="D565">
        <v>47.62</v>
      </c>
      <c r="E565">
        <v>49.34</v>
      </c>
      <c r="F565">
        <v>48.39</v>
      </c>
    </row>
    <row r="566" spans="2:6">
      <c r="B566" s="39">
        <v>39398</v>
      </c>
      <c r="C566">
        <v>47.52</v>
      </c>
      <c r="D566">
        <v>47.39</v>
      </c>
      <c r="E566">
        <v>48.25</v>
      </c>
      <c r="F566">
        <v>48.25</v>
      </c>
    </row>
    <row r="567" spans="2:6">
      <c r="B567" s="39">
        <v>39395</v>
      </c>
      <c r="C567">
        <v>48.1</v>
      </c>
      <c r="D567">
        <v>46.9</v>
      </c>
      <c r="E567">
        <v>48.7</v>
      </c>
      <c r="F567">
        <v>47.87</v>
      </c>
    </row>
    <row r="568" spans="2:6">
      <c r="B568" s="39">
        <v>39394</v>
      </c>
      <c r="C568">
        <v>46.5</v>
      </c>
      <c r="D568">
        <v>46.4</v>
      </c>
      <c r="E568">
        <v>48.21</v>
      </c>
      <c r="F568">
        <v>47.67</v>
      </c>
    </row>
    <row r="569" spans="2:6">
      <c r="B569" s="39">
        <v>39393</v>
      </c>
      <c r="C569">
        <v>45.51</v>
      </c>
      <c r="D569">
        <v>44.95</v>
      </c>
      <c r="E569">
        <v>45.94</v>
      </c>
      <c r="F569">
        <v>45.84</v>
      </c>
    </row>
    <row r="570" spans="2:6">
      <c r="B570" s="39">
        <v>39392</v>
      </c>
      <c r="C570">
        <v>45</v>
      </c>
      <c r="D570">
        <v>45</v>
      </c>
      <c r="E570">
        <v>45.83</v>
      </c>
      <c r="F570">
        <v>45.38</v>
      </c>
    </row>
    <row r="571" spans="2:6">
      <c r="B571" s="39">
        <v>39391</v>
      </c>
      <c r="C571">
        <v>44.61</v>
      </c>
      <c r="D571">
        <v>44.36</v>
      </c>
      <c r="E571">
        <v>45.01</v>
      </c>
      <c r="F571">
        <v>44.85</v>
      </c>
    </row>
    <row r="572" spans="2:6">
      <c r="B572" s="39">
        <v>39388</v>
      </c>
      <c r="C572">
        <v>45.37</v>
      </c>
      <c r="D572">
        <v>44.87</v>
      </c>
      <c r="E572">
        <v>46.38</v>
      </c>
      <c r="F572">
        <v>45.02</v>
      </c>
    </row>
    <row r="573" spans="2:6">
      <c r="B573" s="39">
        <v>39387</v>
      </c>
      <c r="C573">
        <v>46.4</v>
      </c>
      <c r="D573">
        <v>45.49</v>
      </c>
      <c r="E573">
        <v>46.59</v>
      </c>
      <c r="F573">
        <v>45.8</v>
      </c>
    </row>
    <row r="574" spans="2:6">
      <c r="B574" s="39">
        <v>39386</v>
      </c>
      <c r="C574">
        <v>44.79</v>
      </c>
      <c r="D574">
        <v>44.71</v>
      </c>
      <c r="E574">
        <v>46.23</v>
      </c>
      <c r="F574">
        <v>46.05</v>
      </c>
    </row>
    <row r="575" spans="2:6">
      <c r="B575" s="39">
        <v>39385</v>
      </c>
      <c r="C575">
        <v>45.18</v>
      </c>
      <c r="D575">
        <v>44.8</v>
      </c>
      <c r="E575">
        <v>45.45</v>
      </c>
      <c r="F575">
        <v>44.93</v>
      </c>
    </row>
    <row r="576" spans="2:6">
      <c r="B576" s="39">
        <v>39384</v>
      </c>
      <c r="C576">
        <v>45.24</v>
      </c>
      <c r="D576">
        <v>45.01</v>
      </c>
      <c r="E576">
        <v>45.39</v>
      </c>
      <c r="F576">
        <v>45.2</v>
      </c>
    </row>
    <row r="577" spans="2:6">
      <c r="B577" s="39">
        <v>39381</v>
      </c>
      <c r="C577">
        <v>44.86</v>
      </c>
      <c r="D577">
        <v>44.72</v>
      </c>
      <c r="E577">
        <v>45.47</v>
      </c>
      <c r="F577">
        <v>45.21</v>
      </c>
    </row>
    <row r="578" spans="2:6">
      <c r="B578" s="39">
        <v>39380</v>
      </c>
      <c r="C578">
        <v>43.99</v>
      </c>
      <c r="D578">
        <v>43.8</v>
      </c>
      <c r="E578">
        <v>44.89</v>
      </c>
      <c r="F578">
        <v>44.67</v>
      </c>
    </row>
    <row r="579" spans="2:6">
      <c r="B579" s="39">
        <v>39379</v>
      </c>
      <c r="C579">
        <v>44.15</v>
      </c>
      <c r="D579">
        <v>43.51</v>
      </c>
      <c r="E579">
        <v>44.15</v>
      </c>
      <c r="F579">
        <v>43.7</v>
      </c>
    </row>
    <row r="580" spans="2:6">
      <c r="B580" s="39">
        <v>39378</v>
      </c>
      <c r="C580">
        <v>43.76</v>
      </c>
      <c r="D580">
        <v>43.76</v>
      </c>
      <c r="E580">
        <v>44.85</v>
      </c>
      <c r="F580">
        <v>44.05</v>
      </c>
    </row>
    <row r="581" spans="2:6">
      <c r="B581" s="39">
        <v>39377</v>
      </c>
      <c r="C581">
        <v>43.47</v>
      </c>
      <c r="D581">
        <v>43.1</v>
      </c>
      <c r="E581">
        <v>44.05</v>
      </c>
      <c r="F581">
        <v>43.4</v>
      </c>
    </row>
    <row r="582" spans="2:6">
      <c r="B582" s="39">
        <v>39374</v>
      </c>
      <c r="C582">
        <v>43.75</v>
      </c>
      <c r="D582">
        <v>43.56</v>
      </c>
      <c r="E582">
        <v>43.98</v>
      </c>
      <c r="F582">
        <v>43.94</v>
      </c>
    </row>
    <row r="583" spans="2:6">
      <c r="B583" s="39">
        <v>39373</v>
      </c>
      <c r="C583">
        <v>43.92</v>
      </c>
      <c r="D583">
        <v>43.42</v>
      </c>
      <c r="E583">
        <v>44.51</v>
      </c>
      <c r="F583">
        <v>44.01</v>
      </c>
    </row>
    <row r="584" spans="2:6">
      <c r="B584" s="39">
        <v>39372</v>
      </c>
      <c r="C584">
        <v>43.81</v>
      </c>
      <c r="D584">
        <v>43.7</v>
      </c>
      <c r="E584">
        <v>44.4</v>
      </c>
      <c r="F584">
        <v>43.91</v>
      </c>
    </row>
    <row r="585" spans="2:6">
      <c r="B585" s="39">
        <v>39371</v>
      </c>
      <c r="C585">
        <v>43.79</v>
      </c>
      <c r="D585">
        <v>43.65</v>
      </c>
      <c r="E585">
        <v>44.12</v>
      </c>
      <c r="F585">
        <v>44.01</v>
      </c>
    </row>
    <row r="586" spans="2:6">
      <c r="B586" s="39">
        <v>39370</v>
      </c>
      <c r="C586">
        <v>43.89</v>
      </c>
      <c r="D586">
        <v>43.6</v>
      </c>
      <c r="E586">
        <v>44.2</v>
      </c>
      <c r="F586">
        <v>43.8</v>
      </c>
    </row>
    <row r="587" spans="2:6">
      <c r="B587" s="39">
        <v>39367</v>
      </c>
      <c r="C587">
        <v>43.9</v>
      </c>
      <c r="D587">
        <v>43.63</v>
      </c>
      <c r="E587">
        <v>44.44</v>
      </c>
      <c r="F587">
        <v>44.06</v>
      </c>
    </row>
    <row r="588" spans="2:6">
      <c r="B588" s="39">
        <v>39366</v>
      </c>
      <c r="C588">
        <v>44.66</v>
      </c>
      <c r="D588">
        <v>44.06</v>
      </c>
      <c r="E588">
        <v>44.98</v>
      </c>
      <c r="F588">
        <v>44.21</v>
      </c>
    </row>
    <row r="589" spans="2:6">
      <c r="B589" s="39">
        <v>39365</v>
      </c>
      <c r="C589">
        <v>44.74</v>
      </c>
      <c r="D589">
        <v>44.32</v>
      </c>
      <c r="E589">
        <v>45.19</v>
      </c>
      <c r="F589">
        <v>44.52</v>
      </c>
    </row>
    <row r="590" spans="2:6">
      <c r="B590" s="39">
        <v>39364</v>
      </c>
      <c r="C590">
        <v>43.75</v>
      </c>
      <c r="D590">
        <v>43.75</v>
      </c>
      <c r="E590">
        <v>44.55</v>
      </c>
      <c r="F590">
        <v>44.34</v>
      </c>
    </row>
    <row r="591" spans="2:6">
      <c r="B591" s="39">
        <v>39363</v>
      </c>
      <c r="C591">
        <v>44.99</v>
      </c>
      <c r="D591">
        <v>43.58</v>
      </c>
      <c r="E591">
        <v>44.99</v>
      </c>
      <c r="F591">
        <v>43.7</v>
      </c>
    </row>
    <row r="592" spans="2:6">
      <c r="B592" s="39">
        <v>39360</v>
      </c>
      <c r="C592">
        <v>45.77</v>
      </c>
      <c r="D592">
        <v>44.76</v>
      </c>
      <c r="E592">
        <v>45.77</v>
      </c>
      <c r="F592">
        <v>45.11</v>
      </c>
    </row>
    <row r="593" spans="2:6">
      <c r="B593" s="39">
        <v>39359</v>
      </c>
      <c r="C593">
        <v>46.12</v>
      </c>
      <c r="D593">
        <v>45.57</v>
      </c>
      <c r="E593">
        <v>46.23</v>
      </c>
      <c r="F593">
        <v>45.67</v>
      </c>
    </row>
    <row r="594" spans="2:6">
      <c r="B594" s="39">
        <v>39358</v>
      </c>
      <c r="C594">
        <v>45.93</v>
      </c>
      <c r="D594">
        <v>45.67</v>
      </c>
      <c r="E594">
        <v>46.24</v>
      </c>
      <c r="F594">
        <v>46.15</v>
      </c>
    </row>
    <row r="595" spans="2:6">
      <c r="B595" s="39">
        <v>39357</v>
      </c>
      <c r="C595">
        <v>45.99</v>
      </c>
      <c r="D595">
        <v>45.89</v>
      </c>
      <c r="E595">
        <v>46.27</v>
      </c>
      <c r="F595">
        <v>45.99</v>
      </c>
    </row>
    <row r="596" spans="2:6">
      <c r="B596" s="39">
        <v>39356</v>
      </c>
      <c r="C596">
        <v>45.94</v>
      </c>
      <c r="D596">
        <v>45.7</v>
      </c>
      <c r="E596">
        <v>46.24</v>
      </c>
      <c r="F596">
        <v>46.02</v>
      </c>
    </row>
    <row r="597" spans="2:6">
      <c r="B597" s="39">
        <v>39353</v>
      </c>
      <c r="C597">
        <v>45.71</v>
      </c>
      <c r="D597">
        <v>45.31</v>
      </c>
      <c r="E597">
        <v>46.08</v>
      </c>
      <c r="F597">
        <v>46</v>
      </c>
    </row>
    <row r="598" spans="2:6">
      <c r="B598" s="39">
        <v>39352</v>
      </c>
      <c r="C598">
        <v>45.3</v>
      </c>
      <c r="D598">
        <v>45.25</v>
      </c>
      <c r="E598">
        <v>45.76</v>
      </c>
      <c r="F598">
        <v>45.68</v>
      </c>
    </row>
    <row r="599" spans="2:6">
      <c r="B599" s="39">
        <v>39351</v>
      </c>
      <c r="C599">
        <v>45.28</v>
      </c>
      <c r="D599">
        <v>44.67</v>
      </c>
      <c r="E599">
        <v>45.29</v>
      </c>
      <c r="F599">
        <v>45.04</v>
      </c>
    </row>
    <row r="600" spans="2:6">
      <c r="B600" s="39">
        <v>39350</v>
      </c>
      <c r="C600">
        <v>44.85</v>
      </c>
      <c r="D600">
        <v>44.45</v>
      </c>
      <c r="E600">
        <v>45.21</v>
      </c>
      <c r="F600">
        <v>45.08</v>
      </c>
    </row>
    <row r="601" spans="2:6">
      <c r="B601" s="39">
        <v>39349</v>
      </c>
      <c r="C601">
        <v>45.2</v>
      </c>
      <c r="D601">
        <v>44.78</v>
      </c>
      <c r="E601">
        <v>45.91</v>
      </c>
      <c r="F601">
        <v>44.88</v>
      </c>
    </row>
    <row r="602" spans="2:6">
      <c r="B602" s="39">
        <v>39346</v>
      </c>
      <c r="C602">
        <v>44.73</v>
      </c>
      <c r="D602">
        <v>44.61</v>
      </c>
      <c r="E602">
        <v>45.43</v>
      </c>
      <c r="F602">
        <v>45.19</v>
      </c>
    </row>
    <row r="603" spans="2:6">
      <c r="B603" s="39">
        <v>39345</v>
      </c>
      <c r="C603">
        <v>44.75</v>
      </c>
      <c r="D603">
        <v>44.31</v>
      </c>
      <c r="E603">
        <v>44.96</v>
      </c>
      <c r="F603">
        <v>44.72</v>
      </c>
    </row>
    <row r="604" spans="2:6">
      <c r="B604" s="39">
        <v>39344</v>
      </c>
      <c r="C604">
        <v>44.7</v>
      </c>
      <c r="D604">
        <v>44.45</v>
      </c>
      <c r="E604">
        <v>45.05</v>
      </c>
      <c r="F604">
        <v>44.8</v>
      </c>
    </row>
    <row r="605" spans="2:6">
      <c r="B605" s="39">
        <v>39343</v>
      </c>
      <c r="C605">
        <v>42.73</v>
      </c>
      <c r="D605">
        <v>42.73</v>
      </c>
      <c r="E605">
        <v>43.87</v>
      </c>
      <c r="F605">
        <v>43.7</v>
      </c>
    </row>
    <row r="606" spans="2:6">
      <c r="B606" s="39">
        <v>39342</v>
      </c>
      <c r="C606">
        <v>42.69</v>
      </c>
      <c r="D606">
        <v>42.2</v>
      </c>
      <c r="E606">
        <v>43.12</v>
      </c>
      <c r="F606">
        <v>42.76</v>
      </c>
    </row>
    <row r="607" spans="2:6">
      <c r="B607" s="39">
        <v>39339</v>
      </c>
      <c r="C607">
        <v>42.69</v>
      </c>
      <c r="D607">
        <v>42.18</v>
      </c>
      <c r="E607">
        <v>42.88</v>
      </c>
      <c r="F607">
        <v>42.6</v>
      </c>
    </row>
    <row r="608" spans="2:6">
      <c r="B608" s="39">
        <v>39338</v>
      </c>
      <c r="C608">
        <v>42.49</v>
      </c>
      <c r="D608">
        <v>42.34</v>
      </c>
      <c r="E608">
        <v>42.85</v>
      </c>
      <c r="F608">
        <v>42.74</v>
      </c>
    </row>
    <row r="609" spans="2:6">
      <c r="B609" s="39">
        <v>39337</v>
      </c>
      <c r="C609">
        <v>42.43</v>
      </c>
      <c r="D609">
        <v>42.15</v>
      </c>
      <c r="E609">
        <v>42.82</v>
      </c>
      <c r="F609">
        <v>42.72</v>
      </c>
    </row>
    <row r="610" spans="2:6">
      <c r="B610" s="39">
        <v>39336</v>
      </c>
      <c r="C610">
        <v>42.59</v>
      </c>
      <c r="D610">
        <v>42.35</v>
      </c>
      <c r="E610">
        <v>42.94</v>
      </c>
      <c r="F610">
        <v>42.52</v>
      </c>
    </row>
    <row r="611" spans="2:6">
      <c r="B611" s="39">
        <v>39335</v>
      </c>
      <c r="C611">
        <v>42.71</v>
      </c>
      <c r="D611">
        <v>42.22</v>
      </c>
      <c r="E611">
        <v>42.91</v>
      </c>
      <c r="F611">
        <v>42.37</v>
      </c>
    </row>
    <row r="612" spans="2:6">
      <c r="B612" s="39">
        <v>39332</v>
      </c>
      <c r="C612">
        <v>43.06</v>
      </c>
      <c r="D612">
        <v>42.3</v>
      </c>
      <c r="E612">
        <v>43.67</v>
      </c>
      <c r="F612">
        <v>42.48</v>
      </c>
    </row>
    <row r="613" spans="2:6">
      <c r="B613" s="39">
        <v>39331</v>
      </c>
      <c r="C613">
        <v>43.64</v>
      </c>
      <c r="D613">
        <v>42.4</v>
      </c>
      <c r="E613">
        <v>44.06</v>
      </c>
      <c r="F613">
        <v>43.01</v>
      </c>
    </row>
    <row r="614" spans="2:6">
      <c r="B614" s="39">
        <v>39330</v>
      </c>
      <c r="C614">
        <v>43.34</v>
      </c>
      <c r="D614">
        <v>43.09</v>
      </c>
      <c r="E614">
        <v>43.7</v>
      </c>
      <c r="F614">
        <v>43.35</v>
      </c>
    </row>
    <row r="615" spans="2:6">
      <c r="B615" s="39">
        <v>39329</v>
      </c>
      <c r="C615">
        <v>43.33</v>
      </c>
      <c r="D615">
        <v>42.95</v>
      </c>
      <c r="E615">
        <v>43.72</v>
      </c>
      <c r="F615">
        <v>43.4</v>
      </c>
    </row>
    <row r="616" spans="2:6">
      <c r="B616" s="39">
        <v>39328</v>
      </c>
      <c r="C616">
        <v>43.32</v>
      </c>
      <c r="D616">
        <v>43.15</v>
      </c>
      <c r="E616">
        <v>43.61</v>
      </c>
      <c r="F616">
        <v>43.17</v>
      </c>
    </row>
    <row r="617" spans="2:6">
      <c r="B617" s="39">
        <v>39325</v>
      </c>
      <c r="C617">
        <v>42.44</v>
      </c>
      <c r="D617">
        <v>42.29</v>
      </c>
      <c r="E617">
        <v>43.44</v>
      </c>
      <c r="F617">
        <v>43.15</v>
      </c>
    </row>
    <row r="618" spans="2:6">
      <c r="B618" s="39">
        <v>39324</v>
      </c>
      <c r="C618">
        <v>42.13</v>
      </c>
      <c r="D618">
        <v>41.23</v>
      </c>
      <c r="E618">
        <v>42.25</v>
      </c>
      <c r="F618">
        <v>42.09</v>
      </c>
    </row>
    <row r="619" spans="2:6">
      <c r="B619" s="39">
        <v>39323</v>
      </c>
      <c r="C619">
        <v>41.5</v>
      </c>
      <c r="D619">
        <v>41.35</v>
      </c>
      <c r="E619">
        <v>42.25</v>
      </c>
      <c r="F619">
        <v>42</v>
      </c>
    </row>
    <row r="620" spans="2:6">
      <c r="B620" s="39">
        <v>39322</v>
      </c>
      <c r="C620">
        <v>42.56</v>
      </c>
      <c r="D620">
        <v>41.83</v>
      </c>
      <c r="E620">
        <v>42.74</v>
      </c>
      <c r="F620">
        <v>41.97</v>
      </c>
    </row>
    <row r="621" spans="2:6">
      <c r="B621" s="39">
        <v>39321</v>
      </c>
      <c r="C621">
        <v>42.56</v>
      </c>
      <c r="D621">
        <v>42.23</v>
      </c>
      <c r="E621">
        <v>42.85</v>
      </c>
      <c r="F621">
        <v>42.7</v>
      </c>
    </row>
    <row r="622" spans="2:6">
      <c r="B622" s="39">
        <v>39318</v>
      </c>
      <c r="C622">
        <v>42.69</v>
      </c>
      <c r="D622">
        <v>42.2</v>
      </c>
      <c r="E622">
        <v>42.99</v>
      </c>
      <c r="F622">
        <v>42.39</v>
      </c>
    </row>
    <row r="623" spans="2:6">
      <c r="B623" s="39">
        <v>39317</v>
      </c>
      <c r="C623">
        <v>43.06</v>
      </c>
      <c r="D623">
        <v>42.21</v>
      </c>
      <c r="E623">
        <v>43.25</v>
      </c>
      <c r="F623">
        <v>42.85</v>
      </c>
    </row>
    <row r="624" spans="2:6">
      <c r="B624" s="39">
        <v>39316</v>
      </c>
      <c r="C624">
        <v>41.97</v>
      </c>
      <c r="D624">
        <v>41.68</v>
      </c>
      <c r="E624">
        <v>42.7</v>
      </c>
      <c r="F624">
        <v>42.6</v>
      </c>
    </row>
    <row r="625" spans="2:6">
      <c r="B625" s="39">
        <v>39315</v>
      </c>
      <c r="C625">
        <v>42.1</v>
      </c>
      <c r="D625">
        <v>41.37</v>
      </c>
      <c r="E625">
        <v>42.1</v>
      </c>
      <c r="F625">
        <v>41.88</v>
      </c>
    </row>
    <row r="626" spans="2:6">
      <c r="B626" s="39">
        <v>39314</v>
      </c>
      <c r="C626">
        <v>42.08</v>
      </c>
      <c r="D626">
        <v>41.44</v>
      </c>
      <c r="E626">
        <v>42.25</v>
      </c>
      <c r="F626">
        <v>42</v>
      </c>
    </row>
    <row r="627" spans="2:6">
      <c r="B627" s="39">
        <v>39311</v>
      </c>
      <c r="C627">
        <v>41.02</v>
      </c>
      <c r="D627">
        <v>40.840000000000003</v>
      </c>
      <c r="E627">
        <v>42.66</v>
      </c>
      <c r="F627">
        <v>42.04</v>
      </c>
    </row>
    <row r="628" spans="2:6">
      <c r="B628" s="39">
        <v>39310</v>
      </c>
      <c r="C628">
        <v>42.7</v>
      </c>
      <c r="D628">
        <v>41.5</v>
      </c>
      <c r="E628">
        <v>43.09</v>
      </c>
      <c r="F628">
        <v>41.5</v>
      </c>
    </row>
    <row r="629" spans="2:6">
      <c r="B629" s="39">
        <v>39309</v>
      </c>
      <c r="C629">
        <v>42.5</v>
      </c>
      <c r="D629">
        <v>42.31</v>
      </c>
      <c r="E629">
        <v>43.39</v>
      </c>
      <c r="F629">
        <v>43.26</v>
      </c>
    </row>
    <row r="630" spans="2:6">
      <c r="B630" s="39">
        <v>39308</v>
      </c>
      <c r="C630">
        <v>42.76</v>
      </c>
      <c r="D630">
        <v>42.5</v>
      </c>
      <c r="E630">
        <v>43.32</v>
      </c>
      <c r="F630">
        <v>42.67</v>
      </c>
    </row>
    <row r="631" spans="2:6">
      <c r="B631" s="39">
        <v>39307</v>
      </c>
      <c r="C631">
        <v>43.1</v>
      </c>
      <c r="D631">
        <v>42.16</v>
      </c>
      <c r="E631">
        <v>43.16</v>
      </c>
      <c r="F631">
        <v>42.98</v>
      </c>
    </row>
    <row r="632" spans="2:6">
      <c r="B632" s="39">
        <v>39304</v>
      </c>
      <c r="C632">
        <v>42.7</v>
      </c>
      <c r="D632">
        <v>42.61</v>
      </c>
      <c r="E632">
        <v>43.71</v>
      </c>
      <c r="F632">
        <v>42.81</v>
      </c>
    </row>
    <row r="633" spans="2:6">
      <c r="B633" s="39">
        <v>39303</v>
      </c>
      <c r="C633">
        <v>43.31</v>
      </c>
      <c r="D633">
        <v>42.64</v>
      </c>
      <c r="E633">
        <v>43.74</v>
      </c>
      <c r="F633">
        <v>43.44</v>
      </c>
    </row>
    <row r="634" spans="2:6">
      <c r="B634" s="39">
        <v>39302</v>
      </c>
      <c r="C634">
        <v>44.89</v>
      </c>
      <c r="D634">
        <v>43.34</v>
      </c>
      <c r="E634">
        <v>45.17</v>
      </c>
      <c r="F634">
        <v>43.34</v>
      </c>
    </row>
    <row r="635" spans="2:6">
      <c r="B635" s="39">
        <v>39301</v>
      </c>
      <c r="C635">
        <v>43.16</v>
      </c>
      <c r="D635">
        <v>42.79</v>
      </c>
      <c r="E635">
        <v>43.4</v>
      </c>
      <c r="F635">
        <v>43.12</v>
      </c>
    </row>
    <row r="636" spans="2:6">
      <c r="B636" s="39">
        <v>39300</v>
      </c>
      <c r="C636">
        <v>42.6</v>
      </c>
      <c r="D636">
        <v>42.59</v>
      </c>
      <c r="E636">
        <v>43.49</v>
      </c>
      <c r="F636">
        <v>42.95</v>
      </c>
    </row>
    <row r="637" spans="2:6">
      <c r="B637" s="39">
        <v>39297</v>
      </c>
      <c r="C637">
        <v>42.56</v>
      </c>
      <c r="D637">
        <v>42.42</v>
      </c>
      <c r="E637">
        <v>42.99</v>
      </c>
      <c r="F637">
        <v>42.75</v>
      </c>
    </row>
    <row r="638" spans="2:6">
      <c r="B638" s="39">
        <v>39296</v>
      </c>
      <c r="C638">
        <v>43.54</v>
      </c>
      <c r="D638">
        <v>42.42</v>
      </c>
      <c r="E638">
        <v>43.65</v>
      </c>
      <c r="F638">
        <v>42.55</v>
      </c>
    </row>
    <row r="639" spans="2:6">
      <c r="B639" s="39">
        <v>39295</v>
      </c>
      <c r="C639">
        <v>43.8</v>
      </c>
      <c r="D639">
        <v>43.28</v>
      </c>
      <c r="E639">
        <v>44.44</v>
      </c>
      <c r="F639">
        <v>43.4</v>
      </c>
    </row>
    <row r="640" spans="2:6">
      <c r="B640" s="39">
        <v>39294</v>
      </c>
      <c r="C640">
        <v>44.79</v>
      </c>
      <c r="D640">
        <v>44.4</v>
      </c>
      <c r="E640">
        <v>45.05</v>
      </c>
      <c r="F640">
        <v>44.82</v>
      </c>
    </row>
    <row r="641" spans="2:6">
      <c r="B641" s="39">
        <v>39293</v>
      </c>
      <c r="C641">
        <v>43.59</v>
      </c>
      <c r="D641">
        <v>43.38</v>
      </c>
      <c r="E641">
        <v>44.6</v>
      </c>
      <c r="F641">
        <v>44.47</v>
      </c>
    </row>
    <row r="642" spans="2:6">
      <c r="B642" s="39">
        <v>39290</v>
      </c>
      <c r="C642">
        <v>43</v>
      </c>
      <c r="D642">
        <v>42.4</v>
      </c>
      <c r="E642">
        <v>44.08</v>
      </c>
      <c r="F642">
        <v>43.66</v>
      </c>
    </row>
    <row r="643" spans="2:6">
      <c r="B643" s="39">
        <v>39289</v>
      </c>
      <c r="C643">
        <v>44.22</v>
      </c>
      <c r="D643">
        <v>43.64</v>
      </c>
      <c r="E643">
        <v>44.4</v>
      </c>
      <c r="F643">
        <v>43.92</v>
      </c>
    </row>
    <row r="644" spans="2:6">
      <c r="B644" s="39">
        <v>39288</v>
      </c>
      <c r="C644">
        <v>44.35</v>
      </c>
      <c r="D644">
        <v>44.02</v>
      </c>
      <c r="E644">
        <v>45.03</v>
      </c>
      <c r="F644">
        <v>44.21</v>
      </c>
    </row>
    <row r="645" spans="2:6">
      <c r="B645" s="39">
        <v>39287</v>
      </c>
      <c r="C645">
        <v>44.73</v>
      </c>
      <c r="D645">
        <v>44.5</v>
      </c>
      <c r="E645">
        <v>45.4</v>
      </c>
      <c r="F645">
        <v>44.78</v>
      </c>
    </row>
    <row r="646" spans="2:6">
      <c r="B646" s="39">
        <v>39286</v>
      </c>
      <c r="C646">
        <v>44.8</v>
      </c>
      <c r="D646">
        <v>44.33</v>
      </c>
      <c r="E646">
        <v>45.15</v>
      </c>
      <c r="F646">
        <v>45.05</v>
      </c>
    </row>
    <row r="647" spans="2:6">
      <c r="B647" s="39">
        <v>39283</v>
      </c>
      <c r="C647">
        <v>45.11</v>
      </c>
      <c r="D647">
        <v>44.78</v>
      </c>
      <c r="E647">
        <v>45.35</v>
      </c>
      <c r="F647">
        <v>45.01</v>
      </c>
    </row>
    <row r="648" spans="2:6">
      <c r="B648" s="39">
        <v>39282</v>
      </c>
      <c r="C648">
        <v>45.11</v>
      </c>
      <c r="D648">
        <v>44.93</v>
      </c>
      <c r="E648">
        <v>45.35</v>
      </c>
      <c r="F648">
        <v>45.13</v>
      </c>
    </row>
    <row r="649" spans="2:6">
      <c r="B649" s="39">
        <v>39281</v>
      </c>
      <c r="C649">
        <v>44.93</v>
      </c>
      <c r="D649">
        <v>44.7</v>
      </c>
      <c r="E649">
        <v>45.3</v>
      </c>
      <c r="F649">
        <v>44.92</v>
      </c>
    </row>
    <row r="650" spans="2:6">
      <c r="B650" s="39">
        <v>39280</v>
      </c>
      <c r="C650">
        <v>45.94</v>
      </c>
      <c r="D650">
        <v>45.17</v>
      </c>
      <c r="E650">
        <v>46.03</v>
      </c>
      <c r="F650">
        <v>45.58</v>
      </c>
    </row>
    <row r="651" spans="2:6">
      <c r="B651" s="39">
        <v>39279</v>
      </c>
      <c r="C651">
        <v>46.89</v>
      </c>
      <c r="D651">
        <v>45.58</v>
      </c>
      <c r="E651">
        <v>46.98</v>
      </c>
      <c r="F651">
        <v>45.85</v>
      </c>
    </row>
    <row r="652" spans="2:6">
      <c r="B652" s="39">
        <v>39276</v>
      </c>
      <c r="C652">
        <v>46.99</v>
      </c>
      <c r="D652">
        <v>46.13</v>
      </c>
      <c r="E652">
        <v>47.19</v>
      </c>
      <c r="F652">
        <v>46.77</v>
      </c>
    </row>
    <row r="653" spans="2:6">
      <c r="B653" s="39">
        <v>39275</v>
      </c>
      <c r="C653">
        <v>46.25</v>
      </c>
      <c r="D653">
        <v>46</v>
      </c>
      <c r="E653">
        <v>46.88</v>
      </c>
      <c r="F653">
        <v>46.69</v>
      </c>
    </row>
    <row r="654" spans="2:6">
      <c r="B654" s="39">
        <v>39274</v>
      </c>
      <c r="C654">
        <v>46.23</v>
      </c>
      <c r="D654">
        <v>45.83</v>
      </c>
      <c r="E654">
        <v>46.44</v>
      </c>
      <c r="F654">
        <v>46.15</v>
      </c>
    </row>
    <row r="655" spans="2:6">
      <c r="B655" s="39">
        <v>39273</v>
      </c>
      <c r="C655">
        <v>47.23</v>
      </c>
      <c r="D655">
        <v>45.82</v>
      </c>
      <c r="E655">
        <v>47.5</v>
      </c>
      <c r="F655">
        <v>46.47</v>
      </c>
    </row>
    <row r="656" spans="2:6">
      <c r="B656" s="39">
        <v>39272</v>
      </c>
      <c r="C656">
        <v>47.75</v>
      </c>
      <c r="D656">
        <v>47.22</v>
      </c>
      <c r="E656">
        <v>47.98</v>
      </c>
      <c r="F656">
        <v>47.33</v>
      </c>
    </row>
    <row r="657" spans="2:6">
      <c r="B657" s="39">
        <v>39269</v>
      </c>
      <c r="C657">
        <v>47.06</v>
      </c>
      <c r="D657">
        <v>47.06</v>
      </c>
      <c r="E657">
        <v>47.91</v>
      </c>
      <c r="F657">
        <v>47.76</v>
      </c>
    </row>
    <row r="658" spans="2:6">
      <c r="B658" s="39">
        <v>39268</v>
      </c>
      <c r="C658">
        <v>47.99</v>
      </c>
      <c r="D658">
        <v>46.83</v>
      </c>
      <c r="E658">
        <v>47.99</v>
      </c>
      <c r="F658">
        <v>47.3</v>
      </c>
    </row>
    <row r="659" spans="2:6">
      <c r="B659" s="39">
        <v>39267</v>
      </c>
      <c r="C659">
        <v>47.5</v>
      </c>
      <c r="D659">
        <v>47.5</v>
      </c>
      <c r="E659">
        <v>48</v>
      </c>
      <c r="F659">
        <v>47.76</v>
      </c>
    </row>
    <row r="660" spans="2:6">
      <c r="B660" s="39">
        <v>39266</v>
      </c>
      <c r="C660">
        <v>46.9</v>
      </c>
      <c r="D660">
        <v>46.76</v>
      </c>
      <c r="E660">
        <v>48.16</v>
      </c>
      <c r="F660">
        <v>47.68</v>
      </c>
    </row>
    <row r="661" spans="2:6">
      <c r="B661" s="39">
        <v>39265</v>
      </c>
      <c r="C661">
        <v>46.57</v>
      </c>
      <c r="D661">
        <v>46.12</v>
      </c>
      <c r="E661">
        <v>46.9</v>
      </c>
      <c r="F661">
        <v>46.75</v>
      </c>
    </row>
    <row r="662" spans="2:6">
      <c r="B662" s="39">
        <v>39262</v>
      </c>
      <c r="C662">
        <v>45.45</v>
      </c>
      <c r="D662">
        <v>45.3</v>
      </c>
      <c r="E662">
        <v>46.91</v>
      </c>
      <c r="F662">
        <v>46.78</v>
      </c>
    </row>
    <row r="663" spans="2:6">
      <c r="B663" s="39">
        <v>39261</v>
      </c>
      <c r="C663">
        <v>45.8</v>
      </c>
      <c r="D663">
        <v>45.05</v>
      </c>
      <c r="E663">
        <v>45.99</v>
      </c>
      <c r="F663">
        <v>45.51</v>
      </c>
    </row>
    <row r="664" spans="2:6">
      <c r="B664" s="39">
        <v>39260</v>
      </c>
      <c r="C664">
        <v>45.05</v>
      </c>
      <c r="D664">
        <v>44.76</v>
      </c>
      <c r="E664">
        <v>45.5</v>
      </c>
      <c r="F664">
        <v>44.9</v>
      </c>
    </row>
    <row r="665" spans="2:6">
      <c r="B665" s="39">
        <v>39259</v>
      </c>
      <c r="C665">
        <v>44.62</v>
      </c>
      <c r="D665">
        <v>44.24</v>
      </c>
      <c r="E665">
        <v>45.26</v>
      </c>
      <c r="F665">
        <v>44.88</v>
      </c>
    </row>
    <row r="666" spans="2:6">
      <c r="B666" s="39">
        <v>39258</v>
      </c>
      <c r="C666">
        <v>44.55</v>
      </c>
      <c r="D666">
        <v>44.12</v>
      </c>
      <c r="E666">
        <v>44.94</v>
      </c>
      <c r="F666">
        <v>44.76</v>
      </c>
    </row>
    <row r="667" spans="2:6">
      <c r="B667" s="39">
        <v>39255</v>
      </c>
      <c r="C667">
        <v>45.3</v>
      </c>
      <c r="D667">
        <v>44.5</v>
      </c>
      <c r="E667">
        <v>45.6</v>
      </c>
      <c r="F667">
        <v>44.77</v>
      </c>
    </row>
    <row r="668" spans="2:6">
      <c r="B668" s="39">
        <v>39254</v>
      </c>
      <c r="C668">
        <v>44.86</v>
      </c>
      <c r="D668">
        <v>44.4</v>
      </c>
      <c r="E668">
        <v>45.18</v>
      </c>
      <c r="F668">
        <v>44.99</v>
      </c>
    </row>
    <row r="669" spans="2:6">
      <c r="B669" s="39">
        <v>39253</v>
      </c>
      <c r="C669">
        <v>44.73</v>
      </c>
      <c r="D669">
        <v>44.7</v>
      </c>
      <c r="E669">
        <v>45.56</v>
      </c>
      <c r="F669">
        <v>45.01</v>
      </c>
    </row>
    <row r="670" spans="2:6">
      <c r="B670" s="39">
        <v>39252</v>
      </c>
      <c r="C670">
        <v>45.45</v>
      </c>
      <c r="D670">
        <v>44.6</v>
      </c>
      <c r="E670">
        <v>45.78</v>
      </c>
      <c r="F670">
        <v>44.7</v>
      </c>
    </row>
    <row r="671" spans="2:6">
      <c r="B671" s="39">
        <v>39251</v>
      </c>
      <c r="C671">
        <v>45.88</v>
      </c>
      <c r="D671">
        <v>45.18</v>
      </c>
      <c r="E671">
        <v>46</v>
      </c>
      <c r="F671">
        <v>45.45</v>
      </c>
    </row>
    <row r="672" spans="2:6">
      <c r="B672" s="39">
        <v>39248</v>
      </c>
      <c r="C672">
        <v>45.1</v>
      </c>
      <c r="D672">
        <v>44.71</v>
      </c>
      <c r="E672">
        <v>45.8</v>
      </c>
      <c r="F672">
        <v>45.65</v>
      </c>
    </row>
    <row r="673" spans="2:6">
      <c r="B673" s="39">
        <v>39247</v>
      </c>
      <c r="C673">
        <v>44.51</v>
      </c>
      <c r="D673">
        <v>44.18</v>
      </c>
      <c r="E673">
        <v>45.16</v>
      </c>
      <c r="F673">
        <v>45.16</v>
      </c>
    </row>
    <row r="674" spans="2:6">
      <c r="B674" s="39">
        <v>39246</v>
      </c>
      <c r="C674">
        <v>44.26</v>
      </c>
      <c r="D674">
        <v>43.4</v>
      </c>
      <c r="E674">
        <v>44.5</v>
      </c>
      <c r="F674">
        <v>44.19</v>
      </c>
    </row>
    <row r="675" spans="2:6">
      <c r="B675" s="39">
        <v>39245</v>
      </c>
      <c r="C675">
        <v>44.75</v>
      </c>
      <c r="D675">
        <v>44.4</v>
      </c>
      <c r="E675">
        <v>44.95</v>
      </c>
      <c r="F675">
        <v>44.58</v>
      </c>
    </row>
    <row r="676" spans="2:6">
      <c r="B676" s="39">
        <v>39244</v>
      </c>
      <c r="C676">
        <v>45.8</v>
      </c>
      <c r="D676">
        <v>44.68</v>
      </c>
      <c r="E676">
        <v>46</v>
      </c>
      <c r="F676">
        <v>44.99</v>
      </c>
    </row>
    <row r="677" spans="2:6">
      <c r="B677" s="39">
        <v>39241</v>
      </c>
      <c r="C677">
        <v>44.76</v>
      </c>
      <c r="D677">
        <v>44.05</v>
      </c>
      <c r="E677">
        <v>45.95</v>
      </c>
      <c r="F677">
        <v>45.23</v>
      </c>
    </row>
    <row r="678" spans="2:6">
      <c r="B678" s="39">
        <v>39240</v>
      </c>
      <c r="C678">
        <v>45.4</v>
      </c>
      <c r="D678">
        <v>44.98</v>
      </c>
      <c r="E678">
        <v>45.95</v>
      </c>
      <c r="F678">
        <v>45.27</v>
      </c>
    </row>
    <row r="679" spans="2:6">
      <c r="B679" s="39">
        <v>39239</v>
      </c>
      <c r="C679">
        <v>46.29</v>
      </c>
      <c r="D679">
        <v>44.82</v>
      </c>
      <c r="E679">
        <v>46.46</v>
      </c>
      <c r="F679">
        <v>45.38</v>
      </c>
    </row>
    <row r="680" spans="2:6">
      <c r="B680" s="39">
        <v>39238</v>
      </c>
      <c r="C680">
        <v>46.77</v>
      </c>
      <c r="D680">
        <v>45.82</v>
      </c>
      <c r="E680">
        <v>46.85</v>
      </c>
      <c r="F680">
        <v>46.2</v>
      </c>
    </row>
    <row r="681" spans="2:6">
      <c r="B681" s="39">
        <v>39237</v>
      </c>
      <c r="C681">
        <v>47.26</v>
      </c>
      <c r="D681">
        <v>46.94</v>
      </c>
      <c r="E681">
        <v>47.47</v>
      </c>
      <c r="F681">
        <v>47</v>
      </c>
    </row>
    <row r="682" spans="2:6">
      <c r="B682" s="39">
        <v>39234</v>
      </c>
      <c r="C682">
        <v>47.33</v>
      </c>
      <c r="D682">
        <v>46.95</v>
      </c>
      <c r="E682">
        <v>47.45</v>
      </c>
      <c r="F682">
        <v>47.2</v>
      </c>
    </row>
    <row r="683" spans="2:6">
      <c r="B683" s="39">
        <v>39233</v>
      </c>
      <c r="C683">
        <v>46.84</v>
      </c>
      <c r="D683">
        <v>46.53</v>
      </c>
      <c r="E683">
        <v>47.55</v>
      </c>
      <c r="F683">
        <v>47.44</v>
      </c>
    </row>
    <row r="684" spans="2:6">
      <c r="B684" s="39">
        <v>39232</v>
      </c>
      <c r="C684">
        <v>46.23</v>
      </c>
      <c r="D684">
        <v>46.04</v>
      </c>
      <c r="E684">
        <v>46.8</v>
      </c>
      <c r="F684">
        <v>46.77</v>
      </c>
    </row>
    <row r="685" spans="2:6">
      <c r="B685" s="39">
        <v>39231</v>
      </c>
      <c r="C685">
        <v>45.7</v>
      </c>
      <c r="D685">
        <v>45.6</v>
      </c>
      <c r="E685">
        <v>46.43</v>
      </c>
      <c r="F685">
        <v>46.43</v>
      </c>
    </row>
    <row r="686" spans="2:6">
      <c r="B686" s="39">
        <v>39227</v>
      </c>
      <c r="C686">
        <v>44.5</v>
      </c>
      <c r="D686">
        <v>44.43</v>
      </c>
      <c r="E686">
        <v>45.7</v>
      </c>
      <c r="F686">
        <v>45.67</v>
      </c>
    </row>
    <row r="687" spans="2:6">
      <c r="B687" s="39">
        <v>39226</v>
      </c>
      <c r="C687">
        <v>45.35</v>
      </c>
      <c r="D687">
        <v>44.74</v>
      </c>
      <c r="E687">
        <v>45.43</v>
      </c>
      <c r="F687">
        <v>44.93</v>
      </c>
    </row>
    <row r="688" spans="2:6">
      <c r="B688" s="39">
        <v>39225</v>
      </c>
      <c r="C688">
        <v>45.06</v>
      </c>
      <c r="D688">
        <v>45.06</v>
      </c>
      <c r="E688">
        <v>45.8</v>
      </c>
      <c r="F688">
        <v>45.39</v>
      </c>
    </row>
    <row r="689" spans="2:6">
      <c r="B689" s="39">
        <v>39224</v>
      </c>
      <c r="C689">
        <v>44.92</v>
      </c>
      <c r="D689">
        <v>44.8</v>
      </c>
      <c r="E689">
        <v>45.4</v>
      </c>
      <c r="F689">
        <v>45.16</v>
      </c>
    </row>
    <row r="690" spans="2:6">
      <c r="B690" s="39">
        <v>39223</v>
      </c>
      <c r="C690">
        <v>45.76</v>
      </c>
      <c r="D690">
        <v>44.91</v>
      </c>
      <c r="E690">
        <v>45.8</v>
      </c>
      <c r="F690">
        <v>44.99</v>
      </c>
    </row>
    <row r="691" spans="2:6">
      <c r="B691" s="39">
        <v>39220</v>
      </c>
      <c r="C691">
        <v>45.1</v>
      </c>
      <c r="D691">
        <v>45.1</v>
      </c>
      <c r="E691">
        <v>46</v>
      </c>
      <c r="F691">
        <v>45.8</v>
      </c>
    </row>
    <row r="692" spans="2:6">
      <c r="B692" s="39">
        <v>39219</v>
      </c>
      <c r="C692">
        <v>45.13</v>
      </c>
      <c r="D692">
        <v>44.82</v>
      </c>
      <c r="E692">
        <v>45.29</v>
      </c>
      <c r="F692">
        <v>45.1</v>
      </c>
    </row>
    <row r="693" spans="2:6">
      <c r="B693" s="39">
        <v>39218</v>
      </c>
      <c r="C693">
        <v>45.1</v>
      </c>
      <c r="D693">
        <v>44.74</v>
      </c>
      <c r="E693">
        <v>45.25</v>
      </c>
      <c r="F693">
        <v>45</v>
      </c>
    </row>
    <row r="694" spans="2:6">
      <c r="B694" s="39">
        <v>39217</v>
      </c>
      <c r="C694">
        <v>45.03</v>
      </c>
      <c r="D694">
        <v>44.58</v>
      </c>
      <c r="E694">
        <v>45.99</v>
      </c>
      <c r="F694">
        <v>45.31</v>
      </c>
    </row>
    <row r="695" spans="2:6">
      <c r="B695" s="39">
        <v>39216</v>
      </c>
      <c r="C695">
        <v>44.88</v>
      </c>
      <c r="D695">
        <v>44.72</v>
      </c>
      <c r="E695">
        <v>45.5</v>
      </c>
      <c r="F695">
        <v>45</v>
      </c>
    </row>
    <row r="696" spans="2:6">
      <c r="B696" s="39">
        <v>39213</v>
      </c>
      <c r="C696">
        <v>44.19</v>
      </c>
      <c r="D696">
        <v>43.81</v>
      </c>
      <c r="E696">
        <v>44.9</v>
      </c>
      <c r="F696">
        <v>44.7</v>
      </c>
    </row>
    <row r="697" spans="2:6">
      <c r="B697" s="39">
        <v>39212</v>
      </c>
      <c r="C697">
        <v>45.63</v>
      </c>
      <c r="D697">
        <v>44.8</v>
      </c>
      <c r="E697">
        <v>45.83</v>
      </c>
      <c r="F697">
        <v>44.94</v>
      </c>
    </row>
    <row r="698" spans="2:6">
      <c r="B698" s="39">
        <v>39211</v>
      </c>
      <c r="C698">
        <v>45.5</v>
      </c>
      <c r="D698">
        <v>45.5</v>
      </c>
      <c r="E698">
        <v>46.48</v>
      </c>
      <c r="F698">
        <v>45.7</v>
      </c>
    </row>
    <row r="699" spans="2:6">
      <c r="B699" s="39">
        <v>39210</v>
      </c>
      <c r="C699">
        <v>44</v>
      </c>
      <c r="D699">
        <v>43.64</v>
      </c>
      <c r="E699">
        <v>45.6</v>
      </c>
      <c r="F699">
        <v>45.39</v>
      </c>
    </row>
    <row r="700" spans="2:6">
      <c r="B700" s="39">
        <v>39209</v>
      </c>
      <c r="C700">
        <v>42.02</v>
      </c>
      <c r="D700">
        <v>41.7</v>
      </c>
      <c r="E700">
        <v>42.36</v>
      </c>
      <c r="F700">
        <v>42.3</v>
      </c>
    </row>
    <row r="701" spans="2:6">
      <c r="B701" s="39">
        <v>39206</v>
      </c>
      <c r="C701">
        <v>42.25</v>
      </c>
      <c r="D701">
        <v>42.2</v>
      </c>
      <c r="E701">
        <v>42.74</v>
      </c>
      <c r="F701">
        <v>42.3</v>
      </c>
    </row>
    <row r="702" spans="2:6">
      <c r="B702" s="39">
        <v>39205</v>
      </c>
      <c r="C702">
        <v>42.84</v>
      </c>
      <c r="D702">
        <v>42.15</v>
      </c>
      <c r="E702">
        <v>43.09</v>
      </c>
      <c r="F702">
        <v>42.48</v>
      </c>
    </row>
    <row r="703" spans="2:6">
      <c r="B703" s="39">
        <v>39204</v>
      </c>
      <c r="C703">
        <v>43.5</v>
      </c>
      <c r="D703">
        <v>42.8</v>
      </c>
      <c r="E703">
        <v>43.78</v>
      </c>
      <c r="F703">
        <v>43</v>
      </c>
    </row>
    <row r="704" spans="2:6">
      <c r="B704" s="39">
        <v>39202</v>
      </c>
      <c r="C704">
        <v>43.78</v>
      </c>
      <c r="D704">
        <v>43.71</v>
      </c>
      <c r="E704">
        <v>43.99</v>
      </c>
      <c r="F704">
        <v>43.85</v>
      </c>
    </row>
    <row r="705" spans="2:6">
      <c r="B705" s="39">
        <v>39199</v>
      </c>
      <c r="C705">
        <v>44.02</v>
      </c>
      <c r="D705">
        <v>43.44</v>
      </c>
      <c r="E705">
        <v>44.08</v>
      </c>
      <c r="F705">
        <v>43.75</v>
      </c>
    </row>
    <row r="706" spans="2:6">
      <c r="B706" s="39">
        <v>39198</v>
      </c>
      <c r="C706">
        <v>44.25</v>
      </c>
      <c r="D706">
        <v>43.55</v>
      </c>
      <c r="E706">
        <v>44.3</v>
      </c>
      <c r="F706">
        <v>44.03</v>
      </c>
    </row>
    <row r="707" spans="2:6">
      <c r="B707" s="39">
        <v>39197</v>
      </c>
      <c r="C707">
        <v>44</v>
      </c>
      <c r="D707">
        <v>43.69</v>
      </c>
      <c r="E707">
        <v>44.22</v>
      </c>
      <c r="F707">
        <v>43.96</v>
      </c>
    </row>
    <row r="708" spans="2:6">
      <c r="B708" s="39">
        <v>39196</v>
      </c>
      <c r="C708">
        <v>44.3</v>
      </c>
      <c r="D708">
        <v>43.3</v>
      </c>
      <c r="E708">
        <v>44.56</v>
      </c>
      <c r="F708">
        <v>43.84</v>
      </c>
    </row>
    <row r="709" spans="2:6">
      <c r="B709" s="39">
        <v>39195</v>
      </c>
      <c r="C709">
        <v>44.22</v>
      </c>
      <c r="D709">
        <v>43.6</v>
      </c>
      <c r="E709">
        <v>44.39</v>
      </c>
      <c r="F709">
        <v>44.1</v>
      </c>
    </row>
    <row r="710" spans="2:6">
      <c r="B710" s="39">
        <v>39192</v>
      </c>
      <c r="C710">
        <v>44.55</v>
      </c>
      <c r="D710">
        <v>44.01</v>
      </c>
      <c r="E710">
        <v>44.75</v>
      </c>
      <c r="F710">
        <v>44.13</v>
      </c>
    </row>
    <row r="711" spans="2:6">
      <c r="B711" s="39">
        <v>39191</v>
      </c>
      <c r="C711">
        <v>44.13</v>
      </c>
      <c r="D711">
        <v>43.82</v>
      </c>
      <c r="E711">
        <v>45.02</v>
      </c>
      <c r="F711">
        <v>44.47</v>
      </c>
    </row>
    <row r="712" spans="2:6">
      <c r="B712" s="39">
        <v>39190</v>
      </c>
      <c r="C712">
        <v>47</v>
      </c>
      <c r="D712">
        <v>43.55</v>
      </c>
      <c r="E712">
        <v>47.19</v>
      </c>
      <c r="F712">
        <v>44.5</v>
      </c>
    </row>
    <row r="713" spans="2:6">
      <c r="B713" s="39">
        <v>39189</v>
      </c>
      <c r="C713">
        <v>43.7</v>
      </c>
      <c r="D713">
        <v>43.41</v>
      </c>
      <c r="E713">
        <v>45.37</v>
      </c>
      <c r="F713">
        <v>45.1</v>
      </c>
    </row>
    <row r="714" spans="2:6">
      <c r="B714" s="39">
        <v>39188</v>
      </c>
      <c r="C714">
        <v>43.22</v>
      </c>
      <c r="D714">
        <v>43.1</v>
      </c>
      <c r="E714">
        <v>44.12</v>
      </c>
      <c r="F714">
        <v>43.9</v>
      </c>
    </row>
    <row r="715" spans="2:6">
      <c r="B715" s="39">
        <v>39185</v>
      </c>
      <c r="C715">
        <v>42.72</v>
      </c>
      <c r="D715">
        <v>42.37</v>
      </c>
      <c r="E715">
        <v>43.58</v>
      </c>
      <c r="F715">
        <v>43.23</v>
      </c>
    </row>
    <row r="716" spans="2:6">
      <c r="B716" s="39">
        <v>39184</v>
      </c>
      <c r="C716">
        <v>42.92</v>
      </c>
      <c r="D716">
        <v>42.11</v>
      </c>
      <c r="E716">
        <v>42.95</v>
      </c>
      <c r="F716">
        <v>42.74</v>
      </c>
    </row>
    <row r="717" spans="2:6">
      <c r="B717" s="39">
        <v>39183</v>
      </c>
      <c r="C717">
        <v>42.8</v>
      </c>
      <c r="D717">
        <v>42.5</v>
      </c>
      <c r="E717">
        <v>43.9</v>
      </c>
      <c r="F717">
        <v>42.92</v>
      </c>
    </row>
    <row r="718" spans="2:6">
      <c r="B718" s="39">
        <v>39182</v>
      </c>
      <c r="C718">
        <v>42.2</v>
      </c>
      <c r="D718">
        <v>42</v>
      </c>
      <c r="E718">
        <v>43.57</v>
      </c>
      <c r="F718">
        <v>42.51</v>
      </c>
    </row>
    <row r="719" spans="2:6">
      <c r="B719" s="39">
        <v>39177</v>
      </c>
      <c r="C719">
        <v>41.18</v>
      </c>
      <c r="D719">
        <v>41.05</v>
      </c>
      <c r="E719">
        <v>41.72</v>
      </c>
      <c r="F719">
        <v>41.61</v>
      </c>
    </row>
    <row r="720" spans="2:6">
      <c r="B720" s="39">
        <v>39176</v>
      </c>
      <c r="C720">
        <v>41.5</v>
      </c>
      <c r="D720">
        <v>41.05</v>
      </c>
      <c r="E720">
        <v>41.78</v>
      </c>
      <c r="F720">
        <v>41.31</v>
      </c>
    </row>
    <row r="721" spans="2:6">
      <c r="B721" s="39">
        <v>39175</v>
      </c>
      <c r="C721">
        <v>40.93</v>
      </c>
      <c r="D721">
        <v>40.93</v>
      </c>
      <c r="E721">
        <v>41.47</v>
      </c>
      <c r="F721">
        <v>41.34</v>
      </c>
    </row>
    <row r="722" spans="2:6">
      <c r="B722" s="39">
        <v>39174</v>
      </c>
      <c r="C722">
        <v>40.729999999999997</v>
      </c>
      <c r="D722">
        <v>40.630000000000003</v>
      </c>
      <c r="E722">
        <v>41.33</v>
      </c>
      <c r="F722">
        <v>41.25</v>
      </c>
    </row>
    <row r="723" spans="2:6">
      <c r="B723" s="39">
        <v>39171</v>
      </c>
      <c r="C723">
        <v>40.94</v>
      </c>
      <c r="D723">
        <v>40.53</v>
      </c>
      <c r="E723">
        <v>41.06</v>
      </c>
      <c r="F723">
        <v>40.93</v>
      </c>
    </row>
    <row r="724" spans="2:6">
      <c r="B724" s="39">
        <v>39170</v>
      </c>
      <c r="C724">
        <v>40.799999999999997</v>
      </c>
      <c r="D724">
        <v>40.5</v>
      </c>
      <c r="E724">
        <v>41.24</v>
      </c>
      <c r="F724">
        <v>41.08</v>
      </c>
    </row>
    <row r="725" spans="2:6">
      <c r="B725" s="39">
        <v>39169</v>
      </c>
      <c r="C725">
        <v>40.520000000000003</v>
      </c>
      <c r="D725">
        <v>40.299999999999997</v>
      </c>
      <c r="E725">
        <v>40.85</v>
      </c>
      <c r="F725">
        <v>40.630000000000003</v>
      </c>
    </row>
    <row r="726" spans="2:6">
      <c r="B726" s="39">
        <v>39168</v>
      </c>
      <c r="C726">
        <v>40.4</v>
      </c>
      <c r="D726">
        <v>40.1</v>
      </c>
      <c r="E726">
        <v>41.21</v>
      </c>
      <c r="F726">
        <v>40.659999999999997</v>
      </c>
    </row>
    <row r="727" spans="2:6">
      <c r="B727" s="39">
        <v>39167</v>
      </c>
      <c r="C727">
        <v>40</v>
      </c>
      <c r="D727">
        <v>38.93</v>
      </c>
      <c r="E727">
        <v>40.17</v>
      </c>
      <c r="F727">
        <v>39.1</v>
      </c>
    </row>
    <row r="728" spans="2:6">
      <c r="B728" s="39">
        <v>39164</v>
      </c>
      <c r="C728">
        <v>38.65</v>
      </c>
      <c r="D728">
        <v>38.61</v>
      </c>
      <c r="E728">
        <v>40.68</v>
      </c>
      <c r="F728">
        <v>39.81</v>
      </c>
    </row>
    <row r="729" spans="2:6">
      <c r="B729" s="39">
        <v>39163</v>
      </c>
      <c r="C729">
        <v>39.090000000000003</v>
      </c>
      <c r="D729">
        <v>38.78</v>
      </c>
      <c r="E729">
        <v>39.340000000000003</v>
      </c>
      <c r="F729">
        <v>38.950000000000003</v>
      </c>
    </row>
    <row r="730" spans="2:6">
      <c r="B730" s="39">
        <v>39162</v>
      </c>
      <c r="C730">
        <v>38.89</v>
      </c>
      <c r="D730">
        <v>38.479999999999997</v>
      </c>
      <c r="E730">
        <v>38.950000000000003</v>
      </c>
      <c r="F730">
        <v>38.799999999999997</v>
      </c>
    </row>
    <row r="731" spans="2:6">
      <c r="B731" s="39">
        <v>39161</v>
      </c>
      <c r="C731">
        <v>38</v>
      </c>
      <c r="D731">
        <v>37.880000000000003</v>
      </c>
      <c r="E731">
        <v>39.130000000000003</v>
      </c>
      <c r="F731">
        <v>38.700000000000003</v>
      </c>
    </row>
    <row r="732" spans="2:6">
      <c r="B732" s="39">
        <v>39160</v>
      </c>
      <c r="C732">
        <v>37.5</v>
      </c>
      <c r="D732">
        <v>37.25</v>
      </c>
      <c r="E732">
        <v>38.049999999999997</v>
      </c>
      <c r="F732">
        <v>37.85</v>
      </c>
    </row>
    <row r="733" spans="2:6">
      <c r="B733" s="39">
        <v>39157</v>
      </c>
      <c r="C733">
        <v>36.6</v>
      </c>
      <c r="D733">
        <v>36.409999999999997</v>
      </c>
      <c r="E733">
        <v>37.42</v>
      </c>
      <c r="F733">
        <v>37.299999999999997</v>
      </c>
    </row>
    <row r="734" spans="2:6">
      <c r="B734" s="39">
        <v>39156</v>
      </c>
      <c r="C734">
        <v>36.86</v>
      </c>
      <c r="D734">
        <v>36.5</v>
      </c>
      <c r="E734">
        <v>36.86</v>
      </c>
      <c r="F734">
        <v>36.630000000000003</v>
      </c>
    </row>
    <row r="735" spans="2:6">
      <c r="B735" s="39">
        <v>39155</v>
      </c>
      <c r="C735">
        <v>36.119999999999997</v>
      </c>
      <c r="D735">
        <v>36.049999999999997</v>
      </c>
      <c r="E735">
        <v>36.97</v>
      </c>
      <c r="F735">
        <v>36.409999999999997</v>
      </c>
    </row>
    <row r="736" spans="2:6">
      <c r="B736" s="39">
        <v>39154</v>
      </c>
      <c r="C736">
        <v>37</v>
      </c>
      <c r="D736">
        <v>36.5</v>
      </c>
      <c r="E736">
        <v>37.1</v>
      </c>
      <c r="F736">
        <v>36.64</v>
      </c>
    </row>
    <row r="737" spans="2:6">
      <c r="B737" s="39">
        <v>39153</v>
      </c>
      <c r="C737">
        <v>37.119999999999997</v>
      </c>
      <c r="D737">
        <v>36.9</v>
      </c>
      <c r="E737">
        <v>37.4</v>
      </c>
      <c r="F737">
        <v>37.04</v>
      </c>
    </row>
    <row r="738" spans="2:6">
      <c r="B738" s="39">
        <v>39150</v>
      </c>
      <c r="C738">
        <v>36.21</v>
      </c>
      <c r="D738">
        <v>36.119999999999997</v>
      </c>
      <c r="E738">
        <v>37.56</v>
      </c>
      <c r="F738">
        <v>37.15</v>
      </c>
    </row>
    <row r="739" spans="2:6">
      <c r="B739" s="39">
        <v>39149</v>
      </c>
      <c r="C739">
        <v>35.65</v>
      </c>
      <c r="D739">
        <v>35.39</v>
      </c>
      <c r="E739">
        <v>36.44</v>
      </c>
      <c r="F739">
        <v>36.200000000000003</v>
      </c>
    </row>
    <row r="740" spans="2:6">
      <c r="B740" s="39">
        <v>39148</v>
      </c>
      <c r="C740">
        <v>34.67</v>
      </c>
      <c r="D740">
        <v>34.5</v>
      </c>
      <c r="E740">
        <v>35.49</v>
      </c>
      <c r="F740">
        <v>35.299999999999997</v>
      </c>
    </row>
    <row r="741" spans="2:6">
      <c r="B741" s="39">
        <v>39147</v>
      </c>
      <c r="C741">
        <v>35.57</v>
      </c>
      <c r="D741">
        <v>35.29</v>
      </c>
      <c r="E741">
        <v>35.729999999999997</v>
      </c>
      <c r="F741">
        <v>35.42</v>
      </c>
    </row>
    <row r="742" spans="2:6">
      <c r="B742" s="39">
        <v>39146</v>
      </c>
      <c r="C742">
        <v>35.75</v>
      </c>
      <c r="D742">
        <v>35.24</v>
      </c>
      <c r="E742">
        <v>35.869999999999997</v>
      </c>
      <c r="F742">
        <v>35.5</v>
      </c>
    </row>
    <row r="743" spans="2:6">
      <c r="B743" s="39">
        <v>39143</v>
      </c>
      <c r="C743">
        <v>36.83</v>
      </c>
      <c r="D743">
        <v>36.07</v>
      </c>
      <c r="E743">
        <v>37.24</v>
      </c>
      <c r="F743">
        <v>36.450000000000003</v>
      </c>
    </row>
    <row r="744" spans="2:6">
      <c r="B744" s="39">
        <v>39142</v>
      </c>
      <c r="C744">
        <v>37.28</v>
      </c>
      <c r="D744">
        <v>36.36</v>
      </c>
      <c r="E744">
        <v>37.42</v>
      </c>
      <c r="F744">
        <v>36.83</v>
      </c>
    </row>
    <row r="745" spans="2:6">
      <c r="B745" s="39">
        <v>39141</v>
      </c>
      <c r="C745">
        <v>37.090000000000003</v>
      </c>
      <c r="D745">
        <v>36.75</v>
      </c>
      <c r="E745">
        <v>37.46</v>
      </c>
      <c r="F745">
        <v>37.119999999999997</v>
      </c>
    </row>
    <row r="746" spans="2:6">
      <c r="B746" s="39">
        <v>39140</v>
      </c>
      <c r="C746">
        <v>37.72</v>
      </c>
      <c r="D746">
        <v>37.4</v>
      </c>
      <c r="E746">
        <v>37.909999999999997</v>
      </c>
      <c r="F746">
        <v>37.5</v>
      </c>
    </row>
    <row r="747" spans="2:6">
      <c r="B747" s="39">
        <v>39139</v>
      </c>
      <c r="C747">
        <v>38.1</v>
      </c>
      <c r="D747">
        <v>37.79</v>
      </c>
      <c r="E747">
        <v>38.18</v>
      </c>
      <c r="F747">
        <v>37.97</v>
      </c>
    </row>
    <row r="748" spans="2:6">
      <c r="B748" s="39">
        <v>39136</v>
      </c>
      <c r="C748">
        <v>37.65</v>
      </c>
      <c r="D748">
        <v>37.57</v>
      </c>
      <c r="E748">
        <v>38.33</v>
      </c>
      <c r="F748">
        <v>38.1</v>
      </c>
    </row>
    <row r="749" spans="2:6">
      <c r="B749" s="39">
        <v>39135</v>
      </c>
      <c r="C749">
        <v>37.57</v>
      </c>
      <c r="D749">
        <v>37.409999999999997</v>
      </c>
      <c r="E749">
        <v>37.950000000000003</v>
      </c>
      <c r="F749">
        <v>37.520000000000003</v>
      </c>
    </row>
    <row r="750" spans="2:6">
      <c r="B750" s="39">
        <v>39134</v>
      </c>
      <c r="C750">
        <v>37.65</v>
      </c>
      <c r="D750">
        <v>37.380000000000003</v>
      </c>
      <c r="E750">
        <v>37.85</v>
      </c>
      <c r="F750">
        <v>37.49</v>
      </c>
    </row>
    <row r="751" spans="2:6">
      <c r="B751" s="39">
        <v>39133</v>
      </c>
      <c r="C751">
        <v>37.9</v>
      </c>
      <c r="D751">
        <v>37.28</v>
      </c>
      <c r="E751">
        <v>38.090000000000003</v>
      </c>
      <c r="F751">
        <v>37.590000000000003</v>
      </c>
    </row>
    <row r="752" spans="2:6">
      <c r="B752" s="39">
        <v>39132</v>
      </c>
      <c r="C752">
        <v>38.15</v>
      </c>
      <c r="D752">
        <v>37.85</v>
      </c>
      <c r="E752">
        <v>38.32</v>
      </c>
      <c r="F752">
        <v>37.909999999999997</v>
      </c>
    </row>
    <row r="753" spans="2:6">
      <c r="B753" s="39">
        <v>39129</v>
      </c>
      <c r="C753">
        <v>38.29</v>
      </c>
      <c r="D753">
        <v>37.96</v>
      </c>
      <c r="E753">
        <v>38.39</v>
      </c>
      <c r="F753">
        <v>38.01</v>
      </c>
    </row>
    <row r="754" spans="2:6">
      <c r="B754" s="39">
        <v>39128</v>
      </c>
      <c r="C754">
        <v>38.47</v>
      </c>
      <c r="D754">
        <v>37.979999999999997</v>
      </c>
      <c r="E754">
        <v>38.64</v>
      </c>
      <c r="F754">
        <v>38.229999999999997</v>
      </c>
    </row>
    <row r="755" spans="2:6">
      <c r="B755" s="39">
        <v>39127</v>
      </c>
      <c r="C755">
        <v>38.07</v>
      </c>
      <c r="D755">
        <v>37.979999999999997</v>
      </c>
      <c r="E755">
        <v>38.43</v>
      </c>
      <c r="F755">
        <v>38.31</v>
      </c>
    </row>
    <row r="756" spans="2:6">
      <c r="B756" s="39">
        <v>39126</v>
      </c>
      <c r="C756">
        <v>37.94</v>
      </c>
      <c r="D756">
        <v>37.700000000000003</v>
      </c>
      <c r="E756">
        <v>37.96</v>
      </c>
      <c r="F756">
        <v>37.89</v>
      </c>
    </row>
    <row r="757" spans="2:6">
      <c r="B757" s="39">
        <v>39125</v>
      </c>
      <c r="C757">
        <v>37.799999999999997</v>
      </c>
      <c r="D757">
        <v>37.6</v>
      </c>
      <c r="E757">
        <v>37.99</v>
      </c>
      <c r="F757">
        <v>37.799999999999997</v>
      </c>
    </row>
    <row r="758" spans="2:6">
      <c r="B758" s="39">
        <v>39122</v>
      </c>
      <c r="C758">
        <v>38.36</v>
      </c>
      <c r="D758">
        <v>37.86</v>
      </c>
      <c r="E758">
        <v>38.450000000000003</v>
      </c>
      <c r="F758">
        <v>37.9</v>
      </c>
    </row>
    <row r="759" spans="2:6">
      <c r="B759" s="39">
        <v>39121</v>
      </c>
      <c r="C759">
        <v>38.07</v>
      </c>
      <c r="D759">
        <v>38.020000000000003</v>
      </c>
      <c r="E759">
        <v>38.43</v>
      </c>
      <c r="F759">
        <v>38.229999999999997</v>
      </c>
    </row>
    <row r="760" spans="2:6">
      <c r="B760" s="39">
        <v>39120</v>
      </c>
      <c r="C760">
        <v>38.5</v>
      </c>
      <c r="D760">
        <v>38.090000000000003</v>
      </c>
      <c r="E760">
        <v>38.700000000000003</v>
      </c>
      <c r="F760">
        <v>38.15</v>
      </c>
    </row>
    <row r="761" spans="2:6">
      <c r="B761" s="39">
        <v>39119</v>
      </c>
      <c r="C761">
        <v>38.700000000000003</v>
      </c>
      <c r="D761">
        <v>38.35</v>
      </c>
      <c r="E761">
        <v>38.799999999999997</v>
      </c>
      <c r="F761">
        <v>38.36</v>
      </c>
    </row>
    <row r="762" spans="2:6">
      <c r="B762" s="39">
        <v>39118</v>
      </c>
      <c r="C762">
        <v>37.700000000000003</v>
      </c>
      <c r="D762">
        <v>37.700000000000003</v>
      </c>
      <c r="E762">
        <v>38.340000000000003</v>
      </c>
      <c r="F762">
        <v>38.200000000000003</v>
      </c>
    </row>
    <row r="763" spans="2:6">
      <c r="B763" s="39">
        <v>39115</v>
      </c>
      <c r="C763">
        <v>37.33</v>
      </c>
      <c r="D763">
        <v>37.049999999999997</v>
      </c>
      <c r="E763">
        <v>37.46</v>
      </c>
      <c r="F763">
        <v>37.33</v>
      </c>
    </row>
    <row r="764" spans="2:6">
      <c r="B764" s="39">
        <v>39114</v>
      </c>
      <c r="C764">
        <v>37.049999999999997</v>
      </c>
      <c r="D764">
        <v>36.950000000000003</v>
      </c>
      <c r="E764">
        <v>37.5</v>
      </c>
      <c r="F764">
        <v>37.15</v>
      </c>
    </row>
    <row r="765" spans="2:6">
      <c r="B765" s="39">
        <v>39113</v>
      </c>
      <c r="C765">
        <v>36.700000000000003</v>
      </c>
      <c r="D765">
        <v>36.68</v>
      </c>
      <c r="E765">
        <v>37.090000000000003</v>
      </c>
      <c r="F765">
        <v>36.92</v>
      </c>
    </row>
    <row r="766" spans="2:6">
      <c r="B766" s="39">
        <v>39112</v>
      </c>
      <c r="C766">
        <v>36.71</v>
      </c>
      <c r="D766">
        <v>36.42</v>
      </c>
      <c r="E766">
        <v>37.020000000000003</v>
      </c>
      <c r="F766">
        <v>36.82</v>
      </c>
    </row>
    <row r="767" spans="2:6">
      <c r="B767" s="39">
        <v>39111</v>
      </c>
      <c r="C767">
        <v>36.799999999999997</v>
      </c>
      <c r="D767">
        <v>36.36</v>
      </c>
      <c r="E767">
        <v>36.97</v>
      </c>
      <c r="F767">
        <v>36.57</v>
      </c>
    </row>
    <row r="768" spans="2:6">
      <c r="B768" s="39">
        <v>39108</v>
      </c>
      <c r="C768">
        <v>36.76</v>
      </c>
      <c r="D768">
        <v>36.61</v>
      </c>
      <c r="E768">
        <v>36.86</v>
      </c>
      <c r="F768">
        <v>36.65</v>
      </c>
    </row>
    <row r="769" spans="2:6">
      <c r="B769" s="39">
        <v>39107</v>
      </c>
      <c r="C769">
        <v>37.299999999999997</v>
      </c>
      <c r="D769">
        <v>36.590000000000003</v>
      </c>
      <c r="E769">
        <v>37.32</v>
      </c>
      <c r="F769">
        <v>36.869999999999997</v>
      </c>
    </row>
    <row r="770" spans="2:6">
      <c r="B770" s="39">
        <v>39106</v>
      </c>
      <c r="C770">
        <v>38.1</v>
      </c>
      <c r="D770">
        <v>37.090000000000003</v>
      </c>
      <c r="E770">
        <v>38.1</v>
      </c>
      <c r="F770">
        <v>37.19</v>
      </c>
    </row>
    <row r="771" spans="2:6">
      <c r="B771" s="39">
        <v>39105</v>
      </c>
      <c r="C771">
        <v>38.4</v>
      </c>
      <c r="D771">
        <v>37.32</v>
      </c>
      <c r="E771">
        <v>38.6</v>
      </c>
      <c r="F771">
        <v>37.92</v>
      </c>
    </row>
    <row r="772" spans="2:6">
      <c r="B772" s="39">
        <v>39104</v>
      </c>
      <c r="C772">
        <v>38.6</v>
      </c>
      <c r="D772">
        <v>38.25</v>
      </c>
      <c r="E772">
        <v>38.700000000000003</v>
      </c>
      <c r="F772">
        <v>38.299999999999997</v>
      </c>
    </row>
    <row r="773" spans="2:6">
      <c r="B773" s="39">
        <v>39101</v>
      </c>
      <c r="C773">
        <v>38.4</v>
      </c>
      <c r="D773">
        <v>38.119999999999997</v>
      </c>
      <c r="E773">
        <v>38.83</v>
      </c>
      <c r="F773">
        <v>38.61</v>
      </c>
    </row>
    <row r="774" spans="2:6">
      <c r="B774" s="39">
        <v>39100</v>
      </c>
      <c r="C774">
        <v>37.619999999999997</v>
      </c>
      <c r="D774">
        <v>37.6</v>
      </c>
      <c r="E774">
        <v>38.5</v>
      </c>
      <c r="F774">
        <v>38.4</v>
      </c>
    </row>
    <row r="775" spans="2:6">
      <c r="B775" s="39">
        <v>39099</v>
      </c>
      <c r="C775">
        <v>37.4</v>
      </c>
      <c r="D775">
        <v>37.08</v>
      </c>
      <c r="E775">
        <v>37.619999999999997</v>
      </c>
      <c r="F775">
        <v>37.53</v>
      </c>
    </row>
    <row r="776" spans="2:6">
      <c r="B776" s="39">
        <v>39098</v>
      </c>
      <c r="C776">
        <v>37.659999999999997</v>
      </c>
      <c r="D776">
        <v>37.39</v>
      </c>
      <c r="E776">
        <v>37.729999999999997</v>
      </c>
      <c r="F776">
        <v>37.409999999999997</v>
      </c>
    </row>
    <row r="777" spans="2:6">
      <c r="B777" s="39">
        <v>39097</v>
      </c>
      <c r="C777">
        <v>37.5</v>
      </c>
      <c r="D777">
        <v>37.32</v>
      </c>
      <c r="E777">
        <v>37.82</v>
      </c>
      <c r="F777">
        <v>37.76</v>
      </c>
    </row>
    <row r="778" spans="2:6">
      <c r="B778" s="39">
        <v>39094</v>
      </c>
      <c r="C778">
        <v>37.1</v>
      </c>
      <c r="D778">
        <v>37.1</v>
      </c>
      <c r="E778">
        <v>37.67</v>
      </c>
      <c r="F778">
        <v>37.46</v>
      </c>
    </row>
    <row r="779" spans="2:6">
      <c r="B779" s="39">
        <v>39093</v>
      </c>
      <c r="C779">
        <v>37.1</v>
      </c>
      <c r="D779">
        <v>36.6</v>
      </c>
      <c r="E779">
        <v>37.22</v>
      </c>
      <c r="F779">
        <v>37.06</v>
      </c>
    </row>
    <row r="780" spans="2:6">
      <c r="B780" s="39">
        <v>39092</v>
      </c>
      <c r="C780">
        <v>36.799999999999997</v>
      </c>
      <c r="D780">
        <v>36.5</v>
      </c>
      <c r="E780">
        <v>37.08</v>
      </c>
      <c r="F780">
        <v>37.03</v>
      </c>
    </row>
    <row r="781" spans="2:6">
      <c r="B781" s="39">
        <v>39091</v>
      </c>
      <c r="C781">
        <v>37.56</v>
      </c>
      <c r="D781">
        <v>36.97</v>
      </c>
      <c r="E781">
        <v>37.56</v>
      </c>
      <c r="F781">
        <v>36.979999999999997</v>
      </c>
    </row>
    <row r="782" spans="2:6">
      <c r="B782" s="39">
        <v>39090</v>
      </c>
      <c r="C782">
        <v>37.4</v>
      </c>
      <c r="D782">
        <v>37.299999999999997</v>
      </c>
      <c r="E782">
        <v>37.58</v>
      </c>
      <c r="F782">
        <v>37.479999999999997</v>
      </c>
    </row>
    <row r="783" spans="2:6">
      <c r="B783" s="39">
        <v>39087</v>
      </c>
      <c r="C783">
        <v>37.65</v>
      </c>
      <c r="D783">
        <v>37.21</v>
      </c>
      <c r="E783">
        <v>37.869999999999997</v>
      </c>
      <c r="F783">
        <v>37.299999999999997</v>
      </c>
    </row>
    <row r="784" spans="2:6">
      <c r="B784" s="39">
        <v>39086</v>
      </c>
      <c r="C784">
        <v>37.880000000000003</v>
      </c>
      <c r="D784">
        <v>37.49</v>
      </c>
      <c r="E784">
        <v>37.9</v>
      </c>
      <c r="F784">
        <v>37.799999999999997</v>
      </c>
    </row>
    <row r="785" spans="2:6">
      <c r="B785" s="39">
        <v>39085</v>
      </c>
      <c r="C785">
        <v>37.9</v>
      </c>
      <c r="D785">
        <v>37.75</v>
      </c>
      <c r="E785">
        <v>38.18</v>
      </c>
      <c r="F785">
        <v>38.03</v>
      </c>
    </row>
    <row r="786" spans="2:6">
      <c r="B786" s="39">
        <v>39084</v>
      </c>
      <c r="C786">
        <v>37.78</v>
      </c>
      <c r="D786">
        <v>37.6</v>
      </c>
      <c r="E786">
        <v>38.11</v>
      </c>
      <c r="F786">
        <v>37.909999999999997</v>
      </c>
    </row>
    <row r="787" spans="2:6">
      <c r="B787" s="39">
        <v>39080</v>
      </c>
      <c r="C787">
        <v>37.630000000000003</v>
      </c>
      <c r="D787">
        <v>37.5</v>
      </c>
      <c r="E787">
        <v>37.85</v>
      </c>
      <c r="F787">
        <v>37.729999999999997</v>
      </c>
    </row>
    <row r="788" spans="2:6">
      <c r="B788" s="39">
        <v>39079</v>
      </c>
      <c r="C788">
        <v>37.75</v>
      </c>
      <c r="D788">
        <v>37.61</v>
      </c>
      <c r="E788">
        <v>37.880000000000003</v>
      </c>
      <c r="F788">
        <v>37.68</v>
      </c>
    </row>
    <row r="789" spans="2:6">
      <c r="B789" s="39">
        <v>39078</v>
      </c>
      <c r="C789">
        <v>37.85</v>
      </c>
      <c r="D789">
        <v>37.67</v>
      </c>
      <c r="E789">
        <v>38</v>
      </c>
      <c r="F789">
        <v>37.81</v>
      </c>
    </row>
    <row r="790" spans="2:6">
      <c r="B790" s="39">
        <v>39073</v>
      </c>
      <c r="C790">
        <v>37.5</v>
      </c>
      <c r="D790">
        <v>37.15</v>
      </c>
      <c r="E790">
        <v>37.69</v>
      </c>
      <c r="F790">
        <v>37.5</v>
      </c>
    </row>
    <row r="791" spans="2:6">
      <c r="B791" s="39">
        <v>39072</v>
      </c>
      <c r="C791">
        <v>37.9</v>
      </c>
      <c r="D791">
        <v>37.42</v>
      </c>
      <c r="E791">
        <v>37.950000000000003</v>
      </c>
      <c r="F791">
        <v>37.5</v>
      </c>
    </row>
    <row r="792" spans="2:6">
      <c r="B792" s="39">
        <v>39071</v>
      </c>
      <c r="C792">
        <v>37.71</v>
      </c>
      <c r="D792">
        <v>37.53</v>
      </c>
      <c r="E792">
        <v>37.950000000000003</v>
      </c>
      <c r="F792">
        <v>37.94</v>
      </c>
    </row>
    <row r="793" spans="2:6">
      <c r="B793" s="39">
        <v>39070</v>
      </c>
      <c r="C793">
        <v>37.520000000000003</v>
      </c>
      <c r="D793">
        <v>37.409999999999997</v>
      </c>
      <c r="E793">
        <v>37.880000000000003</v>
      </c>
      <c r="F793">
        <v>37.520000000000003</v>
      </c>
    </row>
    <row r="794" spans="2:6">
      <c r="B794" s="39">
        <v>39069</v>
      </c>
      <c r="C794">
        <v>37.96</v>
      </c>
      <c r="D794">
        <v>37.72</v>
      </c>
      <c r="E794">
        <v>38.17</v>
      </c>
      <c r="F794">
        <v>37.76</v>
      </c>
    </row>
    <row r="795" spans="2:6">
      <c r="B795" s="39">
        <v>39066</v>
      </c>
      <c r="C795">
        <v>38.35</v>
      </c>
      <c r="D795">
        <v>37.97</v>
      </c>
      <c r="E795">
        <v>38.42</v>
      </c>
      <c r="F795">
        <v>38.04</v>
      </c>
    </row>
    <row r="796" spans="2:6">
      <c r="B796" s="39">
        <v>39065</v>
      </c>
      <c r="C796">
        <v>38.43</v>
      </c>
      <c r="D796">
        <v>37.979999999999997</v>
      </c>
      <c r="E796">
        <v>38.43</v>
      </c>
      <c r="F796">
        <v>38.29</v>
      </c>
    </row>
    <row r="797" spans="2:6">
      <c r="B797" s="39">
        <v>39064</v>
      </c>
      <c r="C797">
        <v>37.82</v>
      </c>
      <c r="D797">
        <v>37.549999999999997</v>
      </c>
      <c r="E797">
        <v>38.33</v>
      </c>
      <c r="F797">
        <v>38.18</v>
      </c>
    </row>
    <row r="798" spans="2:6">
      <c r="B798" s="39">
        <v>39063</v>
      </c>
      <c r="C798">
        <v>37.4</v>
      </c>
      <c r="D798">
        <v>37.35</v>
      </c>
      <c r="E798">
        <v>37.82</v>
      </c>
      <c r="F798">
        <v>37.700000000000003</v>
      </c>
    </row>
    <row r="799" spans="2:6">
      <c r="B799" s="39">
        <v>39062</v>
      </c>
      <c r="C799">
        <v>37.65</v>
      </c>
      <c r="D799">
        <v>37.200000000000003</v>
      </c>
      <c r="E799">
        <v>37.79</v>
      </c>
      <c r="F799">
        <v>37.5</v>
      </c>
    </row>
    <row r="800" spans="2:6">
      <c r="B800" s="39">
        <v>39059</v>
      </c>
      <c r="C800">
        <v>37.4</v>
      </c>
      <c r="D800">
        <v>37.22</v>
      </c>
      <c r="E800">
        <v>37.659999999999997</v>
      </c>
      <c r="F800">
        <v>37.65</v>
      </c>
    </row>
    <row r="801" spans="2:6">
      <c r="B801" s="39">
        <v>39058</v>
      </c>
      <c r="C801">
        <v>36.58</v>
      </c>
      <c r="D801">
        <v>36.56</v>
      </c>
      <c r="E801">
        <v>37.54</v>
      </c>
      <c r="F801">
        <v>37.5</v>
      </c>
    </row>
    <row r="802" spans="2:6">
      <c r="B802" s="39">
        <v>39057</v>
      </c>
      <c r="C802">
        <v>36.61</v>
      </c>
      <c r="D802">
        <v>36.35</v>
      </c>
      <c r="E802">
        <v>37.049999999999997</v>
      </c>
      <c r="F802">
        <v>36.729999999999997</v>
      </c>
    </row>
    <row r="803" spans="2:6">
      <c r="B803" s="39">
        <v>39056</v>
      </c>
      <c r="C803">
        <v>36.6</v>
      </c>
      <c r="D803">
        <v>36.200000000000003</v>
      </c>
      <c r="E803">
        <v>36.74</v>
      </c>
      <c r="F803">
        <v>36.61</v>
      </c>
    </row>
    <row r="804" spans="2:6">
      <c r="B804" s="39">
        <v>39055</v>
      </c>
      <c r="C804">
        <v>36.44</v>
      </c>
      <c r="D804">
        <v>36.03</v>
      </c>
      <c r="E804">
        <v>36.58</v>
      </c>
      <c r="F804">
        <v>36.44</v>
      </c>
    </row>
    <row r="805" spans="2:6">
      <c r="B805" s="39">
        <v>39052</v>
      </c>
      <c r="C805">
        <v>37.11</v>
      </c>
      <c r="D805">
        <v>36.19</v>
      </c>
      <c r="E805">
        <v>37.36</v>
      </c>
      <c r="F805">
        <v>36.409999999999997</v>
      </c>
    </row>
    <row r="806" spans="2:6">
      <c r="B806" s="39">
        <v>39051</v>
      </c>
      <c r="C806">
        <v>37.35</v>
      </c>
      <c r="D806">
        <v>37.08</v>
      </c>
      <c r="E806">
        <v>37.44</v>
      </c>
      <c r="F806">
        <v>37.19</v>
      </c>
    </row>
    <row r="807" spans="2:6">
      <c r="B807" s="39">
        <v>39050</v>
      </c>
      <c r="C807">
        <v>37.25</v>
      </c>
      <c r="D807">
        <v>36.79</v>
      </c>
      <c r="E807">
        <v>37.35</v>
      </c>
      <c r="F807">
        <v>37.32</v>
      </c>
    </row>
    <row r="808" spans="2:6">
      <c r="B808" s="39">
        <v>39049</v>
      </c>
      <c r="C808">
        <v>36.950000000000003</v>
      </c>
      <c r="D808">
        <v>36.64</v>
      </c>
      <c r="E808">
        <v>37.25</v>
      </c>
      <c r="F808">
        <v>37.1</v>
      </c>
    </row>
    <row r="809" spans="2:6">
      <c r="B809" s="39">
        <v>39048</v>
      </c>
      <c r="C809">
        <v>37.31</v>
      </c>
      <c r="D809">
        <v>37.049999999999997</v>
      </c>
      <c r="E809">
        <v>37.619999999999997</v>
      </c>
      <c r="F809">
        <v>37.1</v>
      </c>
    </row>
    <row r="810" spans="2:6">
      <c r="B810" s="39">
        <v>39045</v>
      </c>
      <c r="C810">
        <v>37.450000000000003</v>
      </c>
      <c r="D810">
        <v>37.1</v>
      </c>
      <c r="E810">
        <v>37.590000000000003</v>
      </c>
      <c r="F810">
        <v>37.5</v>
      </c>
    </row>
    <row r="811" spans="2:6">
      <c r="B811" s="39">
        <v>39044</v>
      </c>
      <c r="C811">
        <v>37.75</v>
      </c>
      <c r="D811">
        <v>37.5</v>
      </c>
      <c r="E811">
        <v>37.78</v>
      </c>
      <c r="F811">
        <v>37.53</v>
      </c>
    </row>
    <row r="812" spans="2:6">
      <c r="B812" s="39">
        <v>39043</v>
      </c>
      <c r="C812">
        <v>37.75</v>
      </c>
      <c r="D812">
        <v>37.47</v>
      </c>
      <c r="E812">
        <v>37.75</v>
      </c>
      <c r="F812">
        <v>37.590000000000003</v>
      </c>
    </row>
    <row r="813" spans="2:6">
      <c r="B813" s="39">
        <v>39042</v>
      </c>
      <c r="C813">
        <v>37.6</v>
      </c>
      <c r="D813">
        <v>36.950000000000003</v>
      </c>
      <c r="E813">
        <v>37.75</v>
      </c>
      <c r="F813">
        <v>37.64</v>
      </c>
    </row>
    <row r="814" spans="2:6">
      <c r="B814" s="39">
        <v>39041</v>
      </c>
      <c r="C814">
        <v>37.299999999999997</v>
      </c>
      <c r="D814">
        <v>37.119999999999997</v>
      </c>
      <c r="E814">
        <v>37.71</v>
      </c>
      <c r="F814">
        <v>37.46</v>
      </c>
    </row>
    <row r="815" spans="2:6">
      <c r="B815" s="39">
        <v>39038</v>
      </c>
      <c r="C815">
        <v>37.33</v>
      </c>
      <c r="D815">
        <v>37</v>
      </c>
      <c r="E815">
        <v>37.49</v>
      </c>
      <c r="F815">
        <v>37.33</v>
      </c>
    </row>
    <row r="816" spans="2:6">
      <c r="B816" s="39">
        <v>39037</v>
      </c>
      <c r="C816">
        <v>37.299999999999997</v>
      </c>
      <c r="D816">
        <v>37.159999999999997</v>
      </c>
      <c r="E816">
        <v>37.68</v>
      </c>
      <c r="F816">
        <v>37.22</v>
      </c>
    </row>
    <row r="817" spans="2:6">
      <c r="B817" s="39">
        <v>39036</v>
      </c>
      <c r="C817">
        <v>37.9</v>
      </c>
      <c r="D817">
        <v>37.15</v>
      </c>
      <c r="E817">
        <v>37.9</v>
      </c>
      <c r="F817">
        <v>37.200000000000003</v>
      </c>
    </row>
    <row r="818" spans="2:6">
      <c r="B818" s="39">
        <v>39035</v>
      </c>
      <c r="C818">
        <v>37.659999999999997</v>
      </c>
      <c r="D818">
        <v>37.409999999999997</v>
      </c>
      <c r="E818">
        <v>37.9</v>
      </c>
      <c r="F818">
        <v>37.51</v>
      </c>
    </row>
    <row r="819" spans="2:6">
      <c r="B819" s="39">
        <v>39034</v>
      </c>
      <c r="C819">
        <v>37.270000000000003</v>
      </c>
      <c r="D819">
        <v>36.71</v>
      </c>
      <c r="E819">
        <v>37.700000000000003</v>
      </c>
      <c r="F819">
        <v>37.49</v>
      </c>
    </row>
    <row r="820" spans="2:6">
      <c r="B820" s="39">
        <v>39031</v>
      </c>
      <c r="C820">
        <v>38</v>
      </c>
      <c r="D820">
        <v>36.340000000000003</v>
      </c>
      <c r="E820">
        <v>38</v>
      </c>
      <c r="F820">
        <v>36.94</v>
      </c>
    </row>
    <row r="821" spans="2:6">
      <c r="B821" s="39">
        <v>39030</v>
      </c>
      <c r="C821">
        <v>37</v>
      </c>
      <c r="D821">
        <v>36.5</v>
      </c>
      <c r="E821">
        <v>38.549999999999997</v>
      </c>
      <c r="F821">
        <v>38.07</v>
      </c>
    </row>
    <row r="822" spans="2:6">
      <c r="B822" s="39">
        <v>39029</v>
      </c>
      <c r="C822">
        <v>41.1</v>
      </c>
      <c r="D822">
        <v>40.75</v>
      </c>
      <c r="E822">
        <v>41.52</v>
      </c>
      <c r="F822">
        <v>41</v>
      </c>
    </row>
    <row r="823" spans="2:6">
      <c r="B823" s="39">
        <v>39028</v>
      </c>
      <c r="C823">
        <v>40.090000000000003</v>
      </c>
      <c r="D823">
        <v>40.020000000000003</v>
      </c>
      <c r="E823">
        <v>41.39</v>
      </c>
      <c r="F823">
        <v>41.39</v>
      </c>
    </row>
    <row r="824" spans="2:6">
      <c r="B824" s="39">
        <v>39027</v>
      </c>
      <c r="C824">
        <v>39.86</v>
      </c>
      <c r="D824">
        <v>39.86</v>
      </c>
      <c r="E824">
        <v>40.39</v>
      </c>
      <c r="F824">
        <v>40.090000000000003</v>
      </c>
    </row>
    <row r="825" spans="2:6">
      <c r="B825" s="39">
        <v>39024</v>
      </c>
      <c r="C825">
        <v>39.4</v>
      </c>
      <c r="D825">
        <v>39.1</v>
      </c>
      <c r="E825">
        <v>39.5</v>
      </c>
      <c r="F825">
        <v>39.15</v>
      </c>
    </row>
    <row r="826" spans="2:6">
      <c r="B826" s="39">
        <v>39023</v>
      </c>
      <c r="C826">
        <v>39.700000000000003</v>
      </c>
      <c r="D826">
        <v>39.200000000000003</v>
      </c>
      <c r="E826">
        <v>39.76</v>
      </c>
      <c r="F826">
        <v>39.31</v>
      </c>
    </row>
    <row r="827" spans="2:6">
      <c r="B827" s="39">
        <v>39022</v>
      </c>
      <c r="C827">
        <v>39.4</v>
      </c>
      <c r="D827">
        <v>39.380000000000003</v>
      </c>
      <c r="E827">
        <v>40.200000000000003</v>
      </c>
      <c r="F827">
        <v>39.799999999999997</v>
      </c>
    </row>
    <row r="828" spans="2:6">
      <c r="B828" s="39">
        <v>39021</v>
      </c>
      <c r="C828">
        <v>38.659999999999997</v>
      </c>
      <c r="D828">
        <v>38.659999999999997</v>
      </c>
      <c r="E828">
        <v>39.369999999999997</v>
      </c>
      <c r="F828">
        <v>39.26</v>
      </c>
    </row>
    <row r="829" spans="2:6">
      <c r="B829" s="39">
        <v>39020</v>
      </c>
      <c r="C829">
        <v>39.06</v>
      </c>
      <c r="D829">
        <v>38.54</v>
      </c>
      <c r="E829">
        <v>39.19</v>
      </c>
      <c r="F829">
        <v>38.729999999999997</v>
      </c>
    </row>
    <row r="830" spans="2:6">
      <c r="B830" s="39">
        <v>39017</v>
      </c>
      <c r="C830">
        <v>39.770000000000003</v>
      </c>
      <c r="D830">
        <v>39.03</v>
      </c>
      <c r="E830">
        <v>39.840000000000003</v>
      </c>
      <c r="F830">
        <v>39.32</v>
      </c>
    </row>
    <row r="831" spans="2:6">
      <c r="B831" s="39">
        <v>39016</v>
      </c>
      <c r="C831">
        <v>39.369999999999997</v>
      </c>
      <c r="D831">
        <v>39.229999999999997</v>
      </c>
      <c r="E831">
        <v>39.840000000000003</v>
      </c>
      <c r="F831">
        <v>39.630000000000003</v>
      </c>
    </row>
    <row r="832" spans="2:6">
      <c r="B832" s="39">
        <v>39015</v>
      </c>
      <c r="C832">
        <v>39.380000000000003</v>
      </c>
      <c r="D832">
        <v>38.69</v>
      </c>
      <c r="E832">
        <v>39.49</v>
      </c>
      <c r="F832">
        <v>39.369999999999997</v>
      </c>
    </row>
    <row r="833" spans="2:6">
      <c r="B833" s="39">
        <v>39014</v>
      </c>
      <c r="C833">
        <v>39.450000000000003</v>
      </c>
      <c r="D833">
        <v>39.1</v>
      </c>
      <c r="E833">
        <v>39.549999999999997</v>
      </c>
      <c r="F833">
        <v>39.29</v>
      </c>
    </row>
    <row r="834" spans="2:6">
      <c r="B834" s="39">
        <v>39013</v>
      </c>
      <c r="C834">
        <v>39.380000000000003</v>
      </c>
      <c r="D834">
        <v>38.76</v>
      </c>
      <c r="E834">
        <v>39.5</v>
      </c>
      <c r="F834">
        <v>39.5</v>
      </c>
    </row>
    <row r="835" spans="2:6">
      <c r="B835" s="39">
        <v>39010</v>
      </c>
      <c r="C835">
        <v>38.5</v>
      </c>
      <c r="D835">
        <v>38.5</v>
      </c>
      <c r="E835">
        <v>39.479999999999997</v>
      </c>
      <c r="F835">
        <v>39.020000000000003</v>
      </c>
    </row>
    <row r="836" spans="2:6">
      <c r="B836" s="39">
        <v>39009</v>
      </c>
      <c r="C836">
        <v>38.5</v>
      </c>
      <c r="D836">
        <v>38.119999999999997</v>
      </c>
      <c r="E836">
        <v>39.25</v>
      </c>
      <c r="F836">
        <v>38.5</v>
      </c>
    </row>
    <row r="837" spans="2:6">
      <c r="B837" s="39">
        <v>39008</v>
      </c>
      <c r="C837">
        <v>37.619999999999997</v>
      </c>
      <c r="D837">
        <v>37.61</v>
      </c>
      <c r="E837">
        <v>38.700000000000003</v>
      </c>
      <c r="F837">
        <v>38.6</v>
      </c>
    </row>
    <row r="838" spans="2:6">
      <c r="B838" s="39">
        <v>39007</v>
      </c>
      <c r="C838">
        <v>37.630000000000003</v>
      </c>
      <c r="D838">
        <v>37.35</v>
      </c>
      <c r="E838">
        <v>37.78</v>
      </c>
      <c r="F838">
        <v>37.54</v>
      </c>
    </row>
    <row r="839" spans="2:6">
      <c r="B839" s="39">
        <v>39006</v>
      </c>
      <c r="C839">
        <v>37.5</v>
      </c>
      <c r="D839">
        <v>37.42</v>
      </c>
      <c r="E839">
        <v>37.85</v>
      </c>
      <c r="F839">
        <v>37.85</v>
      </c>
    </row>
    <row r="840" spans="2:6">
      <c r="B840" s="39">
        <v>39003</v>
      </c>
      <c r="C840">
        <v>37.869999999999997</v>
      </c>
      <c r="D840">
        <v>37.25</v>
      </c>
      <c r="E840">
        <v>37.869999999999997</v>
      </c>
      <c r="F840">
        <v>37.47</v>
      </c>
    </row>
    <row r="841" spans="2:6">
      <c r="B841" s="39">
        <v>39002</v>
      </c>
      <c r="C841">
        <v>37.65</v>
      </c>
      <c r="D841">
        <v>37.479999999999997</v>
      </c>
      <c r="E841">
        <v>37.82</v>
      </c>
      <c r="F841">
        <v>37.79</v>
      </c>
    </row>
    <row r="842" spans="2:6">
      <c r="B842" s="39">
        <v>39001</v>
      </c>
      <c r="C842">
        <v>37.619999999999997</v>
      </c>
      <c r="D842">
        <v>37.380000000000003</v>
      </c>
      <c r="E842">
        <v>37.86</v>
      </c>
      <c r="F842">
        <v>37.65</v>
      </c>
    </row>
    <row r="843" spans="2:6">
      <c r="B843" s="39">
        <v>39000</v>
      </c>
      <c r="C843">
        <v>37.4</v>
      </c>
      <c r="D843">
        <v>37.299999999999997</v>
      </c>
      <c r="E843">
        <v>37.590000000000003</v>
      </c>
      <c r="F843">
        <v>37.590000000000003</v>
      </c>
    </row>
    <row r="844" spans="2:6">
      <c r="B844" s="39">
        <v>38999</v>
      </c>
      <c r="C844">
        <v>37.65</v>
      </c>
      <c r="D844">
        <v>37.299999999999997</v>
      </c>
      <c r="E844">
        <v>37.659999999999997</v>
      </c>
      <c r="F844">
        <v>37.380000000000003</v>
      </c>
    </row>
    <row r="845" spans="2:6">
      <c r="B845" s="39">
        <v>38996</v>
      </c>
      <c r="C845">
        <v>37.71</v>
      </c>
      <c r="D845">
        <v>37.28</v>
      </c>
      <c r="E845">
        <v>37.76</v>
      </c>
      <c r="F845">
        <v>37.6</v>
      </c>
    </row>
    <row r="846" spans="2:6">
      <c r="B846" s="39">
        <v>38995</v>
      </c>
      <c r="C846">
        <v>37.369999999999997</v>
      </c>
      <c r="D846">
        <v>37.19</v>
      </c>
      <c r="E846">
        <v>37.799999999999997</v>
      </c>
      <c r="F846">
        <v>37.65</v>
      </c>
    </row>
    <row r="847" spans="2:6">
      <c r="B847" s="39">
        <v>38994</v>
      </c>
      <c r="C847">
        <v>36.869999999999997</v>
      </c>
      <c r="D847">
        <v>36.65</v>
      </c>
      <c r="E847">
        <v>37.26</v>
      </c>
      <c r="F847">
        <v>37.11</v>
      </c>
    </row>
    <row r="848" spans="2:6">
      <c r="B848" s="39">
        <v>38993</v>
      </c>
      <c r="C848">
        <v>36.869999999999997</v>
      </c>
      <c r="D848">
        <v>36.4</v>
      </c>
      <c r="E848">
        <v>37.17</v>
      </c>
      <c r="F848">
        <v>36.75</v>
      </c>
    </row>
    <row r="849" spans="2:6">
      <c r="B849" s="39">
        <v>38992</v>
      </c>
      <c r="C849">
        <v>37.28</v>
      </c>
      <c r="D849">
        <v>36.729999999999997</v>
      </c>
      <c r="E849">
        <v>37.36</v>
      </c>
      <c r="F849">
        <v>37.1</v>
      </c>
    </row>
    <row r="850" spans="2:6">
      <c r="B850" s="39">
        <v>38989</v>
      </c>
      <c r="C850">
        <v>36.99</v>
      </c>
      <c r="D850">
        <v>36.86</v>
      </c>
      <c r="E850">
        <v>37.200000000000003</v>
      </c>
      <c r="F850">
        <v>37.1</v>
      </c>
    </row>
    <row r="851" spans="2:6">
      <c r="B851" s="39">
        <v>38988</v>
      </c>
      <c r="C851">
        <v>36.69</v>
      </c>
      <c r="D851">
        <v>36.18</v>
      </c>
      <c r="E851">
        <v>36.92</v>
      </c>
      <c r="F851">
        <v>36.75</v>
      </c>
    </row>
    <row r="852" spans="2:6">
      <c r="B852" s="39">
        <v>38987</v>
      </c>
      <c r="C852">
        <v>37.06</v>
      </c>
      <c r="D852">
        <v>36.4</v>
      </c>
      <c r="E852">
        <v>37.49</v>
      </c>
      <c r="F852">
        <v>36.590000000000003</v>
      </c>
    </row>
    <row r="853" spans="2:6">
      <c r="B853" s="39">
        <v>38986</v>
      </c>
      <c r="C853">
        <v>36.18</v>
      </c>
      <c r="D853">
        <v>36</v>
      </c>
      <c r="E853">
        <v>37.11</v>
      </c>
      <c r="F853">
        <v>36.72</v>
      </c>
    </row>
    <row r="854" spans="2:6">
      <c r="B854" s="39">
        <v>38985</v>
      </c>
      <c r="C854">
        <v>35.99</v>
      </c>
      <c r="D854">
        <v>35.53</v>
      </c>
      <c r="E854">
        <v>36.24</v>
      </c>
      <c r="F854">
        <v>35.89</v>
      </c>
    </row>
    <row r="855" spans="2:6">
      <c r="B855" s="39">
        <v>38982</v>
      </c>
      <c r="C855">
        <v>36.119999999999997</v>
      </c>
      <c r="D855">
        <v>35.81</v>
      </c>
      <c r="E855">
        <v>36.729999999999997</v>
      </c>
      <c r="F855">
        <v>35.99</v>
      </c>
    </row>
    <row r="856" spans="2:6">
      <c r="B856" s="39">
        <v>38981</v>
      </c>
      <c r="C856">
        <v>35.450000000000003</v>
      </c>
      <c r="D856">
        <v>35.31</v>
      </c>
      <c r="E856">
        <v>36.32</v>
      </c>
      <c r="F856">
        <v>36.22</v>
      </c>
    </row>
    <row r="857" spans="2:6">
      <c r="B857" s="39">
        <v>38980</v>
      </c>
      <c r="C857">
        <v>35.24</v>
      </c>
      <c r="D857">
        <v>35.14</v>
      </c>
      <c r="E857">
        <v>35.72</v>
      </c>
      <c r="F857">
        <v>35.36</v>
      </c>
    </row>
    <row r="858" spans="2:6">
      <c r="B858" s="39">
        <v>38979</v>
      </c>
      <c r="C858">
        <v>35.19</v>
      </c>
      <c r="D858">
        <v>35.14</v>
      </c>
      <c r="E858">
        <v>35.619999999999997</v>
      </c>
      <c r="F858">
        <v>35.299999999999997</v>
      </c>
    </row>
    <row r="859" spans="2:6">
      <c r="B859" s="39">
        <v>38978</v>
      </c>
      <c r="C859">
        <v>36.020000000000003</v>
      </c>
      <c r="D859">
        <v>35.29</v>
      </c>
      <c r="E859">
        <v>36.380000000000003</v>
      </c>
      <c r="F859">
        <v>35.35</v>
      </c>
    </row>
    <row r="860" spans="2:6">
      <c r="B860" s="39">
        <v>38975</v>
      </c>
      <c r="C860">
        <v>36.6</v>
      </c>
      <c r="D860">
        <v>36.090000000000003</v>
      </c>
      <c r="E860">
        <v>36.6</v>
      </c>
      <c r="F860">
        <v>36.159999999999997</v>
      </c>
    </row>
    <row r="861" spans="2:6">
      <c r="B861" s="39">
        <v>38974</v>
      </c>
      <c r="C861">
        <v>36.89</v>
      </c>
      <c r="D861">
        <v>36.22</v>
      </c>
      <c r="E861">
        <v>37.04</v>
      </c>
      <c r="F861">
        <v>36.49</v>
      </c>
    </row>
    <row r="862" spans="2:6">
      <c r="B862" s="39">
        <v>38973</v>
      </c>
      <c r="C862">
        <v>36.630000000000003</v>
      </c>
      <c r="D862">
        <v>36.54</v>
      </c>
      <c r="E862">
        <v>36.869999999999997</v>
      </c>
      <c r="F862">
        <v>36.700000000000003</v>
      </c>
    </row>
    <row r="863" spans="2:6">
      <c r="B863" s="39">
        <v>38972</v>
      </c>
      <c r="C863">
        <v>36.200000000000003</v>
      </c>
      <c r="D863">
        <v>36</v>
      </c>
      <c r="E863">
        <v>36.46</v>
      </c>
      <c r="F863">
        <v>36.4</v>
      </c>
    </row>
    <row r="864" spans="2:6">
      <c r="B864" s="39">
        <v>38971</v>
      </c>
      <c r="C864">
        <v>36</v>
      </c>
      <c r="D864">
        <v>35.840000000000003</v>
      </c>
      <c r="E864">
        <v>36.33</v>
      </c>
      <c r="F864">
        <v>36.1</v>
      </c>
    </row>
    <row r="865" spans="2:6">
      <c r="B865" s="39">
        <v>38968</v>
      </c>
      <c r="C865">
        <v>36.200000000000003</v>
      </c>
      <c r="D865">
        <v>35.729999999999997</v>
      </c>
      <c r="E865">
        <v>36.28</v>
      </c>
      <c r="F865">
        <v>36.090000000000003</v>
      </c>
    </row>
    <row r="866" spans="2:6">
      <c r="B866" s="39">
        <v>38967</v>
      </c>
      <c r="C866">
        <v>36.299999999999997</v>
      </c>
      <c r="D866">
        <v>36.049999999999997</v>
      </c>
      <c r="E866">
        <v>36.5</v>
      </c>
      <c r="F866">
        <v>36.15</v>
      </c>
    </row>
    <row r="867" spans="2:6">
      <c r="B867" s="39">
        <v>38966</v>
      </c>
      <c r="C867">
        <v>36.630000000000003</v>
      </c>
      <c r="D867">
        <v>36.340000000000003</v>
      </c>
      <c r="E867">
        <v>36.97</v>
      </c>
      <c r="F867">
        <v>36.409999999999997</v>
      </c>
    </row>
    <row r="868" spans="2:6">
      <c r="B868" s="39">
        <v>38965</v>
      </c>
      <c r="C868">
        <v>37.200000000000003</v>
      </c>
      <c r="D868">
        <v>36.479999999999997</v>
      </c>
      <c r="E868">
        <v>37.200000000000003</v>
      </c>
      <c r="F868">
        <v>36.630000000000003</v>
      </c>
    </row>
    <row r="869" spans="2:6">
      <c r="B869" s="39">
        <v>38964</v>
      </c>
      <c r="C869">
        <v>37.299999999999997</v>
      </c>
      <c r="D869">
        <v>36.840000000000003</v>
      </c>
      <c r="E869">
        <v>37.299999999999997</v>
      </c>
      <c r="F869">
        <v>37.11</v>
      </c>
    </row>
    <row r="870" spans="2:6">
      <c r="B870" s="39">
        <v>38961</v>
      </c>
      <c r="C870">
        <v>37.200000000000003</v>
      </c>
      <c r="D870">
        <v>36.94</v>
      </c>
      <c r="E870">
        <v>37.29</v>
      </c>
      <c r="F870">
        <v>37.14</v>
      </c>
    </row>
    <row r="871" spans="2:6">
      <c r="B871" s="39">
        <v>38960</v>
      </c>
      <c r="C871">
        <v>37.979999999999997</v>
      </c>
      <c r="D871">
        <v>37.17</v>
      </c>
      <c r="E871">
        <v>37.979999999999997</v>
      </c>
      <c r="F871">
        <v>37.200000000000003</v>
      </c>
    </row>
    <row r="872" spans="2:6">
      <c r="B872" s="39">
        <v>38959</v>
      </c>
      <c r="C872">
        <v>37.65</v>
      </c>
      <c r="D872">
        <v>37.6</v>
      </c>
      <c r="E872">
        <v>38.049999999999997</v>
      </c>
      <c r="F872">
        <v>37.85</v>
      </c>
    </row>
    <row r="873" spans="2:6">
      <c r="B873" s="39">
        <v>38958</v>
      </c>
      <c r="C873">
        <v>37.64</v>
      </c>
      <c r="D873">
        <v>37.270000000000003</v>
      </c>
      <c r="E873">
        <v>37.79</v>
      </c>
      <c r="F873">
        <v>37.43</v>
      </c>
    </row>
    <row r="874" spans="2:6">
      <c r="B874" s="39">
        <v>38957</v>
      </c>
      <c r="C874">
        <v>37.5</v>
      </c>
      <c r="D874">
        <v>37.15</v>
      </c>
      <c r="E874">
        <v>37.799999999999997</v>
      </c>
      <c r="F874">
        <v>37.64</v>
      </c>
    </row>
    <row r="875" spans="2:6">
      <c r="B875" s="39">
        <v>38954</v>
      </c>
      <c r="C875">
        <v>37.869999999999997</v>
      </c>
      <c r="D875">
        <v>37.520000000000003</v>
      </c>
      <c r="E875">
        <v>37.979999999999997</v>
      </c>
      <c r="F875">
        <v>37.56</v>
      </c>
    </row>
    <row r="876" spans="2:6">
      <c r="B876" s="39">
        <v>38953</v>
      </c>
      <c r="C876">
        <v>37.74</v>
      </c>
      <c r="D876">
        <v>37.479999999999997</v>
      </c>
      <c r="E876">
        <v>37.94</v>
      </c>
      <c r="F876">
        <v>37.68</v>
      </c>
    </row>
    <row r="877" spans="2:6">
      <c r="B877" s="39">
        <v>38952</v>
      </c>
      <c r="C877">
        <v>37.64</v>
      </c>
      <c r="D877">
        <v>37.44</v>
      </c>
      <c r="E877">
        <v>38.04</v>
      </c>
      <c r="F877">
        <v>37.619999999999997</v>
      </c>
    </row>
    <row r="878" spans="2:6">
      <c r="B878" s="39">
        <v>38951</v>
      </c>
      <c r="C878">
        <v>37.65</v>
      </c>
      <c r="D878">
        <v>37.21</v>
      </c>
      <c r="E878">
        <v>37.85</v>
      </c>
      <c r="F878">
        <v>37.659999999999997</v>
      </c>
    </row>
    <row r="879" spans="2:6">
      <c r="B879" s="39">
        <v>38950</v>
      </c>
      <c r="C879">
        <v>37.57</v>
      </c>
      <c r="D879">
        <v>37.18</v>
      </c>
      <c r="E879">
        <v>37.82</v>
      </c>
      <c r="F879">
        <v>37.4</v>
      </c>
    </row>
    <row r="880" spans="2:6">
      <c r="B880" s="39">
        <v>38947</v>
      </c>
      <c r="C880">
        <v>37.92</v>
      </c>
      <c r="D880">
        <v>37.39</v>
      </c>
      <c r="E880">
        <v>37.950000000000003</v>
      </c>
      <c r="F880">
        <v>37.590000000000003</v>
      </c>
    </row>
    <row r="881" spans="2:6">
      <c r="B881" s="39">
        <v>38946</v>
      </c>
      <c r="C881">
        <v>38.04</v>
      </c>
      <c r="D881">
        <v>37.659999999999997</v>
      </c>
      <c r="E881">
        <v>38.33</v>
      </c>
      <c r="F881">
        <v>37.85</v>
      </c>
    </row>
    <row r="882" spans="2:6">
      <c r="B882" s="39">
        <v>38945</v>
      </c>
      <c r="C882">
        <v>37.78</v>
      </c>
      <c r="D882">
        <v>37.520000000000003</v>
      </c>
      <c r="E882">
        <v>38.549999999999997</v>
      </c>
      <c r="F882">
        <v>38.200000000000003</v>
      </c>
    </row>
    <row r="883" spans="2:6">
      <c r="B883" s="39">
        <v>38944</v>
      </c>
      <c r="C883">
        <v>37.07</v>
      </c>
      <c r="D883">
        <v>36.630000000000003</v>
      </c>
      <c r="E883">
        <v>37.67</v>
      </c>
      <c r="F883">
        <v>37.619999999999997</v>
      </c>
    </row>
    <row r="884" spans="2:6">
      <c r="B884" s="39">
        <v>38943</v>
      </c>
      <c r="C884">
        <v>36.53</v>
      </c>
      <c r="D884">
        <v>36.28</v>
      </c>
      <c r="E884">
        <v>37.130000000000003</v>
      </c>
      <c r="F884">
        <v>37.049999999999997</v>
      </c>
    </row>
    <row r="885" spans="2:6">
      <c r="B885" s="39">
        <v>38940</v>
      </c>
      <c r="C885">
        <v>36.200000000000003</v>
      </c>
      <c r="D885">
        <v>36.130000000000003</v>
      </c>
      <c r="E885">
        <v>36.450000000000003</v>
      </c>
      <c r="F885">
        <v>36.229999999999997</v>
      </c>
    </row>
    <row r="886" spans="2:6">
      <c r="B886" s="39">
        <v>38939</v>
      </c>
      <c r="C886">
        <v>36.229999999999997</v>
      </c>
      <c r="D886">
        <v>35.85</v>
      </c>
      <c r="E886">
        <v>36.56</v>
      </c>
      <c r="F886">
        <v>36.200000000000003</v>
      </c>
    </row>
    <row r="887" spans="2:6">
      <c r="B887" s="39">
        <v>38938</v>
      </c>
      <c r="C887">
        <v>36.299999999999997</v>
      </c>
      <c r="D887">
        <v>36.14</v>
      </c>
      <c r="E887">
        <v>37.049999999999997</v>
      </c>
      <c r="F887">
        <v>36.630000000000003</v>
      </c>
    </row>
    <row r="888" spans="2:6">
      <c r="B888" s="39">
        <v>38937</v>
      </c>
      <c r="C888">
        <v>36.200000000000003</v>
      </c>
      <c r="D888">
        <v>35.340000000000003</v>
      </c>
      <c r="E888">
        <v>36.5</v>
      </c>
      <c r="F888">
        <v>35.68</v>
      </c>
    </row>
    <row r="889" spans="2:6">
      <c r="B889" s="39">
        <v>38936</v>
      </c>
      <c r="C889">
        <v>35.5</v>
      </c>
      <c r="D889">
        <v>35.4</v>
      </c>
      <c r="E889">
        <v>36.4</v>
      </c>
      <c r="F889">
        <v>35.82</v>
      </c>
    </row>
    <row r="890" spans="2:6">
      <c r="B890" s="39">
        <v>38933</v>
      </c>
      <c r="C890">
        <v>36</v>
      </c>
      <c r="D890">
        <v>35.450000000000003</v>
      </c>
      <c r="E890">
        <v>36.15</v>
      </c>
      <c r="F890">
        <v>36.07</v>
      </c>
    </row>
    <row r="891" spans="2:6">
      <c r="B891" s="39">
        <v>38932</v>
      </c>
      <c r="C891">
        <v>36.450000000000003</v>
      </c>
      <c r="D891">
        <v>35.299999999999997</v>
      </c>
      <c r="E891">
        <v>36.46</v>
      </c>
      <c r="F891">
        <v>35.799999999999997</v>
      </c>
    </row>
    <row r="892" spans="2:6">
      <c r="B892" s="39">
        <v>38931</v>
      </c>
      <c r="C892">
        <v>36.590000000000003</v>
      </c>
      <c r="D892">
        <v>36.119999999999997</v>
      </c>
      <c r="E892">
        <v>36.61</v>
      </c>
      <c r="F892">
        <v>36.43</v>
      </c>
    </row>
    <row r="893" spans="2:6">
      <c r="B893" s="39">
        <v>38930</v>
      </c>
      <c r="C893">
        <v>36.25</v>
      </c>
      <c r="D893">
        <v>36.15</v>
      </c>
      <c r="E893">
        <v>36.65</v>
      </c>
      <c r="F893">
        <v>36.53</v>
      </c>
    </row>
    <row r="894" spans="2:6">
      <c r="B894" s="39">
        <v>38929</v>
      </c>
      <c r="C894">
        <v>37.119999999999997</v>
      </c>
      <c r="D894">
        <v>36.5</v>
      </c>
      <c r="E894">
        <v>37.119999999999997</v>
      </c>
      <c r="F894">
        <v>36.520000000000003</v>
      </c>
    </row>
    <row r="895" spans="2:6">
      <c r="B895" s="39">
        <v>38926</v>
      </c>
      <c r="C895">
        <v>36.42</v>
      </c>
      <c r="D895">
        <v>36.229999999999997</v>
      </c>
      <c r="E895">
        <v>37.299999999999997</v>
      </c>
      <c r="F895">
        <v>37.06</v>
      </c>
    </row>
    <row r="896" spans="2:6">
      <c r="B896" s="39">
        <v>38925</v>
      </c>
      <c r="C896">
        <v>37</v>
      </c>
      <c r="D896">
        <v>36.340000000000003</v>
      </c>
      <c r="E896">
        <v>37.07</v>
      </c>
      <c r="F896">
        <v>36.729999999999997</v>
      </c>
    </row>
    <row r="897" spans="2:6">
      <c r="B897" s="39">
        <v>38924</v>
      </c>
      <c r="C897">
        <v>36.56</v>
      </c>
      <c r="D897">
        <v>36.22</v>
      </c>
      <c r="E897">
        <v>36.799999999999997</v>
      </c>
      <c r="F897">
        <v>36.659999999999997</v>
      </c>
    </row>
    <row r="898" spans="2:6">
      <c r="B898" s="39">
        <v>38923</v>
      </c>
      <c r="C898">
        <v>36.450000000000003</v>
      </c>
      <c r="D898">
        <v>36.020000000000003</v>
      </c>
      <c r="E898">
        <v>36.9</v>
      </c>
      <c r="F898">
        <v>36.68</v>
      </c>
    </row>
    <row r="899" spans="2:6">
      <c r="B899" s="39">
        <v>38922</v>
      </c>
      <c r="C899">
        <v>36.15</v>
      </c>
      <c r="D899">
        <v>35.729999999999997</v>
      </c>
      <c r="E899">
        <v>36.549999999999997</v>
      </c>
      <c r="F899">
        <v>36.5</v>
      </c>
    </row>
    <row r="900" spans="2:6">
      <c r="B900" s="39">
        <v>38919</v>
      </c>
      <c r="C900">
        <v>36.36</v>
      </c>
      <c r="D900">
        <v>35.909999999999997</v>
      </c>
      <c r="E900">
        <v>36.78</v>
      </c>
      <c r="F900">
        <v>36.130000000000003</v>
      </c>
    </row>
    <row r="901" spans="2:6">
      <c r="B901" s="39">
        <v>38918</v>
      </c>
      <c r="C901">
        <v>36.659999999999997</v>
      </c>
      <c r="D901">
        <v>36.51</v>
      </c>
      <c r="E901">
        <v>37.28</v>
      </c>
      <c r="F901">
        <v>36.619999999999997</v>
      </c>
    </row>
    <row r="902" spans="2:6">
      <c r="B902" s="39">
        <v>38917</v>
      </c>
      <c r="C902">
        <v>35.409999999999997</v>
      </c>
      <c r="D902">
        <v>35.340000000000003</v>
      </c>
      <c r="E902">
        <v>36.74</v>
      </c>
      <c r="F902">
        <v>36.4</v>
      </c>
    </row>
    <row r="903" spans="2:6">
      <c r="B903" s="39">
        <v>38916</v>
      </c>
      <c r="C903">
        <v>35.28</v>
      </c>
      <c r="D903">
        <v>35.119999999999997</v>
      </c>
      <c r="E903">
        <v>35.729999999999997</v>
      </c>
      <c r="F903">
        <v>35.36</v>
      </c>
    </row>
    <row r="904" spans="2:6">
      <c r="B904" s="39">
        <v>38915</v>
      </c>
      <c r="C904">
        <v>35.22</v>
      </c>
      <c r="D904">
        <v>34.659999999999997</v>
      </c>
      <c r="E904">
        <v>35.520000000000003</v>
      </c>
      <c r="F904">
        <v>35.32</v>
      </c>
    </row>
    <row r="905" spans="2:6">
      <c r="B905" s="39">
        <v>38912</v>
      </c>
      <c r="C905">
        <v>35.700000000000003</v>
      </c>
      <c r="D905">
        <v>35.19</v>
      </c>
      <c r="E905">
        <v>35.950000000000003</v>
      </c>
      <c r="F905">
        <v>35.19</v>
      </c>
    </row>
    <row r="906" spans="2:6">
      <c r="B906" s="39">
        <v>38911</v>
      </c>
      <c r="C906">
        <v>36.58</v>
      </c>
      <c r="D906">
        <v>35.799999999999997</v>
      </c>
      <c r="E906">
        <v>36.78</v>
      </c>
      <c r="F906">
        <v>36</v>
      </c>
    </row>
    <row r="907" spans="2:6">
      <c r="B907" s="39">
        <v>38910</v>
      </c>
      <c r="C907">
        <v>37.340000000000003</v>
      </c>
      <c r="D907">
        <v>36.869999999999997</v>
      </c>
      <c r="E907">
        <v>37.729999999999997</v>
      </c>
      <c r="F907">
        <v>36.950000000000003</v>
      </c>
    </row>
    <row r="908" spans="2:6">
      <c r="B908" s="39">
        <v>38909</v>
      </c>
      <c r="C908">
        <v>37.08</v>
      </c>
      <c r="D908">
        <v>36.85</v>
      </c>
      <c r="E908">
        <v>37.56</v>
      </c>
      <c r="F908">
        <v>37.29</v>
      </c>
    </row>
    <row r="909" spans="2:6">
      <c r="B909" s="39">
        <v>38908</v>
      </c>
      <c r="C909">
        <v>37.369999999999997</v>
      </c>
      <c r="D909">
        <v>36.75</v>
      </c>
      <c r="E909">
        <v>37.47</v>
      </c>
      <c r="F909">
        <v>37.47</v>
      </c>
    </row>
    <row r="910" spans="2:6">
      <c r="B910" s="39">
        <v>38905</v>
      </c>
      <c r="C910">
        <v>37.5</v>
      </c>
      <c r="D910">
        <v>37.17</v>
      </c>
      <c r="E910">
        <v>37.76</v>
      </c>
      <c r="F910">
        <v>37.299999999999997</v>
      </c>
    </row>
    <row r="911" spans="2:6">
      <c r="B911" s="39">
        <v>38904</v>
      </c>
      <c r="C911">
        <v>37.42</v>
      </c>
      <c r="D911">
        <v>37.39</v>
      </c>
      <c r="E911">
        <v>38</v>
      </c>
      <c r="F911">
        <v>37.630000000000003</v>
      </c>
    </row>
    <row r="912" spans="2:6">
      <c r="B912" s="39">
        <v>38903</v>
      </c>
      <c r="C912">
        <v>37.85</v>
      </c>
      <c r="D912">
        <v>37.18</v>
      </c>
      <c r="E912">
        <v>37.92</v>
      </c>
      <c r="F912">
        <v>37.28</v>
      </c>
    </row>
    <row r="913" spans="2:6">
      <c r="B913" s="39">
        <v>38902</v>
      </c>
      <c r="C913">
        <v>38.5</v>
      </c>
      <c r="D913">
        <v>37.76</v>
      </c>
      <c r="E913">
        <v>38.56</v>
      </c>
      <c r="F913">
        <v>37.869999999999997</v>
      </c>
    </row>
    <row r="914" spans="2:6">
      <c r="B914" s="39">
        <v>38901</v>
      </c>
      <c r="C914">
        <v>37.5</v>
      </c>
      <c r="D914">
        <v>37.450000000000003</v>
      </c>
      <c r="E914">
        <v>38.479999999999997</v>
      </c>
      <c r="F914">
        <v>38.36</v>
      </c>
    </row>
    <row r="915" spans="2:6">
      <c r="B915" s="39">
        <v>38898</v>
      </c>
      <c r="C915">
        <v>37.6</v>
      </c>
      <c r="D915">
        <v>36.85</v>
      </c>
      <c r="E915">
        <v>37.64</v>
      </c>
      <c r="F915">
        <v>37.380000000000003</v>
      </c>
    </row>
    <row r="916" spans="2:6">
      <c r="B916" s="39">
        <v>38897</v>
      </c>
      <c r="C916">
        <v>36.31</v>
      </c>
      <c r="D916">
        <v>36.119999999999997</v>
      </c>
      <c r="E916">
        <v>37.229999999999997</v>
      </c>
      <c r="F916">
        <v>36.840000000000003</v>
      </c>
    </row>
    <row r="917" spans="2:6">
      <c r="B917" s="39">
        <v>38896</v>
      </c>
      <c r="C917">
        <v>36.01</v>
      </c>
      <c r="D917">
        <v>35.869999999999997</v>
      </c>
      <c r="E917">
        <v>36.450000000000003</v>
      </c>
      <c r="F917">
        <v>35.869999999999997</v>
      </c>
    </row>
    <row r="918" spans="2:6">
      <c r="B918" s="39">
        <v>38895</v>
      </c>
      <c r="C918">
        <v>36.75</v>
      </c>
      <c r="D918">
        <v>36.299999999999997</v>
      </c>
      <c r="E918">
        <v>37.21</v>
      </c>
      <c r="F918">
        <v>36.42</v>
      </c>
    </row>
    <row r="919" spans="2:6">
      <c r="B919" s="39">
        <v>38894</v>
      </c>
      <c r="C919">
        <v>37.4</v>
      </c>
      <c r="D919">
        <v>36.31</v>
      </c>
      <c r="E919">
        <v>37.69</v>
      </c>
      <c r="F919">
        <v>36.57</v>
      </c>
    </row>
    <row r="920" spans="2:6">
      <c r="B920" s="39">
        <v>38891</v>
      </c>
      <c r="C920">
        <v>36.76</v>
      </c>
      <c r="D920">
        <v>36.76</v>
      </c>
      <c r="E920">
        <v>37.29</v>
      </c>
      <c r="F920">
        <v>37</v>
      </c>
    </row>
    <row r="921" spans="2:6">
      <c r="B921" s="39">
        <v>38890</v>
      </c>
      <c r="C921">
        <v>37.299999999999997</v>
      </c>
      <c r="D921">
        <v>36.65</v>
      </c>
      <c r="E921">
        <v>37.39</v>
      </c>
      <c r="F921">
        <v>36.880000000000003</v>
      </c>
    </row>
    <row r="922" spans="2:6">
      <c r="B922" s="39">
        <v>38889</v>
      </c>
      <c r="C922">
        <v>36.9</v>
      </c>
      <c r="D922">
        <v>36.25</v>
      </c>
      <c r="E922">
        <v>36.99</v>
      </c>
      <c r="F922">
        <v>36.72</v>
      </c>
    </row>
    <row r="923" spans="2:6">
      <c r="B923" s="39">
        <v>38888</v>
      </c>
      <c r="C923">
        <v>36.32</v>
      </c>
      <c r="D923">
        <v>36.26</v>
      </c>
      <c r="E923">
        <v>36.880000000000003</v>
      </c>
      <c r="F923">
        <v>36.86</v>
      </c>
    </row>
    <row r="924" spans="2:6">
      <c r="B924" s="39">
        <v>38887</v>
      </c>
      <c r="C924">
        <v>36.479999999999997</v>
      </c>
      <c r="D924">
        <v>36.479999999999997</v>
      </c>
      <c r="E924">
        <v>37.11</v>
      </c>
      <c r="F924">
        <v>36.74</v>
      </c>
    </row>
    <row r="925" spans="2:6">
      <c r="B925" s="39">
        <v>38884</v>
      </c>
      <c r="C925">
        <v>37.29</v>
      </c>
      <c r="D925">
        <v>36.25</v>
      </c>
      <c r="E925">
        <v>37.6</v>
      </c>
      <c r="F925">
        <v>36.49</v>
      </c>
    </row>
    <row r="926" spans="2:6">
      <c r="B926" s="39">
        <v>38883</v>
      </c>
      <c r="C926">
        <v>36.090000000000003</v>
      </c>
      <c r="D926">
        <v>35.9</v>
      </c>
      <c r="E926">
        <v>36.9</v>
      </c>
      <c r="F926">
        <v>36.67</v>
      </c>
    </row>
    <row r="927" spans="2:6">
      <c r="B927" s="39">
        <v>38882</v>
      </c>
      <c r="C927">
        <v>35.61</v>
      </c>
      <c r="D927">
        <v>35.32</v>
      </c>
      <c r="E927">
        <v>36.21</v>
      </c>
      <c r="F927">
        <v>35.86</v>
      </c>
    </row>
    <row r="928" spans="2:6">
      <c r="B928" s="39">
        <v>38881</v>
      </c>
      <c r="C928">
        <v>36.03</v>
      </c>
      <c r="D928">
        <v>34.86</v>
      </c>
      <c r="E928">
        <v>36.15</v>
      </c>
      <c r="F928">
        <v>35.43</v>
      </c>
    </row>
    <row r="929" spans="2:6">
      <c r="B929" s="39">
        <v>38880</v>
      </c>
      <c r="C929">
        <v>36.5</v>
      </c>
      <c r="D929">
        <v>36.229999999999997</v>
      </c>
      <c r="E929">
        <v>36.770000000000003</v>
      </c>
      <c r="F929">
        <v>36.6</v>
      </c>
    </row>
    <row r="930" spans="2:6">
      <c r="B930" s="39">
        <v>38877</v>
      </c>
      <c r="C930">
        <v>36.840000000000003</v>
      </c>
      <c r="D930">
        <v>36.549999999999997</v>
      </c>
      <c r="E930">
        <v>37.04</v>
      </c>
      <c r="F930">
        <v>36.67</v>
      </c>
    </row>
    <row r="931" spans="2:6">
      <c r="B931" s="39">
        <v>38876</v>
      </c>
      <c r="C931">
        <v>36.14</v>
      </c>
      <c r="D931">
        <v>36.119999999999997</v>
      </c>
      <c r="E931">
        <v>36.770000000000003</v>
      </c>
      <c r="F931">
        <v>36.26</v>
      </c>
    </row>
    <row r="932" spans="2:6">
      <c r="B932" s="39">
        <v>38875</v>
      </c>
      <c r="C932">
        <v>37.71</v>
      </c>
      <c r="D932">
        <v>36.75</v>
      </c>
      <c r="E932">
        <v>37.909999999999997</v>
      </c>
      <c r="F932">
        <v>36.96</v>
      </c>
    </row>
    <row r="933" spans="2:6">
      <c r="B933" s="39">
        <v>38874</v>
      </c>
      <c r="C933">
        <v>38.36</v>
      </c>
      <c r="D933">
        <v>37.57</v>
      </c>
      <c r="E933">
        <v>38.79</v>
      </c>
      <c r="F933">
        <v>37.74</v>
      </c>
    </row>
    <row r="934" spans="2:6">
      <c r="B934" s="39">
        <v>38873</v>
      </c>
      <c r="C934">
        <v>39</v>
      </c>
      <c r="D934">
        <v>38.53</v>
      </c>
      <c r="E934">
        <v>39.24</v>
      </c>
      <c r="F934">
        <v>38.67</v>
      </c>
    </row>
    <row r="935" spans="2:6">
      <c r="B935" s="39">
        <v>38870</v>
      </c>
      <c r="C935">
        <v>38.9</v>
      </c>
      <c r="D935">
        <v>38.57</v>
      </c>
      <c r="E935">
        <v>39.25</v>
      </c>
      <c r="F935">
        <v>38.86</v>
      </c>
    </row>
    <row r="936" spans="2:6">
      <c r="B936" s="39">
        <v>38869</v>
      </c>
      <c r="C936">
        <v>38.659999999999997</v>
      </c>
      <c r="D936">
        <v>38.119999999999997</v>
      </c>
      <c r="E936">
        <v>38.69</v>
      </c>
      <c r="F936">
        <v>38.54</v>
      </c>
    </row>
    <row r="937" spans="2:6">
      <c r="B937" s="39">
        <v>38868</v>
      </c>
      <c r="C937">
        <v>38.119999999999997</v>
      </c>
      <c r="D937">
        <v>37.76</v>
      </c>
      <c r="E937">
        <v>38.840000000000003</v>
      </c>
      <c r="F937">
        <v>38.700000000000003</v>
      </c>
    </row>
    <row r="938" spans="2:6">
      <c r="B938" s="39">
        <v>38867</v>
      </c>
      <c r="C938">
        <v>39.51</v>
      </c>
      <c r="D938">
        <v>38.4</v>
      </c>
      <c r="E938">
        <v>39.75</v>
      </c>
      <c r="F938">
        <v>38.49</v>
      </c>
    </row>
    <row r="939" spans="2:6">
      <c r="B939" s="39">
        <v>38866</v>
      </c>
      <c r="C939">
        <v>39</v>
      </c>
      <c r="D939">
        <v>39</v>
      </c>
      <c r="E939">
        <v>39.75</v>
      </c>
      <c r="F939">
        <v>39.46</v>
      </c>
    </row>
    <row r="940" spans="2:6">
      <c r="B940" s="39">
        <v>38863</v>
      </c>
      <c r="C940">
        <v>39.25</v>
      </c>
      <c r="D940">
        <v>38.770000000000003</v>
      </c>
      <c r="E940">
        <v>39.479999999999997</v>
      </c>
      <c r="F940">
        <v>39.26</v>
      </c>
    </row>
    <row r="941" spans="2:6">
      <c r="B941" s="39">
        <v>38862</v>
      </c>
      <c r="C941">
        <v>38.14</v>
      </c>
      <c r="D941">
        <v>38.08</v>
      </c>
      <c r="E941">
        <v>39.03</v>
      </c>
      <c r="F941">
        <v>39</v>
      </c>
    </row>
    <row r="942" spans="2:6">
      <c r="B942" s="39">
        <v>38861</v>
      </c>
      <c r="C942">
        <v>38.979999999999997</v>
      </c>
      <c r="D942">
        <v>37.869999999999997</v>
      </c>
      <c r="E942">
        <v>39.25</v>
      </c>
      <c r="F942">
        <v>38.270000000000003</v>
      </c>
    </row>
    <row r="943" spans="2:6">
      <c r="B943" s="39">
        <v>38860</v>
      </c>
      <c r="C943">
        <v>37.409999999999997</v>
      </c>
      <c r="D943">
        <v>36.92</v>
      </c>
      <c r="E943">
        <v>39.409999999999997</v>
      </c>
      <c r="F943">
        <v>39.159999999999997</v>
      </c>
    </row>
    <row r="944" spans="2:6">
      <c r="B944" s="39">
        <v>38859</v>
      </c>
      <c r="C944">
        <v>39.5</v>
      </c>
      <c r="D944">
        <v>37.119999999999997</v>
      </c>
      <c r="E944">
        <v>39.5</v>
      </c>
      <c r="F944">
        <v>37.729999999999997</v>
      </c>
    </row>
    <row r="945" spans="2:6">
      <c r="B945" s="39">
        <v>38856</v>
      </c>
      <c r="C945">
        <v>39.53</v>
      </c>
      <c r="D945">
        <v>39.15</v>
      </c>
      <c r="E945">
        <v>40.01</v>
      </c>
      <c r="F945">
        <v>39.479999999999997</v>
      </c>
    </row>
    <row r="946" spans="2:6">
      <c r="B946" s="39">
        <v>38855</v>
      </c>
      <c r="C946">
        <v>39.520000000000003</v>
      </c>
      <c r="D946">
        <v>38.33</v>
      </c>
      <c r="E946">
        <v>39.79</v>
      </c>
      <c r="F946">
        <v>39.49</v>
      </c>
    </row>
    <row r="947" spans="2:6">
      <c r="B947" s="39">
        <v>38854</v>
      </c>
      <c r="C947">
        <v>40.96</v>
      </c>
      <c r="D947">
        <v>39.5</v>
      </c>
      <c r="E947">
        <v>41.25</v>
      </c>
      <c r="F947">
        <v>39.5</v>
      </c>
    </row>
    <row r="948" spans="2:6">
      <c r="B948" s="39">
        <v>38853</v>
      </c>
      <c r="C948">
        <v>40.729999999999997</v>
      </c>
      <c r="D948">
        <v>40.25</v>
      </c>
      <c r="E948">
        <v>41.12</v>
      </c>
      <c r="F948">
        <v>40.68</v>
      </c>
    </row>
    <row r="949" spans="2:6">
      <c r="B949" s="39">
        <v>38852</v>
      </c>
      <c r="C949">
        <v>41.81</v>
      </c>
      <c r="D949">
        <v>40.67</v>
      </c>
      <c r="E949">
        <v>42.08</v>
      </c>
      <c r="F949">
        <v>40.880000000000003</v>
      </c>
    </row>
    <row r="950" spans="2:6">
      <c r="B950" s="39">
        <v>38849</v>
      </c>
      <c r="C950">
        <v>42.48</v>
      </c>
      <c r="D950">
        <v>41.91</v>
      </c>
      <c r="E950">
        <v>42.73</v>
      </c>
      <c r="F950">
        <v>41.99</v>
      </c>
    </row>
    <row r="951" spans="2:6">
      <c r="B951" s="39">
        <v>38848</v>
      </c>
      <c r="C951">
        <v>42.9</v>
      </c>
      <c r="D951">
        <v>42.83</v>
      </c>
      <c r="E951">
        <v>43.27</v>
      </c>
      <c r="F951">
        <v>42.88</v>
      </c>
    </row>
    <row r="952" spans="2:6">
      <c r="B952" s="39">
        <v>38847</v>
      </c>
      <c r="C952">
        <v>43.14</v>
      </c>
      <c r="D952">
        <v>42.59</v>
      </c>
      <c r="E952">
        <v>43.38</v>
      </c>
      <c r="F952">
        <v>42.88</v>
      </c>
    </row>
    <row r="953" spans="2:6">
      <c r="B953" s="39">
        <v>38846</v>
      </c>
      <c r="C953">
        <v>42.25</v>
      </c>
      <c r="D953">
        <v>42.15</v>
      </c>
      <c r="E953">
        <v>43.37</v>
      </c>
      <c r="F953">
        <v>43.2</v>
      </c>
    </row>
    <row r="954" spans="2:6">
      <c r="B954" s="39">
        <v>38845</v>
      </c>
      <c r="C954">
        <v>40.99</v>
      </c>
      <c r="D954">
        <v>40.9</v>
      </c>
      <c r="E954">
        <v>41.85</v>
      </c>
      <c r="F954">
        <v>41.85</v>
      </c>
    </row>
    <row r="955" spans="2:6">
      <c r="B955" s="39">
        <v>38842</v>
      </c>
      <c r="C955">
        <v>41.3</v>
      </c>
      <c r="D955">
        <v>40.4</v>
      </c>
      <c r="E955">
        <v>41.59</v>
      </c>
      <c r="F955">
        <v>40.520000000000003</v>
      </c>
    </row>
    <row r="956" spans="2:6">
      <c r="B956" s="39">
        <v>38841</v>
      </c>
      <c r="C956">
        <v>41.33</v>
      </c>
      <c r="D956">
        <v>41.3</v>
      </c>
      <c r="E956">
        <v>41.58</v>
      </c>
      <c r="F956">
        <v>41.38</v>
      </c>
    </row>
    <row r="957" spans="2:6">
      <c r="B957" s="39">
        <v>38840</v>
      </c>
      <c r="C957">
        <v>41.8</v>
      </c>
      <c r="D957">
        <v>41.23</v>
      </c>
      <c r="E957">
        <v>41.92</v>
      </c>
      <c r="F957">
        <v>41.4</v>
      </c>
    </row>
    <row r="958" spans="2:6">
      <c r="B958" s="39">
        <v>38839</v>
      </c>
      <c r="C958">
        <v>42.12</v>
      </c>
      <c r="D958">
        <v>41.73</v>
      </c>
      <c r="E958">
        <v>42.12</v>
      </c>
      <c r="F958">
        <v>41.8</v>
      </c>
    </row>
    <row r="959" spans="2:6">
      <c r="B959" s="39">
        <v>38835</v>
      </c>
      <c r="C959">
        <v>42</v>
      </c>
      <c r="D959">
        <v>41.65</v>
      </c>
      <c r="E959">
        <v>42.07</v>
      </c>
      <c r="F959">
        <v>41.84</v>
      </c>
    </row>
    <row r="960" spans="2:6">
      <c r="B960" s="39">
        <v>38834</v>
      </c>
      <c r="C960">
        <v>42.1</v>
      </c>
      <c r="D960">
        <v>41.65</v>
      </c>
      <c r="E960">
        <v>42.25</v>
      </c>
      <c r="F960">
        <v>41.94</v>
      </c>
    </row>
    <row r="961" spans="2:6">
      <c r="B961" s="39">
        <v>38833</v>
      </c>
      <c r="C961">
        <v>41.95</v>
      </c>
      <c r="D961">
        <v>41.79</v>
      </c>
      <c r="E961">
        <v>42.23</v>
      </c>
      <c r="F961">
        <v>42</v>
      </c>
    </row>
    <row r="962" spans="2:6">
      <c r="B962" s="39">
        <v>38832</v>
      </c>
      <c r="C962">
        <v>41.95</v>
      </c>
      <c r="D962">
        <v>41.67</v>
      </c>
      <c r="E962">
        <v>41.98</v>
      </c>
      <c r="F962">
        <v>41.81</v>
      </c>
    </row>
    <row r="963" spans="2:6">
      <c r="B963" s="39">
        <v>38831</v>
      </c>
      <c r="C963">
        <v>41.76</v>
      </c>
      <c r="D963">
        <v>41.73</v>
      </c>
      <c r="E963">
        <v>42.09</v>
      </c>
      <c r="F963">
        <v>41.76</v>
      </c>
    </row>
    <row r="964" spans="2:6">
      <c r="B964" s="39">
        <v>38828</v>
      </c>
      <c r="C964">
        <v>42.12</v>
      </c>
      <c r="D964">
        <v>41.91</v>
      </c>
      <c r="E964">
        <v>42.31</v>
      </c>
      <c r="F964">
        <v>42.09</v>
      </c>
    </row>
    <row r="965" spans="2:6">
      <c r="B965" s="39">
        <v>38827</v>
      </c>
      <c r="C965">
        <v>41.81</v>
      </c>
      <c r="D965">
        <v>41.6</v>
      </c>
      <c r="E965">
        <v>42.05</v>
      </c>
      <c r="F965">
        <v>41.96</v>
      </c>
    </row>
    <row r="966" spans="2:6">
      <c r="B966" s="39">
        <v>38826</v>
      </c>
      <c r="C966">
        <v>41.78</v>
      </c>
      <c r="D966">
        <v>41.5</v>
      </c>
      <c r="E966">
        <v>41.95</v>
      </c>
      <c r="F966">
        <v>41.69</v>
      </c>
    </row>
    <row r="967" spans="2:6">
      <c r="B967" s="39">
        <v>38825</v>
      </c>
      <c r="C967">
        <v>42</v>
      </c>
      <c r="D967">
        <v>41.25</v>
      </c>
      <c r="E967">
        <v>42</v>
      </c>
      <c r="F967">
        <v>41.27</v>
      </c>
    </row>
    <row r="968" spans="2:6">
      <c r="B968" s="39">
        <v>38820</v>
      </c>
      <c r="C968">
        <v>41.8</v>
      </c>
      <c r="D968">
        <v>41.7</v>
      </c>
      <c r="E968">
        <v>42.06</v>
      </c>
      <c r="F968">
        <v>41.9</v>
      </c>
    </row>
    <row r="969" spans="2:6">
      <c r="B969" s="39">
        <v>38819</v>
      </c>
      <c r="C969">
        <v>43.04</v>
      </c>
      <c r="D969">
        <v>41.61</v>
      </c>
      <c r="E969">
        <v>43.15</v>
      </c>
      <c r="F969">
        <v>41.63</v>
      </c>
    </row>
    <row r="970" spans="2:6">
      <c r="B970" s="39">
        <v>38818</v>
      </c>
      <c r="C970">
        <v>42.07</v>
      </c>
      <c r="D970">
        <v>41.75</v>
      </c>
      <c r="E970">
        <v>43.47</v>
      </c>
      <c r="F970">
        <v>42.62</v>
      </c>
    </row>
    <row r="971" spans="2:6">
      <c r="B971" s="39">
        <v>38817</v>
      </c>
      <c r="C971">
        <v>41.41</v>
      </c>
      <c r="D971">
        <v>41.38</v>
      </c>
      <c r="E971">
        <v>42.06</v>
      </c>
      <c r="F971">
        <v>41.88</v>
      </c>
    </row>
    <row r="972" spans="2:6">
      <c r="B972" s="39">
        <v>38814</v>
      </c>
      <c r="C972">
        <v>41.88</v>
      </c>
      <c r="D972">
        <v>41.41</v>
      </c>
      <c r="E972">
        <v>42.24</v>
      </c>
      <c r="F972">
        <v>41.5</v>
      </c>
    </row>
    <row r="973" spans="2:6">
      <c r="B973" s="39">
        <v>38813</v>
      </c>
      <c r="C973">
        <v>42.25</v>
      </c>
      <c r="D973">
        <v>41.77</v>
      </c>
      <c r="E973">
        <v>42.27</v>
      </c>
      <c r="F973">
        <v>42</v>
      </c>
    </row>
    <row r="974" spans="2:6">
      <c r="B974" s="39">
        <v>38812</v>
      </c>
      <c r="C974">
        <v>42.06</v>
      </c>
      <c r="D974">
        <v>41.55</v>
      </c>
      <c r="E974">
        <v>42.22</v>
      </c>
      <c r="F974">
        <v>42.14</v>
      </c>
    </row>
    <row r="975" spans="2:6">
      <c r="B975" s="39">
        <v>38811</v>
      </c>
      <c r="C975">
        <v>42.02</v>
      </c>
      <c r="D975">
        <v>41.51</v>
      </c>
      <c r="E975">
        <v>42.11</v>
      </c>
      <c r="F975">
        <v>41.75</v>
      </c>
    </row>
    <row r="976" spans="2:6">
      <c r="B976" s="39">
        <v>38810</v>
      </c>
      <c r="C976">
        <v>41.38</v>
      </c>
      <c r="D976">
        <v>41.26</v>
      </c>
      <c r="E976">
        <v>42.06</v>
      </c>
      <c r="F976">
        <v>42.02</v>
      </c>
    </row>
    <row r="977" spans="2:6">
      <c r="B977" s="39">
        <v>38807</v>
      </c>
      <c r="C977">
        <v>40.380000000000003</v>
      </c>
      <c r="D977">
        <v>40.380000000000003</v>
      </c>
      <c r="E977">
        <v>40.950000000000003</v>
      </c>
      <c r="F977">
        <v>40.799999999999997</v>
      </c>
    </row>
    <row r="978" spans="2:6">
      <c r="B978" s="39">
        <v>38806</v>
      </c>
      <c r="C978">
        <v>40.74</v>
      </c>
      <c r="D978">
        <v>40.479999999999997</v>
      </c>
      <c r="E978">
        <v>40.950000000000003</v>
      </c>
      <c r="F978">
        <v>40.58</v>
      </c>
    </row>
    <row r="979" spans="2:6">
      <c r="B979" s="39">
        <v>38805</v>
      </c>
      <c r="C979">
        <v>40.64</v>
      </c>
      <c r="D979">
        <v>40.5</v>
      </c>
      <c r="E979">
        <v>40.89</v>
      </c>
      <c r="F979">
        <v>40.729999999999997</v>
      </c>
    </row>
    <row r="980" spans="2:6">
      <c r="B980" s="39">
        <v>38804</v>
      </c>
      <c r="C980">
        <v>41.27</v>
      </c>
      <c r="D980">
        <v>40.700000000000003</v>
      </c>
      <c r="E980">
        <v>41.72</v>
      </c>
      <c r="F980">
        <v>40.76</v>
      </c>
    </row>
    <row r="981" spans="2:6">
      <c r="B981" s="39">
        <v>38803</v>
      </c>
      <c r="C981">
        <v>41.12</v>
      </c>
      <c r="D981">
        <v>41.01</v>
      </c>
      <c r="E981">
        <v>41.87</v>
      </c>
      <c r="F981">
        <v>41.17</v>
      </c>
    </row>
    <row r="982" spans="2:6">
      <c r="B982" s="39">
        <v>38800</v>
      </c>
      <c r="C982">
        <v>41.09</v>
      </c>
      <c r="D982">
        <v>40.97</v>
      </c>
      <c r="E982">
        <v>41.48</v>
      </c>
      <c r="F982">
        <v>41.13</v>
      </c>
    </row>
    <row r="983" spans="2:6">
      <c r="B983" s="39">
        <v>38799</v>
      </c>
      <c r="C983">
        <v>41</v>
      </c>
      <c r="D983">
        <v>40.93</v>
      </c>
      <c r="E983">
        <v>41.41</v>
      </c>
      <c r="F983">
        <v>41.25</v>
      </c>
    </row>
    <row r="984" spans="2:6">
      <c r="B984" s="39">
        <v>38798</v>
      </c>
      <c r="C984">
        <v>40.78</v>
      </c>
      <c r="D984">
        <v>40.340000000000003</v>
      </c>
      <c r="E984">
        <v>41.06</v>
      </c>
      <c r="F984">
        <v>40.880000000000003</v>
      </c>
    </row>
    <row r="985" spans="2:6">
      <c r="B985" s="39">
        <v>38797</v>
      </c>
      <c r="C985">
        <v>41.15</v>
      </c>
      <c r="D985">
        <v>40.659999999999997</v>
      </c>
      <c r="E985">
        <v>41.23</v>
      </c>
      <c r="F985">
        <v>41.01</v>
      </c>
    </row>
    <row r="986" spans="2:6">
      <c r="B986" s="39">
        <v>38796</v>
      </c>
      <c r="C986">
        <v>40.19</v>
      </c>
      <c r="D986">
        <v>40.19</v>
      </c>
      <c r="E986">
        <v>41.2</v>
      </c>
      <c r="F986">
        <v>41.05</v>
      </c>
    </row>
    <row r="987" spans="2:6">
      <c r="B987" s="39">
        <v>38793</v>
      </c>
      <c r="C987">
        <v>39.75</v>
      </c>
      <c r="D987">
        <v>39.549999999999997</v>
      </c>
      <c r="E987">
        <v>40.520000000000003</v>
      </c>
      <c r="F987">
        <v>40</v>
      </c>
    </row>
    <row r="988" spans="2:6">
      <c r="B988" s="39">
        <v>38792</v>
      </c>
      <c r="C988">
        <v>38.880000000000003</v>
      </c>
      <c r="D988">
        <v>38.549999999999997</v>
      </c>
      <c r="E988">
        <v>39.049999999999997</v>
      </c>
      <c r="F988">
        <v>39</v>
      </c>
    </row>
    <row r="989" spans="2:6">
      <c r="B989" s="39">
        <v>38791</v>
      </c>
      <c r="C989">
        <v>39.65</v>
      </c>
      <c r="D989">
        <v>38.729999999999997</v>
      </c>
      <c r="E989">
        <v>39.65</v>
      </c>
      <c r="F989">
        <v>39</v>
      </c>
    </row>
    <row r="990" spans="2:6">
      <c r="B990" s="39">
        <v>38790</v>
      </c>
      <c r="C990">
        <v>39.51</v>
      </c>
      <c r="D990">
        <v>39.25</v>
      </c>
      <c r="E990">
        <v>39.61</v>
      </c>
      <c r="F990">
        <v>39.44</v>
      </c>
    </row>
    <row r="991" spans="2:6">
      <c r="B991" s="39">
        <v>38789</v>
      </c>
      <c r="C991">
        <v>39.53</v>
      </c>
      <c r="D991">
        <v>39.26</v>
      </c>
      <c r="E991">
        <v>39.770000000000003</v>
      </c>
      <c r="F991">
        <v>39.75</v>
      </c>
    </row>
    <row r="992" spans="2:6">
      <c r="B992" s="39">
        <v>38786</v>
      </c>
      <c r="C992">
        <v>39.61</v>
      </c>
      <c r="D992">
        <v>39.450000000000003</v>
      </c>
      <c r="E992">
        <v>39.82</v>
      </c>
      <c r="F992">
        <v>39.619999999999997</v>
      </c>
    </row>
    <row r="993" spans="2:6">
      <c r="B993" s="39">
        <v>38785</v>
      </c>
      <c r="C993">
        <v>39.770000000000003</v>
      </c>
      <c r="D993">
        <v>39.54</v>
      </c>
      <c r="E993">
        <v>40.06</v>
      </c>
      <c r="F993">
        <v>39.799999999999997</v>
      </c>
    </row>
    <row r="994" spans="2:6">
      <c r="B994" s="39">
        <v>38784</v>
      </c>
      <c r="C994">
        <v>40.049999999999997</v>
      </c>
      <c r="D994">
        <v>39.450000000000003</v>
      </c>
      <c r="E994">
        <v>40.049999999999997</v>
      </c>
      <c r="F994">
        <v>39.54</v>
      </c>
    </row>
    <row r="995" spans="2:6">
      <c r="B995" s="39">
        <v>38783</v>
      </c>
      <c r="C995">
        <v>40.06</v>
      </c>
      <c r="D995">
        <v>39.64</v>
      </c>
      <c r="E995">
        <v>40.25</v>
      </c>
      <c r="F995">
        <v>39.880000000000003</v>
      </c>
    </row>
    <row r="996" spans="2:6">
      <c r="B996" s="39">
        <v>38782</v>
      </c>
      <c r="C996">
        <v>39.880000000000003</v>
      </c>
      <c r="D996">
        <v>39.79</v>
      </c>
      <c r="E996">
        <v>40.44</v>
      </c>
      <c r="F996">
        <v>40.270000000000003</v>
      </c>
    </row>
    <row r="997" spans="2:6">
      <c r="B997" s="39">
        <v>38779</v>
      </c>
      <c r="C997">
        <v>39.369999999999997</v>
      </c>
      <c r="D997">
        <v>39.119999999999997</v>
      </c>
      <c r="E997">
        <v>39.97</v>
      </c>
      <c r="F997">
        <v>39.619999999999997</v>
      </c>
    </row>
    <row r="998" spans="2:6">
      <c r="B998" s="39">
        <v>38778</v>
      </c>
      <c r="C998">
        <v>40.9</v>
      </c>
      <c r="D998">
        <v>38.43</v>
      </c>
      <c r="E998">
        <v>40.92</v>
      </c>
      <c r="F998">
        <v>38.75</v>
      </c>
    </row>
    <row r="999" spans="2:6">
      <c r="B999" s="39">
        <v>38777</v>
      </c>
      <c r="C999">
        <v>41.1</v>
      </c>
      <c r="D999">
        <v>40.83</v>
      </c>
      <c r="E999">
        <v>41.36</v>
      </c>
      <c r="F999">
        <v>41.25</v>
      </c>
    </row>
    <row r="1000" spans="2:6">
      <c r="B1000" s="39">
        <v>38776</v>
      </c>
      <c r="C1000">
        <v>41.55</v>
      </c>
      <c r="D1000">
        <v>40.81</v>
      </c>
      <c r="E1000">
        <v>41.75</v>
      </c>
      <c r="F1000">
        <v>41.01</v>
      </c>
    </row>
    <row r="1001" spans="2:6">
      <c r="B1001" s="39">
        <v>38775</v>
      </c>
      <c r="C1001">
        <v>41.93</v>
      </c>
      <c r="D1001">
        <v>41.55</v>
      </c>
      <c r="E1001">
        <v>41.93</v>
      </c>
      <c r="F1001">
        <v>41.63</v>
      </c>
    </row>
    <row r="1002" spans="2:6">
      <c r="B1002" s="39">
        <v>38772</v>
      </c>
      <c r="C1002">
        <v>41.74</v>
      </c>
      <c r="D1002">
        <v>41.62</v>
      </c>
      <c r="E1002">
        <v>42.12</v>
      </c>
      <c r="F1002">
        <v>41.68</v>
      </c>
    </row>
    <row r="1003" spans="2:6">
      <c r="B1003" s="39">
        <v>38771</v>
      </c>
      <c r="C1003">
        <v>42.13</v>
      </c>
      <c r="D1003">
        <v>41.51</v>
      </c>
      <c r="E1003">
        <v>42.38</v>
      </c>
      <c r="F1003">
        <v>41.95</v>
      </c>
    </row>
    <row r="1004" spans="2:6">
      <c r="B1004" s="39">
        <v>38770</v>
      </c>
      <c r="C1004">
        <v>41.56</v>
      </c>
      <c r="D1004">
        <v>41.4</v>
      </c>
      <c r="E1004">
        <v>42.05</v>
      </c>
      <c r="F1004">
        <v>41.97</v>
      </c>
    </row>
    <row r="1005" spans="2:6">
      <c r="B1005" s="39">
        <v>38769</v>
      </c>
      <c r="C1005">
        <v>41.41</v>
      </c>
      <c r="D1005">
        <v>41.4</v>
      </c>
      <c r="E1005">
        <v>42.19</v>
      </c>
      <c r="F1005">
        <v>41.77</v>
      </c>
    </row>
    <row r="1006" spans="2:6">
      <c r="B1006" s="39">
        <v>38768</v>
      </c>
      <c r="C1006">
        <v>41.79</v>
      </c>
      <c r="D1006">
        <v>41.41</v>
      </c>
      <c r="E1006">
        <v>42.09</v>
      </c>
      <c r="F1006">
        <v>41.61</v>
      </c>
    </row>
    <row r="1007" spans="2:6">
      <c r="B1007" s="39">
        <v>38765</v>
      </c>
      <c r="C1007">
        <v>42.25</v>
      </c>
      <c r="D1007">
        <v>41.8</v>
      </c>
      <c r="E1007">
        <v>42.6</v>
      </c>
      <c r="F1007">
        <v>41.88</v>
      </c>
    </row>
    <row r="1008" spans="2:6">
      <c r="B1008" s="39">
        <v>38764</v>
      </c>
      <c r="C1008">
        <v>42.83</v>
      </c>
      <c r="D1008">
        <v>42.33</v>
      </c>
      <c r="E1008">
        <v>42.84</v>
      </c>
      <c r="F1008">
        <v>42.58</v>
      </c>
    </row>
    <row r="1009" spans="2:6">
      <c r="B1009" s="39">
        <v>38763</v>
      </c>
      <c r="C1009">
        <v>42.3</v>
      </c>
      <c r="D1009">
        <v>42.25</v>
      </c>
      <c r="E1009">
        <v>42.84</v>
      </c>
      <c r="F1009">
        <v>42.49</v>
      </c>
    </row>
    <row r="1010" spans="2:6">
      <c r="B1010" s="39">
        <v>38762</v>
      </c>
      <c r="C1010">
        <v>42.5</v>
      </c>
      <c r="D1010">
        <v>42.12</v>
      </c>
      <c r="E1010">
        <v>42.5</v>
      </c>
      <c r="F1010">
        <v>42.38</v>
      </c>
    </row>
    <row r="1011" spans="2:6">
      <c r="B1011" s="39">
        <v>38761</v>
      </c>
      <c r="C1011">
        <v>42.35</v>
      </c>
      <c r="D1011">
        <v>41.95</v>
      </c>
      <c r="E1011">
        <v>42.72</v>
      </c>
      <c r="F1011">
        <v>42.24</v>
      </c>
    </row>
    <row r="1012" spans="2:6">
      <c r="B1012" s="39">
        <v>38758</v>
      </c>
      <c r="C1012">
        <v>42.42</v>
      </c>
      <c r="D1012">
        <v>42.08</v>
      </c>
      <c r="E1012">
        <v>43.09</v>
      </c>
      <c r="F1012">
        <v>42.35</v>
      </c>
    </row>
    <row r="1013" spans="2:6">
      <c r="B1013" s="39">
        <v>38757</v>
      </c>
      <c r="C1013">
        <v>42.25</v>
      </c>
      <c r="D1013">
        <v>42.14</v>
      </c>
      <c r="E1013">
        <v>42.5</v>
      </c>
      <c r="F1013">
        <v>42.5</v>
      </c>
    </row>
    <row r="1014" spans="2:6">
      <c r="B1014" s="39">
        <v>38756</v>
      </c>
      <c r="C1014">
        <v>42.02</v>
      </c>
      <c r="D1014">
        <v>41.52</v>
      </c>
      <c r="E1014">
        <v>42.28</v>
      </c>
      <c r="F1014">
        <v>41.84</v>
      </c>
    </row>
    <row r="1015" spans="2:6">
      <c r="B1015" s="39">
        <v>38755</v>
      </c>
      <c r="C1015">
        <v>42.72</v>
      </c>
      <c r="D1015">
        <v>42.07</v>
      </c>
      <c r="E1015">
        <v>43.12</v>
      </c>
      <c r="F1015">
        <v>42.48</v>
      </c>
    </row>
    <row r="1016" spans="2:6">
      <c r="B1016" s="39">
        <v>38754</v>
      </c>
      <c r="C1016">
        <v>42.79</v>
      </c>
      <c r="D1016">
        <v>42.54</v>
      </c>
      <c r="E1016">
        <v>43.21</v>
      </c>
      <c r="F1016">
        <v>42.6</v>
      </c>
    </row>
    <row r="1017" spans="2:6">
      <c r="B1017" s="39">
        <v>38751</v>
      </c>
      <c r="C1017">
        <v>43.45</v>
      </c>
      <c r="D1017">
        <v>42.83</v>
      </c>
      <c r="E1017">
        <v>43.77</v>
      </c>
      <c r="F1017">
        <v>43.12</v>
      </c>
    </row>
    <row r="1018" spans="2:6">
      <c r="B1018" s="39">
        <v>38750</v>
      </c>
      <c r="C1018">
        <v>43.38</v>
      </c>
      <c r="D1018">
        <v>43.1</v>
      </c>
      <c r="E1018">
        <v>43.56</v>
      </c>
      <c r="F1018">
        <v>43.25</v>
      </c>
    </row>
    <row r="1019" spans="2:6">
      <c r="B1019" s="39">
        <v>38749</v>
      </c>
      <c r="C1019">
        <v>43.17</v>
      </c>
      <c r="D1019">
        <v>42.87</v>
      </c>
      <c r="E1019">
        <v>43.26</v>
      </c>
      <c r="F1019">
        <v>42.98</v>
      </c>
    </row>
    <row r="1020" spans="2:6">
      <c r="B1020" s="39">
        <v>38748</v>
      </c>
      <c r="C1020">
        <v>43.56</v>
      </c>
      <c r="D1020">
        <v>42.93</v>
      </c>
      <c r="E1020">
        <v>44</v>
      </c>
      <c r="F1020">
        <v>43.02</v>
      </c>
    </row>
    <row r="1021" spans="2:6">
      <c r="B1021" s="39">
        <v>38747</v>
      </c>
      <c r="C1021">
        <v>42.55</v>
      </c>
      <c r="D1021">
        <v>42.51</v>
      </c>
      <c r="E1021">
        <v>43.79</v>
      </c>
      <c r="F1021">
        <v>43.58</v>
      </c>
    </row>
  </sheetData>
  <mergeCells count="1">
    <mergeCell ref="M2:N2"/>
  </mergeCells>
  <phoneticPr fontId="8" type="noConversion"/>
  <hyperlinks>
    <hyperlink ref="M2" r:id="rId1"/>
  </hyperlinks>
  <pageMargins left="0.78740157499999996" right="0.78740157499999996" top="0.984251969" bottom="0.984251969" header="0.4921259845" footer="0.4921259845"/>
  <pageSetup paperSize="9" orientation="portrait" horizontalDpi="200" verticalDpi="2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2" sqref="A2"/>
    </sheetView>
  </sheetViews>
  <sheetFormatPr baseColWidth="10" defaultRowHeight="15"/>
  <cols>
    <col min="1" max="1" width="10.140625" customWidth="1"/>
    <col min="2" max="3" width="6.5703125" customWidth="1"/>
    <col min="4" max="4" width="14.28515625" bestFit="1" customWidth="1"/>
    <col min="5" max="5" width="11.140625" customWidth="1"/>
    <col min="6" max="6" width="9.140625" customWidth="1"/>
    <col min="9" max="9" width="12.85546875" customWidth="1"/>
    <col min="10" max="10" width="14.85546875" customWidth="1"/>
    <col min="11" max="11" width="6.85546875" bestFit="1" customWidth="1"/>
    <col min="12" max="12" width="14.5703125" customWidth="1"/>
    <col min="13" max="13" width="7" customWidth="1"/>
    <col min="14" max="14" width="6" customWidth="1"/>
    <col min="15" max="15" width="9.7109375" customWidth="1"/>
    <col min="16" max="16" width="7" customWidth="1"/>
    <col min="17" max="17" width="11" customWidth="1"/>
    <col min="18" max="18" width="7" customWidth="1"/>
    <col min="19" max="19" width="9.140625" customWidth="1"/>
    <col min="20" max="21" width="7.42578125" customWidth="1"/>
  </cols>
  <sheetData>
    <row r="1" spans="1:10">
      <c r="A1" t="s">
        <v>78</v>
      </c>
    </row>
    <row r="2" spans="1:10">
      <c r="A2" s="40" t="e">
        <f>Stamm_Puma</f>
        <v>#VALUE!</v>
      </c>
    </row>
    <row r="5" spans="1:10">
      <c r="A5" t="s">
        <v>83</v>
      </c>
    </row>
    <row r="6" spans="1:10">
      <c r="A6" t="s">
        <v>67</v>
      </c>
    </row>
    <row r="7" spans="1:1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t="s">
        <v>106</v>
      </c>
      <c r="J7" t="s">
        <v>107</v>
      </c>
    </row>
    <row r="8" spans="1:10">
      <c r="A8" s="39">
        <v>40207</v>
      </c>
      <c r="B8" s="41">
        <v>222</v>
      </c>
      <c r="C8" s="41">
        <v>212.2</v>
      </c>
      <c r="D8" s="41">
        <v>216</v>
      </c>
      <c r="E8" s="41">
        <v>221.25</v>
      </c>
      <c r="F8" s="41">
        <v>60000</v>
      </c>
      <c r="I8" t="s">
        <v>108</v>
      </c>
      <c r="J8" t="s">
        <v>125</v>
      </c>
    </row>
    <row r="9" spans="1:10">
      <c r="A9" s="39">
        <v>40206</v>
      </c>
      <c r="B9" s="41">
        <v>227.7</v>
      </c>
      <c r="C9" s="41">
        <v>216</v>
      </c>
      <c r="D9" s="41">
        <v>227.7</v>
      </c>
      <c r="E9" s="41">
        <v>216</v>
      </c>
      <c r="F9" s="41">
        <v>43300</v>
      </c>
      <c r="I9" t="s">
        <v>109</v>
      </c>
      <c r="J9">
        <v>218.85</v>
      </c>
    </row>
    <row r="10" spans="1:10">
      <c r="A10" s="39">
        <v>40205</v>
      </c>
      <c r="B10" s="41">
        <v>227.55</v>
      </c>
      <c r="C10" s="41">
        <v>221</v>
      </c>
      <c r="D10" s="41">
        <v>224</v>
      </c>
      <c r="E10" s="41">
        <v>224.25</v>
      </c>
      <c r="F10" s="41">
        <v>32300</v>
      </c>
      <c r="I10" t="s">
        <v>110</v>
      </c>
      <c r="J10" t="s">
        <v>111</v>
      </c>
    </row>
    <row r="11" spans="1:10">
      <c r="A11" s="39">
        <v>40204</v>
      </c>
      <c r="B11" s="41">
        <v>226.9</v>
      </c>
      <c r="C11" s="41">
        <v>221.9</v>
      </c>
      <c r="D11" s="41">
        <v>223.85</v>
      </c>
      <c r="E11" s="41">
        <v>226.5</v>
      </c>
      <c r="F11" s="41">
        <v>21600</v>
      </c>
      <c r="I11" t="s">
        <v>112</v>
      </c>
      <c r="J11">
        <v>-2.4</v>
      </c>
    </row>
    <row r="12" spans="1:10">
      <c r="A12" s="39">
        <v>40203</v>
      </c>
      <c r="B12" s="41">
        <v>227.25</v>
      </c>
      <c r="C12" s="41">
        <v>213</v>
      </c>
      <c r="D12" s="41">
        <v>213</v>
      </c>
      <c r="E12" s="41">
        <v>224.65</v>
      </c>
      <c r="F12" s="41">
        <v>36600</v>
      </c>
      <c r="I12" t="s">
        <v>113</v>
      </c>
      <c r="J12" s="60">
        <v>-1.0800000000000001E-2</v>
      </c>
    </row>
    <row r="13" spans="1:10">
      <c r="A13" s="39">
        <v>40200</v>
      </c>
      <c r="B13" s="41">
        <v>223.9</v>
      </c>
      <c r="C13" s="41">
        <v>213</v>
      </c>
      <c r="D13" s="41">
        <v>222.05</v>
      </c>
      <c r="E13" s="41">
        <v>216.5</v>
      </c>
      <c r="F13" s="41">
        <v>70000</v>
      </c>
      <c r="I13" t="s">
        <v>114</v>
      </c>
      <c r="J13">
        <v>221.6</v>
      </c>
    </row>
    <row r="14" spans="1:10">
      <c r="A14" s="39">
        <v>40199</v>
      </c>
      <c r="B14" s="41">
        <v>233.75</v>
      </c>
      <c r="C14" s="41">
        <v>223.2</v>
      </c>
      <c r="D14" s="41">
        <v>233.05</v>
      </c>
      <c r="E14" s="41">
        <v>224</v>
      </c>
      <c r="F14" s="41">
        <v>20300</v>
      </c>
      <c r="I14" t="s">
        <v>115</v>
      </c>
      <c r="J14">
        <v>215.45</v>
      </c>
    </row>
    <row r="15" spans="1:10">
      <c r="A15" s="39">
        <v>40198</v>
      </c>
      <c r="B15" s="41">
        <v>238.05</v>
      </c>
      <c r="C15" s="41">
        <v>231.3</v>
      </c>
      <c r="D15" s="41">
        <v>236.3</v>
      </c>
      <c r="E15" s="41">
        <v>232.15</v>
      </c>
      <c r="F15" s="41">
        <v>19300</v>
      </c>
    </row>
    <row r="16" spans="1:10">
      <c r="A16" s="39">
        <v>40197</v>
      </c>
      <c r="B16" s="41">
        <v>237.6</v>
      </c>
      <c r="C16" s="41">
        <v>233.5</v>
      </c>
      <c r="D16" s="41">
        <v>233.85</v>
      </c>
      <c r="E16" s="41">
        <v>236.9</v>
      </c>
      <c r="F16" s="41">
        <v>30500</v>
      </c>
      <c r="I16" t="s">
        <v>106</v>
      </c>
      <c r="J16" t="s">
        <v>116</v>
      </c>
    </row>
    <row r="17" spans="1:10">
      <c r="A17" s="39">
        <v>40196</v>
      </c>
      <c r="B17" s="41">
        <v>239.35</v>
      </c>
      <c r="C17" s="41">
        <v>229</v>
      </c>
      <c r="D17" s="41">
        <v>230</v>
      </c>
      <c r="E17" s="41">
        <v>234.85</v>
      </c>
      <c r="F17" s="41">
        <v>42900</v>
      </c>
      <c r="I17" t="s">
        <v>117</v>
      </c>
      <c r="J17" t="s">
        <v>134</v>
      </c>
    </row>
    <row r="18" spans="1:10">
      <c r="A18" s="39">
        <v>40193</v>
      </c>
      <c r="B18" s="41">
        <v>236</v>
      </c>
      <c r="C18" s="41">
        <v>230.3</v>
      </c>
      <c r="D18" s="41">
        <v>231</v>
      </c>
      <c r="E18" s="41">
        <v>233.05</v>
      </c>
      <c r="F18" s="41">
        <v>50200</v>
      </c>
      <c r="I18" t="s">
        <v>118</v>
      </c>
      <c r="J18">
        <v>218.75</v>
      </c>
    </row>
    <row r="19" spans="1:10">
      <c r="A19" s="39">
        <v>40192</v>
      </c>
      <c r="B19" s="41">
        <v>230.4</v>
      </c>
      <c r="C19" s="41">
        <v>225.25</v>
      </c>
      <c r="D19" s="41">
        <v>228.05</v>
      </c>
      <c r="E19" s="41">
        <v>229.55</v>
      </c>
      <c r="F19" s="41">
        <v>20400</v>
      </c>
      <c r="I19" t="s">
        <v>119</v>
      </c>
      <c r="J19">
        <v>218.75</v>
      </c>
    </row>
    <row r="20" spans="1:10">
      <c r="A20" s="39">
        <v>40191</v>
      </c>
      <c r="B20" s="41">
        <v>227.5</v>
      </c>
      <c r="C20" s="41">
        <v>219.35</v>
      </c>
      <c r="D20" s="41">
        <v>225</v>
      </c>
      <c r="E20" s="41">
        <v>225.5</v>
      </c>
      <c r="F20" s="41">
        <v>30800</v>
      </c>
      <c r="I20" t="s">
        <v>106</v>
      </c>
      <c r="J20" t="s">
        <v>120</v>
      </c>
    </row>
    <row r="21" spans="1:10">
      <c r="A21" s="39">
        <v>40190</v>
      </c>
      <c r="B21" s="41">
        <v>231.8</v>
      </c>
      <c r="C21" s="41">
        <v>225</v>
      </c>
      <c r="D21" s="41">
        <v>231.8</v>
      </c>
      <c r="E21" s="41">
        <v>225.65</v>
      </c>
      <c r="F21" s="41">
        <v>20100</v>
      </c>
      <c r="I21" t="s">
        <v>117</v>
      </c>
      <c r="J21" t="s">
        <v>135</v>
      </c>
    </row>
    <row r="22" spans="1:10">
      <c r="A22" s="39">
        <v>40189</v>
      </c>
      <c r="B22" s="41">
        <v>234.85</v>
      </c>
      <c r="C22" s="41">
        <v>227.8</v>
      </c>
      <c r="D22" s="41">
        <v>234.85</v>
      </c>
      <c r="E22" s="41">
        <v>230</v>
      </c>
      <c r="F22" s="41">
        <v>31700</v>
      </c>
      <c r="I22" t="s">
        <v>118</v>
      </c>
      <c r="J22">
        <v>219.01</v>
      </c>
    </row>
    <row r="23" spans="1:10">
      <c r="A23" s="39">
        <v>40186</v>
      </c>
      <c r="B23" s="41">
        <v>235.65</v>
      </c>
      <c r="C23" s="41">
        <v>229.9</v>
      </c>
      <c r="D23" s="41">
        <v>235.55</v>
      </c>
      <c r="E23" s="41">
        <v>232.15</v>
      </c>
      <c r="F23" s="41">
        <v>29600</v>
      </c>
      <c r="I23" t="s">
        <v>119</v>
      </c>
      <c r="J23">
        <v>219.24</v>
      </c>
    </row>
    <row r="24" spans="1:10">
      <c r="A24" s="39">
        <v>40185</v>
      </c>
      <c r="B24" s="41">
        <v>237.5</v>
      </c>
      <c r="C24" s="41">
        <v>233.75</v>
      </c>
      <c r="D24" s="41">
        <v>236.2</v>
      </c>
      <c r="E24" s="41">
        <v>235.05</v>
      </c>
      <c r="F24" s="41">
        <v>16100</v>
      </c>
    </row>
    <row r="25" spans="1:10">
      <c r="A25" s="39">
        <v>40184</v>
      </c>
      <c r="B25" s="41">
        <v>241.35</v>
      </c>
      <c r="C25" s="41">
        <v>232.65</v>
      </c>
      <c r="D25" s="41">
        <v>240.1</v>
      </c>
      <c r="E25" s="41">
        <v>236.25</v>
      </c>
      <c r="F25" s="41">
        <v>16600</v>
      </c>
    </row>
    <row r="26" spans="1:10">
      <c r="A26" s="39">
        <v>40183</v>
      </c>
      <c r="B26" s="41">
        <v>244.15</v>
      </c>
      <c r="C26" s="41">
        <v>237</v>
      </c>
      <c r="D26" s="41">
        <v>240.8</v>
      </c>
      <c r="E26" s="41">
        <v>240.1</v>
      </c>
      <c r="F26" s="41">
        <v>27800</v>
      </c>
    </row>
    <row r="27" spans="1:10">
      <c r="A27" s="39">
        <v>40182</v>
      </c>
      <c r="B27" s="41">
        <v>240.9</v>
      </c>
      <c r="C27" s="41">
        <v>231.2</v>
      </c>
      <c r="D27" s="41">
        <v>232.75</v>
      </c>
      <c r="E27" s="41">
        <v>240.9</v>
      </c>
      <c r="F27" s="41">
        <v>17400</v>
      </c>
    </row>
    <row r="28" spans="1:10">
      <c r="A28" s="39"/>
      <c r="B28" s="41"/>
      <c r="C28" s="41"/>
      <c r="D28" s="41"/>
      <c r="E28" s="41"/>
      <c r="F28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L18" sqref="L18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3" width="7" customWidth="1"/>
    <col min="14" max="14" width="6" customWidth="1"/>
    <col min="15" max="15" width="9.7109375" customWidth="1"/>
    <col min="16" max="16" width="6" customWidth="1"/>
    <col min="17" max="17" width="11" customWidth="1"/>
    <col min="18" max="18" width="6" customWidth="1"/>
    <col min="19" max="19" width="9.140625" customWidth="1"/>
    <col min="20" max="22" width="7.42578125" customWidth="1"/>
  </cols>
  <sheetData>
    <row r="1" spans="1:20">
      <c r="A1" t="s">
        <v>77</v>
      </c>
    </row>
    <row r="2" spans="1:20">
      <c r="A2" s="40" t="e">
        <f>Stamm_CocaCola</f>
        <v>#VALUE!</v>
      </c>
    </row>
    <row r="5" spans="1:20">
      <c r="I5" t="s">
        <v>16</v>
      </c>
      <c r="J5" t="s">
        <v>92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4"/>
      <c r="O7" s="64" t="s">
        <v>84</v>
      </c>
      <c r="P7" s="64"/>
      <c r="Q7" s="64"/>
      <c r="R7" s="64"/>
      <c r="S7" s="64" t="s">
        <v>73</v>
      </c>
      <c r="T7" s="107"/>
    </row>
    <row r="8" spans="1:20">
      <c r="A8" s="39">
        <v>40207</v>
      </c>
      <c r="B8" s="41">
        <v>39.28</v>
      </c>
      <c r="C8" s="41">
        <v>38.64</v>
      </c>
      <c r="D8" s="41">
        <v>39.04</v>
      </c>
      <c r="E8" s="41">
        <v>39.28</v>
      </c>
      <c r="F8" s="41">
        <v>2200</v>
      </c>
      <c r="I8" s="66" t="s">
        <v>126</v>
      </c>
      <c r="J8" s="62"/>
      <c r="M8" t="s">
        <v>85</v>
      </c>
      <c r="N8" t="s">
        <v>86</v>
      </c>
      <c r="O8" t="s">
        <v>87</v>
      </c>
      <c r="Q8" t="s">
        <v>88</v>
      </c>
      <c r="S8" t="s">
        <v>89</v>
      </c>
      <c r="T8" t="s">
        <v>90</v>
      </c>
    </row>
    <row r="9" spans="1:20">
      <c r="A9" s="39">
        <v>40206</v>
      </c>
      <c r="B9" s="41">
        <v>39.22</v>
      </c>
      <c r="C9" s="41">
        <v>38.880000000000003</v>
      </c>
      <c r="D9" s="41">
        <v>38.880000000000003</v>
      </c>
      <c r="E9" s="41">
        <v>39.200000000000003</v>
      </c>
      <c r="F9" s="41">
        <v>1000</v>
      </c>
      <c r="I9" s="67"/>
      <c r="J9" s="62">
        <v>0.04</v>
      </c>
      <c r="K9" s="60">
        <v>1.1999999999999999E-3</v>
      </c>
      <c r="L9" s="60" t="s">
        <v>91</v>
      </c>
      <c r="M9">
        <v>38.945</v>
      </c>
      <c r="N9">
        <v>39.229999999999997</v>
      </c>
      <c r="O9">
        <v>39.299999999999997</v>
      </c>
      <c r="P9">
        <v>38.99</v>
      </c>
      <c r="Q9">
        <v>40.9</v>
      </c>
      <c r="R9">
        <v>29.75</v>
      </c>
      <c r="S9">
        <v>60</v>
      </c>
      <c r="T9" s="61">
        <v>1475</v>
      </c>
    </row>
    <row r="10" spans="1:20">
      <c r="A10" s="39">
        <v>40205</v>
      </c>
      <c r="B10" s="41">
        <v>38.61</v>
      </c>
      <c r="C10" s="41">
        <v>38.299999999999997</v>
      </c>
      <c r="D10" s="41">
        <v>38.340000000000003</v>
      </c>
      <c r="E10" s="41">
        <v>38.53</v>
      </c>
      <c r="F10" s="41">
        <v>400</v>
      </c>
    </row>
    <row r="11" spans="1:20">
      <c r="A11" s="39">
        <v>40204</v>
      </c>
      <c r="B11" s="41">
        <v>38.590000000000003</v>
      </c>
      <c r="C11" s="41">
        <v>38.1</v>
      </c>
      <c r="D11" s="41">
        <v>38.1</v>
      </c>
      <c r="E11" s="41">
        <v>38.32</v>
      </c>
      <c r="F11" s="41">
        <v>1100</v>
      </c>
    </row>
    <row r="12" spans="1:20">
      <c r="A12" s="39">
        <v>40203</v>
      </c>
      <c r="B12" s="41">
        <v>39</v>
      </c>
      <c r="C12" s="41">
        <v>38.25</v>
      </c>
      <c r="D12" s="41">
        <v>39</v>
      </c>
      <c r="E12" s="41">
        <v>38.25</v>
      </c>
      <c r="F12" s="41">
        <v>400</v>
      </c>
    </row>
    <row r="13" spans="1:20">
      <c r="A13" s="39">
        <v>40200</v>
      </c>
      <c r="B13" s="41">
        <v>38.76</v>
      </c>
      <c r="C13" s="41">
        <v>38.22</v>
      </c>
      <c r="D13" s="41">
        <v>38.35</v>
      </c>
      <c r="E13" s="41">
        <v>38.75</v>
      </c>
      <c r="F13" s="41">
        <v>3000</v>
      </c>
    </row>
    <row r="14" spans="1:20">
      <c r="A14" s="39">
        <v>40199</v>
      </c>
      <c r="B14" s="41">
        <v>39.5</v>
      </c>
      <c r="C14" s="41">
        <v>39.29</v>
      </c>
      <c r="D14" s="41">
        <v>39.29</v>
      </c>
      <c r="E14" s="41">
        <v>39.43</v>
      </c>
      <c r="F14" s="41">
        <v>1200</v>
      </c>
    </row>
    <row r="15" spans="1:20">
      <c r="A15" s="39">
        <v>40198</v>
      </c>
      <c r="B15" s="41">
        <v>40.119999999999997</v>
      </c>
      <c r="C15" s="41">
        <v>39.35</v>
      </c>
      <c r="D15" s="41">
        <v>39.770000000000003</v>
      </c>
      <c r="E15" s="41">
        <v>39.35</v>
      </c>
      <c r="F15" s="41">
        <v>2900</v>
      </c>
    </row>
    <row r="16" spans="1:20">
      <c r="A16" s="39">
        <v>40197</v>
      </c>
      <c r="B16" s="41">
        <v>39.340000000000003</v>
      </c>
      <c r="C16" s="41">
        <v>39</v>
      </c>
      <c r="D16" s="41">
        <v>39</v>
      </c>
      <c r="E16" s="41">
        <v>39.340000000000003</v>
      </c>
      <c r="F16" s="41">
        <v>2100</v>
      </c>
    </row>
    <row r="17" spans="1:6">
      <c r="A17" s="39">
        <v>40196</v>
      </c>
      <c r="B17" s="41">
        <v>39.369999999999997</v>
      </c>
      <c r="C17" s="41">
        <v>39</v>
      </c>
      <c r="D17" s="41">
        <v>39</v>
      </c>
      <c r="E17" s="41">
        <v>39.369999999999997</v>
      </c>
      <c r="F17" s="41">
        <v>300</v>
      </c>
    </row>
    <row r="18" spans="1:6">
      <c r="A18" s="39">
        <v>40193</v>
      </c>
      <c r="B18" s="41">
        <v>39.799999999999997</v>
      </c>
      <c r="C18" s="41">
        <v>39.299999999999997</v>
      </c>
      <c r="D18" s="41">
        <v>39.799999999999997</v>
      </c>
      <c r="E18" s="41">
        <v>39.299999999999997</v>
      </c>
      <c r="F18" s="41">
        <v>1300</v>
      </c>
    </row>
    <row r="19" spans="1:6">
      <c r="A19" s="39">
        <v>40192</v>
      </c>
      <c r="B19" s="41">
        <v>39.479999999999997</v>
      </c>
      <c r="C19" s="41">
        <v>39.29</v>
      </c>
      <c r="D19" s="41">
        <v>39.299999999999997</v>
      </c>
      <c r="E19" s="41">
        <v>39.29</v>
      </c>
      <c r="F19" s="41">
        <v>700</v>
      </c>
    </row>
    <row r="20" spans="1:6">
      <c r="A20" s="39">
        <v>40191</v>
      </c>
      <c r="B20" s="41">
        <v>39.409999999999997</v>
      </c>
      <c r="C20" s="41">
        <v>39.03</v>
      </c>
      <c r="D20" s="41">
        <v>39.03</v>
      </c>
      <c r="E20" s="41">
        <v>39.32</v>
      </c>
      <c r="F20" s="41">
        <v>700</v>
      </c>
    </row>
    <row r="21" spans="1:6">
      <c r="A21" s="39">
        <v>40190</v>
      </c>
      <c r="B21" s="41">
        <v>39.11</v>
      </c>
      <c r="C21" s="41">
        <v>38.68</v>
      </c>
      <c r="D21" s="41">
        <v>38.68</v>
      </c>
      <c r="E21" s="41">
        <v>38.81</v>
      </c>
      <c r="F21" s="41">
        <v>7500</v>
      </c>
    </row>
    <row r="22" spans="1:6">
      <c r="A22" s="39">
        <v>40189</v>
      </c>
      <c r="B22" s="41">
        <v>38.4</v>
      </c>
      <c r="C22" s="41">
        <v>37.380000000000003</v>
      </c>
      <c r="D22" s="41">
        <v>37.950000000000003</v>
      </c>
      <c r="E22" s="41">
        <v>38.299999999999997</v>
      </c>
      <c r="F22" s="41">
        <v>2700</v>
      </c>
    </row>
    <row r="23" spans="1:6">
      <c r="A23" s="39">
        <v>40186</v>
      </c>
      <c r="B23" s="41">
        <v>39.1</v>
      </c>
      <c r="C23" s="41">
        <v>37.799999999999997</v>
      </c>
      <c r="D23" s="41">
        <v>39.1</v>
      </c>
      <c r="E23" s="41">
        <v>38.32</v>
      </c>
      <c r="F23" s="41">
        <v>6700</v>
      </c>
    </row>
    <row r="24" spans="1:6">
      <c r="A24" s="39">
        <v>40185</v>
      </c>
      <c r="B24" s="41">
        <v>39.31</v>
      </c>
      <c r="C24" s="41">
        <v>38.97</v>
      </c>
      <c r="D24" s="41">
        <v>39.25</v>
      </c>
      <c r="E24" s="41">
        <v>38.97</v>
      </c>
      <c r="F24" s="41">
        <v>500</v>
      </c>
    </row>
    <row r="25" spans="1:6">
      <c r="A25" s="39">
        <v>40184</v>
      </c>
      <c r="B25" s="41">
        <v>39.369999999999997</v>
      </c>
      <c r="C25" s="41">
        <v>38.94</v>
      </c>
      <c r="D25" s="41">
        <v>39.1</v>
      </c>
      <c r="E25" s="41">
        <v>39.01</v>
      </c>
      <c r="F25" s="41">
        <v>1700</v>
      </c>
    </row>
    <row r="26" spans="1:6">
      <c r="A26" s="39">
        <v>40183</v>
      </c>
      <c r="B26" s="41">
        <v>39.799999999999997</v>
      </c>
      <c r="C26" s="41">
        <v>39.159999999999997</v>
      </c>
      <c r="D26" s="41">
        <v>39.659999999999997</v>
      </c>
      <c r="E26" s="41">
        <v>39.159999999999997</v>
      </c>
      <c r="F26" s="41">
        <v>1900</v>
      </c>
    </row>
    <row r="27" spans="1:6">
      <c r="A27" s="39">
        <v>40182</v>
      </c>
      <c r="B27" s="41">
        <v>40.31</v>
      </c>
      <c r="C27" s="41">
        <v>39.67</v>
      </c>
      <c r="D27" s="41">
        <v>40.31</v>
      </c>
      <c r="E27" s="41">
        <v>39.67</v>
      </c>
      <c r="F27" s="41">
        <v>2000</v>
      </c>
    </row>
    <row r="28" spans="1:6">
      <c r="A28" s="39"/>
      <c r="B28" s="41"/>
      <c r="C28" s="41"/>
      <c r="D28" s="41"/>
      <c r="E28" s="41"/>
      <c r="F28" s="41"/>
    </row>
  </sheetData>
  <phoneticPr fontId="8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I8" sqref="I8:J9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4" width="7" customWidth="1"/>
    <col min="15" max="15" width="9.7109375" customWidth="1"/>
    <col min="16" max="16" width="6" customWidth="1"/>
    <col min="17" max="17" width="11" customWidth="1"/>
    <col min="18" max="18" width="6" customWidth="1"/>
    <col min="19" max="19" width="9.140625" customWidth="1"/>
    <col min="20" max="21" width="7.42578125" customWidth="1"/>
  </cols>
  <sheetData>
    <row r="1" spans="1:20">
      <c r="A1" t="s">
        <v>76</v>
      </c>
    </row>
    <row r="2" spans="1:20">
      <c r="A2" s="40" t="e">
        <f>Stamm_Pepsi</f>
        <v>#VALUE!</v>
      </c>
    </row>
    <row r="5" spans="1:20">
      <c r="I5" t="s">
        <v>16</v>
      </c>
      <c r="J5" t="s">
        <v>92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84</v>
      </c>
      <c r="P7" s="64"/>
      <c r="Q7" s="64"/>
      <c r="R7" s="65"/>
      <c r="S7" s="63" t="s">
        <v>73</v>
      </c>
      <c r="T7" s="65"/>
    </row>
    <row r="8" spans="1:20">
      <c r="A8" s="39">
        <v>40200</v>
      </c>
      <c r="B8" s="41">
        <v>45.17</v>
      </c>
      <c r="C8" s="41">
        <v>45.17</v>
      </c>
      <c r="D8" s="41">
        <v>45.17</v>
      </c>
      <c r="E8" s="41">
        <v>45.17</v>
      </c>
      <c r="F8" s="41">
        <v>100</v>
      </c>
      <c r="I8" s="68" t="s">
        <v>127</v>
      </c>
      <c r="J8" s="62"/>
      <c r="M8" t="s">
        <v>85</v>
      </c>
      <c r="N8" t="s">
        <v>86</v>
      </c>
      <c r="O8" t="s">
        <v>87</v>
      </c>
      <c r="Q8" t="s">
        <v>88</v>
      </c>
      <c r="S8" t="s">
        <v>89</v>
      </c>
      <c r="T8" t="s">
        <v>90</v>
      </c>
    </row>
    <row r="9" spans="1:20">
      <c r="A9" s="39">
        <v>40199</v>
      </c>
      <c r="B9" s="41">
        <v>43.91</v>
      </c>
      <c r="C9" s="41">
        <v>43.91</v>
      </c>
      <c r="D9" s="41">
        <v>43.91</v>
      </c>
      <c r="E9" s="41">
        <v>43.91</v>
      </c>
      <c r="F9" s="41">
        <v>200</v>
      </c>
      <c r="I9" s="69"/>
      <c r="J9" s="62">
        <v>0.01</v>
      </c>
      <c r="K9" s="60">
        <v>1E-4</v>
      </c>
      <c r="L9" s="60" t="s">
        <v>91</v>
      </c>
      <c r="M9">
        <v>42.935000000000002</v>
      </c>
      <c r="N9">
        <v>42.994999999999997</v>
      </c>
      <c r="O9">
        <v>43.16</v>
      </c>
      <c r="P9">
        <v>42.94</v>
      </c>
      <c r="Q9">
        <v>44.16</v>
      </c>
      <c r="R9">
        <v>35.42</v>
      </c>
      <c r="S9" s="61">
        <v>1020</v>
      </c>
      <c r="T9" s="61">
        <v>1715</v>
      </c>
    </row>
    <row r="10" spans="1:20">
      <c r="A10" s="39">
        <v>40198</v>
      </c>
      <c r="B10" s="41">
        <v>43.6</v>
      </c>
      <c r="C10" s="41">
        <v>43.6</v>
      </c>
      <c r="D10" s="41">
        <v>43.6</v>
      </c>
      <c r="E10" s="41">
        <v>43.6</v>
      </c>
      <c r="F10" s="41">
        <v>200</v>
      </c>
    </row>
    <row r="11" spans="1:20">
      <c r="A11" s="39">
        <v>40197</v>
      </c>
      <c r="B11" s="41">
        <v>44</v>
      </c>
      <c r="C11" s="41">
        <v>44</v>
      </c>
      <c r="D11" s="41">
        <v>44</v>
      </c>
      <c r="E11" s="41">
        <v>44</v>
      </c>
      <c r="F11" s="41">
        <v>100</v>
      </c>
    </row>
    <row r="12" spans="1:20">
      <c r="A12" s="39">
        <v>40192</v>
      </c>
      <c r="B12" s="41">
        <v>42.7</v>
      </c>
      <c r="C12" s="41">
        <v>42.7</v>
      </c>
      <c r="D12" s="41">
        <v>42.7</v>
      </c>
      <c r="E12" s="41">
        <v>42.7</v>
      </c>
      <c r="F12" s="41">
        <v>500</v>
      </c>
    </row>
    <row r="13" spans="1:20">
      <c r="A13" s="39">
        <v>40190</v>
      </c>
      <c r="B13" s="41">
        <v>41.86</v>
      </c>
      <c r="C13" s="41">
        <v>41.86</v>
      </c>
      <c r="D13" s="41">
        <v>41.86</v>
      </c>
      <c r="E13" s="41">
        <v>41.86</v>
      </c>
      <c r="F13" s="41">
        <v>0</v>
      </c>
    </row>
    <row r="14" spans="1:20">
      <c r="A14" s="39">
        <v>40189</v>
      </c>
      <c r="B14" s="41">
        <v>42.67</v>
      </c>
      <c r="C14" s="41">
        <v>42.67</v>
      </c>
      <c r="D14" s="41">
        <v>42.67</v>
      </c>
      <c r="E14" s="41">
        <v>42.67</v>
      </c>
      <c r="F14" s="41">
        <v>0</v>
      </c>
    </row>
    <row r="15" spans="1:20">
      <c r="A15" s="39">
        <v>40184</v>
      </c>
      <c r="B15" s="41">
        <v>44.55</v>
      </c>
      <c r="C15" s="41">
        <v>44.55</v>
      </c>
      <c r="D15" s="41">
        <v>44.55</v>
      </c>
      <c r="E15" s="41">
        <v>44.55</v>
      </c>
      <c r="F15" s="41">
        <v>0</v>
      </c>
    </row>
    <row r="16" spans="1:20">
      <c r="A16" s="39">
        <v>40182</v>
      </c>
      <c r="B16" s="41">
        <v>43.03</v>
      </c>
      <c r="C16" s="41">
        <v>43.03</v>
      </c>
      <c r="D16" s="41">
        <v>43.03</v>
      </c>
      <c r="E16" s="41">
        <v>43.03</v>
      </c>
      <c r="F16" s="41">
        <v>0</v>
      </c>
    </row>
    <row r="17" spans="1:6">
      <c r="A17" s="39"/>
      <c r="B17" s="41"/>
      <c r="C17" s="41"/>
      <c r="D17" s="41"/>
      <c r="E17" s="41"/>
      <c r="F17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E3" sqref="E3"/>
    </sheetView>
  </sheetViews>
  <sheetFormatPr baseColWidth="10" defaultRowHeight="15"/>
  <cols>
    <col min="1" max="1" width="10.140625" customWidth="1"/>
    <col min="2" max="3" width="5.5703125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3" width="6.85546875" customWidth="1"/>
    <col min="14" max="14" width="5.85546875" customWidth="1"/>
    <col min="15" max="15" width="9.7109375" customWidth="1"/>
    <col min="16" max="16" width="7" customWidth="1"/>
    <col min="17" max="17" width="11" customWidth="1"/>
    <col min="18" max="18" width="4" customWidth="1"/>
    <col min="19" max="19" width="9.140625" customWidth="1"/>
    <col min="20" max="21" width="7.42578125" customWidth="1"/>
  </cols>
  <sheetData>
    <row r="1" spans="1:20">
      <c r="A1" t="s">
        <v>75</v>
      </c>
    </row>
    <row r="2" spans="1:20">
      <c r="A2" s="40" t="e">
        <f>Stamm_Hyundai</f>
        <v>#VALUE!</v>
      </c>
    </row>
    <row r="5" spans="1:20">
      <c r="I5" t="s">
        <v>16</v>
      </c>
      <c r="J5" t="s">
        <v>92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84</v>
      </c>
      <c r="P7" s="64"/>
      <c r="Q7" s="64"/>
      <c r="R7" s="65"/>
      <c r="S7" s="63" t="s">
        <v>73</v>
      </c>
      <c r="T7" s="65"/>
    </row>
    <row r="8" spans="1:20">
      <c r="A8" s="39">
        <v>40207</v>
      </c>
      <c r="B8" s="41">
        <v>12</v>
      </c>
      <c r="C8" s="41">
        <v>11.55</v>
      </c>
      <c r="D8" s="41">
        <v>11.8</v>
      </c>
      <c r="E8" s="41">
        <v>11.55</v>
      </c>
      <c r="F8" s="41">
        <v>1300</v>
      </c>
      <c r="I8" s="70" t="s">
        <v>128</v>
      </c>
      <c r="J8" s="62"/>
      <c r="M8" t="s">
        <v>85</v>
      </c>
      <c r="N8" t="s">
        <v>86</v>
      </c>
      <c r="O8" t="s">
        <v>87</v>
      </c>
      <c r="Q8" t="s">
        <v>88</v>
      </c>
      <c r="S8" t="s">
        <v>89</v>
      </c>
      <c r="T8" t="s">
        <v>90</v>
      </c>
    </row>
    <row r="9" spans="1:20">
      <c r="A9" s="39">
        <v>40206</v>
      </c>
      <c r="B9" s="41">
        <v>11.8</v>
      </c>
      <c r="C9" s="41">
        <v>11.57</v>
      </c>
      <c r="D9" s="41">
        <v>11.57</v>
      </c>
      <c r="E9" s="41">
        <v>11.6</v>
      </c>
      <c r="F9" s="41">
        <v>2500</v>
      </c>
      <c r="I9" s="67"/>
      <c r="J9" s="62">
        <v>0.45</v>
      </c>
      <c r="K9" s="60">
        <v>3.9E-2</v>
      </c>
      <c r="L9" s="60" t="s">
        <v>91</v>
      </c>
      <c r="M9">
        <v>11.55</v>
      </c>
      <c r="N9">
        <v>11.9</v>
      </c>
      <c r="O9">
        <v>12.25</v>
      </c>
      <c r="P9">
        <v>11.705</v>
      </c>
      <c r="Q9">
        <v>12.92</v>
      </c>
      <c r="R9">
        <v>3.8</v>
      </c>
      <c r="S9" s="61">
        <v>1800</v>
      </c>
      <c r="T9" s="61">
        <v>4339</v>
      </c>
    </row>
    <row r="10" spans="1:20">
      <c r="A10" s="39">
        <v>40205</v>
      </c>
      <c r="B10" s="41">
        <v>11.1</v>
      </c>
      <c r="C10" s="41">
        <v>10.8</v>
      </c>
      <c r="D10" s="41">
        <v>11.1</v>
      </c>
      <c r="E10" s="41">
        <v>11</v>
      </c>
      <c r="F10" s="41">
        <v>13300</v>
      </c>
    </row>
    <row r="11" spans="1:20">
      <c r="A11" s="39">
        <v>40204</v>
      </c>
      <c r="B11" s="41">
        <v>11.26</v>
      </c>
      <c r="C11" s="41">
        <v>11</v>
      </c>
      <c r="D11" s="41">
        <v>11.15</v>
      </c>
      <c r="E11" s="41">
        <v>11.26</v>
      </c>
      <c r="F11" s="41">
        <v>2800</v>
      </c>
    </row>
    <row r="12" spans="1:20">
      <c r="A12" s="39">
        <v>40203</v>
      </c>
      <c r="B12" s="41">
        <v>11.37</v>
      </c>
      <c r="C12" s="41">
        <v>11.16</v>
      </c>
      <c r="D12" s="41">
        <v>11.37</v>
      </c>
      <c r="E12" s="41">
        <v>11.21</v>
      </c>
      <c r="F12" s="41">
        <v>3000</v>
      </c>
    </row>
    <row r="13" spans="1:20">
      <c r="A13" s="39">
        <v>40200</v>
      </c>
      <c r="B13" s="41">
        <v>11.6</v>
      </c>
      <c r="C13" s="41">
        <v>11.16</v>
      </c>
      <c r="D13" s="41">
        <v>11.4</v>
      </c>
      <c r="E13" s="41">
        <v>11.25</v>
      </c>
      <c r="F13" s="41">
        <v>8500</v>
      </c>
    </row>
    <row r="14" spans="1:20">
      <c r="A14" s="39">
        <v>40199</v>
      </c>
      <c r="B14" s="41">
        <v>11.7</v>
      </c>
      <c r="C14" s="41">
        <v>11.4</v>
      </c>
      <c r="D14" s="41">
        <v>11.7</v>
      </c>
      <c r="E14" s="41">
        <v>11.4</v>
      </c>
      <c r="F14" s="41">
        <v>12700</v>
      </c>
    </row>
    <row r="15" spans="1:20">
      <c r="A15" s="39">
        <v>40198</v>
      </c>
      <c r="B15" s="41">
        <v>11.6</v>
      </c>
      <c r="C15" s="41">
        <v>11.22</v>
      </c>
      <c r="D15" s="41">
        <v>11.4</v>
      </c>
      <c r="E15" s="41">
        <v>11.6</v>
      </c>
      <c r="F15" s="41">
        <v>4700</v>
      </c>
    </row>
    <row r="16" spans="1:20">
      <c r="A16" s="39">
        <v>40197</v>
      </c>
      <c r="B16" s="41">
        <v>11.5</v>
      </c>
      <c r="C16" s="41">
        <v>11.35</v>
      </c>
      <c r="D16" s="41">
        <v>11.5</v>
      </c>
      <c r="E16" s="41">
        <v>11.5</v>
      </c>
      <c r="F16" s="41">
        <v>2400</v>
      </c>
    </row>
    <row r="17" spans="1:6">
      <c r="A17" s="39">
        <v>40196</v>
      </c>
      <c r="B17" s="41">
        <v>11.78</v>
      </c>
      <c r="C17" s="41">
        <v>11.5</v>
      </c>
      <c r="D17" s="41">
        <v>11.5</v>
      </c>
      <c r="E17" s="41">
        <v>11.78</v>
      </c>
      <c r="F17" s="41">
        <v>800</v>
      </c>
    </row>
    <row r="18" spans="1:6">
      <c r="A18" s="39">
        <v>40193</v>
      </c>
      <c r="B18" s="41">
        <v>11.8</v>
      </c>
      <c r="C18" s="41">
        <v>11.54</v>
      </c>
      <c r="D18" s="41">
        <v>11.74</v>
      </c>
      <c r="E18" s="41">
        <v>11.65</v>
      </c>
      <c r="F18" s="41">
        <v>1300</v>
      </c>
    </row>
    <row r="19" spans="1:6">
      <c r="A19" s="39">
        <v>40192</v>
      </c>
      <c r="B19" s="41">
        <v>11.89</v>
      </c>
      <c r="C19" s="41">
        <v>11.75</v>
      </c>
      <c r="D19" s="41">
        <v>11.8</v>
      </c>
      <c r="E19" s="41">
        <v>11.75</v>
      </c>
      <c r="F19" s="41">
        <v>4500</v>
      </c>
    </row>
    <row r="20" spans="1:6">
      <c r="A20" s="39">
        <v>40191</v>
      </c>
      <c r="B20" s="41">
        <v>11.79</v>
      </c>
      <c r="C20" s="41">
        <v>11.61</v>
      </c>
      <c r="D20" s="41">
        <v>11.79</v>
      </c>
      <c r="E20" s="41">
        <v>11.61</v>
      </c>
      <c r="F20" s="41">
        <v>2600</v>
      </c>
    </row>
    <row r="21" spans="1:6">
      <c r="A21" s="39">
        <v>40190</v>
      </c>
      <c r="B21" s="41">
        <v>11.86</v>
      </c>
      <c r="C21" s="41">
        <v>11.57</v>
      </c>
      <c r="D21" s="41">
        <v>11.7</v>
      </c>
      <c r="E21" s="41">
        <v>11.8</v>
      </c>
      <c r="F21" s="41">
        <v>2400</v>
      </c>
    </row>
    <row r="22" spans="1:6">
      <c r="A22" s="39">
        <v>40189</v>
      </c>
      <c r="B22" s="41">
        <v>11.95</v>
      </c>
      <c r="C22" s="41">
        <v>11.5</v>
      </c>
      <c r="D22" s="41">
        <v>11.81</v>
      </c>
      <c r="E22" s="41">
        <v>11.5</v>
      </c>
      <c r="F22" s="41">
        <v>15300</v>
      </c>
    </row>
    <row r="23" spans="1:6">
      <c r="A23" s="39">
        <v>40186</v>
      </c>
      <c r="B23" s="41">
        <v>12.25</v>
      </c>
      <c r="C23" s="41">
        <v>11.82</v>
      </c>
      <c r="D23" s="41">
        <v>12.07</v>
      </c>
      <c r="E23" s="41">
        <v>12.05</v>
      </c>
      <c r="F23" s="41">
        <v>10000</v>
      </c>
    </row>
    <row r="24" spans="1:6">
      <c r="A24" s="39">
        <v>40185</v>
      </c>
      <c r="B24" s="41">
        <v>12.22</v>
      </c>
      <c r="C24" s="41">
        <v>12.05</v>
      </c>
      <c r="D24" s="41">
        <v>12.1</v>
      </c>
      <c r="E24" s="41">
        <v>12.05</v>
      </c>
      <c r="F24" s="41">
        <v>1100</v>
      </c>
    </row>
    <row r="25" spans="1:6">
      <c r="A25" s="39">
        <v>40184</v>
      </c>
      <c r="B25" s="41">
        <v>12.34</v>
      </c>
      <c r="C25" s="41">
        <v>11.98</v>
      </c>
      <c r="D25" s="41">
        <v>12</v>
      </c>
      <c r="E25" s="41">
        <v>12.32</v>
      </c>
      <c r="F25" s="41">
        <v>6400</v>
      </c>
    </row>
    <row r="26" spans="1:6">
      <c r="A26" s="39">
        <v>40183</v>
      </c>
      <c r="B26" s="41">
        <v>12.1</v>
      </c>
      <c r="C26" s="41">
        <v>11.97</v>
      </c>
      <c r="D26" s="41">
        <v>12</v>
      </c>
      <c r="E26" s="41">
        <v>12.1</v>
      </c>
      <c r="F26" s="41">
        <v>5100</v>
      </c>
    </row>
    <row r="27" spans="1:6">
      <c r="A27" s="39">
        <v>40182</v>
      </c>
      <c r="B27" s="41">
        <v>12.5</v>
      </c>
      <c r="C27" s="41">
        <v>12.18</v>
      </c>
      <c r="D27" s="41">
        <v>12.46</v>
      </c>
      <c r="E27" s="41">
        <v>12.5</v>
      </c>
      <c r="F27" s="41">
        <v>2800</v>
      </c>
    </row>
    <row r="28" spans="1:6">
      <c r="A28" s="39"/>
      <c r="B28" s="41"/>
      <c r="C28" s="41"/>
      <c r="D28" s="41"/>
      <c r="E28" s="41"/>
      <c r="F28" s="41"/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49</vt:i4>
      </vt:variant>
    </vt:vector>
  </HeadingPairs>
  <TitlesOfParts>
    <vt:vector size="64" baseType="lpstr">
      <vt:lpstr>Aufgabenstellung</vt:lpstr>
      <vt:lpstr>Ergebnis</vt:lpstr>
      <vt:lpstr>Stammdaten</vt:lpstr>
      <vt:lpstr>Verarbeitung</vt:lpstr>
      <vt:lpstr>Kurshistorie adidas</vt:lpstr>
      <vt:lpstr>Kurshistorie Puma</vt:lpstr>
      <vt:lpstr>Kurshistorie CocaCola</vt:lpstr>
      <vt:lpstr>Kurshistorie Pepsi</vt:lpstr>
      <vt:lpstr>Kurshistorie Hyundai</vt:lpstr>
      <vt:lpstr>Kurshistorie Toyota</vt:lpstr>
      <vt:lpstr>Kurshistorie Sony</vt:lpstr>
      <vt:lpstr>Kurshistorie LG</vt:lpstr>
      <vt:lpstr>Kurshistorie Visa</vt:lpstr>
      <vt:lpstr>Kurshistorie MasterCard</vt:lpstr>
      <vt:lpstr>Berechnung</vt:lpstr>
      <vt:lpstr>Abrechnungsdaten</vt:lpstr>
      <vt:lpstr>adS</vt:lpstr>
      <vt:lpstr>coAK</vt:lpstr>
      <vt:lpstr>ColaKK</vt:lpstr>
      <vt:lpstr>'Kurshistorie LG'!historicdata.aspx?Symbol_576798</vt:lpstr>
      <vt:lpstr>'Kurshistorie Puma'!historicdata.aspx?Symbol_696960</vt:lpstr>
      <vt:lpstr>'Kurshistorie CocaCola'!historicdata.aspx?Symbol_850663</vt:lpstr>
      <vt:lpstr>'Kurshistorie Pepsi'!historicdata.aspx?Symbol_851995</vt:lpstr>
      <vt:lpstr>'Kurshistorie Sony'!historicdata.aspx?Symbol_853687</vt:lpstr>
      <vt:lpstr>'Kurshistorie Hyundai'!historicdata.aspx?Symbol_885166</vt:lpstr>
      <vt:lpstr>'Kurshistorie Toyota'!historicdata.aspx?Symbol_888452</vt:lpstr>
      <vt:lpstr>'Kurshistorie MasterCard'!historicdata.aspx?Symbol_A0F602</vt:lpstr>
      <vt:lpstr>'Kurshistorie Visa'!historicdata.aspx?Symbol_A0NC7B</vt:lpstr>
      <vt:lpstr>hyAK</vt:lpstr>
      <vt:lpstr>HyundaiKK</vt:lpstr>
      <vt:lpstr>'Kurshistorie adidas'!kurshistorie.html?ID_NOTATION_142332_RANGE_48M</vt:lpstr>
      <vt:lpstr>lgAK</vt:lpstr>
      <vt:lpstr>LGKK</vt:lpstr>
      <vt:lpstr>maAK</vt:lpstr>
      <vt:lpstr>MastercardKK</vt:lpstr>
      <vt:lpstr>peAK</vt:lpstr>
      <vt:lpstr>PepsiKK</vt:lpstr>
      <vt:lpstr>'Kurshistorie Puma'!profil.html?id_121685_exchangeId_4</vt:lpstr>
      <vt:lpstr>'Kurshistorie adidas'!profil.html?id_123104_exchangeId_4</vt:lpstr>
      <vt:lpstr>PumaKK</vt:lpstr>
      <vt:lpstr>'Kurshistorie MasterCard'!snapshot.html?ID_OSI_12912586</vt:lpstr>
      <vt:lpstr>'Kurshistorie Visa'!snapshot.html?ID_OSI_19564871</vt:lpstr>
      <vt:lpstr>'Kurshistorie Toyota'!snapshot.html?ID_OSI_213298</vt:lpstr>
      <vt:lpstr>'Kurshistorie LG'!snapshot.html?ID_OSI_6706044_SEARCH_VALUE_576798</vt:lpstr>
      <vt:lpstr>'Kurshistorie CocaCola'!snapshot.html?ID_OSI_85429</vt:lpstr>
      <vt:lpstr>'Kurshistorie Pepsi'!snapshot.html?ID_OSI_85546</vt:lpstr>
      <vt:lpstr>'Kurshistorie Sony'!snapshot.html?ID_OSI_85695</vt:lpstr>
      <vt:lpstr>'Kurshistorie Hyundai'!snapshot.html?ID_OSI_88405_SEARCH_VALUE_885166</vt:lpstr>
      <vt:lpstr>soAK</vt:lpstr>
      <vt:lpstr>SonyKK</vt:lpstr>
      <vt:lpstr>Stamm_adidas</vt:lpstr>
      <vt:lpstr>Stamm_CocaCola</vt:lpstr>
      <vt:lpstr>Stamm_Hyundai</vt:lpstr>
      <vt:lpstr>Stamm_LG</vt:lpstr>
      <vt:lpstr>Stamm_Master</vt:lpstr>
      <vt:lpstr>Stamm_Pepsi</vt:lpstr>
      <vt:lpstr>Stamm_Puma</vt:lpstr>
      <vt:lpstr>Stamm_Sony</vt:lpstr>
      <vt:lpstr>Stamm_Toyota</vt:lpstr>
      <vt:lpstr>Stamm_Visa</vt:lpstr>
      <vt:lpstr>toAK</vt:lpstr>
      <vt:lpstr>ToyotaKK</vt:lpstr>
      <vt:lpstr>viAK</vt:lpstr>
      <vt:lpstr>VisaKK</vt:lpstr>
    </vt:vector>
  </TitlesOfParts>
  <Company>BIG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MasterJ</dc:creator>
  <cp:lastModifiedBy>west263</cp:lastModifiedBy>
  <dcterms:created xsi:type="dcterms:W3CDTF">2009-10-29T23:45:23Z</dcterms:created>
  <dcterms:modified xsi:type="dcterms:W3CDTF">2010-02-01T15:00:06Z</dcterms:modified>
</cp:coreProperties>
</file>