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80" windowHeight="7815"/>
  </bookViews>
  <sheets>
    <sheet name="axa" sheetId="1" r:id="rId1"/>
  </sheets>
  <calcPr calcId="125725"/>
</workbook>
</file>

<file path=xl/calcChain.xml><?xml version="1.0" encoding="utf-8"?>
<calcChain xmlns="http://schemas.openxmlformats.org/spreadsheetml/2006/main">
  <c r="D94" i="1"/>
  <c r="E99"/>
  <c r="D93"/>
  <c r="E92"/>
  <c r="C90"/>
  <c r="F89"/>
  <c r="D89"/>
  <c r="F88"/>
  <c r="D88"/>
  <c r="D87"/>
  <c r="F86"/>
  <c r="D86" s="1"/>
  <c r="D85"/>
  <c r="F84"/>
  <c r="D84" s="1"/>
  <c r="F83"/>
  <c r="D83" s="1"/>
  <c r="F82"/>
  <c r="D82" s="1"/>
  <c r="F81"/>
  <c r="D81" s="1"/>
  <c r="F80"/>
  <c r="D80" s="1"/>
  <c r="D79"/>
  <c r="D78"/>
  <c r="F77"/>
  <c r="D77" s="1"/>
  <c r="D76"/>
  <c r="F75"/>
  <c r="D75" s="1"/>
  <c r="D74"/>
  <c r="F73"/>
  <c r="D73"/>
  <c r="F72"/>
  <c r="D72"/>
  <c r="F71"/>
  <c r="D71"/>
  <c r="D70"/>
  <c r="F69"/>
  <c r="D69" s="1"/>
  <c r="F68"/>
  <c r="D68" s="1"/>
  <c r="F67"/>
  <c r="D67" s="1"/>
  <c r="D66"/>
  <c r="D65"/>
  <c r="F64"/>
  <c r="D64" s="1"/>
  <c r="F63"/>
  <c r="D63" s="1"/>
  <c r="D62"/>
  <c r="F61"/>
  <c r="D61" s="1"/>
  <c r="F60"/>
  <c r="D60" s="1"/>
  <c r="F59"/>
  <c r="D59" s="1"/>
  <c r="D58"/>
  <c r="D57"/>
  <c r="F56"/>
  <c r="D56" s="1"/>
  <c r="F55"/>
  <c r="D55" s="1"/>
  <c r="F54"/>
  <c r="D54" s="1"/>
  <c r="F53"/>
  <c r="D53" s="1"/>
  <c r="F52"/>
  <c r="D52" s="1"/>
  <c r="D51"/>
  <c r="F50"/>
  <c r="D50" s="1"/>
  <c r="F48"/>
  <c r="D48" s="1"/>
  <c r="F47"/>
  <c r="D47" s="1"/>
  <c r="F46"/>
  <c r="D46" s="1"/>
  <c r="F45"/>
  <c r="D45" s="1"/>
  <c r="F44"/>
  <c r="D44" s="1"/>
  <c r="F43"/>
  <c r="D43" s="1"/>
  <c r="F42"/>
  <c r="D42" s="1"/>
  <c r="D41"/>
  <c r="F40"/>
  <c r="D40" s="1"/>
  <c r="D39"/>
  <c r="D38"/>
  <c r="F37"/>
  <c r="D37" s="1"/>
  <c r="F36"/>
  <c r="D36" s="1"/>
  <c r="F35"/>
  <c r="D35" s="1"/>
  <c r="F34"/>
  <c r="D34" s="1"/>
  <c r="F33"/>
  <c r="D33" s="1"/>
  <c r="F32"/>
  <c r="D32" s="1"/>
  <c r="F31"/>
  <c r="D31" s="1"/>
  <c r="F30"/>
  <c r="D30" s="1"/>
  <c r="F29"/>
  <c r="D29" s="1"/>
  <c r="D28"/>
  <c r="D27"/>
  <c r="F26"/>
  <c r="D26" s="1"/>
  <c r="F25"/>
  <c r="D25" s="1"/>
  <c r="D24"/>
  <c r="D23"/>
  <c r="F22"/>
  <c r="D22" s="1"/>
  <c r="F21"/>
  <c r="D21" s="1"/>
  <c r="F20"/>
  <c r="D20" s="1"/>
  <c r="F19"/>
  <c r="D19" s="1"/>
  <c r="F18"/>
  <c r="D18"/>
  <c r="F17"/>
  <c r="D17"/>
  <c r="F16"/>
  <c r="D16"/>
  <c r="F15"/>
  <c r="D15"/>
  <c r="D14"/>
  <c r="F13"/>
  <c r="D13" s="1"/>
  <c r="D12"/>
  <c r="F11"/>
  <c r="D11" s="1"/>
  <c r="F10"/>
  <c r="D10" s="1"/>
  <c r="F9"/>
  <c r="D9"/>
  <c r="F8"/>
  <c r="D8"/>
  <c r="F7"/>
  <c r="D7"/>
  <c r="F6"/>
  <c r="D6"/>
  <c r="F5"/>
  <c r="F90" s="1"/>
  <c r="D5"/>
  <c r="D4"/>
  <c r="D90" l="1"/>
  <c r="D96" s="1"/>
  <c r="G5" s="1"/>
  <c r="E100"/>
  <c r="E98"/>
</calcChain>
</file>

<file path=xl/sharedStrings.xml><?xml version="1.0" encoding="utf-8"?>
<sst xmlns="http://schemas.openxmlformats.org/spreadsheetml/2006/main" count="108" uniqueCount="89">
  <si>
    <t>AXA Immoselect</t>
  </si>
  <si>
    <t>gelb: Abwertung in Okt. + Nov.</t>
  </si>
  <si>
    <t>LAND OBJEKT</t>
  </si>
  <si>
    <t>Beteiligung</t>
  </si>
  <si>
    <t>Verkehrswert Mrz</t>
  </si>
  <si>
    <t>Verkehrswert eingepreist</t>
  </si>
  <si>
    <t>Verbindlichkeiten</t>
  </si>
  <si>
    <t>Verkehrswert Neu</t>
  </si>
  <si>
    <t>eingepreiste Abwertung</t>
  </si>
  <si>
    <t>Deutschland</t>
  </si>
  <si>
    <t xml:space="preserve">61348 Bad Homburg </t>
  </si>
  <si>
    <t xml:space="preserve">10557 Berlin  </t>
  </si>
  <si>
    <t>Anteilspreis nach Abwertung</t>
  </si>
  <si>
    <t xml:space="preserve">01067 Dresden </t>
  </si>
  <si>
    <t xml:space="preserve">40235 Düsseldor f </t>
  </si>
  <si>
    <t xml:space="preserve">20459 Hamburg </t>
  </si>
  <si>
    <t xml:space="preserve">65795 Hattersheim </t>
  </si>
  <si>
    <t xml:space="preserve">80807 München </t>
  </si>
  <si>
    <t xml:space="preserve">80687 München </t>
  </si>
  <si>
    <t xml:space="preserve">80538 München </t>
  </si>
  <si>
    <t xml:space="preserve">83022 Rosenheim </t>
  </si>
  <si>
    <t>Niederlande</t>
  </si>
  <si>
    <t xml:space="preserve">3811LP Amersfoor t </t>
  </si>
  <si>
    <t xml:space="preserve">1066JS Amsterdam </t>
  </si>
  <si>
    <t xml:space="preserve">1075KZ,LB Amsterdam </t>
  </si>
  <si>
    <t xml:space="preserve">6828HZ Arnheim </t>
  </si>
  <si>
    <t xml:space="preserve">2585DB Den Haag </t>
  </si>
  <si>
    <t xml:space="preserve">8254KA Dronten </t>
  </si>
  <si>
    <t>2289DE Rijswijeuro</t>
  </si>
  <si>
    <t xml:space="preserve">3032AC Rotterdam </t>
  </si>
  <si>
    <t>Italien</t>
  </si>
  <si>
    <t xml:space="preserve">20144 Mailand </t>
  </si>
  <si>
    <t xml:space="preserve">28047 Oleggio </t>
  </si>
  <si>
    <t xml:space="preserve">00148 Rom </t>
  </si>
  <si>
    <t xml:space="preserve">15057 Tor tona </t>
  </si>
  <si>
    <t>Österreich</t>
  </si>
  <si>
    <t xml:space="preserve">5162 Ober trum am See </t>
  </si>
  <si>
    <t xml:space="preserve">5020 Salzburg </t>
  </si>
  <si>
    <t xml:space="preserve">5073 Wals </t>
  </si>
  <si>
    <t xml:space="preserve">1190 Wien </t>
  </si>
  <si>
    <t>Belgien</t>
  </si>
  <si>
    <t xml:space="preserve">1050 Brüssel </t>
  </si>
  <si>
    <t xml:space="preserve">1200 Brüssel </t>
  </si>
  <si>
    <t xml:space="preserve">92100 Boulogne-Billancour t </t>
  </si>
  <si>
    <t xml:space="preserve">94220 Charenton le Pont </t>
  </si>
  <si>
    <t xml:space="preserve">92700 Colombes </t>
  </si>
  <si>
    <t xml:space="preserve">21000 Dijon </t>
  </si>
  <si>
    <t xml:space="preserve">92130 Issy les Moulineaux </t>
  </si>
  <si>
    <t xml:space="preserve">59800 Lille   </t>
  </si>
  <si>
    <t xml:space="preserve">75008 Paris </t>
  </si>
  <si>
    <t xml:space="preserve">75009 Paris </t>
  </si>
  <si>
    <t>verkauft</t>
  </si>
  <si>
    <t xml:space="preserve">93210 Saint Denis </t>
  </si>
  <si>
    <t>Spanien</t>
  </si>
  <si>
    <t xml:space="preserve">28806 Alcalá de Henares (Madrid) </t>
  </si>
  <si>
    <t xml:space="preserve">19200 Azuqueca de Henares (Guadalajara) </t>
  </si>
  <si>
    <t xml:space="preserve">08820 El Prat de Llobregat  </t>
  </si>
  <si>
    <t xml:space="preserve">28906 Getafe (Madrid) </t>
  </si>
  <si>
    <t xml:space="preserve">28050 Madrid </t>
  </si>
  <si>
    <t>II. Über Immobilien-Gesellschaften gehaltene Immobilien mit Euro-Währung</t>
  </si>
  <si>
    <t xml:space="preserve">40474 Düsseldor f </t>
  </si>
  <si>
    <t xml:space="preserve">40545 Düsseldor f </t>
  </si>
  <si>
    <t xml:space="preserve">20457 Hamburg </t>
  </si>
  <si>
    <t>Luxemburg</t>
  </si>
  <si>
    <t xml:space="preserve">2361 Strassen </t>
  </si>
  <si>
    <t xml:space="preserve">2540 Luxemburg-Kirchberg </t>
  </si>
  <si>
    <t xml:space="preserve">24051 Antegnate </t>
  </si>
  <si>
    <t xml:space="preserve">00053 Civitavecchia </t>
  </si>
  <si>
    <t>Frankreich</t>
  </si>
  <si>
    <t xml:space="preserve">75001 Paris </t>
  </si>
  <si>
    <t xml:space="preserve">02006 Albacete </t>
  </si>
  <si>
    <t>III. Über Immobilien-Gesellschaften gehaltene Immobilien in Ländern mit anderer Währung</t>
  </si>
  <si>
    <t>Polen</t>
  </si>
  <si>
    <t xml:space="preserve">00-121 Warschau </t>
  </si>
  <si>
    <t xml:space="preserve">00-121 Warschau  </t>
  </si>
  <si>
    <t>Tschechien</t>
  </si>
  <si>
    <t xml:space="preserve">13 Prag </t>
  </si>
  <si>
    <t>Schweden</t>
  </si>
  <si>
    <t xml:space="preserve">23291 Arlöv </t>
  </si>
  <si>
    <t>Summe</t>
  </si>
  <si>
    <t>Verbindlichkeiten objektbezogen</t>
  </si>
  <si>
    <t>sonst. Verbindlichkeiten und Rückstellungen</t>
  </si>
  <si>
    <t>Liquidität</t>
  </si>
  <si>
    <t>Fondsvermögen</t>
  </si>
  <si>
    <t>Fondsanteile</t>
  </si>
  <si>
    <t>Anteilspreis</t>
  </si>
  <si>
    <t>Liqui. Je Anteil</t>
  </si>
  <si>
    <t>Liqui.quote</t>
  </si>
  <si>
    <t>Versch.quote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</si>
</sst>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0.0%"/>
  </numFmts>
  <fonts count="4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/>
    <xf numFmtId="9" fontId="1" fillId="0" borderId="0"/>
  </cellStyleXfs>
  <cellXfs count="20">
    <xf numFmtId="0" fontId="0" fillId="0" borderId="0" xfId="0"/>
    <xf numFmtId="0" fontId="1" fillId="0" borderId="0" xfId="0" applyFont="1"/>
    <xf numFmtId="9" fontId="1" fillId="0" borderId="0" xfId="2" applyFont="1"/>
    <xf numFmtId="43" fontId="1" fillId="0" borderId="0" xfId="1" applyFont="1"/>
    <xf numFmtId="164" fontId="1" fillId="0" borderId="0" xfId="2" applyNumberFormat="1" applyFont="1"/>
    <xf numFmtId="43" fontId="1" fillId="2" borderId="0" xfId="1" applyFont="1" applyFill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43" fontId="1" fillId="2" borderId="0" xfId="1" applyFont="1" applyFill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/>
    <xf numFmtId="9" fontId="2" fillId="0" borderId="0" xfId="2" applyFont="1"/>
    <xf numFmtId="43" fontId="2" fillId="0" borderId="0" xfId="0" applyNumberFormat="1" applyFont="1"/>
    <xf numFmtId="43" fontId="3" fillId="0" borderId="0" xfId="1" applyFont="1"/>
    <xf numFmtId="43" fontId="2" fillId="0" borderId="0" xfId="1" applyFont="1"/>
    <xf numFmtId="10" fontId="1" fillId="0" borderId="0" xfId="2" applyNumberFormat="1" applyFont="1"/>
    <xf numFmtId="43" fontId="0" fillId="0" borderId="0" xfId="0" applyNumberFormat="1"/>
    <xf numFmtId="3" fontId="0" fillId="0" borderId="0" xfId="0" applyNumberFormat="1"/>
  </cellXfs>
  <cellStyles count="3">
    <cellStyle name="Dezimal" xfId="1" builtinId="3"/>
    <cellStyle name="Prozent" xfId="2" builtinId="5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5"/>
  <sheetViews>
    <sheetView tabSelected="1" topLeftCell="A87" workbookViewId="0">
      <selection activeCell="H92" sqref="H92"/>
    </sheetView>
  </sheetViews>
  <sheetFormatPr baseColWidth="10" defaultRowHeight="12.75"/>
  <cols>
    <col min="1" max="1" width="38.7109375" bestFit="1" customWidth="1"/>
    <col min="2" max="2" width="10.140625" style="2" bestFit="1" customWidth="1"/>
    <col min="3" max="4" width="18.140625" bestFit="1" customWidth="1"/>
    <col min="5" max="6" width="18.140625" style="3" bestFit="1" customWidth="1"/>
    <col min="7" max="9" width="18.140625" bestFit="1" customWidth="1"/>
  </cols>
  <sheetData>
    <row r="1" spans="1:8">
      <c r="A1" s="1" t="s">
        <v>0</v>
      </c>
      <c r="F1" s="5" t="s">
        <v>1</v>
      </c>
    </row>
    <row r="2" spans="1:8" s="9" customFormat="1" ht="25.5">
      <c r="A2" s="6" t="s">
        <v>2</v>
      </c>
      <c r="B2" s="2" t="s">
        <v>3</v>
      </c>
      <c r="C2" s="7" t="s">
        <v>4</v>
      </c>
      <c r="D2" s="8" t="s">
        <v>5</v>
      </c>
      <c r="E2" s="3" t="s">
        <v>6</v>
      </c>
      <c r="F2" s="10" t="s">
        <v>7</v>
      </c>
      <c r="G2" s="11" t="s">
        <v>8</v>
      </c>
    </row>
    <row r="3" spans="1:8">
      <c r="A3" s="12" t="s">
        <v>9</v>
      </c>
      <c r="D3" s="3"/>
      <c r="F3"/>
    </row>
    <row r="4" spans="1:8">
      <c r="A4" t="s">
        <v>10</v>
      </c>
      <c r="B4" s="2">
        <v>1</v>
      </c>
      <c r="C4" s="3">
        <v>25740000</v>
      </c>
      <c r="D4" s="3">
        <f>(1-$G$4)*F4</f>
        <v>18731800</v>
      </c>
      <c r="F4" s="5">
        <v>25660000</v>
      </c>
      <c r="G4" s="13">
        <v>0.27</v>
      </c>
    </row>
    <row r="5" spans="1:8">
      <c r="A5" t="s">
        <v>11</v>
      </c>
      <c r="B5" s="2">
        <v>1</v>
      </c>
      <c r="C5" s="3">
        <v>18060000</v>
      </c>
      <c r="D5" s="3">
        <f t="shared" ref="D5:D68" si="0">(1-$G$4)*F5</f>
        <v>13183800</v>
      </c>
      <c r="F5" s="3">
        <f t="shared" ref="F5:F13" si="1">C5*B5</f>
        <v>18060000</v>
      </c>
      <c r="G5" s="14">
        <f>D96</f>
        <v>39.54456773624365</v>
      </c>
      <c r="H5" s="1" t="s">
        <v>12</v>
      </c>
    </row>
    <row r="6" spans="1:8">
      <c r="A6" t="s">
        <v>13</v>
      </c>
      <c r="B6" s="2">
        <v>1</v>
      </c>
      <c r="C6" s="3">
        <v>67440000</v>
      </c>
      <c r="D6" s="3">
        <f>(1-$G$4)*F6</f>
        <v>49231200</v>
      </c>
      <c r="F6" s="3">
        <f t="shared" si="1"/>
        <v>67440000</v>
      </c>
      <c r="G6" s="14"/>
      <c r="H6" s="1"/>
    </row>
    <row r="7" spans="1:8">
      <c r="A7" t="s">
        <v>14</v>
      </c>
      <c r="B7" s="2">
        <v>1</v>
      </c>
      <c r="C7" s="3">
        <v>41890000</v>
      </c>
      <c r="D7" s="3">
        <f t="shared" si="0"/>
        <v>30579700</v>
      </c>
      <c r="F7" s="3">
        <f t="shared" si="1"/>
        <v>41890000</v>
      </c>
    </row>
    <row r="8" spans="1:8">
      <c r="A8" t="s">
        <v>15</v>
      </c>
      <c r="B8" s="2">
        <v>1</v>
      </c>
      <c r="C8" s="3">
        <v>43990000</v>
      </c>
      <c r="D8" s="3">
        <f t="shared" si="0"/>
        <v>32112700</v>
      </c>
      <c r="F8" s="3">
        <f t="shared" si="1"/>
        <v>43990000</v>
      </c>
    </row>
    <row r="9" spans="1:8">
      <c r="A9" t="s">
        <v>16</v>
      </c>
      <c r="B9" s="2">
        <v>1</v>
      </c>
      <c r="C9" s="3">
        <v>23000000</v>
      </c>
      <c r="D9" s="3">
        <f t="shared" si="0"/>
        <v>16790000</v>
      </c>
      <c r="F9" s="3">
        <f t="shared" si="1"/>
        <v>23000000</v>
      </c>
    </row>
    <row r="10" spans="1:8">
      <c r="A10" t="s">
        <v>17</v>
      </c>
      <c r="B10" s="2">
        <v>1</v>
      </c>
      <c r="C10" s="3">
        <v>32800000</v>
      </c>
      <c r="D10" s="3">
        <f t="shared" si="0"/>
        <v>23944000</v>
      </c>
      <c r="F10" s="3">
        <f t="shared" si="1"/>
        <v>32800000</v>
      </c>
    </row>
    <row r="11" spans="1:8">
      <c r="A11" t="s">
        <v>18</v>
      </c>
      <c r="B11" s="2">
        <v>1</v>
      </c>
      <c r="C11" s="3">
        <v>84950000</v>
      </c>
      <c r="D11" s="3">
        <f t="shared" si="0"/>
        <v>62013500</v>
      </c>
      <c r="F11" s="3">
        <f t="shared" si="1"/>
        <v>84950000</v>
      </c>
    </row>
    <row r="12" spans="1:8">
      <c r="A12" t="s">
        <v>19</v>
      </c>
      <c r="B12" s="2">
        <v>1</v>
      </c>
      <c r="C12" s="3">
        <v>34780000</v>
      </c>
      <c r="D12" s="3">
        <f t="shared" si="0"/>
        <v>24214100</v>
      </c>
      <c r="F12" s="5">
        <v>33170000</v>
      </c>
    </row>
    <row r="13" spans="1:8">
      <c r="A13" t="s">
        <v>20</v>
      </c>
      <c r="B13" s="2">
        <v>1</v>
      </c>
      <c r="C13" s="3">
        <v>13730000</v>
      </c>
      <c r="D13" s="3">
        <f t="shared" si="0"/>
        <v>10022900</v>
      </c>
      <c r="F13" s="3">
        <f t="shared" si="1"/>
        <v>13730000</v>
      </c>
    </row>
    <row r="14" spans="1:8">
      <c r="A14" s="12" t="s">
        <v>21</v>
      </c>
      <c r="C14" s="3"/>
      <c r="D14" s="3">
        <f t="shared" si="0"/>
        <v>0</v>
      </c>
    </row>
    <row r="15" spans="1:8">
      <c r="A15" t="s">
        <v>22</v>
      </c>
      <c r="B15" s="2">
        <v>1</v>
      </c>
      <c r="C15" s="3">
        <v>99660000</v>
      </c>
      <c r="D15" s="3">
        <f t="shared" si="0"/>
        <v>72751800</v>
      </c>
      <c r="F15" s="3">
        <f t="shared" ref="F15:F22" si="2">C15*B15</f>
        <v>99660000</v>
      </c>
    </row>
    <row r="16" spans="1:8">
      <c r="A16" t="s">
        <v>23</v>
      </c>
      <c r="B16" s="2">
        <v>1</v>
      </c>
      <c r="C16" s="3">
        <v>39570000</v>
      </c>
      <c r="D16" s="3">
        <f t="shared" si="0"/>
        <v>28886100</v>
      </c>
      <c r="F16" s="3">
        <f t="shared" si="2"/>
        <v>39570000</v>
      </c>
    </row>
    <row r="17" spans="1:6">
      <c r="A17" t="s">
        <v>24</v>
      </c>
      <c r="B17" s="2">
        <v>1</v>
      </c>
      <c r="C17" s="3">
        <v>32310000</v>
      </c>
      <c r="D17" s="3">
        <f t="shared" si="0"/>
        <v>23586300</v>
      </c>
      <c r="F17" s="3">
        <f t="shared" si="2"/>
        <v>32310000</v>
      </c>
    </row>
    <row r="18" spans="1:6">
      <c r="A18" t="s">
        <v>25</v>
      </c>
      <c r="B18" s="2">
        <v>1</v>
      </c>
      <c r="C18" s="3">
        <v>89540000</v>
      </c>
      <c r="D18" s="3">
        <f t="shared" si="0"/>
        <v>65364200</v>
      </c>
      <c r="F18" s="3">
        <f t="shared" si="2"/>
        <v>89540000</v>
      </c>
    </row>
    <row r="19" spans="1:6">
      <c r="A19" t="s">
        <v>26</v>
      </c>
      <c r="B19" s="2">
        <v>1</v>
      </c>
      <c r="C19" s="3">
        <v>25240000</v>
      </c>
      <c r="D19" s="3">
        <f t="shared" si="0"/>
        <v>18425200</v>
      </c>
      <c r="F19" s="3">
        <f t="shared" si="2"/>
        <v>25240000</v>
      </c>
    </row>
    <row r="20" spans="1:6">
      <c r="A20" t="s">
        <v>27</v>
      </c>
      <c r="B20" s="2">
        <v>1</v>
      </c>
      <c r="C20" s="3">
        <v>58650000</v>
      </c>
      <c r="D20" s="3">
        <f t="shared" si="0"/>
        <v>42814500</v>
      </c>
      <c r="F20" s="3">
        <f t="shared" si="2"/>
        <v>58650000</v>
      </c>
    </row>
    <row r="21" spans="1:6">
      <c r="A21" t="s">
        <v>28</v>
      </c>
      <c r="B21" s="2">
        <v>1</v>
      </c>
      <c r="C21" s="3">
        <v>22830000</v>
      </c>
      <c r="D21" s="3">
        <f t="shared" si="0"/>
        <v>16665900</v>
      </c>
      <c r="F21" s="3">
        <f t="shared" si="2"/>
        <v>22830000</v>
      </c>
    </row>
    <row r="22" spans="1:6">
      <c r="A22" t="s">
        <v>29</v>
      </c>
      <c r="B22" s="2">
        <v>1</v>
      </c>
      <c r="C22" s="3">
        <v>59350000</v>
      </c>
      <c r="D22" s="3">
        <f t="shared" si="0"/>
        <v>43325500</v>
      </c>
      <c r="F22" s="3">
        <f t="shared" si="2"/>
        <v>59350000</v>
      </c>
    </row>
    <row r="23" spans="1:6">
      <c r="A23" s="12" t="s">
        <v>30</v>
      </c>
      <c r="C23" s="3"/>
      <c r="D23" s="3">
        <f t="shared" si="0"/>
        <v>0</v>
      </c>
    </row>
    <row r="24" spans="1:6">
      <c r="A24" t="s">
        <v>31</v>
      </c>
      <c r="B24" s="2">
        <v>1</v>
      </c>
      <c r="C24" s="3">
        <v>93540000</v>
      </c>
      <c r="D24" s="3">
        <f t="shared" si="0"/>
        <v>64152400</v>
      </c>
      <c r="F24" s="5">
        <v>87880000</v>
      </c>
    </row>
    <row r="25" spans="1:6">
      <c r="A25" t="s">
        <v>32</v>
      </c>
      <c r="B25" s="2">
        <v>1</v>
      </c>
      <c r="C25" s="3">
        <v>24500000</v>
      </c>
      <c r="D25" s="3">
        <f t="shared" si="0"/>
        <v>17885000</v>
      </c>
      <c r="F25" s="3">
        <f>C25*B25</f>
        <v>24500000</v>
      </c>
    </row>
    <row r="26" spans="1:6">
      <c r="A26" t="s">
        <v>33</v>
      </c>
      <c r="B26" s="2">
        <v>1</v>
      </c>
      <c r="C26" s="3">
        <v>46080000</v>
      </c>
      <c r="D26" s="3">
        <f t="shared" si="0"/>
        <v>33638400</v>
      </c>
      <c r="F26" s="3">
        <f>C26*B26</f>
        <v>46080000</v>
      </c>
    </row>
    <row r="27" spans="1:6">
      <c r="A27" t="s">
        <v>34</v>
      </c>
      <c r="B27" s="2">
        <v>1</v>
      </c>
      <c r="C27" s="3">
        <v>39960000</v>
      </c>
      <c r="D27" s="3">
        <f t="shared" si="0"/>
        <v>24783500</v>
      </c>
      <c r="F27" s="5">
        <v>33950000</v>
      </c>
    </row>
    <row r="28" spans="1:6">
      <c r="A28" s="12" t="s">
        <v>35</v>
      </c>
      <c r="C28" s="3"/>
      <c r="D28" s="3">
        <f t="shared" si="0"/>
        <v>0</v>
      </c>
      <c r="E28" s="15"/>
    </row>
    <row r="29" spans="1:6">
      <c r="A29" t="s">
        <v>36</v>
      </c>
      <c r="B29" s="2">
        <v>1</v>
      </c>
      <c r="C29" s="3">
        <v>14460000</v>
      </c>
      <c r="D29" s="3">
        <f t="shared" si="0"/>
        <v>10555800</v>
      </c>
      <c r="E29" s="15"/>
      <c r="F29" s="3">
        <f t="shared" ref="F29:F37" si="3">C29*B29</f>
        <v>14460000</v>
      </c>
    </row>
    <row r="30" spans="1:6">
      <c r="A30" t="s">
        <v>37</v>
      </c>
      <c r="B30" s="2">
        <v>1</v>
      </c>
      <c r="C30" s="3">
        <v>16970000</v>
      </c>
      <c r="D30" s="3">
        <f t="shared" si="0"/>
        <v>12388100</v>
      </c>
      <c r="F30" s="3">
        <f t="shared" si="3"/>
        <v>16970000</v>
      </c>
    </row>
    <row r="31" spans="1:6">
      <c r="A31" t="s">
        <v>37</v>
      </c>
      <c r="B31" s="2">
        <v>1</v>
      </c>
      <c r="C31" s="3">
        <v>4500000</v>
      </c>
      <c r="D31" s="3">
        <f t="shared" si="0"/>
        <v>3285000</v>
      </c>
      <c r="F31" s="3">
        <f t="shared" si="3"/>
        <v>4500000</v>
      </c>
    </row>
    <row r="32" spans="1:6">
      <c r="A32" t="s">
        <v>37</v>
      </c>
      <c r="B32" s="2">
        <v>1</v>
      </c>
      <c r="C32" s="3">
        <v>14470000</v>
      </c>
      <c r="D32" s="3">
        <f t="shared" si="0"/>
        <v>10563100</v>
      </c>
      <c r="F32" s="3">
        <f t="shared" si="3"/>
        <v>14470000</v>
      </c>
    </row>
    <row r="33" spans="1:14">
      <c r="A33" t="s">
        <v>38</v>
      </c>
      <c r="B33" s="2">
        <v>1</v>
      </c>
      <c r="C33" s="3">
        <v>3420000</v>
      </c>
      <c r="D33" s="3">
        <f t="shared" si="0"/>
        <v>2496600</v>
      </c>
      <c r="F33" s="3">
        <f t="shared" si="3"/>
        <v>3420000</v>
      </c>
    </row>
    <row r="34" spans="1:14">
      <c r="A34" t="s">
        <v>38</v>
      </c>
      <c r="B34" s="2">
        <v>1</v>
      </c>
      <c r="C34" s="3">
        <v>29830000</v>
      </c>
      <c r="D34" s="3">
        <f t="shared" si="0"/>
        <v>21775900</v>
      </c>
      <c r="F34" s="3">
        <f t="shared" si="3"/>
        <v>29830000</v>
      </c>
    </row>
    <row r="35" spans="1:14">
      <c r="A35" t="s">
        <v>38</v>
      </c>
      <c r="B35" s="2">
        <v>1</v>
      </c>
      <c r="C35" s="3">
        <v>4060000</v>
      </c>
      <c r="D35" s="3">
        <f t="shared" si="0"/>
        <v>2963800</v>
      </c>
      <c r="F35" s="3">
        <f t="shared" si="3"/>
        <v>4060000</v>
      </c>
      <c r="H35" s="12"/>
      <c r="J35" s="3"/>
      <c r="K35" s="4"/>
      <c r="L35" s="3"/>
    </row>
    <row r="36" spans="1:14">
      <c r="A36" t="s">
        <v>38</v>
      </c>
      <c r="B36" s="2">
        <v>1</v>
      </c>
      <c r="C36" s="3">
        <v>26780000</v>
      </c>
      <c r="D36" s="3">
        <f t="shared" si="0"/>
        <v>19549400</v>
      </c>
      <c r="F36" s="3">
        <f t="shared" si="3"/>
        <v>26780000</v>
      </c>
      <c r="I36" s="1"/>
      <c r="J36" s="3"/>
      <c r="K36" s="4"/>
      <c r="L36" s="3"/>
      <c r="M36" s="1"/>
    </row>
    <row r="37" spans="1:14">
      <c r="A37" t="s">
        <v>39</v>
      </c>
      <c r="B37" s="2">
        <v>1</v>
      </c>
      <c r="C37" s="3">
        <v>7590000</v>
      </c>
      <c r="D37" s="3">
        <f t="shared" si="0"/>
        <v>5540700</v>
      </c>
      <c r="F37" s="3">
        <f t="shared" si="3"/>
        <v>7590000</v>
      </c>
      <c r="I37" s="3"/>
      <c r="J37" s="2"/>
      <c r="K37" s="3"/>
      <c r="L37" s="2"/>
      <c r="M37" s="3"/>
    </row>
    <row r="38" spans="1:14">
      <c r="A38" s="12" t="s">
        <v>40</v>
      </c>
      <c r="C38" s="3"/>
      <c r="D38" s="3">
        <f t="shared" si="0"/>
        <v>0</v>
      </c>
      <c r="I38" s="3"/>
      <c r="J38" s="2"/>
      <c r="K38" s="3"/>
      <c r="L38" s="2"/>
      <c r="M38" s="3"/>
    </row>
    <row r="39" spans="1:14">
      <c r="A39" t="s">
        <v>41</v>
      </c>
      <c r="B39" s="2">
        <v>1</v>
      </c>
      <c r="C39" s="3">
        <v>10345000</v>
      </c>
      <c r="D39" s="3">
        <f t="shared" si="0"/>
        <v>7124800</v>
      </c>
      <c r="F39" s="5">
        <v>9760000</v>
      </c>
      <c r="I39" s="3"/>
      <c r="J39" s="2"/>
      <c r="K39" s="3"/>
      <c r="L39" s="2"/>
      <c r="M39" s="3"/>
    </row>
    <row r="40" spans="1:14">
      <c r="A40" t="s">
        <v>42</v>
      </c>
      <c r="B40" s="2">
        <v>1</v>
      </c>
      <c r="C40" s="3">
        <v>30700000</v>
      </c>
      <c r="D40" s="3">
        <f t="shared" si="0"/>
        <v>22411000</v>
      </c>
      <c r="F40" s="3">
        <f t="shared" ref="F40:F50" si="4">C40*B40</f>
        <v>30700000</v>
      </c>
      <c r="I40" s="3"/>
      <c r="K40" s="4"/>
      <c r="L40" s="3"/>
      <c r="M40" s="3"/>
      <c r="N40" s="1"/>
    </row>
    <row r="41" spans="1:14">
      <c r="A41" t="s">
        <v>43</v>
      </c>
      <c r="B41" s="2">
        <v>1</v>
      </c>
      <c r="C41" s="3">
        <v>116190000</v>
      </c>
      <c r="D41" s="3">
        <f t="shared" si="0"/>
        <v>79891200</v>
      </c>
      <c r="F41" s="5">
        <v>109440000</v>
      </c>
      <c r="J41" s="3"/>
      <c r="K41" s="4"/>
      <c r="L41" s="3"/>
      <c r="M41" s="3"/>
      <c r="N41" s="1"/>
    </row>
    <row r="42" spans="1:14">
      <c r="A42" t="s">
        <v>43</v>
      </c>
      <c r="B42" s="2">
        <v>1</v>
      </c>
      <c r="C42" s="3">
        <v>27970000</v>
      </c>
      <c r="D42" s="3">
        <f t="shared" si="0"/>
        <v>20418100</v>
      </c>
      <c r="F42" s="3">
        <f t="shared" si="4"/>
        <v>27970000</v>
      </c>
      <c r="J42" s="3"/>
      <c r="K42" s="4"/>
      <c r="L42" s="3"/>
    </row>
    <row r="43" spans="1:14">
      <c r="A43" t="s">
        <v>44</v>
      </c>
      <c r="B43" s="2">
        <v>1</v>
      </c>
      <c r="C43" s="3">
        <v>277860000</v>
      </c>
      <c r="D43" s="3">
        <f t="shared" si="0"/>
        <v>202837800</v>
      </c>
      <c r="F43" s="3">
        <f t="shared" si="4"/>
        <v>277860000</v>
      </c>
      <c r="J43" s="3"/>
      <c r="K43" s="4"/>
      <c r="L43" s="3"/>
    </row>
    <row r="44" spans="1:14">
      <c r="A44" t="s">
        <v>45</v>
      </c>
      <c r="B44" s="2">
        <v>1</v>
      </c>
      <c r="C44" s="3">
        <v>173400000</v>
      </c>
      <c r="D44" s="3">
        <f t="shared" si="0"/>
        <v>126582000</v>
      </c>
      <c r="F44" s="3">
        <f t="shared" si="4"/>
        <v>173400000</v>
      </c>
    </row>
    <row r="45" spans="1:14">
      <c r="A45" t="s">
        <v>46</v>
      </c>
      <c r="B45" s="2">
        <v>1</v>
      </c>
      <c r="C45" s="3">
        <v>22330000</v>
      </c>
      <c r="D45" s="3">
        <f t="shared" si="0"/>
        <v>16300900</v>
      </c>
      <c r="F45" s="3">
        <f t="shared" si="4"/>
        <v>22330000</v>
      </c>
    </row>
    <row r="46" spans="1:14">
      <c r="A46" t="s">
        <v>47</v>
      </c>
      <c r="B46" s="2">
        <v>1</v>
      </c>
      <c r="C46" s="3">
        <v>99320000</v>
      </c>
      <c r="D46" s="3">
        <f t="shared" si="0"/>
        <v>72503600</v>
      </c>
      <c r="F46" s="3">
        <f t="shared" si="4"/>
        <v>99320000</v>
      </c>
    </row>
    <row r="47" spans="1:14">
      <c r="A47" t="s">
        <v>48</v>
      </c>
      <c r="B47" s="2">
        <v>1</v>
      </c>
      <c r="C47" s="3">
        <v>55300000</v>
      </c>
      <c r="D47" s="3">
        <f t="shared" si="0"/>
        <v>40369000</v>
      </c>
      <c r="F47" s="3">
        <f t="shared" si="4"/>
        <v>55300000</v>
      </c>
    </row>
    <row r="48" spans="1:14">
      <c r="A48" t="s">
        <v>49</v>
      </c>
      <c r="B48" s="2">
        <v>1</v>
      </c>
      <c r="C48" s="3">
        <v>25880000</v>
      </c>
      <c r="D48" s="3">
        <f t="shared" si="0"/>
        <v>18892400</v>
      </c>
      <c r="F48" s="3">
        <f t="shared" si="4"/>
        <v>25880000</v>
      </c>
    </row>
    <row r="49" spans="1:7">
      <c r="A49" t="s">
        <v>50</v>
      </c>
      <c r="B49" s="2">
        <v>1</v>
      </c>
      <c r="C49" s="3"/>
      <c r="D49" s="3"/>
      <c r="F49" s="5"/>
      <c r="G49" t="s">
        <v>51</v>
      </c>
    </row>
    <row r="50" spans="1:7">
      <c r="A50" t="s">
        <v>52</v>
      </c>
      <c r="B50" s="2">
        <v>1</v>
      </c>
      <c r="C50" s="3">
        <v>96420000</v>
      </c>
      <c r="D50" s="3">
        <f t="shared" si="0"/>
        <v>70386600</v>
      </c>
      <c r="F50" s="3">
        <f t="shared" si="4"/>
        <v>96420000</v>
      </c>
    </row>
    <row r="51" spans="1:7">
      <c r="A51" s="12" t="s">
        <v>53</v>
      </c>
      <c r="C51" s="3"/>
      <c r="D51" s="3">
        <f t="shared" si="0"/>
        <v>0</v>
      </c>
    </row>
    <row r="52" spans="1:7">
      <c r="A52" t="s">
        <v>54</v>
      </c>
      <c r="B52" s="2">
        <v>1</v>
      </c>
      <c r="C52" s="3">
        <v>49570000</v>
      </c>
      <c r="D52" s="3">
        <f t="shared" si="0"/>
        <v>36186100</v>
      </c>
      <c r="F52" s="3">
        <f>C52*B52</f>
        <v>49570000</v>
      </c>
    </row>
    <row r="53" spans="1:7">
      <c r="A53" t="s">
        <v>55</v>
      </c>
      <c r="B53" s="2">
        <v>1</v>
      </c>
      <c r="C53" s="3">
        <v>24525000</v>
      </c>
      <c r="D53" s="3">
        <f t="shared" si="0"/>
        <v>17903250</v>
      </c>
      <c r="F53" s="3">
        <f>C53*B53</f>
        <v>24525000</v>
      </c>
    </row>
    <row r="54" spans="1:7">
      <c r="A54" t="s">
        <v>56</v>
      </c>
      <c r="B54" s="2">
        <v>1</v>
      </c>
      <c r="C54" s="3">
        <v>17330000</v>
      </c>
      <c r="D54" s="3">
        <f t="shared" si="0"/>
        <v>12650900</v>
      </c>
      <c r="F54" s="3">
        <f>C54*B54</f>
        <v>17330000</v>
      </c>
    </row>
    <row r="55" spans="1:7">
      <c r="A55" t="s">
        <v>57</v>
      </c>
      <c r="B55" s="2">
        <v>1</v>
      </c>
      <c r="C55" s="3">
        <v>29700000</v>
      </c>
      <c r="D55" s="3">
        <f t="shared" si="0"/>
        <v>21681000</v>
      </c>
      <c r="F55" s="3">
        <f>C55*B55</f>
        <v>29700000</v>
      </c>
    </row>
    <row r="56" spans="1:7">
      <c r="A56" t="s">
        <v>58</v>
      </c>
      <c r="B56" s="2">
        <v>1</v>
      </c>
      <c r="C56" s="3">
        <v>54480000</v>
      </c>
      <c r="D56" s="3">
        <f t="shared" si="0"/>
        <v>39770400</v>
      </c>
      <c r="F56" s="3">
        <f>C56*B56</f>
        <v>54480000</v>
      </c>
    </row>
    <row r="57" spans="1:7">
      <c r="A57" s="12" t="s">
        <v>59</v>
      </c>
      <c r="C57" s="3"/>
      <c r="D57" s="3">
        <f t="shared" si="0"/>
        <v>0</v>
      </c>
    </row>
    <row r="58" spans="1:7">
      <c r="A58" s="12" t="s">
        <v>9</v>
      </c>
      <c r="C58" s="3"/>
      <c r="D58" s="3">
        <f t="shared" si="0"/>
        <v>0</v>
      </c>
    </row>
    <row r="59" spans="1:7">
      <c r="A59" t="s">
        <v>60</v>
      </c>
      <c r="B59" s="2">
        <v>0.55000000000000004</v>
      </c>
      <c r="C59" s="3">
        <v>236600000</v>
      </c>
      <c r="D59" s="3">
        <f t="shared" si="0"/>
        <v>94994900.000000015</v>
      </c>
      <c r="F59" s="3">
        <f>C59*B59</f>
        <v>130130000.00000001</v>
      </c>
    </row>
    <row r="60" spans="1:7">
      <c r="A60" t="s">
        <v>61</v>
      </c>
      <c r="B60" s="2">
        <v>0.94900000000000007</v>
      </c>
      <c r="C60" s="3">
        <v>104055000</v>
      </c>
      <c r="D60" s="3">
        <f t="shared" si="0"/>
        <v>72086182.349999994</v>
      </c>
      <c r="F60" s="3">
        <f>C60*B60</f>
        <v>98748195</v>
      </c>
    </row>
    <row r="61" spans="1:7">
      <c r="A61" t="s">
        <v>62</v>
      </c>
      <c r="B61" s="2">
        <v>1</v>
      </c>
      <c r="C61" s="3">
        <v>39680000</v>
      </c>
      <c r="D61" s="3">
        <f t="shared" si="0"/>
        <v>28966400</v>
      </c>
      <c r="F61" s="3">
        <f>C61*B61</f>
        <v>39680000</v>
      </c>
    </row>
    <row r="62" spans="1:7">
      <c r="A62" s="12" t="s">
        <v>63</v>
      </c>
      <c r="C62" s="3"/>
      <c r="D62" s="3">
        <f t="shared" si="0"/>
        <v>0</v>
      </c>
      <c r="E62" s="3">
        <v>37015</v>
      </c>
    </row>
    <row r="63" spans="1:7">
      <c r="A63" t="s">
        <v>64</v>
      </c>
      <c r="B63" s="2">
        <v>1</v>
      </c>
      <c r="C63" s="3">
        <v>71160000</v>
      </c>
      <c r="D63" s="3">
        <f t="shared" si="0"/>
        <v>51946800</v>
      </c>
      <c r="F63" s="3">
        <f>C63*B63</f>
        <v>71160000</v>
      </c>
    </row>
    <row r="64" spans="1:7">
      <c r="A64" t="s">
        <v>64</v>
      </c>
      <c r="B64" s="2">
        <v>1</v>
      </c>
      <c r="C64" s="3">
        <v>24580000</v>
      </c>
      <c r="D64" s="3">
        <f t="shared" si="0"/>
        <v>17943400</v>
      </c>
      <c r="F64" s="3">
        <f>C64*B64</f>
        <v>24580000</v>
      </c>
    </row>
    <row r="65" spans="1:6">
      <c r="A65" t="s">
        <v>65</v>
      </c>
      <c r="B65" s="2">
        <v>1</v>
      </c>
      <c r="C65" s="3">
        <v>70240000</v>
      </c>
      <c r="D65" s="3">
        <f t="shared" si="0"/>
        <v>51129200</v>
      </c>
      <c r="F65" s="5">
        <v>70040000</v>
      </c>
    </row>
    <row r="66" spans="1:6">
      <c r="A66" s="12" t="s">
        <v>35</v>
      </c>
      <c r="C66" s="3"/>
      <c r="D66" s="3">
        <f t="shared" si="0"/>
        <v>0</v>
      </c>
    </row>
    <row r="67" spans="1:6">
      <c r="A67" t="s">
        <v>38</v>
      </c>
      <c r="B67" s="2">
        <v>0.99900000000000011</v>
      </c>
      <c r="C67" s="3">
        <v>16510000</v>
      </c>
      <c r="D67" s="3">
        <f t="shared" si="0"/>
        <v>12040247.700000001</v>
      </c>
      <c r="F67" s="3">
        <f>C67*B67</f>
        <v>16493490.000000002</v>
      </c>
    </row>
    <row r="68" spans="1:6">
      <c r="A68" t="s">
        <v>38</v>
      </c>
      <c r="B68" s="2">
        <v>0.99900000000000011</v>
      </c>
      <c r="C68" s="3">
        <v>13240000</v>
      </c>
      <c r="D68" s="3">
        <f t="shared" si="0"/>
        <v>9655534.8000000007</v>
      </c>
      <c r="F68" s="3">
        <f>C68*B68</f>
        <v>13226760.000000002</v>
      </c>
    </row>
    <row r="69" spans="1:6">
      <c r="A69" t="s">
        <v>38</v>
      </c>
      <c r="B69" s="2">
        <v>0.99900000000000011</v>
      </c>
      <c r="C69" s="3">
        <v>4730000</v>
      </c>
      <c r="D69" s="3">
        <f t="shared" ref="D69:D89" si="5">(1-$G$4)*F69</f>
        <v>3449447.1000000006</v>
      </c>
      <c r="F69" s="3">
        <f>C69*B69</f>
        <v>4725270.0000000009</v>
      </c>
    </row>
    <row r="70" spans="1:6">
      <c r="A70" s="12" t="s">
        <v>30</v>
      </c>
      <c r="C70" s="3"/>
      <c r="D70" s="3">
        <f t="shared" si="5"/>
        <v>0</v>
      </c>
      <c r="E70" s="3">
        <v>44780</v>
      </c>
    </row>
    <row r="71" spans="1:6">
      <c r="A71" t="s">
        <v>66</v>
      </c>
      <c r="B71" s="2">
        <v>0.9</v>
      </c>
      <c r="C71" s="3">
        <v>151100000</v>
      </c>
      <c r="D71" s="3">
        <f t="shared" si="5"/>
        <v>99272700</v>
      </c>
      <c r="F71" s="3">
        <f>C71*B71</f>
        <v>135990000</v>
      </c>
    </row>
    <row r="72" spans="1:6">
      <c r="A72" t="s">
        <v>67</v>
      </c>
      <c r="B72" s="2">
        <v>1</v>
      </c>
      <c r="C72" s="3">
        <v>27060000</v>
      </c>
      <c r="D72" s="3">
        <f t="shared" si="5"/>
        <v>19753800</v>
      </c>
      <c r="F72" s="3">
        <f>C72*B72</f>
        <v>27060000</v>
      </c>
    </row>
    <row r="73" spans="1:6">
      <c r="A73" t="s">
        <v>33</v>
      </c>
      <c r="B73" s="2">
        <v>1</v>
      </c>
      <c r="C73" s="3">
        <v>99350000</v>
      </c>
      <c r="D73" s="3">
        <f t="shared" si="5"/>
        <v>72525500</v>
      </c>
      <c r="F73" s="3">
        <f>C73*B73</f>
        <v>99350000</v>
      </c>
    </row>
    <row r="74" spans="1:6">
      <c r="A74" s="12" t="s">
        <v>68</v>
      </c>
      <c r="C74" s="3"/>
      <c r="D74" s="3">
        <f t="shared" si="5"/>
        <v>0</v>
      </c>
    </row>
    <row r="75" spans="1:6">
      <c r="A75" t="s">
        <v>69</v>
      </c>
      <c r="B75" s="2">
        <v>1</v>
      </c>
      <c r="C75" s="3">
        <v>30155000</v>
      </c>
      <c r="D75" s="3">
        <f t="shared" si="5"/>
        <v>22013150</v>
      </c>
      <c r="F75" s="3">
        <f>C75*B75</f>
        <v>30155000</v>
      </c>
    </row>
    <row r="76" spans="1:6">
      <c r="A76" s="12" t="s">
        <v>53</v>
      </c>
      <c r="C76" s="3"/>
      <c r="D76" s="3">
        <f t="shared" si="5"/>
        <v>0</v>
      </c>
    </row>
    <row r="77" spans="1:6">
      <c r="A77" t="s">
        <v>70</v>
      </c>
      <c r="B77" s="2">
        <v>1</v>
      </c>
      <c r="C77" s="3">
        <v>52800000</v>
      </c>
      <c r="D77" s="3">
        <f t="shared" si="5"/>
        <v>38544000</v>
      </c>
      <c r="F77" s="3">
        <f>C77*B77</f>
        <v>52800000</v>
      </c>
    </row>
    <row r="78" spans="1:6">
      <c r="A78" s="12" t="s">
        <v>71</v>
      </c>
      <c r="C78" s="3"/>
      <c r="D78" s="3">
        <f t="shared" si="5"/>
        <v>0</v>
      </c>
    </row>
    <row r="79" spans="1:6">
      <c r="A79" s="12" t="s">
        <v>72</v>
      </c>
      <c r="C79" s="3"/>
      <c r="D79" s="3">
        <f t="shared" si="5"/>
        <v>0</v>
      </c>
      <c r="E79" s="3">
        <v>79200</v>
      </c>
    </row>
    <row r="80" spans="1:6">
      <c r="A80" t="s">
        <v>73</v>
      </c>
      <c r="B80" s="2">
        <v>0.49</v>
      </c>
      <c r="C80" s="3">
        <v>58550000</v>
      </c>
      <c r="D80" s="3">
        <f t="shared" si="5"/>
        <v>20943335</v>
      </c>
      <c r="F80" s="3">
        <f>C80*B80</f>
        <v>28689500</v>
      </c>
    </row>
    <row r="81" spans="1:7">
      <c r="A81" t="s">
        <v>74</v>
      </c>
      <c r="B81" s="2">
        <v>0.49</v>
      </c>
      <c r="C81" s="3">
        <v>28450000</v>
      </c>
      <c r="D81" s="3">
        <f t="shared" si="5"/>
        <v>10176565</v>
      </c>
      <c r="F81" s="3">
        <f>C81*B81</f>
        <v>13940500</v>
      </c>
    </row>
    <row r="82" spans="1:7">
      <c r="A82" t="s">
        <v>73</v>
      </c>
      <c r="B82" s="2">
        <v>0.49</v>
      </c>
      <c r="C82" s="3">
        <v>81860000</v>
      </c>
      <c r="D82" s="3">
        <f t="shared" si="5"/>
        <v>29281322</v>
      </c>
      <c r="F82" s="3">
        <f>C82*B82</f>
        <v>40111400</v>
      </c>
    </row>
    <row r="83" spans="1:7">
      <c r="A83" t="s">
        <v>73</v>
      </c>
      <c r="B83" s="2">
        <v>0.49</v>
      </c>
      <c r="C83" s="3">
        <v>66020000</v>
      </c>
      <c r="D83" s="3">
        <f t="shared" si="5"/>
        <v>23615354</v>
      </c>
      <c r="F83" s="3">
        <f>C83*B83</f>
        <v>32349800</v>
      </c>
    </row>
    <row r="84" spans="1:7">
      <c r="A84" t="s">
        <v>73</v>
      </c>
      <c r="B84" s="2">
        <v>0.49</v>
      </c>
      <c r="C84" s="3">
        <v>64930000</v>
      </c>
      <c r="D84" s="3">
        <f t="shared" si="5"/>
        <v>23225461</v>
      </c>
      <c r="F84" s="3">
        <f>C84*B84</f>
        <v>31815700</v>
      </c>
    </row>
    <row r="85" spans="1:7">
      <c r="A85" s="12" t="s">
        <v>75</v>
      </c>
      <c r="C85" s="3"/>
      <c r="D85" s="3">
        <f t="shared" si="5"/>
        <v>0</v>
      </c>
    </row>
    <row r="86" spans="1:7">
      <c r="A86" t="s">
        <v>76</v>
      </c>
      <c r="B86" s="2">
        <v>1</v>
      </c>
      <c r="C86" s="3">
        <v>38260000</v>
      </c>
      <c r="D86" s="3">
        <f t="shared" si="5"/>
        <v>27929800</v>
      </c>
      <c r="F86" s="3">
        <f>C86*B86</f>
        <v>38260000</v>
      </c>
    </row>
    <row r="87" spans="1:7">
      <c r="A87" s="12" t="s">
        <v>77</v>
      </c>
      <c r="C87" s="3"/>
      <c r="D87" s="3">
        <f t="shared" si="5"/>
        <v>0</v>
      </c>
    </row>
    <row r="88" spans="1:7">
      <c r="A88" t="s">
        <v>78</v>
      </c>
      <c r="B88" s="2">
        <v>1</v>
      </c>
      <c r="C88" s="3">
        <v>41446916</v>
      </c>
      <c r="D88" s="3">
        <f t="shared" si="5"/>
        <v>30256248.68</v>
      </c>
      <c r="F88" s="3">
        <f>C88*B88</f>
        <v>41446916</v>
      </c>
    </row>
    <row r="89" spans="1:7">
      <c r="A89" t="s">
        <v>78</v>
      </c>
      <c r="B89" s="2">
        <v>1</v>
      </c>
      <c r="C89" s="3">
        <v>37991271</v>
      </c>
      <c r="D89" s="3">
        <f t="shared" si="5"/>
        <v>27733627.829999998</v>
      </c>
      <c r="F89" s="3">
        <f>C89*B89</f>
        <v>37991271</v>
      </c>
    </row>
    <row r="90" spans="1:7">
      <c r="A90" s="12" t="s">
        <v>79</v>
      </c>
      <c r="B90" s="12"/>
      <c r="C90" s="16">
        <f>SUM(C2:C89)</f>
        <v>3609778187</v>
      </c>
      <c r="D90" s="16">
        <f>SUM(D2:D89)</f>
        <v>2415612925.4599996</v>
      </c>
      <c r="F90" s="16">
        <f>SUM(F2:F89)</f>
        <v>3309058802</v>
      </c>
    </row>
    <row r="91" spans="1:7">
      <c r="A91" s="12" t="s">
        <v>80</v>
      </c>
      <c r="B91"/>
      <c r="D91" s="3"/>
      <c r="E91" s="4"/>
      <c r="F91"/>
      <c r="G91" s="17"/>
    </row>
    <row r="92" spans="1:7">
      <c r="A92" s="12" t="s">
        <v>81</v>
      </c>
      <c r="B92"/>
      <c r="D92" s="3"/>
      <c r="E92" s="15">
        <f>-813086646.33+80000000</f>
        <v>-733086646.33000004</v>
      </c>
      <c r="F92"/>
    </row>
    <row r="93" spans="1:7">
      <c r="A93" s="12" t="s">
        <v>82</v>
      </c>
      <c r="B93"/>
      <c r="D93" s="16">
        <f>179732584.33+104800000-80000000</f>
        <v>204532584.33000004</v>
      </c>
      <c r="E93" s="4"/>
      <c r="F93"/>
    </row>
    <row r="94" spans="1:7">
      <c r="A94" s="12" t="s">
        <v>83</v>
      </c>
      <c r="B94"/>
      <c r="D94" s="16">
        <f>D90+D93+E92</f>
        <v>1887058863.4599996</v>
      </c>
      <c r="E94" s="3">
        <v>2777299740</v>
      </c>
      <c r="F94" s="18"/>
    </row>
    <row r="95" spans="1:7">
      <c r="A95" s="12" t="s">
        <v>84</v>
      </c>
      <c r="B95"/>
      <c r="D95" s="3">
        <v>47719800</v>
      </c>
      <c r="E95" s="4"/>
      <c r="F95"/>
    </row>
    <row r="96" spans="1:7">
      <c r="A96" s="12" t="s">
        <v>85</v>
      </c>
      <c r="B96"/>
      <c r="D96" s="3">
        <f>D94/D95</f>
        <v>39.54456773624365</v>
      </c>
      <c r="F96"/>
      <c r="G96" s="19"/>
    </row>
    <row r="97" spans="4:8">
      <c r="D97" s="3"/>
      <c r="F97"/>
      <c r="G97" s="3"/>
    </row>
    <row r="98" spans="4:8">
      <c r="D98" s="4" t="s">
        <v>86</v>
      </c>
      <c r="E98" s="3">
        <f>D93/D95</f>
        <v>4.2861157073164611</v>
      </c>
      <c r="F98"/>
      <c r="G98" s="3"/>
    </row>
    <row r="99" spans="4:8">
      <c r="D99" s="4" t="s">
        <v>87</v>
      </c>
      <c r="E99" s="17">
        <f>D93/D94</f>
        <v>0.10838696571180678</v>
      </c>
      <c r="F99"/>
      <c r="G99" s="3"/>
    </row>
    <row r="100" spans="4:8">
      <c r="D100" s="4" t="s">
        <v>88</v>
      </c>
      <c r="E100" s="17">
        <f>(-E92)/(F90+D93)</f>
        <v>0.20864311347703987</v>
      </c>
      <c r="F100"/>
      <c r="G100" s="3"/>
    </row>
    <row r="101" spans="4:8">
      <c r="D101" s="3"/>
      <c r="F101"/>
      <c r="G101" s="3"/>
    </row>
    <row r="102" spans="4:8">
      <c r="D102" s="3"/>
      <c r="E102" s="4"/>
      <c r="F102"/>
      <c r="G102" s="3"/>
    </row>
    <row r="103" spans="4:8">
      <c r="D103" s="3"/>
      <c r="E103" s="4"/>
      <c r="F103"/>
      <c r="G103" s="3"/>
    </row>
    <row r="104" spans="4:8">
      <c r="D104" s="3"/>
      <c r="E104" s="4"/>
      <c r="F104"/>
      <c r="G104" s="3"/>
    </row>
    <row r="105" spans="4:8">
      <c r="H105" s="3"/>
    </row>
    <row r="106" spans="4:8">
      <c r="H106" s="3"/>
    </row>
    <row r="107" spans="4:8">
      <c r="H107" s="3"/>
    </row>
    <row r="108" spans="4:8">
      <c r="H108" s="3"/>
    </row>
    <row r="109" spans="4:8">
      <c r="H109" s="3"/>
    </row>
    <row r="110" spans="4:8">
      <c r="H110" s="3"/>
    </row>
    <row r="111" spans="4:8">
      <c r="H111" s="3"/>
    </row>
    <row r="112" spans="4:8">
      <c r="H112" s="3"/>
    </row>
    <row r="113" spans="8:8">
      <c r="H113" s="3"/>
    </row>
    <row r="114" spans="8:8">
      <c r="H114" s="3"/>
    </row>
    <row r="115" spans="8:8">
      <c r="H115" s="3"/>
    </row>
    <row r="116" spans="8:8">
      <c r="H116" s="3"/>
    </row>
    <row r="117" spans="8:8">
      <c r="H117" s="3"/>
    </row>
    <row r="118" spans="8:8">
      <c r="H118" s="3"/>
    </row>
    <row r="119" spans="8:8">
      <c r="H119" s="3"/>
    </row>
    <row r="120" spans="8:8">
      <c r="H120" s="3"/>
    </row>
    <row r="121" spans="8:8">
      <c r="H121" s="3"/>
    </row>
    <row r="122" spans="8:8">
      <c r="H122" s="3"/>
    </row>
    <row r="123" spans="8:8">
      <c r="H123" s="3"/>
    </row>
    <row r="124" spans="8:8">
      <c r="H124" s="3"/>
    </row>
    <row r="125" spans="8:8">
      <c r="H125" s="3"/>
    </row>
    <row r="126" spans="8:8">
      <c r="H126" s="3"/>
    </row>
    <row r="127" spans="8:8">
      <c r="H127" s="3"/>
    </row>
    <row r="128" spans="8:8">
      <c r="H128" s="3"/>
    </row>
    <row r="129" spans="8:8">
      <c r="H129" s="3"/>
    </row>
    <row r="130" spans="8:8">
      <c r="H130" s="3"/>
    </row>
    <row r="131" spans="8:8">
      <c r="H131" s="3"/>
    </row>
    <row r="132" spans="8:8">
      <c r="H132" s="3"/>
    </row>
    <row r="133" spans="8:8">
      <c r="H133" s="3"/>
    </row>
    <row r="134" spans="8:8">
      <c r="H134" s="3"/>
    </row>
    <row r="135" spans="8:8">
      <c r="H135" s="3"/>
    </row>
    <row r="136" spans="8:8">
      <c r="H136" s="3"/>
    </row>
    <row r="137" spans="8:8">
      <c r="H137" s="3"/>
    </row>
    <row r="138" spans="8:8">
      <c r="H138" s="3"/>
    </row>
    <row r="139" spans="8:8">
      <c r="H139" s="3"/>
    </row>
    <row r="140" spans="8:8">
      <c r="H140" s="3"/>
    </row>
    <row r="141" spans="8:8">
      <c r="H141" s="3"/>
    </row>
    <row r="142" spans="8:8">
      <c r="H142" s="3"/>
    </row>
    <row r="143" spans="8:8">
      <c r="H143" s="3"/>
    </row>
    <row r="144" spans="8:8">
      <c r="H144" s="3"/>
    </row>
    <row r="145" spans="8:8">
      <c r="H145" s="3"/>
    </row>
    <row r="146" spans="8:8">
      <c r="H146" s="3"/>
    </row>
    <row r="147" spans="8:8">
      <c r="H147" s="3"/>
    </row>
    <row r="148" spans="8:8">
      <c r="H148" s="3"/>
    </row>
    <row r="149" spans="8:8">
      <c r="H149" s="3"/>
    </row>
    <row r="150" spans="8:8">
      <c r="H150" s="3"/>
    </row>
    <row r="151" spans="8:8">
      <c r="H151" s="3"/>
    </row>
    <row r="152" spans="8:8">
      <c r="H152" s="3"/>
    </row>
    <row r="153" spans="8:8">
      <c r="H153" s="3"/>
    </row>
    <row r="154" spans="8:8">
      <c r="H154" s="3"/>
    </row>
    <row r="155" spans="8:8">
      <c r="H155" s="3"/>
    </row>
    <row r="156" spans="8:8">
      <c r="H156" s="3"/>
    </row>
    <row r="157" spans="8:8">
      <c r="H157" s="3"/>
    </row>
    <row r="158" spans="8:8">
      <c r="H158" s="3"/>
    </row>
    <row r="159" spans="8:8">
      <c r="H159" s="3"/>
    </row>
    <row r="160" spans="8:8">
      <c r="H160" s="3"/>
    </row>
    <row r="161" spans="8:8">
      <c r="H161" s="3"/>
    </row>
    <row r="162" spans="8:8">
      <c r="H162" s="3"/>
    </row>
    <row r="163" spans="8:8">
      <c r="H163" s="3"/>
    </row>
    <row r="164" spans="8:8">
      <c r="H164" s="3"/>
    </row>
    <row r="165" spans="8:8">
      <c r="H165" s="3"/>
    </row>
  </sheetData>
  <pageMargins left="0.7" right="0.7" top="0.78740157499999996" bottom="0.78740157499999996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axa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dcterms:created xsi:type="dcterms:W3CDTF">2010-12-22T01:03:27Z</dcterms:created>
  <dcterms:modified xsi:type="dcterms:W3CDTF">2010-12-22T01:05:18Z</dcterms:modified>
</cp:coreProperties>
</file>