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DieseArbeitsmappe" defaultThemeVersion="124226"/>
  <bookViews>
    <workbookView xWindow="-15" yWindow="-15" windowWidth="25035" windowHeight="12210"/>
  </bookViews>
  <sheets>
    <sheet name="Assets" sheetId="1" r:id="rId1"/>
    <sheet name="Korrelationen" sheetId="4" r:id="rId2"/>
    <sheet name="Zeitreihen" sheetId="2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V31" i="4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C30"/>
  <c r="C29"/>
  <c r="C28"/>
  <c r="U4" i="2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3"/>
  <c r="B1" a="1"/>
  <c r="B1"/>
  <c r="C1"/>
  <c r="D1"/>
  <c r="E1"/>
  <c r="F1"/>
  <c r="G1"/>
  <c r="H1"/>
  <c r="I1"/>
  <c r="J1"/>
  <c r="K1"/>
  <c r="L1"/>
  <c r="M1"/>
  <c r="N1"/>
  <c r="O1"/>
  <c r="P1"/>
  <c r="Q1"/>
  <c r="R1"/>
  <c r="S1"/>
  <c r="T1"/>
  <c r="U1"/>
  <c r="V1"/>
  <c r="W1"/>
  <c r="C32" i="4" a="1"/>
  <c r="C4" a="1"/>
  <c r="C32" l="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B33" a="1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4" a="1"/>
  <c r="C4"/>
  <c r="D4"/>
  <c r="E4"/>
  <c r="F4"/>
  <c r="G4"/>
  <c r="H4"/>
  <c r="I4"/>
  <c r="J4"/>
  <c r="K4"/>
  <c r="L4"/>
  <c r="M4"/>
  <c r="N4"/>
  <c r="O4"/>
  <c r="P4"/>
  <c r="Q4"/>
  <c r="R4"/>
  <c r="S4"/>
  <c r="T4"/>
  <c r="U4"/>
  <c r="V4"/>
  <c r="C5"/>
  <c r="D5"/>
  <c r="E5"/>
  <c r="F5"/>
  <c r="G5"/>
  <c r="H5"/>
  <c r="I5"/>
  <c r="J5"/>
  <c r="K5"/>
  <c r="L5"/>
  <c r="M5"/>
  <c r="N5"/>
  <c r="O5"/>
  <c r="P5"/>
  <c r="Q5"/>
  <c r="R5"/>
  <c r="S5"/>
  <c r="T5"/>
  <c r="U5"/>
  <c r="V5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B4" l="1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C3" l="1" a="1"/>
  <c r="C27" a="1"/>
  <c r="C27" l="1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</calcChain>
</file>

<file path=xl/sharedStrings.xml><?xml version="1.0" encoding="utf-8"?>
<sst xmlns="http://schemas.openxmlformats.org/spreadsheetml/2006/main" count="127" uniqueCount="92">
  <si>
    <t>Aktien Europa gesamt</t>
  </si>
  <si>
    <t>MCSI</t>
  </si>
  <si>
    <t>North America Standard Core</t>
  </si>
  <si>
    <t>North America Standard Value</t>
  </si>
  <si>
    <t>North America Small Core</t>
  </si>
  <si>
    <t>Aktien Asien/Pazifik</t>
  </si>
  <si>
    <t>Pacific Standard Core</t>
  </si>
  <si>
    <t>Aktien Emerging Markets</t>
  </si>
  <si>
    <t>Aktien Euroland</t>
  </si>
  <si>
    <t>Aktien Europa Value</t>
  </si>
  <si>
    <t>Aktien Europa Small Caps</t>
  </si>
  <si>
    <t>Aktien Amerika gesamt</t>
  </si>
  <si>
    <t>Aktien Amerika Value</t>
  </si>
  <si>
    <t>Aktien Amerika Small Caps</t>
  </si>
  <si>
    <t>Aktien Frontier Markets</t>
  </si>
  <si>
    <t>Emerging Markets Standard Core</t>
  </si>
  <si>
    <t>Frontier Markets Standard Core</t>
  </si>
  <si>
    <t>Staatsanleihen Euroland gesamt</t>
  </si>
  <si>
    <t>Staatsanleihen Euroland AAA</t>
  </si>
  <si>
    <t>Staatsanleihen Euroland High Yield</t>
  </si>
  <si>
    <t>Staatsanleihen Amerika gesamt</t>
  </si>
  <si>
    <t>Staatsanleihen Amerika 1-3J</t>
  </si>
  <si>
    <t>Staatsanleihen Emerging Markets</t>
  </si>
  <si>
    <t>DB</t>
  </si>
  <si>
    <t>Sovereigns Eurozone Yield Plus</t>
  </si>
  <si>
    <t>IBOXX USD TREASURIES</t>
  </si>
  <si>
    <t>IBOXX USD TREASURIES 1-3</t>
  </si>
  <si>
    <t>Emerging Markets Liquid Eurobond Euro Index</t>
  </si>
  <si>
    <t>Pfandbriefe</t>
  </si>
  <si>
    <t>Tagesgeld</t>
  </si>
  <si>
    <t>EMTXc Eurozone Covered Bond Indices</t>
  </si>
  <si>
    <t xml:space="preserve">EuroMTS </t>
  </si>
  <si>
    <t>Eonia Total Return Index</t>
  </si>
  <si>
    <t>Gold</t>
  </si>
  <si>
    <t>Gold Spot WKN 965515</t>
  </si>
  <si>
    <t>Australien Festgeld</t>
  </si>
  <si>
    <t>Währung USD in EUR</t>
  </si>
  <si>
    <t>Währung AUD in EUR</t>
  </si>
  <si>
    <t>EMU StdC</t>
  </si>
  <si>
    <t>EUR StdC</t>
  </si>
  <si>
    <t>EUR StdV</t>
  </si>
  <si>
    <t>EUR SmlC</t>
  </si>
  <si>
    <t>NA StdC</t>
  </si>
  <si>
    <t>NA StdV</t>
  </si>
  <si>
    <t xml:space="preserve">NA SmlC </t>
  </si>
  <si>
    <t>PAC StdC</t>
  </si>
  <si>
    <t>EM StdC</t>
  </si>
  <si>
    <t>FM StdC</t>
  </si>
  <si>
    <t>EMU Sov</t>
  </si>
  <si>
    <t>EMU SovA</t>
  </si>
  <si>
    <t>EMU SovY</t>
  </si>
  <si>
    <t>EMLE</t>
  </si>
  <si>
    <t>XAUEUR</t>
  </si>
  <si>
    <t>NA Trs</t>
  </si>
  <si>
    <t>NA Trs 1-3</t>
  </si>
  <si>
    <t>EMTXc</t>
  </si>
  <si>
    <t>AUDLIB</t>
  </si>
  <si>
    <t>Date</t>
  </si>
  <si>
    <t>markit</t>
  </si>
  <si>
    <t>DE0009681759 </t>
  </si>
  <si>
    <t>DE000A0ME6L9</t>
  </si>
  <si>
    <t>IBOXX SOVEREIGNS EUR EUROZONE</t>
  </si>
  <si>
    <t>IBOXX SOVEREIGNS EUR EUROZONE AAA</t>
  </si>
  <si>
    <t>GB00B05D1P51 </t>
  </si>
  <si>
    <t>GB00B05D1Q68</t>
  </si>
  <si>
    <t>DBNELQKL</t>
  </si>
  <si>
    <t>GB00B3VSH026</t>
  </si>
  <si>
    <t>EMTXd</t>
  </si>
  <si>
    <t>EURAUD</t>
  </si>
  <si>
    <t>EURUSD</t>
  </si>
  <si>
    <t>AUD 1M LIBOR Total Return berechnet</t>
  </si>
  <si>
    <t>EUR</t>
  </si>
  <si>
    <t>EMU Standard Core Gross</t>
  </si>
  <si>
    <t>Europe Standard Core Gross</t>
  </si>
  <si>
    <t>Europe Standard Value Gross</t>
  </si>
  <si>
    <t>Europe Small Core Gross</t>
  </si>
  <si>
    <t>USD</t>
  </si>
  <si>
    <t>AUD</t>
  </si>
  <si>
    <t>in AUD</t>
  </si>
  <si>
    <t>in USD</t>
  </si>
  <si>
    <t>Varianz</t>
  </si>
  <si>
    <t>Rendite 1 J</t>
  </si>
  <si>
    <t>Rendite 5 J</t>
  </si>
  <si>
    <t>Rendite 10 J</t>
  </si>
  <si>
    <t>Renditen, Varianzen und Korrelationen  (x 100)</t>
  </si>
  <si>
    <t>Kovarianzen (x 1000)</t>
  </si>
  <si>
    <t>Rendite 3 J</t>
  </si>
  <si>
    <t>Asset</t>
  </si>
  <si>
    <t>Index</t>
  </si>
  <si>
    <t>Abk.</t>
  </si>
  <si>
    <t>ISIN</t>
  </si>
  <si>
    <t>Währung</t>
  </si>
</sst>
</file>

<file path=xl/styles.xml><?xml version="1.0" encoding="utf-8"?>
<styleSheet xmlns="http://schemas.openxmlformats.org/spreadsheetml/2006/main">
  <numFmts count="4">
    <numFmt numFmtId="164" formatCode="#,##0.000"/>
    <numFmt numFmtId="165" formatCode="0.0000"/>
    <numFmt numFmtId="166" formatCode="dd/mm/yy;@"/>
    <numFmt numFmtId="167" formatCode="0.0%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11"/>
      <color theme="6" tint="0.3999755851924192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9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164" fontId="0" fillId="2" borderId="0" xfId="0" applyNumberFormat="1" applyFont="1" applyFill="1" applyBorder="1" applyAlignment="1"/>
    <xf numFmtId="166" fontId="0" fillId="6" borderId="0" xfId="0" applyNumberFormat="1" applyFont="1" applyFill="1" applyBorder="1" applyAlignment="1"/>
    <xf numFmtId="0" fontId="1" fillId="0" borderId="0" xfId="0" applyFont="1" applyAlignment="1">
      <alignment horizontal="center"/>
    </xf>
    <xf numFmtId="166" fontId="0" fillId="6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165" fontId="0" fillId="3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65" fontId="0" fillId="6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6" fontId="0" fillId="6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2" fontId="0" fillId="3" borderId="0" xfId="0" applyNumberFormat="1" applyFont="1" applyFill="1" applyBorder="1" applyAlignment="1">
      <alignment horizontal="center"/>
    </xf>
    <xf numFmtId="165" fontId="0" fillId="3" borderId="0" xfId="0" applyNumberFormat="1" applyFont="1" applyFill="1" applyBorder="1" applyAlignment="1">
      <alignment horizontal="center"/>
    </xf>
    <xf numFmtId="2" fontId="0" fillId="4" borderId="0" xfId="0" applyNumberFormat="1" applyFont="1" applyFill="1" applyBorder="1" applyAlignment="1">
      <alignment horizontal="center"/>
    </xf>
    <xf numFmtId="0" fontId="0" fillId="5" borderId="0" xfId="0" applyFont="1" applyFill="1" applyBorder="1" applyAlignment="1">
      <alignment horizontal="center"/>
    </xf>
    <xf numFmtId="165" fontId="0" fillId="6" borderId="0" xfId="0" applyNumberFormat="1" applyFont="1" applyFill="1" applyBorder="1" applyAlignment="1">
      <alignment horizontal="center"/>
    </xf>
    <xf numFmtId="0" fontId="0" fillId="2" borderId="0" xfId="0" applyFont="1" applyFill="1"/>
    <xf numFmtId="2" fontId="0" fillId="3" borderId="0" xfId="0" applyNumberFormat="1" applyFont="1" applyFill="1"/>
    <xf numFmtId="165" fontId="0" fillId="3" borderId="0" xfId="0" applyNumberFormat="1" applyFont="1" applyFill="1"/>
    <xf numFmtId="2" fontId="0" fillId="4" borderId="0" xfId="0" applyNumberFormat="1" applyFont="1" applyFill="1"/>
    <xf numFmtId="0" fontId="0" fillId="5" borderId="0" xfId="0" applyFont="1" applyFill="1"/>
    <xf numFmtId="165" fontId="0" fillId="6" borderId="0" xfId="0" applyNumberFormat="1" applyFont="1" applyFill="1"/>
    <xf numFmtId="0" fontId="0" fillId="0" borderId="0" xfId="0" applyFont="1"/>
    <xf numFmtId="2" fontId="0" fillId="5" borderId="0" xfId="0" applyNumberFormat="1" applyFont="1" applyFill="1"/>
    <xf numFmtId="166" fontId="0" fillId="6" borderId="0" xfId="0" applyNumberFormat="1" applyFont="1" applyFill="1"/>
    <xf numFmtId="166" fontId="0" fillId="5" borderId="0" xfId="0" applyNumberFormat="1" applyFont="1" applyFill="1" applyBorder="1"/>
    <xf numFmtId="2" fontId="2" fillId="5" borderId="0" xfId="0" applyNumberFormat="1" applyFont="1" applyFill="1" applyBorder="1" applyAlignment="1">
      <alignment vertical="top" wrapText="1"/>
    </xf>
    <xf numFmtId="0" fontId="2" fillId="5" borderId="0" xfId="0" applyFont="1" applyFill="1" applyBorder="1"/>
    <xf numFmtId="14" fontId="2" fillId="5" borderId="0" xfId="0" applyNumberFormat="1" applyFont="1" applyFill="1" applyBorder="1" applyAlignment="1">
      <alignment vertical="top" wrapText="1"/>
    </xf>
    <xf numFmtId="2" fontId="0" fillId="5" borderId="1" xfId="0" applyNumberFormat="1" applyFont="1" applyFill="1" applyBorder="1" applyAlignment="1">
      <alignment horizontal="center"/>
    </xf>
    <xf numFmtId="2" fontId="0" fillId="5" borderId="0" xfId="0" applyNumberFormat="1" applyFont="1" applyFill="1" applyBorder="1" applyAlignment="1"/>
    <xf numFmtId="2" fontId="0" fillId="5" borderId="0" xfId="0" applyNumberFormat="1" applyFont="1" applyFill="1" applyAlignment="1"/>
    <xf numFmtId="2" fontId="0" fillId="6" borderId="0" xfId="0" applyNumberFormat="1" applyFill="1" applyBorder="1" applyAlignment="1">
      <alignment horizontal="center"/>
    </xf>
    <xf numFmtId="2" fontId="0" fillId="6" borderId="0" xfId="0" applyNumberFormat="1" applyFont="1" applyFill="1"/>
    <xf numFmtId="2" fontId="0" fillId="6" borderId="0" xfId="0" applyNumberFormat="1" applyFont="1" applyFill="1" applyBorder="1" applyAlignment="1">
      <alignment horizontal="center"/>
    </xf>
    <xf numFmtId="2" fontId="0" fillId="6" borderId="0" xfId="0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65" fontId="0" fillId="6" borderId="3" xfId="0" applyNumberFormat="1" applyFont="1" applyFill="1" applyBorder="1" applyAlignment="1">
      <alignment horizontal="center"/>
    </xf>
    <xf numFmtId="165" fontId="0" fillId="6" borderId="2" xfId="0" applyNumberFormat="1" applyFont="1" applyFill="1" applyBorder="1" applyAlignment="1">
      <alignment horizontal="center"/>
    </xf>
    <xf numFmtId="165" fontId="0" fillId="6" borderId="2" xfId="0" applyNumberFormat="1" applyFont="1" applyFill="1" applyBorder="1"/>
    <xf numFmtId="0" fontId="0" fillId="7" borderId="13" xfId="0" applyFill="1" applyBorder="1"/>
    <xf numFmtId="0" fontId="0" fillId="7" borderId="8" xfId="0" applyFill="1" applyBorder="1"/>
    <xf numFmtId="0" fontId="0" fillId="0" borderId="0" xfId="0" applyAlignment="1"/>
    <xf numFmtId="0" fontId="0" fillId="2" borderId="13" xfId="0" applyFill="1" applyBorder="1"/>
    <xf numFmtId="2" fontId="0" fillId="2" borderId="2" xfId="0" applyNumberFormat="1" applyFill="1" applyBorder="1"/>
    <xf numFmtId="2" fontId="0" fillId="2" borderId="0" xfId="0" applyNumberFormat="1" applyFill="1" applyBorder="1"/>
    <xf numFmtId="0" fontId="0" fillId="2" borderId="14" xfId="0" applyFill="1" applyBorder="1"/>
    <xf numFmtId="0" fontId="0" fillId="3" borderId="14" xfId="0" applyFill="1" applyBorder="1"/>
    <xf numFmtId="2" fontId="0" fillId="3" borderId="2" xfId="0" applyNumberFormat="1" applyFill="1" applyBorder="1"/>
    <xf numFmtId="2" fontId="0" fillId="3" borderId="0" xfId="0" applyNumberFormat="1" applyFill="1" applyBorder="1"/>
    <xf numFmtId="0" fontId="0" fillId="4" borderId="14" xfId="0" applyFill="1" applyBorder="1"/>
    <xf numFmtId="2" fontId="0" fillId="4" borderId="2" xfId="0" applyNumberFormat="1" applyFill="1" applyBorder="1"/>
    <xf numFmtId="2" fontId="0" fillId="4" borderId="0" xfId="0" applyNumberFormat="1" applyFill="1" applyBorder="1"/>
    <xf numFmtId="0" fontId="0" fillId="5" borderId="14" xfId="0" applyFill="1" applyBorder="1"/>
    <xf numFmtId="2" fontId="0" fillId="5" borderId="2" xfId="0" applyNumberFormat="1" applyFill="1" applyBorder="1"/>
    <xf numFmtId="2" fontId="0" fillId="5" borderId="0" xfId="0" applyNumberFormat="1" applyFill="1" applyBorder="1"/>
    <xf numFmtId="2" fontId="0" fillId="5" borderId="11" xfId="0" applyNumberFormat="1" applyFill="1" applyBorder="1"/>
    <xf numFmtId="0" fontId="0" fillId="5" borderId="15" xfId="0" applyFill="1" applyBorder="1"/>
    <xf numFmtId="2" fontId="0" fillId="5" borderId="3" xfId="0" applyNumberFormat="1" applyFill="1" applyBorder="1"/>
    <xf numFmtId="2" fontId="0" fillId="5" borderId="1" xfId="0" applyNumberFormat="1" applyFill="1" applyBorder="1"/>
    <xf numFmtId="2" fontId="0" fillId="5" borderId="12" xfId="0" applyNumberFormat="1" applyFill="1" applyBorder="1"/>
    <xf numFmtId="0" fontId="0" fillId="7" borderId="4" xfId="0" applyFill="1" applyBorder="1"/>
    <xf numFmtId="0" fontId="0" fillId="2" borderId="6" xfId="0" applyFill="1" applyBorder="1" applyAlignment="1">
      <alignment horizontal="center" textRotation="90"/>
    </xf>
    <xf numFmtId="0" fontId="0" fillId="3" borderId="6" xfId="0" applyFill="1" applyBorder="1" applyAlignment="1">
      <alignment horizontal="center" textRotation="90"/>
    </xf>
    <xf numFmtId="0" fontId="0" fillId="4" borderId="6" xfId="0" applyFill="1" applyBorder="1" applyAlignment="1">
      <alignment horizontal="center" textRotation="90"/>
    </xf>
    <xf numFmtId="0" fontId="0" fillId="5" borderId="6" xfId="0" applyFill="1" applyBorder="1" applyAlignment="1">
      <alignment horizontal="center" textRotation="90"/>
    </xf>
    <xf numFmtId="0" fontId="0" fillId="5" borderId="7" xfId="0" applyFill="1" applyBorder="1" applyAlignment="1">
      <alignment horizontal="center" textRotation="90"/>
    </xf>
    <xf numFmtId="0" fontId="0" fillId="0" borderId="0" xfId="0" applyFill="1" applyBorder="1"/>
    <xf numFmtId="0" fontId="4" fillId="0" borderId="0" xfId="0" applyFont="1" applyFill="1" applyBorder="1" applyAlignment="1"/>
    <xf numFmtId="0" fontId="0" fillId="0" borderId="0" xfId="0" applyFill="1" applyBorder="1" applyAlignment="1">
      <alignment horizontal="center" textRotation="90" wrapText="1"/>
    </xf>
    <xf numFmtId="0" fontId="0" fillId="0" borderId="0" xfId="0" applyFill="1" applyBorder="1" applyAlignment="1"/>
    <xf numFmtId="0" fontId="0" fillId="7" borderId="2" xfId="0" applyFill="1" applyBorder="1"/>
    <xf numFmtId="0" fontId="0" fillId="2" borderId="9" xfId="0" applyFill="1" applyBorder="1" applyAlignment="1">
      <alignment horizontal="center" textRotation="90"/>
    </xf>
    <xf numFmtId="0" fontId="0" fillId="3" borderId="9" xfId="0" applyFill="1" applyBorder="1" applyAlignment="1">
      <alignment horizontal="center" textRotation="90"/>
    </xf>
    <xf numFmtId="0" fontId="0" fillId="4" borderId="9" xfId="0" applyFill="1" applyBorder="1" applyAlignment="1">
      <alignment horizontal="center" textRotation="90"/>
    </xf>
    <xf numFmtId="0" fontId="0" fillId="5" borderId="9" xfId="0" applyFill="1" applyBorder="1" applyAlignment="1">
      <alignment horizontal="center" textRotation="90"/>
    </xf>
    <xf numFmtId="0" fontId="0" fillId="5" borderId="10" xfId="0" applyFill="1" applyBorder="1" applyAlignment="1">
      <alignment horizontal="center" textRotation="90"/>
    </xf>
    <xf numFmtId="0" fontId="0" fillId="7" borderId="4" xfId="0" applyFill="1" applyBorder="1" applyAlignment="1"/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167" fontId="0" fillId="2" borderId="5" xfId="1" applyNumberFormat="1" applyFont="1" applyFill="1" applyBorder="1" applyAlignment="1"/>
    <xf numFmtId="167" fontId="0" fillId="2" borderId="6" xfId="1" applyNumberFormat="1" applyFont="1" applyFill="1" applyBorder="1" applyAlignment="1"/>
    <xf numFmtId="167" fontId="0" fillId="3" borderId="6" xfId="1" applyNumberFormat="1" applyFont="1" applyFill="1" applyBorder="1" applyAlignment="1"/>
    <xf numFmtId="167" fontId="0" fillId="4" borderId="6" xfId="1" applyNumberFormat="1" applyFont="1" applyFill="1" applyBorder="1" applyAlignment="1"/>
    <xf numFmtId="167" fontId="0" fillId="5" borderId="6" xfId="1" applyNumberFormat="1" applyFont="1" applyFill="1" applyBorder="1" applyAlignment="1"/>
    <xf numFmtId="167" fontId="0" fillId="5" borderId="7" xfId="1" applyNumberFormat="1" applyFont="1" applyFill="1" applyBorder="1" applyAlignment="1"/>
    <xf numFmtId="167" fontId="0" fillId="2" borderId="2" xfId="1" applyNumberFormat="1" applyFont="1" applyFill="1" applyBorder="1"/>
    <xf numFmtId="167" fontId="0" fillId="2" borderId="0" xfId="1" applyNumberFormat="1" applyFont="1" applyFill="1" applyBorder="1"/>
    <xf numFmtId="167" fontId="0" fillId="3" borderId="0" xfId="1" applyNumberFormat="1" applyFont="1" applyFill="1" applyBorder="1"/>
    <xf numFmtId="167" fontId="0" fillId="4" borderId="0" xfId="1" applyNumberFormat="1" applyFont="1" applyFill="1" applyBorder="1"/>
    <xf numFmtId="167" fontId="0" fillId="5" borderId="0" xfId="1" applyNumberFormat="1" applyFont="1" applyFill="1" applyBorder="1"/>
    <xf numFmtId="167" fontId="0" fillId="5" borderId="11" xfId="1" applyNumberFormat="1" applyFont="1" applyFill="1" applyBorder="1"/>
    <xf numFmtId="167" fontId="5" fillId="2" borderId="2" xfId="1" applyNumberFormat="1" applyFont="1" applyFill="1" applyBorder="1"/>
    <xf numFmtId="167" fontId="5" fillId="2" borderId="0" xfId="1" applyNumberFormat="1" applyFont="1" applyFill="1" applyBorder="1"/>
    <xf numFmtId="167" fontId="6" fillId="3" borderId="2" xfId="1" applyNumberFormat="1" applyFont="1" applyFill="1" applyBorder="1"/>
    <xf numFmtId="167" fontId="6" fillId="3" borderId="0" xfId="1" applyNumberFormat="1" applyFont="1" applyFill="1" applyBorder="1"/>
    <xf numFmtId="167" fontId="7" fillId="4" borderId="2" xfId="1" applyNumberFormat="1" applyFont="1" applyFill="1" applyBorder="1"/>
    <xf numFmtId="167" fontId="7" fillId="4" borderId="0" xfId="1" applyNumberFormat="1" applyFont="1" applyFill="1" applyBorder="1"/>
    <xf numFmtId="167" fontId="8" fillId="5" borderId="2" xfId="1" applyNumberFormat="1" applyFont="1" applyFill="1" applyBorder="1"/>
    <xf numFmtId="167" fontId="8" fillId="5" borderId="0" xfId="1" applyNumberFormat="1" applyFont="1" applyFill="1" applyBorder="1"/>
    <xf numFmtId="167" fontId="8" fillId="5" borderId="3" xfId="1" applyNumberFormat="1" applyFont="1" applyFill="1" applyBorder="1"/>
    <xf numFmtId="167" fontId="8" fillId="5" borderId="1" xfId="1" applyNumberFormat="1" applyFont="1" applyFill="1" applyBorder="1"/>
    <xf numFmtId="167" fontId="0" fillId="5" borderId="12" xfId="1" applyNumberFormat="1" applyFont="1" applyFill="1" applyBorder="1"/>
    <xf numFmtId="167" fontId="0" fillId="2" borderId="8" xfId="1" applyNumberFormat="1" applyFont="1" applyFill="1" applyBorder="1" applyAlignment="1"/>
    <xf numFmtId="167" fontId="0" fillId="2" borderId="2" xfId="1" applyNumberFormat="1" applyFont="1" applyFill="1" applyBorder="1" applyAlignment="1"/>
    <xf numFmtId="167" fontId="0" fillId="2" borderId="9" xfId="1" applyNumberFormat="1" applyFont="1" applyFill="1" applyBorder="1" applyAlignment="1"/>
    <xf numFmtId="167" fontId="0" fillId="3" borderId="9" xfId="1" applyNumberFormat="1" applyFont="1" applyFill="1" applyBorder="1" applyAlignment="1"/>
    <xf numFmtId="167" fontId="0" fillId="4" borderId="9" xfId="1" applyNumberFormat="1" applyFont="1" applyFill="1" applyBorder="1" applyAlignment="1"/>
    <xf numFmtId="167" fontId="0" fillId="5" borderId="9" xfId="1" applyNumberFormat="1" applyFont="1" applyFill="1" applyBorder="1" applyAlignment="1"/>
    <xf numFmtId="167" fontId="0" fillId="5" borderId="10" xfId="1" applyNumberFormat="1" applyFont="1" applyFill="1" applyBorder="1" applyAlignment="1"/>
    <xf numFmtId="167" fontId="0" fillId="2" borderId="0" xfId="1" applyNumberFormat="1" applyFont="1" applyFill="1" applyBorder="1" applyAlignment="1"/>
    <xf numFmtId="167" fontId="0" fillId="3" borderId="0" xfId="1" applyNumberFormat="1" applyFont="1" applyFill="1" applyBorder="1" applyAlignment="1"/>
    <xf numFmtId="167" fontId="0" fillId="4" borderId="0" xfId="1" applyNumberFormat="1" applyFont="1" applyFill="1" applyBorder="1" applyAlignment="1"/>
    <xf numFmtId="167" fontId="0" fillId="5" borderId="0" xfId="1" applyNumberFormat="1" applyFont="1" applyFill="1" applyBorder="1" applyAlignment="1"/>
    <xf numFmtId="167" fontId="0" fillId="5" borderId="11" xfId="1" applyNumberFormat="1" applyFont="1" applyFill="1" applyBorder="1" applyAlignment="1"/>
    <xf numFmtId="167" fontId="0" fillId="0" borderId="0" xfId="1" applyNumberFormat="1" applyFont="1"/>
    <xf numFmtId="167" fontId="0" fillId="0" borderId="0" xfId="1" applyNumberFormat="1" applyFont="1" applyAlignment="1">
      <alignment horizontal="center"/>
    </xf>
    <xf numFmtId="0" fontId="0" fillId="6" borderId="0" xfId="0" applyFill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1">
    <dxf>
      <font>
        <color auto="1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stooq.de/q/d/?s=eurusd&amp;c=0&amp;d1=19981231&amp;d2=20110218&amp;i=m" TargetMode="External"/><Relationship Id="rId3" Type="http://schemas.openxmlformats.org/officeDocument/2006/relationships/hyperlink" Target="https://index.db.com/dbiqweb2/index/Emerging_Markets_Liquid_Eurob" TargetMode="External"/><Relationship Id="rId7" Type="http://schemas.openxmlformats.org/officeDocument/2006/relationships/hyperlink" Target="http://stooq.de/q/d/?s=euraud&amp;c=0&amp;d1=19981231&amp;d2=20110218&amp;i=m" TargetMode="External"/><Relationship Id="rId2" Type="http://schemas.openxmlformats.org/officeDocument/2006/relationships/hyperlink" Target="https://products.markit.com/home/index.jsp#INDICES.HOME.home" TargetMode="External"/><Relationship Id="rId1" Type="http://schemas.openxmlformats.org/officeDocument/2006/relationships/hyperlink" Target="http://www.mscibarra.com/products/indices/international_equity_indices/gimi/stdindex/performance.html" TargetMode="External"/><Relationship Id="rId6" Type="http://schemas.openxmlformats.org/officeDocument/2006/relationships/hyperlink" Target="http://www.euromtsindex.com/index_new/content/emtxd/overview.php" TargetMode="External"/><Relationship Id="rId5" Type="http://schemas.openxmlformats.org/officeDocument/2006/relationships/hyperlink" Target="http://www.euromtsindices.com/index_new/content/index_data/historical/historical_list__emtxc.php" TargetMode="External"/><Relationship Id="rId4" Type="http://schemas.openxmlformats.org/officeDocument/2006/relationships/hyperlink" Target="http://stooq.de/q/d/?s=xaueur&amp;c=0&amp;d1=19981231&amp;d2=20110218&amp;i=m" TargetMode="External"/><Relationship Id="rId9" Type="http://schemas.openxmlformats.org/officeDocument/2006/relationships/hyperlink" Target="http://www.global-rates.com/interest-rates/libor/australian-dollar/2011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762000" cy="190500"/>
    <xdr:sp macro="" textlink="">
      <xdr:nvSpPr>
        <xdr:cNvPr id="2" name="Textfeld 1">
          <a:hlinkClick xmlns:r="http://schemas.openxmlformats.org/officeDocument/2006/relationships" r:id="rId1"/>
        </xdr:cNvPr>
        <xdr:cNvSpPr txBox="1"/>
      </xdr:nvSpPr>
      <xdr:spPr>
        <a:xfrm>
          <a:off x="762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2</xdr:col>
      <xdr:colOff>0</xdr:colOff>
      <xdr:row>1</xdr:row>
      <xdr:rowOff>0</xdr:rowOff>
    </xdr:from>
    <xdr:ext cx="762000" cy="190500"/>
    <xdr:sp macro="" textlink="">
      <xdr:nvSpPr>
        <xdr:cNvPr id="4" name="Textfeld 3">
          <a:hlinkClick xmlns:r="http://schemas.openxmlformats.org/officeDocument/2006/relationships" r:id="rId1"/>
        </xdr:cNvPr>
        <xdr:cNvSpPr txBox="1"/>
      </xdr:nvSpPr>
      <xdr:spPr>
        <a:xfrm>
          <a:off x="1524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762000" cy="190500"/>
    <xdr:sp macro="" textlink="">
      <xdr:nvSpPr>
        <xdr:cNvPr id="5" name="Textfeld 4">
          <a:hlinkClick xmlns:r="http://schemas.openxmlformats.org/officeDocument/2006/relationships" r:id="rId1"/>
        </xdr:cNvPr>
        <xdr:cNvSpPr txBox="1"/>
      </xdr:nvSpPr>
      <xdr:spPr>
        <a:xfrm>
          <a:off x="2286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762000" cy="190500"/>
    <xdr:sp macro="" textlink="">
      <xdr:nvSpPr>
        <xdr:cNvPr id="6" name="Textfeld 5">
          <a:hlinkClick xmlns:r="http://schemas.openxmlformats.org/officeDocument/2006/relationships" r:id="rId1"/>
        </xdr:cNvPr>
        <xdr:cNvSpPr txBox="1"/>
      </xdr:nvSpPr>
      <xdr:spPr>
        <a:xfrm>
          <a:off x="3048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762000" cy="190500"/>
    <xdr:sp macro="" textlink="">
      <xdr:nvSpPr>
        <xdr:cNvPr id="7" name="Textfeld 6">
          <a:hlinkClick xmlns:r="http://schemas.openxmlformats.org/officeDocument/2006/relationships" r:id="rId1"/>
        </xdr:cNvPr>
        <xdr:cNvSpPr txBox="1"/>
      </xdr:nvSpPr>
      <xdr:spPr>
        <a:xfrm>
          <a:off x="3810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762000" cy="190500"/>
    <xdr:sp macro="" textlink="">
      <xdr:nvSpPr>
        <xdr:cNvPr id="8" name="Textfeld 7">
          <a:hlinkClick xmlns:r="http://schemas.openxmlformats.org/officeDocument/2006/relationships" r:id="rId1"/>
        </xdr:cNvPr>
        <xdr:cNvSpPr txBox="1"/>
      </xdr:nvSpPr>
      <xdr:spPr>
        <a:xfrm>
          <a:off x="4572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7</xdr:col>
      <xdr:colOff>0</xdr:colOff>
      <xdr:row>1</xdr:row>
      <xdr:rowOff>0</xdr:rowOff>
    </xdr:from>
    <xdr:ext cx="762000" cy="190500"/>
    <xdr:sp macro="" textlink="">
      <xdr:nvSpPr>
        <xdr:cNvPr id="9" name="Textfeld 8">
          <a:hlinkClick xmlns:r="http://schemas.openxmlformats.org/officeDocument/2006/relationships" r:id="rId1"/>
        </xdr:cNvPr>
        <xdr:cNvSpPr txBox="1"/>
      </xdr:nvSpPr>
      <xdr:spPr>
        <a:xfrm>
          <a:off x="5334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8</xdr:col>
      <xdr:colOff>0</xdr:colOff>
      <xdr:row>1</xdr:row>
      <xdr:rowOff>0</xdr:rowOff>
    </xdr:from>
    <xdr:ext cx="762000" cy="190500"/>
    <xdr:sp macro="" textlink="">
      <xdr:nvSpPr>
        <xdr:cNvPr id="10" name="Textfeld 9">
          <a:hlinkClick xmlns:r="http://schemas.openxmlformats.org/officeDocument/2006/relationships" r:id="rId1"/>
        </xdr:cNvPr>
        <xdr:cNvSpPr txBox="1"/>
      </xdr:nvSpPr>
      <xdr:spPr>
        <a:xfrm>
          <a:off x="6096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9</xdr:col>
      <xdr:colOff>0</xdr:colOff>
      <xdr:row>1</xdr:row>
      <xdr:rowOff>0</xdr:rowOff>
    </xdr:from>
    <xdr:ext cx="762000" cy="190500"/>
    <xdr:sp macro="" textlink="">
      <xdr:nvSpPr>
        <xdr:cNvPr id="11" name="Textfeld 10">
          <a:hlinkClick xmlns:r="http://schemas.openxmlformats.org/officeDocument/2006/relationships" r:id="rId1"/>
        </xdr:cNvPr>
        <xdr:cNvSpPr txBox="1"/>
      </xdr:nvSpPr>
      <xdr:spPr>
        <a:xfrm>
          <a:off x="6858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10</xdr:col>
      <xdr:colOff>0</xdr:colOff>
      <xdr:row>1</xdr:row>
      <xdr:rowOff>0</xdr:rowOff>
    </xdr:from>
    <xdr:ext cx="762000" cy="190500"/>
    <xdr:sp macro="" textlink="">
      <xdr:nvSpPr>
        <xdr:cNvPr id="12" name="Textfeld 11">
          <a:hlinkClick xmlns:r="http://schemas.openxmlformats.org/officeDocument/2006/relationships" r:id="rId1"/>
        </xdr:cNvPr>
        <xdr:cNvSpPr txBox="1"/>
      </xdr:nvSpPr>
      <xdr:spPr>
        <a:xfrm>
          <a:off x="7620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11</xdr:col>
      <xdr:colOff>0</xdr:colOff>
      <xdr:row>1</xdr:row>
      <xdr:rowOff>0</xdr:rowOff>
    </xdr:from>
    <xdr:ext cx="762000" cy="190500"/>
    <xdr:sp macro="" textlink="">
      <xdr:nvSpPr>
        <xdr:cNvPr id="13" name="Textfeld 12">
          <a:hlinkClick xmlns:r="http://schemas.openxmlformats.org/officeDocument/2006/relationships" r:id="rId2"/>
        </xdr:cNvPr>
        <xdr:cNvSpPr txBox="1"/>
      </xdr:nvSpPr>
      <xdr:spPr>
        <a:xfrm>
          <a:off x="8382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762000" cy="190500"/>
    <xdr:sp macro="" textlink="">
      <xdr:nvSpPr>
        <xdr:cNvPr id="14" name="Textfeld 13">
          <a:hlinkClick xmlns:r="http://schemas.openxmlformats.org/officeDocument/2006/relationships" r:id="rId2"/>
        </xdr:cNvPr>
        <xdr:cNvSpPr txBox="1"/>
      </xdr:nvSpPr>
      <xdr:spPr>
        <a:xfrm>
          <a:off x="9144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762000" cy="190500"/>
    <xdr:sp macro="" textlink="">
      <xdr:nvSpPr>
        <xdr:cNvPr id="15" name="Textfeld 14">
          <a:hlinkClick xmlns:r="http://schemas.openxmlformats.org/officeDocument/2006/relationships" r:id="rId2"/>
        </xdr:cNvPr>
        <xdr:cNvSpPr txBox="1"/>
      </xdr:nvSpPr>
      <xdr:spPr>
        <a:xfrm>
          <a:off x="9906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14</xdr:col>
      <xdr:colOff>0</xdr:colOff>
      <xdr:row>1</xdr:row>
      <xdr:rowOff>0</xdr:rowOff>
    </xdr:from>
    <xdr:ext cx="762000" cy="190500"/>
    <xdr:sp macro="" textlink="">
      <xdr:nvSpPr>
        <xdr:cNvPr id="16" name="Textfeld 15">
          <a:hlinkClick xmlns:r="http://schemas.openxmlformats.org/officeDocument/2006/relationships" r:id="rId2"/>
        </xdr:cNvPr>
        <xdr:cNvSpPr txBox="1"/>
      </xdr:nvSpPr>
      <xdr:spPr>
        <a:xfrm>
          <a:off x="10668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15</xdr:col>
      <xdr:colOff>0</xdr:colOff>
      <xdr:row>1</xdr:row>
      <xdr:rowOff>0</xdr:rowOff>
    </xdr:from>
    <xdr:ext cx="762000" cy="190500"/>
    <xdr:sp macro="" textlink="">
      <xdr:nvSpPr>
        <xdr:cNvPr id="17" name="Textfeld 16">
          <a:hlinkClick xmlns:r="http://schemas.openxmlformats.org/officeDocument/2006/relationships" r:id="rId2"/>
        </xdr:cNvPr>
        <xdr:cNvSpPr txBox="1"/>
      </xdr:nvSpPr>
      <xdr:spPr>
        <a:xfrm>
          <a:off x="11430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16</xdr:col>
      <xdr:colOff>0</xdr:colOff>
      <xdr:row>1</xdr:row>
      <xdr:rowOff>0</xdr:rowOff>
    </xdr:from>
    <xdr:ext cx="762000" cy="190500"/>
    <xdr:sp macro="" textlink="">
      <xdr:nvSpPr>
        <xdr:cNvPr id="18" name="Textfeld 17">
          <a:hlinkClick xmlns:r="http://schemas.openxmlformats.org/officeDocument/2006/relationships" r:id="rId3"/>
        </xdr:cNvPr>
        <xdr:cNvSpPr txBox="1"/>
      </xdr:nvSpPr>
      <xdr:spPr>
        <a:xfrm>
          <a:off x="12192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17</xdr:col>
      <xdr:colOff>0</xdr:colOff>
      <xdr:row>1</xdr:row>
      <xdr:rowOff>0</xdr:rowOff>
    </xdr:from>
    <xdr:ext cx="762000" cy="190500"/>
    <xdr:sp macro="" textlink="">
      <xdr:nvSpPr>
        <xdr:cNvPr id="19" name="Textfeld 18">
          <a:hlinkClick xmlns:r="http://schemas.openxmlformats.org/officeDocument/2006/relationships" r:id="rId4"/>
        </xdr:cNvPr>
        <xdr:cNvSpPr txBox="1"/>
      </xdr:nvSpPr>
      <xdr:spPr>
        <a:xfrm>
          <a:off x="12954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18</xdr:col>
      <xdr:colOff>0</xdr:colOff>
      <xdr:row>1</xdr:row>
      <xdr:rowOff>0</xdr:rowOff>
    </xdr:from>
    <xdr:ext cx="762000" cy="190500"/>
    <xdr:sp macro="" textlink="">
      <xdr:nvSpPr>
        <xdr:cNvPr id="20" name="Textfeld 19">
          <a:hlinkClick xmlns:r="http://schemas.openxmlformats.org/officeDocument/2006/relationships" r:id="rId5"/>
        </xdr:cNvPr>
        <xdr:cNvSpPr txBox="1"/>
      </xdr:nvSpPr>
      <xdr:spPr>
        <a:xfrm>
          <a:off x="13716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19</xdr:col>
      <xdr:colOff>0</xdr:colOff>
      <xdr:row>1</xdr:row>
      <xdr:rowOff>0</xdr:rowOff>
    </xdr:from>
    <xdr:ext cx="762000" cy="190500"/>
    <xdr:sp macro="" textlink="">
      <xdr:nvSpPr>
        <xdr:cNvPr id="21" name="Textfeld 20">
          <a:hlinkClick xmlns:r="http://schemas.openxmlformats.org/officeDocument/2006/relationships" r:id="rId6"/>
        </xdr:cNvPr>
        <xdr:cNvSpPr txBox="1"/>
      </xdr:nvSpPr>
      <xdr:spPr>
        <a:xfrm>
          <a:off x="14478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22</xdr:col>
      <xdr:colOff>0</xdr:colOff>
      <xdr:row>1</xdr:row>
      <xdr:rowOff>0</xdr:rowOff>
    </xdr:from>
    <xdr:ext cx="762000" cy="190500"/>
    <xdr:sp macro="" textlink="">
      <xdr:nvSpPr>
        <xdr:cNvPr id="23" name="Textfeld 22">
          <a:hlinkClick xmlns:r="http://schemas.openxmlformats.org/officeDocument/2006/relationships" r:id="rId7"/>
        </xdr:cNvPr>
        <xdr:cNvSpPr txBox="1"/>
      </xdr:nvSpPr>
      <xdr:spPr>
        <a:xfrm>
          <a:off x="16764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21</xdr:col>
      <xdr:colOff>0</xdr:colOff>
      <xdr:row>1</xdr:row>
      <xdr:rowOff>0</xdr:rowOff>
    </xdr:from>
    <xdr:ext cx="762000" cy="190500"/>
    <xdr:sp macro="" textlink="">
      <xdr:nvSpPr>
        <xdr:cNvPr id="24" name="Textfeld 23">
          <a:hlinkClick xmlns:r="http://schemas.openxmlformats.org/officeDocument/2006/relationships" r:id="rId8"/>
        </xdr:cNvPr>
        <xdr:cNvSpPr txBox="1"/>
      </xdr:nvSpPr>
      <xdr:spPr>
        <a:xfrm>
          <a:off x="16002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  <xdr:oneCellAnchor>
    <xdr:from>
      <xdr:col>20</xdr:col>
      <xdr:colOff>0</xdr:colOff>
      <xdr:row>1</xdr:row>
      <xdr:rowOff>0</xdr:rowOff>
    </xdr:from>
    <xdr:ext cx="762000" cy="190500"/>
    <xdr:sp macro="" textlink="">
      <xdr:nvSpPr>
        <xdr:cNvPr id="25" name="Textfeld 24">
          <a:hlinkClick xmlns:r="http://schemas.openxmlformats.org/officeDocument/2006/relationships" r:id="rId9"/>
        </xdr:cNvPr>
        <xdr:cNvSpPr txBox="1"/>
      </xdr:nvSpPr>
      <xdr:spPr>
        <a:xfrm>
          <a:off x="15240000" y="190500"/>
          <a:ext cx="762000" cy="190500"/>
        </a:xfrm>
        <a:prstGeom prst="rect">
          <a:avLst/>
        </a:prstGeom>
        <a:solidFill>
          <a:schemeClr val="bg1">
            <a:lumMod val="85000"/>
          </a:schemeClr>
        </a:solidFill>
        <a:scene3d>
          <a:camera prst="orthographicFront"/>
          <a:lightRig rig="threePt" dir="t"/>
        </a:scene3d>
        <a:sp3d>
          <a:bevelT w="381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tIns="0" bIns="0" rtlCol="0" anchor="ctr" anchorCtr="0">
          <a:noAutofit/>
        </a:bodyPr>
        <a:lstStyle/>
        <a:p>
          <a:pPr algn="ctr"/>
          <a:r>
            <a:rPr lang="de-DE" sz="1100"/>
            <a:t>Quelle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me/HoadleyOptions/HoadleyOptions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HoadleyOptions"/>
    </sheetNames>
    <definedNames>
      <definedName name="HoadleyCorrelStambaugh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2"/>
  <dimension ref="B2:G24"/>
  <sheetViews>
    <sheetView tabSelected="1" workbookViewId="0">
      <selection activeCell="G27" sqref="G27"/>
    </sheetView>
  </sheetViews>
  <sheetFormatPr baseColWidth="10" defaultRowHeight="15"/>
  <cols>
    <col min="2" max="2" width="34.28515625" customWidth="1"/>
    <col min="3" max="3" width="9.85546875" style="1" customWidth="1"/>
    <col min="4" max="4" width="42.85546875" customWidth="1"/>
    <col min="5" max="5" width="11.42578125" customWidth="1"/>
    <col min="6" max="6" width="10" customWidth="1"/>
    <col min="7" max="7" width="17" customWidth="1"/>
  </cols>
  <sheetData>
    <row r="2" spans="2:7" s="94" customFormat="1">
      <c r="B2" s="93" t="s">
        <v>87</v>
      </c>
      <c r="C2" s="132" t="s">
        <v>88</v>
      </c>
      <c r="D2" s="132"/>
      <c r="E2" s="93" t="s">
        <v>89</v>
      </c>
      <c r="F2" s="93" t="s">
        <v>91</v>
      </c>
      <c r="G2" s="93" t="s">
        <v>90</v>
      </c>
    </row>
    <row r="3" spans="2:7">
      <c r="B3" s="2" t="s">
        <v>8</v>
      </c>
      <c r="C3" s="3" t="s">
        <v>1</v>
      </c>
      <c r="D3" s="2" t="s">
        <v>72</v>
      </c>
      <c r="E3" s="2" t="s">
        <v>38</v>
      </c>
      <c r="F3" s="2" t="s">
        <v>71</v>
      </c>
      <c r="G3" s="2"/>
    </row>
    <row r="4" spans="2:7">
      <c r="B4" s="2" t="s">
        <v>0</v>
      </c>
      <c r="C4" s="3" t="s">
        <v>1</v>
      </c>
      <c r="D4" s="2" t="s">
        <v>73</v>
      </c>
      <c r="E4" s="2" t="s">
        <v>39</v>
      </c>
      <c r="F4" s="2" t="s">
        <v>71</v>
      </c>
      <c r="G4" s="2"/>
    </row>
    <row r="5" spans="2:7">
      <c r="B5" s="2" t="s">
        <v>9</v>
      </c>
      <c r="C5" s="3" t="s">
        <v>1</v>
      </c>
      <c r="D5" s="2" t="s">
        <v>74</v>
      </c>
      <c r="E5" s="2" t="s">
        <v>40</v>
      </c>
      <c r="F5" s="2" t="s">
        <v>71</v>
      </c>
      <c r="G5" s="2"/>
    </row>
    <row r="6" spans="2:7">
      <c r="B6" s="2" t="s">
        <v>10</v>
      </c>
      <c r="C6" s="3" t="s">
        <v>1</v>
      </c>
      <c r="D6" s="2" t="s">
        <v>75</v>
      </c>
      <c r="E6" s="2" t="s">
        <v>41</v>
      </c>
      <c r="F6" s="2" t="s">
        <v>71</v>
      </c>
      <c r="G6" s="2"/>
    </row>
    <row r="7" spans="2:7">
      <c r="B7" s="2" t="s">
        <v>11</v>
      </c>
      <c r="C7" s="3" t="s">
        <v>1</v>
      </c>
      <c r="D7" s="2" t="s">
        <v>2</v>
      </c>
      <c r="E7" s="2" t="s">
        <v>42</v>
      </c>
      <c r="F7" s="2" t="s">
        <v>71</v>
      </c>
      <c r="G7" s="2"/>
    </row>
    <row r="8" spans="2:7">
      <c r="B8" s="2" t="s">
        <v>12</v>
      </c>
      <c r="C8" s="3" t="s">
        <v>1</v>
      </c>
      <c r="D8" s="2" t="s">
        <v>3</v>
      </c>
      <c r="E8" s="2" t="s">
        <v>43</v>
      </c>
      <c r="F8" s="2" t="s">
        <v>71</v>
      </c>
      <c r="G8" s="2"/>
    </row>
    <row r="9" spans="2:7">
      <c r="B9" s="2" t="s">
        <v>13</v>
      </c>
      <c r="C9" s="3" t="s">
        <v>1</v>
      </c>
      <c r="D9" s="2" t="s">
        <v>4</v>
      </c>
      <c r="E9" s="2" t="s">
        <v>44</v>
      </c>
      <c r="F9" s="2" t="s">
        <v>71</v>
      </c>
      <c r="G9" s="2"/>
    </row>
    <row r="10" spans="2:7">
      <c r="B10" s="2" t="s">
        <v>5</v>
      </c>
      <c r="C10" s="3" t="s">
        <v>1</v>
      </c>
      <c r="D10" s="2" t="s">
        <v>6</v>
      </c>
      <c r="E10" s="2" t="s">
        <v>45</v>
      </c>
      <c r="F10" s="2" t="s">
        <v>71</v>
      </c>
      <c r="G10" s="2"/>
    </row>
    <row r="11" spans="2:7">
      <c r="B11" s="2" t="s">
        <v>7</v>
      </c>
      <c r="C11" s="3" t="s">
        <v>1</v>
      </c>
      <c r="D11" s="2" t="s">
        <v>15</v>
      </c>
      <c r="E11" s="2" t="s">
        <v>46</v>
      </c>
      <c r="F11" s="2" t="s">
        <v>71</v>
      </c>
      <c r="G11" s="2"/>
    </row>
    <row r="12" spans="2:7">
      <c r="B12" s="2" t="s">
        <v>14</v>
      </c>
      <c r="C12" s="3" t="s">
        <v>1</v>
      </c>
      <c r="D12" s="2" t="s">
        <v>16</v>
      </c>
      <c r="E12" s="2" t="s">
        <v>47</v>
      </c>
      <c r="F12" s="2" t="s">
        <v>71</v>
      </c>
      <c r="G12" s="2"/>
    </row>
    <row r="13" spans="2:7" ht="15" customHeight="1">
      <c r="B13" s="4" t="s">
        <v>17</v>
      </c>
      <c r="C13" s="5" t="s">
        <v>58</v>
      </c>
      <c r="D13" s="4" t="s">
        <v>61</v>
      </c>
      <c r="E13" s="4" t="s">
        <v>48</v>
      </c>
      <c r="F13" s="4" t="s">
        <v>71</v>
      </c>
      <c r="G13" s="4" t="s">
        <v>59</v>
      </c>
    </row>
    <row r="14" spans="2:7">
      <c r="B14" s="4" t="s">
        <v>18</v>
      </c>
      <c r="C14" s="5" t="s">
        <v>58</v>
      </c>
      <c r="D14" s="4" t="s">
        <v>62</v>
      </c>
      <c r="E14" s="4" t="s">
        <v>49</v>
      </c>
      <c r="F14" s="4" t="s">
        <v>71</v>
      </c>
      <c r="G14" s="4" t="s">
        <v>60</v>
      </c>
    </row>
    <row r="15" spans="2:7">
      <c r="B15" s="4" t="s">
        <v>19</v>
      </c>
      <c r="C15" s="5" t="s">
        <v>58</v>
      </c>
      <c r="D15" s="4" t="s">
        <v>24</v>
      </c>
      <c r="E15" s="4" t="s">
        <v>50</v>
      </c>
      <c r="F15" s="4" t="s">
        <v>71</v>
      </c>
      <c r="G15" s="4" t="s">
        <v>66</v>
      </c>
    </row>
    <row r="16" spans="2:7">
      <c r="B16" s="4" t="s">
        <v>20</v>
      </c>
      <c r="C16" s="5" t="s">
        <v>58</v>
      </c>
      <c r="D16" s="4" t="s">
        <v>25</v>
      </c>
      <c r="E16" s="4" t="s">
        <v>53</v>
      </c>
      <c r="F16" s="4" t="s">
        <v>76</v>
      </c>
      <c r="G16" s="4" t="s">
        <v>63</v>
      </c>
    </row>
    <row r="17" spans="2:7">
      <c r="B17" s="4" t="s">
        <v>21</v>
      </c>
      <c r="C17" s="5" t="s">
        <v>58</v>
      </c>
      <c r="D17" s="4" t="s">
        <v>26</v>
      </c>
      <c r="E17" s="4" t="s">
        <v>54</v>
      </c>
      <c r="F17" s="4" t="s">
        <v>76</v>
      </c>
      <c r="G17" s="4" t="s">
        <v>64</v>
      </c>
    </row>
    <row r="18" spans="2:7">
      <c r="B18" s="4" t="s">
        <v>22</v>
      </c>
      <c r="C18" s="5" t="s">
        <v>23</v>
      </c>
      <c r="D18" s="4" t="s">
        <v>27</v>
      </c>
      <c r="E18" s="4" t="s">
        <v>51</v>
      </c>
      <c r="F18" s="4" t="s">
        <v>71</v>
      </c>
      <c r="G18" s="4" t="s">
        <v>65</v>
      </c>
    </row>
    <row r="19" spans="2:7">
      <c r="B19" s="6" t="s">
        <v>33</v>
      </c>
      <c r="C19" s="7"/>
      <c r="D19" s="6" t="s">
        <v>34</v>
      </c>
      <c r="E19" s="6" t="s">
        <v>52</v>
      </c>
      <c r="F19" s="6" t="s">
        <v>71</v>
      </c>
      <c r="G19" s="6"/>
    </row>
    <row r="20" spans="2:7">
      <c r="B20" s="8" t="s">
        <v>28</v>
      </c>
      <c r="C20" s="9" t="s">
        <v>31</v>
      </c>
      <c r="D20" s="8" t="s">
        <v>30</v>
      </c>
      <c r="E20" s="8" t="s">
        <v>55</v>
      </c>
      <c r="F20" s="8" t="s">
        <v>71</v>
      </c>
      <c r="G20" s="8"/>
    </row>
    <row r="21" spans="2:7">
      <c r="B21" s="8" t="s">
        <v>29</v>
      </c>
      <c r="C21" s="9" t="s">
        <v>31</v>
      </c>
      <c r="D21" s="8" t="s">
        <v>32</v>
      </c>
      <c r="E21" s="8" t="s">
        <v>67</v>
      </c>
      <c r="F21" s="8" t="s">
        <v>71</v>
      </c>
      <c r="G21" s="8"/>
    </row>
    <row r="22" spans="2:7">
      <c r="B22" s="8" t="s">
        <v>35</v>
      </c>
      <c r="C22" s="9"/>
      <c r="D22" s="8" t="s">
        <v>70</v>
      </c>
      <c r="E22" s="8" t="s">
        <v>56</v>
      </c>
      <c r="F22" s="8" t="s">
        <v>77</v>
      </c>
      <c r="G22" s="8"/>
    </row>
    <row r="23" spans="2:7">
      <c r="B23" s="10" t="s">
        <v>36</v>
      </c>
      <c r="C23" s="11"/>
      <c r="D23" s="10"/>
      <c r="E23" s="10" t="s">
        <v>69</v>
      </c>
      <c r="F23" s="10"/>
      <c r="G23" s="10"/>
    </row>
    <row r="24" spans="2:7">
      <c r="B24" s="10" t="s">
        <v>37</v>
      </c>
      <c r="C24" s="11"/>
      <c r="D24" s="10"/>
      <c r="E24" s="10" t="s">
        <v>68</v>
      </c>
      <c r="F24" s="10"/>
      <c r="G24" s="10"/>
    </row>
  </sheetData>
  <mergeCells count="1">
    <mergeCell ref="C2:D2"/>
  </mergeCells>
  <pageMargins left="0.7" right="0.7" top="0.78740157499999996" bottom="0.78740157499999996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1"/>
  <dimension ref="B2:Y52"/>
  <sheetViews>
    <sheetView workbookViewId="0">
      <selection activeCell="D40" sqref="D40"/>
    </sheetView>
  </sheetViews>
  <sheetFormatPr baseColWidth="10" defaultRowHeight="15"/>
  <cols>
    <col min="2" max="2" width="11.5703125" bestFit="1" customWidth="1"/>
    <col min="3" max="22" width="7.140625" customWidth="1"/>
    <col min="23" max="25" width="7.140625" style="82" customWidth="1"/>
  </cols>
  <sheetData>
    <row r="2" spans="2:22">
      <c r="B2" s="133" t="s">
        <v>85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5"/>
    </row>
    <row r="3" spans="2:22" ht="51.75">
      <c r="B3" s="76"/>
      <c r="C3" s="77" t="str">
        <f t="array" ref="C3:V3">TRANSPOSE(B4:B23)</f>
        <v>EMU StdC</v>
      </c>
      <c r="D3" s="77" t="str">
        <v>EUR StdC</v>
      </c>
      <c r="E3" s="77" t="str">
        <v>EUR StdV</v>
      </c>
      <c r="F3" s="77" t="str">
        <v>EUR SmlC</v>
      </c>
      <c r="G3" s="77" t="str">
        <v>NA StdC</v>
      </c>
      <c r="H3" s="77" t="str">
        <v>NA StdV</v>
      </c>
      <c r="I3" s="77" t="str">
        <v xml:space="preserve">NA SmlC </v>
      </c>
      <c r="J3" s="77" t="str">
        <v>PAC StdC</v>
      </c>
      <c r="K3" s="77" t="str">
        <v>EM StdC</v>
      </c>
      <c r="L3" s="77" t="str">
        <v>FM StdC</v>
      </c>
      <c r="M3" s="78" t="str">
        <v>EMU Sov</v>
      </c>
      <c r="N3" s="78" t="str">
        <v>EMU SovA</v>
      </c>
      <c r="O3" s="78" t="str">
        <v>EMU SovY</v>
      </c>
      <c r="P3" s="78" t="str">
        <v>NA Trs</v>
      </c>
      <c r="Q3" s="78" t="str">
        <v>NA Trs 1-3</v>
      </c>
      <c r="R3" s="78" t="str">
        <v>EMLE</v>
      </c>
      <c r="S3" s="79" t="str">
        <v>XAUEUR</v>
      </c>
      <c r="T3" s="80" t="str">
        <v>EMTXc</v>
      </c>
      <c r="U3" s="80" t="str">
        <v>EMTXd</v>
      </c>
      <c r="V3" s="81" t="str">
        <v>AUDLIB</v>
      </c>
    </row>
    <row r="4" spans="2:22">
      <c r="B4" s="58" t="str">
        <f t="array" ref="B4:B23">TRANSPOSE(Zeitreihen!B1:U1)</f>
        <v>EMU StdC</v>
      </c>
      <c r="C4" s="59">
        <f t="array" ref="C4:V23">[1]!HoadleyCorrelStambaugh(Zeitreihen!B3:U148,12,"TRUE","TRUE")*1000</f>
        <v>3.2068156665015124</v>
      </c>
      <c r="D4" s="60">
        <v>2.6804253980898038</v>
      </c>
      <c r="E4" s="60">
        <v>2.9227619033762027</v>
      </c>
      <c r="F4" s="60">
        <v>2.9400552693812667</v>
      </c>
      <c r="G4" s="60">
        <v>2.2051144894528125</v>
      </c>
      <c r="H4" s="60">
        <v>2.0777898045470669</v>
      </c>
      <c r="I4" s="60">
        <v>2.5808054935297347</v>
      </c>
      <c r="J4" s="60">
        <v>1.7318040451212149</v>
      </c>
      <c r="K4" s="60">
        <v>2.9792144533251501</v>
      </c>
      <c r="L4" s="60">
        <v>1.5090886789134907</v>
      </c>
      <c r="M4" s="64">
        <v>-0.1617776342770659</v>
      </c>
      <c r="N4" s="64">
        <v>-0.21668347472317678</v>
      </c>
      <c r="O4" s="64">
        <v>-8.0606852150864813E-2</v>
      </c>
      <c r="P4" s="64">
        <v>-0.46606200656365948</v>
      </c>
      <c r="Q4" s="64">
        <v>-0.28993990150514715</v>
      </c>
      <c r="R4" s="64">
        <v>0.66097932920490987</v>
      </c>
      <c r="S4" s="67">
        <v>-0.37868216542788952</v>
      </c>
      <c r="T4" s="70">
        <v>-0.13333372015084122</v>
      </c>
      <c r="U4" s="70">
        <v>-1.4901551676210883E-2</v>
      </c>
      <c r="V4" s="71">
        <v>0.72501116297828183</v>
      </c>
    </row>
    <row r="5" spans="2:22">
      <c r="B5" s="61" t="str">
        <v>EUR StdC</v>
      </c>
      <c r="C5" s="59">
        <v>2.6804253980898038</v>
      </c>
      <c r="D5" s="60">
        <v>2.3361567239836467</v>
      </c>
      <c r="E5" s="60">
        <v>2.5382924282813244</v>
      </c>
      <c r="F5" s="60">
        <v>2.600534544215777</v>
      </c>
      <c r="G5" s="60">
        <v>2.0140469377159311</v>
      </c>
      <c r="H5" s="60">
        <v>1.9101752718138771</v>
      </c>
      <c r="I5" s="60">
        <v>2.3278957294375568</v>
      </c>
      <c r="J5" s="60">
        <v>1.6326654436296248</v>
      </c>
      <c r="K5" s="60">
        <v>2.6471080360351071</v>
      </c>
      <c r="L5" s="60">
        <v>1.491880818384691</v>
      </c>
      <c r="M5" s="64">
        <v>-0.14942791931130911</v>
      </c>
      <c r="N5" s="64">
        <v>-0.19024921150505569</v>
      </c>
      <c r="O5" s="64">
        <v>-8.7350220527427871E-2</v>
      </c>
      <c r="P5" s="64">
        <v>-0.29092849395461268</v>
      </c>
      <c r="Q5" s="64">
        <v>-0.11730831790870092</v>
      </c>
      <c r="R5" s="64">
        <v>0.55915946095338365</v>
      </c>
      <c r="S5" s="67">
        <v>-0.24515473716871289</v>
      </c>
      <c r="T5" s="70">
        <v>-0.11334990333487796</v>
      </c>
      <c r="U5" s="70">
        <v>-1.477005211777538E-2</v>
      </c>
      <c r="V5" s="71">
        <v>0.70082541299278367</v>
      </c>
    </row>
    <row r="6" spans="2:22">
      <c r="B6" s="61" t="str">
        <v>EUR StdV</v>
      </c>
      <c r="C6" s="59">
        <v>2.9227619033762027</v>
      </c>
      <c r="D6" s="60">
        <v>2.5382924282813244</v>
      </c>
      <c r="E6" s="60">
        <v>2.9218171853938113</v>
      </c>
      <c r="F6" s="60">
        <v>2.856985349153307</v>
      </c>
      <c r="G6" s="60">
        <v>2.1573025179943781</v>
      </c>
      <c r="H6" s="60">
        <v>2.1621245249465106</v>
      </c>
      <c r="I6" s="60">
        <v>2.5382443455765711</v>
      </c>
      <c r="J6" s="60">
        <v>1.7586680497277887</v>
      </c>
      <c r="K6" s="60">
        <v>2.8133746574527403</v>
      </c>
      <c r="L6" s="60">
        <v>1.6895375176873462</v>
      </c>
      <c r="M6" s="64">
        <v>-0.1434801778915484</v>
      </c>
      <c r="N6" s="64">
        <v>-0.19763780038771708</v>
      </c>
      <c r="O6" s="64">
        <v>-6.3568625023114722E-2</v>
      </c>
      <c r="P6" s="64">
        <v>-0.37652543616851381</v>
      </c>
      <c r="Q6" s="64">
        <v>-0.19076851364050451</v>
      </c>
      <c r="R6" s="64">
        <v>0.62048969515108543</v>
      </c>
      <c r="S6" s="67">
        <v>-0.38620126988987824</v>
      </c>
      <c r="T6" s="70">
        <v>-0.1040156222096594</v>
      </c>
      <c r="U6" s="70">
        <v>-1.3780352258619554E-2</v>
      </c>
      <c r="V6" s="71">
        <v>0.72691749595789223</v>
      </c>
    </row>
    <row r="7" spans="2:22">
      <c r="B7" s="61" t="str">
        <v>EUR SmlC</v>
      </c>
      <c r="C7" s="59">
        <v>2.9400552693812667</v>
      </c>
      <c r="D7" s="60">
        <v>2.600534544215777</v>
      </c>
      <c r="E7" s="60">
        <v>2.856985349153307</v>
      </c>
      <c r="F7" s="60">
        <v>3.5862044696130022</v>
      </c>
      <c r="G7" s="60">
        <v>2.2300512723317314</v>
      </c>
      <c r="H7" s="60">
        <v>2.0595928798239354</v>
      </c>
      <c r="I7" s="60">
        <v>2.9255229208597857</v>
      </c>
      <c r="J7" s="60">
        <v>2.1695148702295968</v>
      </c>
      <c r="K7" s="60">
        <v>3.4302070097824489</v>
      </c>
      <c r="L7" s="60">
        <v>1.9104886664820524</v>
      </c>
      <c r="M7" s="64">
        <v>-0.17111540271881001</v>
      </c>
      <c r="N7" s="64">
        <v>-0.21773200768883513</v>
      </c>
      <c r="O7" s="64">
        <v>-0.10582163487459921</v>
      </c>
      <c r="P7" s="64">
        <v>-0.38849493432425281</v>
      </c>
      <c r="Q7" s="64">
        <v>-0.1973339934275618</v>
      </c>
      <c r="R7" s="64">
        <v>0.8095835340652473</v>
      </c>
      <c r="S7" s="67">
        <v>-0.17463705423262424</v>
      </c>
      <c r="T7" s="70">
        <v>-0.11768110492744094</v>
      </c>
      <c r="U7" s="70">
        <v>-1.9847979568244387E-2</v>
      </c>
      <c r="V7" s="71">
        <v>0.95235364410557544</v>
      </c>
    </row>
    <row r="8" spans="2:22">
      <c r="B8" s="61" t="str">
        <v>NA StdC</v>
      </c>
      <c r="C8" s="59">
        <v>2.2051144894528125</v>
      </c>
      <c r="D8" s="60">
        <v>2.0140469377159311</v>
      </c>
      <c r="E8" s="60">
        <v>2.1573025179943781</v>
      </c>
      <c r="F8" s="60">
        <v>2.2300512723317314</v>
      </c>
      <c r="G8" s="60">
        <v>2.4733928393360491</v>
      </c>
      <c r="H8" s="60">
        <v>2.3239848235555907</v>
      </c>
      <c r="I8" s="60">
        <v>2.7225614809512608</v>
      </c>
      <c r="J8" s="60">
        <v>1.8132062677295233</v>
      </c>
      <c r="K8" s="60">
        <v>2.5882018088485701</v>
      </c>
      <c r="L8" s="60">
        <v>1.5675835107227198</v>
      </c>
      <c r="M8" s="64">
        <v>-0.15231080288413409</v>
      </c>
      <c r="N8" s="64">
        <v>-0.17019940259704816</v>
      </c>
      <c r="O8" s="64">
        <v>-0.12409249266359787</v>
      </c>
      <c r="P8" s="64">
        <v>0.2489633158151337</v>
      </c>
      <c r="Q8" s="64">
        <v>0.43968247777845471</v>
      </c>
      <c r="R8" s="64">
        <v>0.44840762976201626</v>
      </c>
      <c r="S8" s="67">
        <v>7.6483410592477902E-2</v>
      </c>
      <c r="T8" s="70">
        <v>-0.13105314544590094</v>
      </c>
      <c r="U8" s="70">
        <v>-1.2477991006110502E-2</v>
      </c>
      <c r="V8" s="71">
        <v>0.81737244421586874</v>
      </c>
    </row>
    <row r="9" spans="2:22">
      <c r="B9" s="61" t="str">
        <v>NA StdV</v>
      </c>
      <c r="C9" s="59">
        <v>2.0777898045470669</v>
      </c>
      <c r="D9" s="60">
        <v>1.9101752718138771</v>
      </c>
      <c r="E9" s="60">
        <v>2.1621245249465106</v>
      </c>
      <c r="F9" s="60">
        <v>2.0595928798239354</v>
      </c>
      <c r="G9" s="60">
        <v>2.3239848235555907</v>
      </c>
      <c r="H9" s="60">
        <v>2.4558558502166625</v>
      </c>
      <c r="I9" s="60">
        <v>2.6189249309934772</v>
      </c>
      <c r="J9" s="60">
        <v>1.6387686988985437</v>
      </c>
      <c r="K9" s="60">
        <v>2.3093608593362078</v>
      </c>
      <c r="L9" s="60">
        <v>1.5675004556778289</v>
      </c>
      <c r="M9" s="64">
        <v>-0.12288446873691083</v>
      </c>
      <c r="N9" s="64">
        <v>-0.13983382524081966</v>
      </c>
      <c r="O9" s="64">
        <v>-9.733868910799881E-2</v>
      </c>
      <c r="P9" s="64">
        <v>0.24972322173014333</v>
      </c>
      <c r="Q9" s="64">
        <v>0.42652927739540802</v>
      </c>
      <c r="R9" s="64">
        <v>0.38898478127444208</v>
      </c>
      <c r="S9" s="67">
        <v>3.1104442987484712E-2</v>
      </c>
      <c r="T9" s="70">
        <v>-0.10505788436561715</v>
      </c>
      <c r="U9" s="70">
        <v>-1.0630053550530786E-2</v>
      </c>
      <c r="V9" s="71">
        <v>0.74116650922781102</v>
      </c>
    </row>
    <row r="10" spans="2:22">
      <c r="B10" s="61" t="str">
        <v xml:space="preserve">NA SmlC </v>
      </c>
      <c r="C10" s="59">
        <v>2.5808054935297347</v>
      </c>
      <c r="D10" s="60">
        <v>2.3278957294375568</v>
      </c>
      <c r="E10" s="60">
        <v>2.5382443455765711</v>
      </c>
      <c r="F10" s="60">
        <v>2.9255229208597857</v>
      </c>
      <c r="G10" s="60">
        <v>2.7225614809512608</v>
      </c>
      <c r="H10" s="60">
        <v>2.6189249309934772</v>
      </c>
      <c r="I10" s="60">
        <v>3.7111779421486721</v>
      </c>
      <c r="J10" s="60">
        <v>2.2471048907196902</v>
      </c>
      <c r="K10" s="60">
        <v>3.2353407054298571</v>
      </c>
      <c r="L10" s="60">
        <v>1.758100520050164</v>
      </c>
      <c r="M10" s="64">
        <v>-0.17667439881338856</v>
      </c>
      <c r="N10" s="64">
        <v>-0.19630037852047408</v>
      </c>
      <c r="O10" s="64">
        <v>-0.14968518149079862</v>
      </c>
      <c r="P10" s="64">
        <v>0.1508251788989492</v>
      </c>
      <c r="Q10" s="64">
        <v>0.36619293922129859</v>
      </c>
      <c r="R10" s="64">
        <v>0.60630397487704835</v>
      </c>
      <c r="S10" s="67">
        <v>9.2696700885716313E-2</v>
      </c>
      <c r="T10" s="70">
        <v>-0.14485544145567447</v>
      </c>
      <c r="U10" s="70">
        <v>-1.3727661535494089E-2</v>
      </c>
      <c r="V10" s="71">
        <v>0.97133830444311819</v>
      </c>
    </row>
    <row r="11" spans="2:22">
      <c r="B11" s="61" t="str">
        <v>PAC StdC</v>
      </c>
      <c r="C11" s="59">
        <v>1.7318040451212149</v>
      </c>
      <c r="D11" s="60">
        <v>1.6326654436296248</v>
      </c>
      <c r="E11" s="60">
        <v>1.7586680497277887</v>
      </c>
      <c r="F11" s="60">
        <v>2.1695148702295968</v>
      </c>
      <c r="G11" s="60">
        <v>1.8132062677295233</v>
      </c>
      <c r="H11" s="60">
        <v>1.6387686988985437</v>
      </c>
      <c r="I11" s="60">
        <v>2.2471048907196902</v>
      </c>
      <c r="J11" s="60">
        <v>2.5052437033069408</v>
      </c>
      <c r="K11" s="60">
        <v>2.5858762726255948</v>
      </c>
      <c r="L11" s="60">
        <v>1.4993880703289502</v>
      </c>
      <c r="M11" s="64">
        <v>-0.11926686866150382</v>
      </c>
      <c r="N11" s="64">
        <v>-0.13019350040276542</v>
      </c>
      <c r="O11" s="64">
        <v>-0.10575674470679484</v>
      </c>
      <c r="P11" s="64">
        <v>0.15490241571371169</v>
      </c>
      <c r="Q11" s="64">
        <v>0.27745704691549294</v>
      </c>
      <c r="R11" s="64">
        <v>0.49633950383149728</v>
      </c>
      <c r="S11" s="67">
        <v>0.42308217037106749</v>
      </c>
      <c r="T11" s="70">
        <v>-8.7786533157828903E-2</v>
      </c>
      <c r="U11" s="70">
        <v>-1.5833569765409332E-2</v>
      </c>
      <c r="V11" s="71">
        <v>0.87597788613879923</v>
      </c>
    </row>
    <row r="12" spans="2:22">
      <c r="B12" s="61" t="str">
        <v>EM StdC</v>
      </c>
      <c r="C12" s="59">
        <v>2.9792144533251501</v>
      </c>
      <c r="D12" s="60">
        <v>2.6471080360351071</v>
      </c>
      <c r="E12" s="60">
        <v>2.8133746574527403</v>
      </c>
      <c r="F12" s="60">
        <v>3.4302070097824489</v>
      </c>
      <c r="G12" s="60">
        <v>2.5882018088485701</v>
      </c>
      <c r="H12" s="60">
        <v>2.3093608593362078</v>
      </c>
      <c r="I12" s="60">
        <v>3.2353407054298571</v>
      </c>
      <c r="J12" s="60">
        <v>2.5858762726255948</v>
      </c>
      <c r="K12" s="60">
        <v>4.519111172043826</v>
      </c>
      <c r="L12" s="60">
        <v>2.0254314094845061</v>
      </c>
      <c r="M12" s="64">
        <v>-0.18132585445951421</v>
      </c>
      <c r="N12" s="64">
        <v>-0.21279656541796937</v>
      </c>
      <c r="O12" s="64">
        <v>-0.13444272354107281</v>
      </c>
      <c r="P12" s="64">
        <v>-0.17584542091829025</v>
      </c>
      <c r="Q12" s="64">
        <v>3.2703821275010023E-2</v>
      </c>
      <c r="R12" s="64">
        <v>0.91494038210045014</v>
      </c>
      <c r="S12" s="67">
        <v>0.36115365793228815</v>
      </c>
      <c r="T12" s="70">
        <v>-0.14844527597355817</v>
      </c>
      <c r="U12" s="70">
        <v>-1.8971688749504782E-2</v>
      </c>
      <c r="V12" s="71">
        <v>1.3002318129855743</v>
      </c>
    </row>
    <row r="13" spans="2:22">
      <c r="B13" s="61" t="str">
        <v>FM StdC</v>
      </c>
      <c r="C13" s="59">
        <v>1.5090886789134907</v>
      </c>
      <c r="D13" s="60">
        <v>1.491880818384691</v>
      </c>
      <c r="E13" s="60">
        <v>1.6895375176873462</v>
      </c>
      <c r="F13" s="60">
        <v>1.9104886664820524</v>
      </c>
      <c r="G13" s="60">
        <v>1.5675835107227198</v>
      </c>
      <c r="H13" s="60">
        <v>1.5675004556778289</v>
      </c>
      <c r="I13" s="60">
        <v>1.758100520050164</v>
      </c>
      <c r="J13" s="60">
        <v>1.4993880703289502</v>
      </c>
      <c r="K13" s="60">
        <v>2.0254314094845061</v>
      </c>
      <c r="L13" s="60">
        <v>3.6435502028752356</v>
      </c>
      <c r="M13" s="64">
        <v>-8.9258113590995822E-2</v>
      </c>
      <c r="N13" s="64">
        <v>-0.10819393114669792</v>
      </c>
      <c r="O13" s="64">
        <v>-5.6226337971016158E-2</v>
      </c>
      <c r="P13" s="64">
        <v>-8.805499408388465E-3</v>
      </c>
      <c r="Q13" s="64">
        <v>0.13339649160369246</v>
      </c>
      <c r="R13" s="64">
        <v>0.41619468706537138</v>
      </c>
      <c r="S13" s="67">
        <v>-5.2428275903443691E-2</v>
      </c>
      <c r="T13" s="70">
        <v>-7.1615241741674621E-2</v>
      </c>
      <c r="U13" s="70">
        <v>-8.496909768169374E-3</v>
      </c>
      <c r="V13" s="71">
        <v>0.89926269409355175</v>
      </c>
    </row>
    <row r="14" spans="2:22">
      <c r="B14" s="62" t="str">
        <v>EMU Sov</v>
      </c>
      <c r="C14" s="63">
        <v>-0.1617776342770659</v>
      </c>
      <c r="D14" s="64">
        <v>-0.14942791931130911</v>
      </c>
      <c r="E14" s="64">
        <v>-0.1434801778915484</v>
      </c>
      <c r="F14" s="64">
        <v>-0.17111540271881001</v>
      </c>
      <c r="G14" s="64">
        <v>-0.15231080288413409</v>
      </c>
      <c r="H14" s="64">
        <v>-0.12288446873691083</v>
      </c>
      <c r="I14" s="64">
        <v>-0.17667439881338856</v>
      </c>
      <c r="J14" s="64">
        <v>-0.11926686866150382</v>
      </c>
      <c r="K14" s="64">
        <v>-0.18132585445951421</v>
      </c>
      <c r="L14" s="64">
        <v>-8.9258113590995822E-2</v>
      </c>
      <c r="M14" s="64">
        <v>0.10252413371183604</v>
      </c>
      <c r="N14" s="64">
        <v>0.10196767322545183</v>
      </c>
      <c r="O14" s="64">
        <v>0.1040520472621235</v>
      </c>
      <c r="P14" s="64">
        <v>6.7140414356879813E-2</v>
      </c>
      <c r="Q14" s="64">
        <v>-9.4561927969250836E-3</v>
      </c>
      <c r="R14" s="64">
        <v>4.9241318725602369E-2</v>
      </c>
      <c r="S14" s="67">
        <v>-1.887474104345637E-3</v>
      </c>
      <c r="T14" s="70">
        <v>8.4775964494399725E-2</v>
      </c>
      <c r="U14" s="70">
        <v>1.1620190614818646E-3</v>
      </c>
      <c r="V14" s="71">
        <v>-3.841088331983019E-2</v>
      </c>
    </row>
    <row r="15" spans="2:22">
      <c r="B15" s="62" t="str">
        <v>EMU SovA</v>
      </c>
      <c r="C15" s="63">
        <v>-0.21668347472317678</v>
      </c>
      <c r="D15" s="64">
        <v>-0.19024921150505569</v>
      </c>
      <c r="E15" s="64">
        <v>-0.19763780038771708</v>
      </c>
      <c r="F15" s="64">
        <v>-0.21773200768883513</v>
      </c>
      <c r="G15" s="64">
        <v>-0.17019940259704816</v>
      </c>
      <c r="H15" s="64">
        <v>-0.13983382524081966</v>
      </c>
      <c r="I15" s="64">
        <v>-0.19630037852047408</v>
      </c>
      <c r="J15" s="64">
        <v>-0.13019350040276542</v>
      </c>
      <c r="K15" s="64">
        <v>-0.21279656541796937</v>
      </c>
      <c r="L15" s="64">
        <v>-0.10819393114669792</v>
      </c>
      <c r="M15" s="64">
        <v>0.10196767322545183</v>
      </c>
      <c r="N15" s="64">
        <v>0.10997545470305443</v>
      </c>
      <c r="O15" s="64">
        <v>9.1606354264732195E-2</v>
      </c>
      <c r="P15" s="64">
        <v>0.10381830991265306</v>
      </c>
      <c r="Q15" s="64">
        <v>2.0534260187462332E-2</v>
      </c>
      <c r="R15" s="64">
        <v>2.9954411779073844E-2</v>
      </c>
      <c r="S15" s="67">
        <v>4.3169567488925163E-2</v>
      </c>
      <c r="T15" s="70">
        <v>8.4550539875625191E-2</v>
      </c>
      <c r="U15" s="70">
        <v>9.0020340596686779E-4</v>
      </c>
      <c r="V15" s="71">
        <v>-3.9141373524075297E-2</v>
      </c>
    </row>
    <row r="16" spans="2:22">
      <c r="B16" s="62" t="str">
        <v>EMU SovY</v>
      </c>
      <c r="C16" s="63">
        <v>-8.0606852150864813E-2</v>
      </c>
      <c r="D16" s="64">
        <v>-8.7350220527427871E-2</v>
      </c>
      <c r="E16" s="64">
        <v>-6.3568625023114722E-2</v>
      </c>
      <c r="F16" s="64">
        <v>-0.10582163487459921</v>
      </c>
      <c r="G16" s="64">
        <v>-0.12409249266359787</v>
      </c>
      <c r="H16" s="64">
        <v>-9.733868910799881E-2</v>
      </c>
      <c r="I16" s="64">
        <v>-0.14968518149079862</v>
      </c>
      <c r="J16" s="64">
        <v>-0.10575674470679484</v>
      </c>
      <c r="K16" s="64">
        <v>-0.13444272354107281</v>
      </c>
      <c r="L16" s="64">
        <v>-5.6226337971016158E-2</v>
      </c>
      <c r="M16" s="64">
        <v>0.1040520472621235</v>
      </c>
      <c r="N16" s="64">
        <v>9.1606354264732195E-2</v>
      </c>
      <c r="O16" s="64">
        <v>0.12287750206074492</v>
      </c>
      <c r="P16" s="64">
        <v>1.6866953567022593E-2</v>
      </c>
      <c r="Q16" s="64">
        <v>-4.9886713370367611E-2</v>
      </c>
      <c r="R16" s="64">
        <v>7.5146620087772301E-2</v>
      </c>
      <c r="S16" s="67">
        <v>-6.4187529087793543E-2</v>
      </c>
      <c r="T16" s="70">
        <v>8.5862915479170229E-2</v>
      </c>
      <c r="U16" s="70">
        <v>1.5037575108956696E-3</v>
      </c>
      <c r="V16" s="71">
        <v>-3.5985118491710544E-2</v>
      </c>
    </row>
    <row r="17" spans="2:25">
      <c r="B17" s="62" t="str">
        <v>NA Trs</v>
      </c>
      <c r="C17" s="63">
        <v>-0.46606200656365948</v>
      </c>
      <c r="D17" s="64">
        <v>-0.29092849395461268</v>
      </c>
      <c r="E17" s="64">
        <v>-0.37652543616851381</v>
      </c>
      <c r="F17" s="64">
        <v>-0.38849493432425281</v>
      </c>
      <c r="G17" s="64">
        <v>0.2489633158151337</v>
      </c>
      <c r="H17" s="64">
        <v>0.24972322173014333</v>
      </c>
      <c r="I17" s="64">
        <v>0.1508251788989492</v>
      </c>
      <c r="J17" s="64">
        <v>0.15490241571371169</v>
      </c>
      <c r="K17" s="64">
        <v>-0.17584542091829025</v>
      </c>
      <c r="L17" s="64">
        <v>-8.805499408388465E-3</v>
      </c>
      <c r="M17" s="64">
        <v>6.7140414356879813E-2</v>
      </c>
      <c r="N17" s="64">
        <v>0.10381830991265306</v>
      </c>
      <c r="O17" s="64">
        <v>1.6866953567022593E-2</v>
      </c>
      <c r="P17" s="64">
        <v>0.94799060475167951</v>
      </c>
      <c r="Q17" s="64">
        <v>0.89523074897607779</v>
      </c>
      <c r="R17" s="64">
        <v>-0.11488068064554741</v>
      </c>
      <c r="S17" s="67">
        <v>0.41678811828352502</v>
      </c>
      <c r="T17" s="70">
        <v>4.6194522847004753E-2</v>
      </c>
      <c r="U17" s="70">
        <v>3.9023017919475743E-3</v>
      </c>
      <c r="V17" s="71">
        <v>4.3256236938356632E-2</v>
      </c>
    </row>
    <row r="18" spans="2:25">
      <c r="B18" s="62" t="str">
        <v>NA Trs 1-3</v>
      </c>
      <c r="C18" s="63">
        <v>-0.28993990150514715</v>
      </c>
      <c r="D18" s="64">
        <v>-0.11730831790870092</v>
      </c>
      <c r="E18" s="64">
        <v>-0.19076851364050451</v>
      </c>
      <c r="F18" s="64">
        <v>-0.1973339934275618</v>
      </c>
      <c r="G18" s="64">
        <v>0.43968247777845471</v>
      </c>
      <c r="H18" s="64">
        <v>0.42652927739540802</v>
      </c>
      <c r="I18" s="64">
        <v>0.36619293922129859</v>
      </c>
      <c r="J18" s="64">
        <v>0.27745704691549294</v>
      </c>
      <c r="K18" s="64">
        <v>3.2703821275010023E-2</v>
      </c>
      <c r="L18" s="64">
        <v>0.13339649160369246</v>
      </c>
      <c r="M18" s="64">
        <v>-9.4561927969250836E-3</v>
      </c>
      <c r="N18" s="64">
        <v>2.0534260187462332E-2</v>
      </c>
      <c r="O18" s="64">
        <v>-4.9886713370367611E-2</v>
      </c>
      <c r="P18" s="64">
        <v>0.89523074897607779</v>
      </c>
      <c r="Q18" s="64">
        <v>0.95174644712495593</v>
      </c>
      <c r="R18" s="64">
        <v>-0.17023335532699274</v>
      </c>
      <c r="S18" s="67">
        <v>0.40162096422109012</v>
      </c>
      <c r="T18" s="70">
        <v>-1.569443982922835E-2</v>
      </c>
      <c r="U18" s="70">
        <v>3.2508771571440622E-3</v>
      </c>
      <c r="V18" s="71">
        <v>9.1003572251343395E-2</v>
      </c>
    </row>
    <row r="19" spans="2:25">
      <c r="B19" s="62" t="str">
        <v>EMLE</v>
      </c>
      <c r="C19" s="63">
        <v>0.66097932920490987</v>
      </c>
      <c r="D19" s="64">
        <v>0.55915946095338365</v>
      </c>
      <c r="E19" s="64">
        <v>0.62048969515108543</v>
      </c>
      <c r="F19" s="64">
        <v>0.80958353406524741</v>
      </c>
      <c r="G19" s="64">
        <v>0.44840762976201626</v>
      </c>
      <c r="H19" s="64">
        <v>0.38898478127444208</v>
      </c>
      <c r="I19" s="64">
        <v>0.60630397487704835</v>
      </c>
      <c r="J19" s="64">
        <v>0.49633950383149728</v>
      </c>
      <c r="K19" s="64">
        <v>0.91494038210045014</v>
      </c>
      <c r="L19" s="64">
        <v>0.41619468706537138</v>
      </c>
      <c r="M19" s="64">
        <v>4.9241318725602369E-2</v>
      </c>
      <c r="N19" s="64">
        <v>2.9954411779073844E-2</v>
      </c>
      <c r="O19" s="64">
        <v>7.5146620087772301E-2</v>
      </c>
      <c r="P19" s="64">
        <v>-0.11488068064554741</v>
      </c>
      <c r="Q19" s="64">
        <v>-0.17023335532699274</v>
      </c>
      <c r="R19" s="64">
        <v>0.66665260346896293</v>
      </c>
      <c r="S19" s="67">
        <v>0.21278070183291634</v>
      </c>
      <c r="T19" s="70">
        <v>6.0435908473169299E-2</v>
      </c>
      <c r="U19" s="70">
        <v>-3.7266849090053368E-3</v>
      </c>
      <c r="V19" s="71">
        <v>0.33143215037205315</v>
      </c>
    </row>
    <row r="20" spans="2:25">
      <c r="B20" s="65" t="str">
        <v>XAUEUR</v>
      </c>
      <c r="C20" s="66">
        <v>-0.37868216542788952</v>
      </c>
      <c r="D20" s="67">
        <v>-0.24515473716871289</v>
      </c>
      <c r="E20" s="67">
        <v>-0.38620126988987824</v>
      </c>
      <c r="F20" s="67">
        <v>-0.17463705423262424</v>
      </c>
      <c r="G20" s="67">
        <v>7.6483410592477902E-2</v>
      </c>
      <c r="H20" s="67">
        <v>3.1104442987484712E-2</v>
      </c>
      <c r="I20" s="67">
        <v>9.2696700885716313E-2</v>
      </c>
      <c r="J20" s="67">
        <v>0.42308217037106749</v>
      </c>
      <c r="K20" s="67">
        <v>0.36115365793228815</v>
      </c>
      <c r="L20" s="67">
        <v>-5.2428275903443691E-2</v>
      </c>
      <c r="M20" s="67">
        <v>-1.887474104345637E-3</v>
      </c>
      <c r="N20" s="67">
        <v>4.3169567488925163E-2</v>
      </c>
      <c r="O20" s="67">
        <v>-6.4187529087793543E-2</v>
      </c>
      <c r="P20" s="67">
        <v>0.41678811828352502</v>
      </c>
      <c r="Q20" s="67">
        <v>0.40162096422109012</v>
      </c>
      <c r="R20" s="67">
        <v>0.21278070183291634</v>
      </c>
      <c r="S20" s="67">
        <v>2.0791068401528934</v>
      </c>
      <c r="T20" s="70">
        <v>-1.5654497847177342E-3</v>
      </c>
      <c r="U20" s="70">
        <v>-4.6698589027651723E-3</v>
      </c>
      <c r="V20" s="71">
        <v>0.30235372691945911</v>
      </c>
    </row>
    <row r="21" spans="2:25">
      <c r="B21" s="68" t="str">
        <v>EMTXc</v>
      </c>
      <c r="C21" s="69">
        <v>-0.13333372015084122</v>
      </c>
      <c r="D21" s="70">
        <v>-0.11334990333487796</v>
      </c>
      <c r="E21" s="70">
        <v>-0.1040156222096594</v>
      </c>
      <c r="F21" s="70">
        <v>-0.11768110492744094</v>
      </c>
      <c r="G21" s="70">
        <v>-0.13105314544590094</v>
      </c>
      <c r="H21" s="70">
        <v>-0.10505788436561715</v>
      </c>
      <c r="I21" s="70">
        <v>-0.14485544145567447</v>
      </c>
      <c r="J21" s="70">
        <v>-8.7786533157828903E-2</v>
      </c>
      <c r="K21" s="70">
        <v>-0.14844527597355817</v>
      </c>
      <c r="L21" s="70">
        <v>-7.1615241741674621E-2</v>
      </c>
      <c r="M21" s="70">
        <v>8.4775964494399725E-2</v>
      </c>
      <c r="N21" s="70">
        <v>8.4550539875625191E-2</v>
      </c>
      <c r="O21" s="70">
        <v>8.5862915479170229E-2</v>
      </c>
      <c r="P21" s="70">
        <v>4.6194522847004753E-2</v>
      </c>
      <c r="Q21" s="70">
        <v>-1.569443982922835E-2</v>
      </c>
      <c r="R21" s="70">
        <v>6.0435908473169299E-2</v>
      </c>
      <c r="S21" s="70">
        <v>-1.5654497847177342E-3</v>
      </c>
      <c r="T21" s="70">
        <v>9.0745816892786726E-2</v>
      </c>
      <c r="U21" s="70">
        <v>8.0889531353009784E-4</v>
      </c>
      <c r="V21" s="71">
        <v>-3.1375560686766057E-2</v>
      </c>
    </row>
    <row r="22" spans="2:25">
      <c r="B22" s="68" t="str">
        <v>EMTXd</v>
      </c>
      <c r="C22" s="69">
        <v>-1.4901551676210883E-2</v>
      </c>
      <c r="D22" s="70">
        <v>-1.477005211777538E-2</v>
      </c>
      <c r="E22" s="70">
        <v>-1.3780352258619554E-2</v>
      </c>
      <c r="F22" s="70">
        <v>-1.9847979568244387E-2</v>
      </c>
      <c r="G22" s="70">
        <v>-1.2477991006110502E-2</v>
      </c>
      <c r="H22" s="70">
        <v>-1.0630053550530786E-2</v>
      </c>
      <c r="I22" s="70">
        <v>-1.3727661535494089E-2</v>
      </c>
      <c r="J22" s="70">
        <v>-1.5833569765409332E-2</v>
      </c>
      <c r="K22" s="70">
        <v>-1.8971688749504782E-2</v>
      </c>
      <c r="L22" s="70">
        <v>-8.496909768169374E-3</v>
      </c>
      <c r="M22" s="70">
        <v>1.1620190614818646E-3</v>
      </c>
      <c r="N22" s="70">
        <v>9.0020340596686779E-4</v>
      </c>
      <c r="O22" s="70">
        <v>1.5037575108956696E-3</v>
      </c>
      <c r="P22" s="70">
        <v>3.9023017919475743E-3</v>
      </c>
      <c r="Q22" s="70">
        <v>3.2508771571440622E-3</v>
      </c>
      <c r="R22" s="70">
        <v>-3.7266849090053368E-3</v>
      </c>
      <c r="S22" s="70">
        <v>-4.6698589027651723E-3</v>
      </c>
      <c r="T22" s="70">
        <v>8.0889531353009784E-4</v>
      </c>
      <c r="U22" s="70">
        <v>1.1876259106601153E-3</v>
      </c>
      <c r="V22" s="71">
        <v>-6.6372964890068619E-3</v>
      </c>
    </row>
    <row r="23" spans="2:25">
      <c r="B23" s="72" t="str">
        <v>AUDLIB</v>
      </c>
      <c r="C23" s="73">
        <v>0.72501116297828183</v>
      </c>
      <c r="D23" s="74">
        <v>0.70082541299278367</v>
      </c>
      <c r="E23" s="74">
        <v>0.72691749595789223</v>
      </c>
      <c r="F23" s="74">
        <v>0.95235364410557544</v>
      </c>
      <c r="G23" s="74">
        <v>0.81737244421586874</v>
      </c>
      <c r="H23" s="74">
        <v>0.74116650922781102</v>
      </c>
      <c r="I23" s="74">
        <v>0.97133830444311819</v>
      </c>
      <c r="J23" s="74">
        <v>0.87597788613879923</v>
      </c>
      <c r="K23" s="74">
        <v>1.3002318129855743</v>
      </c>
      <c r="L23" s="74">
        <v>0.89926269409355175</v>
      </c>
      <c r="M23" s="74">
        <v>-3.841088331983019E-2</v>
      </c>
      <c r="N23" s="74">
        <v>-3.9141373524075297E-2</v>
      </c>
      <c r="O23" s="74">
        <v>-3.5985118491710544E-2</v>
      </c>
      <c r="P23" s="74">
        <v>4.3256236938356632E-2</v>
      </c>
      <c r="Q23" s="74">
        <v>9.1003572251343395E-2</v>
      </c>
      <c r="R23" s="74">
        <v>0.33143215037205315</v>
      </c>
      <c r="S23" s="74">
        <v>0.30235372691945911</v>
      </c>
      <c r="T23" s="74">
        <v>-3.1375560686766057E-2</v>
      </c>
      <c r="U23" s="74">
        <v>-6.6372964890068619E-3</v>
      </c>
      <c r="V23" s="75">
        <v>0.76505971748476453</v>
      </c>
    </row>
    <row r="26" spans="2:25">
      <c r="B26" s="133" t="s">
        <v>84</v>
      </c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5"/>
      <c r="W26" s="83"/>
    </row>
    <row r="27" spans="2:25" ht="51.75">
      <c r="B27" s="55"/>
      <c r="C27" s="87" t="str">
        <f t="array" ref="C27:V27">TRANSPOSE(B4:B23)</f>
        <v>EMU StdC</v>
      </c>
      <c r="D27" s="87" t="str">
        <v>EUR StdC</v>
      </c>
      <c r="E27" s="87" t="str">
        <v>EUR StdV</v>
      </c>
      <c r="F27" s="87" t="str">
        <v>EUR SmlC</v>
      </c>
      <c r="G27" s="87" t="str">
        <v>NA StdC</v>
      </c>
      <c r="H27" s="87" t="str">
        <v>NA StdV</v>
      </c>
      <c r="I27" s="87" t="str">
        <v xml:space="preserve">NA SmlC </v>
      </c>
      <c r="J27" s="87" t="str">
        <v>PAC StdC</v>
      </c>
      <c r="K27" s="87" t="str">
        <v>EM StdC</v>
      </c>
      <c r="L27" s="87" t="str">
        <v>FM StdC</v>
      </c>
      <c r="M27" s="88" t="str">
        <v>EMU Sov</v>
      </c>
      <c r="N27" s="88" t="str">
        <v>EMU SovA</v>
      </c>
      <c r="O27" s="88" t="str">
        <v>EMU SovY</v>
      </c>
      <c r="P27" s="88" t="str">
        <v>NA Trs</v>
      </c>
      <c r="Q27" s="88" t="str">
        <v>NA Trs 1-3</v>
      </c>
      <c r="R27" s="88" t="str">
        <v>EMLE</v>
      </c>
      <c r="S27" s="89" t="str">
        <v>XAUEUR</v>
      </c>
      <c r="T27" s="90" t="str">
        <v>EMTXc</v>
      </c>
      <c r="U27" s="90" t="str">
        <v>EMTXd</v>
      </c>
      <c r="V27" s="91" t="str">
        <v>AUDLIB</v>
      </c>
      <c r="W27" s="84"/>
      <c r="X27" s="84"/>
      <c r="Y27" s="84"/>
    </row>
    <row r="28" spans="2:25">
      <c r="B28" s="56" t="s">
        <v>81</v>
      </c>
      <c r="C28" s="118">
        <f>((Zeitreihen!B148/Zeitreihen!B136)^(365/(Zeitreihen!$A$148-Zeitreihen!$A$136))-1)</f>
        <v>0.13236307301794858</v>
      </c>
      <c r="D28" s="120">
        <f>((Zeitreihen!C148/Zeitreihen!C136)^(365/(Zeitreihen!$A$148-Zeitreihen!$A$136))-1)</f>
        <v>0.16933267176934952</v>
      </c>
      <c r="E28" s="120">
        <f>((Zeitreihen!D148/Zeitreihen!D136)^(365/(Zeitreihen!$A$148-Zeitreihen!$A$136))-1)</f>
        <v>0.14086391771625673</v>
      </c>
      <c r="F28" s="120">
        <f>((Zeitreihen!E148/Zeitreihen!E136)^(365/(Zeitreihen!$A$148-Zeitreihen!$A$136))-1)</f>
        <v>0.2694298230015828</v>
      </c>
      <c r="G28" s="120">
        <f>((Zeitreihen!F148/Zeitreihen!F136)^(365/(Zeitreihen!$A$148-Zeitreihen!$A$136))-1)</f>
        <v>0.24855810188941407</v>
      </c>
      <c r="H28" s="120">
        <f>((Zeitreihen!G148/Zeitreihen!G136)^(365/(Zeitreihen!$A$148-Zeitreihen!$A$136))-1)</f>
        <v>0.22488515202146786</v>
      </c>
      <c r="I28" s="120">
        <f>((Zeitreihen!H148/Zeitreihen!H136)^(365/(Zeitreihen!$A$148-Zeitreihen!$A$136))-1)</f>
        <v>0.36932256161954569</v>
      </c>
      <c r="J28" s="120">
        <f>((Zeitreihen!I148/Zeitreihen!I136)^(365/(Zeitreihen!$A$148-Zeitreihen!$A$136))-1)</f>
        <v>0.18758090888062418</v>
      </c>
      <c r="K28" s="120">
        <f>((Zeitreihen!J148/Zeitreihen!J136)^(365/(Zeitreihen!$A$148-Zeitreihen!$A$136))-1)</f>
        <v>0.24363244392166972</v>
      </c>
      <c r="L28" s="120">
        <f>((Zeitreihen!K148/Zeitreihen!K136)^(365/(Zeitreihen!$A$148-Zeitreihen!$A$136))-1)</f>
        <v>0.28518886155961121</v>
      </c>
      <c r="M28" s="121">
        <f>((Zeitreihen!L148/Zeitreihen!L136)^(365/(Zeitreihen!$A$148-Zeitreihen!$A$136))-1)</f>
        <v>2.0361609796195612E-3</v>
      </c>
      <c r="N28" s="121">
        <f>((Zeitreihen!M148/Zeitreihen!M136)^(365/(Zeitreihen!$A$148-Zeitreihen!$A$136))-1)</f>
        <v>3.0182513215079476E-2</v>
      </c>
      <c r="O28" s="121">
        <f>((Zeitreihen!N148/Zeitreihen!N136)^(365/(Zeitreihen!$A$148-Zeitreihen!$A$136))-1)</f>
        <v>-3.6704233842306588E-2</v>
      </c>
      <c r="P28" s="121">
        <f>((Zeitreihen!O148/Zeitreihen!O136)^(365/(Zeitreihen!$A$148-Zeitreihen!$A$136))-1)</f>
        <v>5.5419305869638835E-2</v>
      </c>
      <c r="Q28" s="121">
        <f>((Zeitreihen!P148/Zeitreihen!P136)^(365/(Zeitreihen!$A$148-Zeitreihen!$A$136))-1)</f>
        <v>2.9718004274974064E-2</v>
      </c>
      <c r="R28" s="121">
        <f>((Zeitreihen!Q148/Zeitreihen!Q136)^(365/(Zeitreihen!$A$148-Zeitreihen!$A$136))-1)</f>
        <v>7.2034253350105271E-2</v>
      </c>
      <c r="S28" s="122">
        <f>((Zeitreihen!R148/Zeitreihen!R136)^(365/(Zeitreihen!$A$148-Zeitreihen!$A$136))-1)</f>
        <v>0.24757574660111326</v>
      </c>
      <c r="T28" s="123">
        <f>((Zeitreihen!S148/Zeitreihen!S136)^(365/(Zeitreihen!$A$148-Zeitreihen!$A$136))-1)</f>
        <v>-1.7253342674222405E-2</v>
      </c>
      <c r="U28" s="123">
        <f>((Zeitreihen!T148/Zeitreihen!T136)^(365/(Zeitreihen!$A$148-Zeitreihen!$A$136))-1)</f>
        <v>4.6215691389475122E-3</v>
      </c>
      <c r="V28" s="124">
        <f>((Zeitreihen!U148/Zeitreihen!U136)^(365/(Zeitreihen!$A$148-Zeitreihen!$A$136))-1)</f>
        <v>0.19447402519447299</v>
      </c>
      <c r="W28" s="84"/>
      <c r="X28" s="84"/>
      <c r="Y28" s="84"/>
    </row>
    <row r="29" spans="2:25">
      <c r="B29" s="86" t="s">
        <v>86</v>
      </c>
      <c r="C29" s="119">
        <f>((Zeitreihen!B148/Zeitreihen!B112)^(365/(Zeitreihen!$A$148-Zeitreihen!$A$112))-1)</f>
        <v>-3.8835078978506576E-2</v>
      </c>
      <c r="D29" s="125">
        <f>((Zeitreihen!C148/Zeitreihen!C112)^(365/(Zeitreihen!$A$148-Zeitreihen!$A$112))-1)</f>
        <v>-1.1426622245469309E-2</v>
      </c>
      <c r="E29" s="125">
        <f>((Zeitreihen!D148/Zeitreihen!D112)^(365/(Zeitreihen!$A$148-Zeitreihen!$A$112))-1)</f>
        <v>-3.0568372329238036E-2</v>
      </c>
      <c r="F29" s="125">
        <f>((Zeitreihen!E148/Zeitreihen!E112)^(365/(Zeitreihen!$A$148-Zeitreihen!$A$112))-1)</f>
        <v>4.5326245757537631E-2</v>
      </c>
      <c r="G29" s="125">
        <f>((Zeitreihen!F148/Zeitreihen!F112)^(365/(Zeitreihen!$A$148-Zeitreihen!$A$112))-1)</f>
        <v>3.1242129221469073E-2</v>
      </c>
      <c r="H29" s="125">
        <f>((Zeitreihen!G148/Zeitreihen!G112)^(365/(Zeitreihen!$A$148-Zeitreihen!$A$112))-1)</f>
        <v>9.6060281843233231E-3</v>
      </c>
      <c r="I29" s="125">
        <f>((Zeitreihen!H148/Zeitreihen!H112)^(365/(Zeitreihen!$A$148-Zeitreihen!$A$112))-1)</f>
        <v>0.10404772814052632</v>
      </c>
      <c r="J29" s="125">
        <f>((Zeitreihen!I148/Zeitreihen!I112)^(365/(Zeitreihen!$A$148-Zeitreihen!$A$112))-1)</f>
        <v>1.9507940621912079E-2</v>
      </c>
      <c r="K29" s="125">
        <f>((Zeitreihen!J148/Zeitreihen!J112)^(365/(Zeitreihen!$A$148-Zeitreihen!$A$112))-1)</f>
        <v>6.2348230347676559E-2</v>
      </c>
      <c r="L29" s="125">
        <f>((Zeitreihen!K148/Zeitreihen!K112)^(365/(Zeitreihen!$A$148-Zeitreihen!$A$112))-1)</f>
        <v>-0.11404539926467072</v>
      </c>
      <c r="M29" s="126">
        <f>((Zeitreihen!L148/Zeitreihen!L112)^(365/(Zeitreihen!$A$148-Zeitreihen!$A$112))-1)</f>
        <v>3.8370769598819132E-2</v>
      </c>
      <c r="N29" s="126">
        <f>((Zeitreihen!M148/Zeitreihen!M112)^(365/(Zeitreihen!$A$148-Zeitreihen!$A$112))-1)</f>
        <v>5.1554967170120536E-2</v>
      </c>
      <c r="O29" s="126">
        <f>((Zeitreihen!N148/Zeitreihen!N112)^(365/(Zeitreihen!$A$148-Zeitreihen!$A$112))-1)</f>
        <v>1.9659226497431126E-2</v>
      </c>
      <c r="P29" s="126">
        <f>((Zeitreihen!O148/Zeitreihen!O112)^(365/(Zeitreihen!$A$148-Zeitreihen!$A$112))-1)</f>
        <v>7.0980702201787649E-2</v>
      </c>
      <c r="Q29" s="126">
        <f>((Zeitreihen!P148/Zeitreihen!P112)^(365/(Zeitreihen!$A$148-Zeitreihen!$A$112))-1)</f>
        <v>5.450313743111157E-2</v>
      </c>
      <c r="R29" s="126">
        <f>((Zeitreihen!Q148/Zeitreihen!Q112)^(365/(Zeitreihen!$A$148-Zeitreihen!$A$112))-1)</f>
        <v>5.7759516151371093E-2</v>
      </c>
      <c r="S29" s="127">
        <f>((Zeitreihen!R148/Zeitreihen!R112)^(365/(Zeitreihen!$A$148-Zeitreihen!$A$112))-1)</f>
        <v>0.15990221653330194</v>
      </c>
      <c r="T29" s="128">
        <f>((Zeitreihen!S148/Zeitreihen!S112)^(365/(Zeitreihen!$A$148-Zeitreihen!$A$112))-1)</f>
        <v>3.6334161447362678E-2</v>
      </c>
      <c r="U29" s="128">
        <f>((Zeitreihen!T148/Zeitreihen!T112)^(365/(Zeitreihen!$A$148-Zeitreihen!$A$112))-1)</f>
        <v>1.6112047924723205E-2</v>
      </c>
      <c r="V29" s="129">
        <f>((Zeitreihen!U148/Zeitreihen!U112)^(365/(Zeitreihen!$A$148-Zeitreihen!$A$112))-1)</f>
        <v>0.11822322061472201</v>
      </c>
      <c r="W29" s="84"/>
      <c r="X29" s="84"/>
      <c r="Y29" s="84"/>
    </row>
    <row r="30" spans="2:25">
      <c r="B30" s="86" t="s">
        <v>82</v>
      </c>
      <c r="C30" s="119">
        <f>((Zeitreihen!B148/Zeitreihen!B88)^(365/(Zeitreihen!$A$148-Zeitreihen!$A$88))-1)</f>
        <v>-1.9661264642992782E-3</v>
      </c>
      <c r="D30" s="125">
        <f>((Zeitreihen!C148/Zeitreihen!C88)^(365/(Zeitreihen!$A$148-Zeitreihen!$A$88))-1)</f>
        <v>4.7248493374454359E-3</v>
      </c>
      <c r="E30" s="125">
        <f>((Zeitreihen!D148/Zeitreihen!D88)^(365/(Zeitreihen!$A$148-Zeitreihen!$A$88))-1)</f>
        <v>-1.4684304700049666E-2</v>
      </c>
      <c r="F30" s="125">
        <f>((Zeitreihen!E148/Zeitreihen!E88)^(365/(Zeitreihen!$A$148-Zeitreihen!$A$88))-1)</f>
        <v>2.5930734167375791E-2</v>
      </c>
      <c r="G30" s="125">
        <f>((Zeitreihen!F148/Zeitreihen!F88)^(365/(Zeitreihen!$A$148-Zeitreihen!$A$88))-1)</f>
        <v>3.6912540776434799E-3</v>
      </c>
      <c r="H30" s="125">
        <f>((Zeitreihen!G148/Zeitreihen!G88)^(365/(Zeitreihen!$A$148-Zeitreihen!$A$88))-1)</f>
        <v>-5.1954114232483084E-3</v>
      </c>
      <c r="I30" s="125">
        <f>((Zeitreihen!H148/Zeitreihen!H88)^(365/(Zeitreihen!$A$148-Zeitreihen!$A$88))-1)</f>
        <v>1.8997767921650199E-2</v>
      </c>
      <c r="J30" s="125">
        <f>((Zeitreihen!I148/Zeitreihen!I88)^(365/(Zeitreihen!$A$148-Zeitreihen!$A$88))-1)</f>
        <v>-1.7186992548980817E-2</v>
      </c>
      <c r="K30" s="125">
        <f>((Zeitreihen!J148/Zeitreihen!J88)^(365/(Zeitreihen!$A$148-Zeitreihen!$A$88))-1)</f>
        <v>7.4803098067268037E-2</v>
      </c>
      <c r="L30" s="125">
        <f>((Zeitreihen!K148/Zeitreihen!K88)^(365/(Zeitreihen!$A$148-Zeitreihen!$A$88))-1)</f>
        <v>-5.9007257631245036E-2</v>
      </c>
      <c r="M30" s="126">
        <f>((Zeitreihen!L148/Zeitreihen!L88)^(365/(Zeitreihen!$A$148-Zeitreihen!$A$88))-1)</f>
        <v>3.2070955793668032E-2</v>
      </c>
      <c r="N30" s="126">
        <f>((Zeitreihen!M148/Zeitreihen!M88)^(365/(Zeitreihen!$A$148-Zeitreihen!$A$88))-1)</f>
        <v>4.0008915716531757E-2</v>
      </c>
      <c r="O30" s="126">
        <f>((Zeitreihen!N148/Zeitreihen!N88)^(365/(Zeitreihen!$A$148-Zeitreihen!$A$88))-1)</f>
        <v>2.0565086389638054E-2</v>
      </c>
      <c r="P30" s="126">
        <f>((Zeitreihen!O148/Zeitreihen!O88)^(365/(Zeitreihen!$A$148-Zeitreihen!$A$88))-1)</f>
        <v>3.0460815309700573E-2</v>
      </c>
      <c r="Q30" s="126">
        <f>((Zeitreihen!P148/Zeitreihen!P88)^(365/(Zeitreihen!$A$148-Zeitreihen!$A$88))-1)</f>
        <v>1.674230934612031E-2</v>
      </c>
      <c r="R30" s="126">
        <f>((Zeitreihen!Q148/Zeitreihen!Q88)^(365/(Zeitreihen!$A$148-Zeitreihen!$A$88))-1)</f>
        <v>4.9786780459466717E-2</v>
      </c>
      <c r="S30" s="127">
        <f>((Zeitreihen!R148/Zeitreihen!R88)^(365/(Zeitreihen!$A$148-Zeitreihen!$A$88))-1)</f>
        <v>0.1569593342628699</v>
      </c>
      <c r="T30" s="128">
        <f>((Zeitreihen!S148/Zeitreihen!S88)^(365/(Zeitreihen!$A$148-Zeitreihen!$A$88))-1)</f>
        <v>2.7822508694791415E-2</v>
      </c>
      <c r="U30" s="128">
        <f>((Zeitreihen!T148/Zeitreihen!T88)^(365/(Zeitreihen!$A$148-Zeitreihen!$A$88))-1)</f>
        <v>2.3735210883498059E-2</v>
      </c>
      <c r="V30" s="129">
        <f>((Zeitreihen!U148/Zeitreihen!U88)^(365/(Zeitreihen!$A$148-Zeitreihen!$A$88))-1)</f>
        <v>8.8841336314896768E-2</v>
      </c>
      <c r="W30" s="84"/>
      <c r="X30" s="84"/>
      <c r="Y30" s="84"/>
    </row>
    <row r="31" spans="2:25">
      <c r="B31" s="86" t="s">
        <v>83</v>
      </c>
      <c r="C31" s="119">
        <f>((Zeitreihen!B148/Zeitreihen!B28)^(365/(Zeitreihen!$A$148-Zeitreihen!$A$28))-1)</f>
        <v>-4.7276901277599759E-3</v>
      </c>
      <c r="D31" s="125">
        <f>((Zeitreihen!C148/Zeitreihen!C28)^(365/(Zeitreihen!$A$148-Zeitreihen!$A$28))-1)</f>
        <v>2.0308708289749067E-3</v>
      </c>
      <c r="E31" s="125">
        <f>((Zeitreihen!D148/Zeitreihen!D28)^(365/(Zeitreihen!$A$148-Zeitreihen!$A$28))-1)</f>
        <v>6.8625637665995498E-3</v>
      </c>
      <c r="F31" s="125">
        <f>((Zeitreihen!E148/Zeitreihen!E28)^(365/(Zeitreihen!$A$148-Zeitreihen!$A$28))-1)</f>
        <v>6.4018783540576107E-2</v>
      </c>
      <c r="G31" s="125">
        <f>((Zeitreihen!F148/Zeitreihen!F28)^(365/(Zeitreihen!$A$148-Zeitreihen!$A$28))-1)</f>
        <v>-1.9995302545220084E-2</v>
      </c>
      <c r="H31" s="125">
        <f>((Zeitreihen!G148/Zeitreihen!G28)^(365/(Zeitreihen!$A$148-Zeitreihen!$A$28))-1)</f>
        <v>-1.4909915541260865E-2</v>
      </c>
      <c r="I31" s="125">
        <f>((Zeitreihen!H148/Zeitreihen!H28)^(365/(Zeitreihen!$A$148-Zeitreihen!$A$28))-1)</f>
        <v>4.6142919923925163E-2</v>
      </c>
      <c r="J31" s="125">
        <f>((Zeitreihen!I148/Zeitreihen!I28)^(365/(Zeitreihen!$A$148-Zeitreihen!$A$28))-1)</f>
        <v>2.944122716701969E-3</v>
      </c>
      <c r="K31" s="125">
        <f>((Zeitreihen!J148/Zeitreihen!J28)^(365/(Zeitreihen!$A$148-Zeitreihen!$A$28))-1)</f>
        <v>0.10065079596103677</v>
      </c>
      <c r="L31" s="125">
        <f>((Zeitreihen!K148/Zeitreihen!K44)^(365/(Zeitreihen!$A$148-Zeitreihen!$A$44))-1)</f>
        <v>7.7007577211712697E-2</v>
      </c>
      <c r="M31" s="126">
        <f>((Zeitreihen!L148/Zeitreihen!L28)^(365/(Zeitreihen!$A$148-Zeitreihen!$A$28))-1)</f>
        <v>4.6840971823618016E-2</v>
      </c>
      <c r="N31" s="126">
        <f>((Zeitreihen!M148/Zeitreihen!M28)^(365/(Zeitreihen!$A$148-Zeitreihen!$A$28))-1)</f>
        <v>5.0031076803969787E-2</v>
      </c>
      <c r="O31" s="126">
        <f>((Zeitreihen!N148/Zeitreihen!N75)^(365/(Zeitreihen!$A$148-Zeitreihen!$A$75))-1)</f>
        <v>2.4505856513787894E-2</v>
      </c>
      <c r="P31" s="126">
        <f>((Zeitreihen!O148/Zeitreihen!O28)^(365/(Zeitreihen!$A$148-Zeitreihen!$A$28))-1)</f>
        <v>1.3880917013514571E-2</v>
      </c>
      <c r="Q31" s="126">
        <f>((Zeitreihen!P148/Zeitreihen!P28)^(365/(Zeitreihen!$A$148-Zeitreihen!$A$28))-1)</f>
        <v>-8.407011375362039E-4</v>
      </c>
      <c r="R31" s="126">
        <f>((Zeitreihen!Q148/Zeitreihen!Q28)^(365/(Zeitreihen!$A$148-Zeitreihen!$A$28))-1)</f>
        <v>8.6445533599664115E-2</v>
      </c>
      <c r="S31" s="127">
        <f>((Zeitreihen!R148/Zeitreihen!R28)^(365/(Zeitreihen!$A$148-Zeitreihen!$A$28))-1)</f>
        <v>0.13092966322697652</v>
      </c>
      <c r="T31" s="128">
        <f>((Zeitreihen!S148/Zeitreihen!S28)^(365/(Zeitreihen!$A$148-Zeitreihen!$A$28))-1)</f>
        <v>4.5260675591125121E-2</v>
      </c>
      <c r="U31" s="128">
        <f>((Zeitreihen!T148/Zeitreihen!T28)^(365/(Zeitreihen!$A$148-Zeitreihen!$A$28))-1)</f>
        <v>2.6192120466752788E-2</v>
      </c>
      <c r="V31" s="129">
        <f>((Zeitreihen!U148/Zeitreihen!U28)^(365/(Zeitreihen!$A$148-Zeitreihen!$A$28))-1)</f>
        <v>7.6864322680581187E-2</v>
      </c>
      <c r="W31" s="84"/>
      <c r="X31" s="84"/>
      <c r="Y31" s="84"/>
    </row>
    <row r="32" spans="2:25" s="57" customFormat="1">
      <c r="B32" s="92" t="s">
        <v>80</v>
      </c>
      <c r="C32" s="95">
        <f t="array" ref="C32:V52">[1]!HoadleyCorrelStambaugh(Zeitreihen!B3:U148,12,"FALSE","TRUE")</f>
        <v>0.19616775473562964</v>
      </c>
      <c r="D32" s="96">
        <v>0.1674332126186551</v>
      </c>
      <c r="E32" s="96">
        <v>0.18724798056247691</v>
      </c>
      <c r="F32" s="96">
        <v>0.20744747199075728</v>
      </c>
      <c r="G32" s="96">
        <v>0.17228091615739854</v>
      </c>
      <c r="H32" s="96">
        <v>0.17166907177065982</v>
      </c>
      <c r="I32" s="96">
        <v>0.21103112402151505</v>
      </c>
      <c r="J32" s="96">
        <v>0.17338663281719063</v>
      </c>
      <c r="K32" s="96">
        <v>0.23287192631256762</v>
      </c>
      <c r="L32" s="96">
        <v>0.20909950366871469</v>
      </c>
      <c r="M32" s="97">
        <v>3.5075484380718572E-2</v>
      </c>
      <c r="N32" s="97">
        <v>3.6327750500638675E-2</v>
      </c>
      <c r="O32" s="97">
        <v>3.8399609695007823E-2</v>
      </c>
      <c r="P32" s="97">
        <v>0.10665780448246698</v>
      </c>
      <c r="Q32" s="97">
        <v>0.10686887931245219</v>
      </c>
      <c r="R32" s="97">
        <v>8.9441775707035001E-2</v>
      </c>
      <c r="S32" s="98">
        <v>0.15795341744272176</v>
      </c>
      <c r="T32" s="99">
        <v>3.2999239426287401E-2</v>
      </c>
      <c r="U32" s="99">
        <v>3.7751173396228868E-3</v>
      </c>
      <c r="V32" s="100">
        <v>9.5816056117005638E-2</v>
      </c>
      <c r="W32" s="85"/>
      <c r="X32" s="85"/>
      <c r="Y32" s="85"/>
    </row>
    <row r="33" spans="2:22">
      <c r="B33" s="61" t="str">
        <f t="array" ref="B33:B52">TRANSPOSE(Zeitreihen!B1:U1)</f>
        <v>EMU StdC</v>
      </c>
      <c r="C33" s="101">
        <v>0.99999999999999989</v>
      </c>
      <c r="D33" s="102">
        <v>0.97929996454332446</v>
      </c>
      <c r="E33" s="102">
        <v>0.95483849597141646</v>
      </c>
      <c r="F33" s="102">
        <v>0.86696381736940009</v>
      </c>
      <c r="G33" s="102">
        <v>0.78297445839502944</v>
      </c>
      <c r="H33" s="102">
        <v>0.74039448771336624</v>
      </c>
      <c r="I33" s="102">
        <v>0.74810470660668515</v>
      </c>
      <c r="J33" s="102">
        <v>0.610993741598716</v>
      </c>
      <c r="K33" s="102">
        <v>0.78259713791307117</v>
      </c>
      <c r="L33" s="102">
        <v>0.44148442194454618</v>
      </c>
      <c r="M33" s="103">
        <v>-0.28214244647416592</v>
      </c>
      <c r="N33" s="103">
        <v>-0.36487231306034029</v>
      </c>
      <c r="O33" s="103">
        <v>-0.12840997933660758</v>
      </c>
      <c r="P33" s="103">
        <v>-0.26730352486147874</v>
      </c>
      <c r="Q33" s="103">
        <v>-0.16596264839787192</v>
      </c>
      <c r="R33" s="103">
        <v>0.45206521420254375</v>
      </c>
      <c r="S33" s="104">
        <v>-0.14665586978832643</v>
      </c>
      <c r="T33" s="105">
        <v>-0.24716654734502477</v>
      </c>
      <c r="U33" s="105">
        <v>-0.24146526328265941</v>
      </c>
      <c r="V33" s="106">
        <v>0.46287105886372504</v>
      </c>
    </row>
    <row r="34" spans="2:22">
      <c r="B34" s="61" t="str">
        <v>EUR StdC</v>
      </c>
      <c r="C34" s="107">
        <v>0.97929996454332446</v>
      </c>
      <c r="D34" s="102">
        <v>1.0000000000000002</v>
      </c>
      <c r="E34" s="102">
        <v>0.97154774341937911</v>
      </c>
      <c r="F34" s="102">
        <v>0.8984504200233967</v>
      </c>
      <c r="G34" s="102">
        <v>0.83786114475342655</v>
      </c>
      <c r="H34" s="102">
        <v>0.79748182754358665</v>
      </c>
      <c r="I34" s="102">
        <v>0.79059970358066722</v>
      </c>
      <c r="J34" s="102">
        <v>0.67487171079774388</v>
      </c>
      <c r="K34" s="102">
        <v>0.81469334090553469</v>
      </c>
      <c r="L34" s="102">
        <v>0.51135294781817142</v>
      </c>
      <c r="M34" s="103">
        <v>-0.30532875562251799</v>
      </c>
      <c r="N34" s="103">
        <v>-0.37533926140483098</v>
      </c>
      <c r="O34" s="103">
        <v>-0.16303349223314517</v>
      </c>
      <c r="P34" s="103">
        <v>-0.19549391990099196</v>
      </c>
      <c r="Q34" s="103">
        <v>-7.8671456025643877E-2</v>
      </c>
      <c r="R34" s="103">
        <v>0.44805868556730566</v>
      </c>
      <c r="S34" s="104">
        <v>-0.1112374177608307</v>
      </c>
      <c r="T34" s="105">
        <v>-0.24618231966915197</v>
      </c>
      <c r="U34" s="105">
        <v>-0.28040852207236139</v>
      </c>
      <c r="V34" s="106">
        <v>0.52421710347924955</v>
      </c>
    </row>
    <row r="35" spans="2:22">
      <c r="B35" s="61" t="str">
        <v>EUR StdV</v>
      </c>
      <c r="C35" s="107">
        <v>0.95483849597141646</v>
      </c>
      <c r="D35" s="108">
        <v>0.97154774341937911</v>
      </c>
      <c r="E35" s="102">
        <v>1.0000000000000002</v>
      </c>
      <c r="F35" s="102">
        <v>0.8826000952169506</v>
      </c>
      <c r="G35" s="102">
        <v>0.80248695474752774</v>
      </c>
      <c r="H35" s="102">
        <v>0.80714720563260278</v>
      </c>
      <c r="I35" s="102">
        <v>0.77081652866358796</v>
      </c>
      <c r="J35" s="102">
        <v>0.65002844929412118</v>
      </c>
      <c r="K35" s="102">
        <v>0.77423809972233204</v>
      </c>
      <c r="L35" s="102">
        <v>0.51782014454267655</v>
      </c>
      <c r="M35" s="103">
        <v>-0.26215149134262539</v>
      </c>
      <c r="N35" s="103">
        <v>-0.34865476823813707</v>
      </c>
      <c r="O35" s="103">
        <v>-0.10609138307270967</v>
      </c>
      <c r="P35" s="103">
        <v>-0.22623812046042288</v>
      </c>
      <c r="Q35" s="103">
        <v>-0.11439829301834682</v>
      </c>
      <c r="R35" s="103">
        <v>0.44458854012395477</v>
      </c>
      <c r="S35" s="104">
        <v>-0.15669270369954691</v>
      </c>
      <c r="T35" s="105">
        <v>-0.20200343032143217</v>
      </c>
      <c r="U35" s="105">
        <v>-0.23393433442858785</v>
      </c>
      <c r="V35" s="106">
        <v>0.486195499472038</v>
      </c>
    </row>
    <row r="36" spans="2:22">
      <c r="B36" s="61" t="str">
        <v>EUR SmlC</v>
      </c>
      <c r="C36" s="107">
        <v>0.86696381736940009</v>
      </c>
      <c r="D36" s="108">
        <v>0.8984504200233967</v>
      </c>
      <c r="E36" s="108">
        <v>0.8826000952169506</v>
      </c>
      <c r="F36" s="102">
        <v>1</v>
      </c>
      <c r="G36" s="102">
        <v>0.74877403301809109</v>
      </c>
      <c r="H36" s="102">
        <v>0.69400471682781883</v>
      </c>
      <c r="I36" s="102">
        <v>0.80191824071143558</v>
      </c>
      <c r="J36" s="102">
        <v>0.72380256502280327</v>
      </c>
      <c r="K36" s="102">
        <v>0.85207199911459852</v>
      </c>
      <c r="L36" s="102">
        <v>0.52852381724927211</v>
      </c>
      <c r="M36" s="103">
        <v>-0.28220098532890181</v>
      </c>
      <c r="N36" s="103">
        <v>-0.34670241779127076</v>
      </c>
      <c r="O36" s="103">
        <v>-0.15941190657428619</v>
      </c>
      <c r="P36" s="103">
        <v>-0.21070062311075827</v>
      </c>
      <c r="Q36" s="103">
        <v>-0.10681291043419923</v>
      </c>
      <c r="R36" s="103">
        <v>0.52359362850222335</v>
      </c>
      <c r="S36" s="104">
        <v>-6.3955878640687719E-2</v>
      </c>
      <c r="T36" s="105">
        <v>-0.20628892200653612</v>
      </c>
      <c r="U36" s="105">
        <v>-0.30412978042372268</v>
      </c>
      <c r="V36" s="106">
        <v>0.574953942489976</v>
      </c>
    </row>
    <row r="37" spans="2:22">
      <c r="B37" s="61" t="str">
        <v>NA StdC</v>
      </c>
      <c r="C37" s="107">
        <v>0.78297445839502944</v>
      </c>
      <c r="D37" s="108">
        <v>0.83786114475342655</v>
      </c>
      <c r="E37" s="108">
        <v>0.80248695474752774</v>
      </c>
      <c r="F37" s="108">
        <v>0.74877403301809109</v>
      </c>
      <c r="G37" s="102">
        <v>0.99999999999999978</v>
      </c>
      <c r="H37" s="102">
        <v>0.9429426989806563</v>
      </c>
      <c r="I37" s="102">
        <v>0.89861829694109274</v>
      </c>
      <c r="J37" s="102">
        <v>0.72840961933332082</v>
      </c>
      <c r="K37" s="102">
        <v>0.77414992165910657</v>
      </c>
      <c r="L37" s="102">
        <v>0.52218183255150008</v>
      </c>
      <c r="M37" s="103">
        <v>-0.30246219788851209</v>
      </c>
      <c r="N37" s="103">
        <v>-0.32633495756850683</v>
      </c>
      <c r="O37" s="103">
        <v>-0.2250934054831483</v>
      </c>
      <c r="P37" s="103">
        <v>0.16258736525391973</v>
      </c>
      <c r="Q37" s="103">
        <v>0.2865708268458752</v>
      </c>
      <c r="R37" s="103">
        <v>0.34920194524200182</v>
      </c>
      <c r="S37" s="104">
        <v>3.3727355697148506E-2</v>
      </c>
      <c r="T37" s="105">
        <v>-0.27662255747641679</v>
      </c>
      <c r="U37" s="105">
        <v>-0.23022807732262884</v>
      </c>
      <c r="V37" s="106">
        <v>0.59419059713723721</v>
      </c>
    </row>
    <row r="38" spans="2:22">
      <c r="B38" s="61" t="str">
        <v>NA StdV</v>
      </c>
      <c r="C38" s="107">
        <v>0.74039448771336624</v>
      </c>
      <c r="D38" s="108">
        <v>0.79748182754358665</v>
      </c>
      <c r="E38" s="108">
        <v>0.80714720563260278</v>
      </c>
      <c r="F38" s="108">
        <v>0.69400471682781883</v>
      </c>
      <c r="G38" s="108">
        <v>0.9429426989806563</v>
      </c>
      <c r="H38" s="102">
        <v>1.0000000000000002</v>
      </c>
      <c r="I38" s="102">
        <v>0.86749249250737559</v>
      </c>
      <c r="J38" s="102">
        <v>0.66068011345221744</v>
      </c>
      <c r="K38" s="102">
        <v>0.69320845689483757</v>
      </c>
      <c r="L38" s="102">
        <v>0.52401517141924503</v>
      </c>
      <c r="M38" s="103">
        <v>-0.2448964593256758</v>
      </c>
      <c r="N38" s="103">
        <v>-0.26906853814580639</v>
      </c>
      <c r="O38" s="103">
        <v>-0.17719353412650096</v>
      </c>
      <c r="P38" s="103">
        <v>0.16366487259767845</v>
      </c>
      <c r="Q38" s="103">
        <v>0.278988806464668</v>
      </c>
      <c r="R38" s="103">
        <v>0.30400546064775874</v>
      </c>
      <c r="S38" s="104">
        <v>1.3765202003321026E-2</v>
      </c>
      <c r="T38" s="105">
        <v>-0.22254298433642478</v>
      </c>
      <c r="U38" s="105">
        <v>-0.19683131069375234</v>
      </c>
      <c r="V38" s="106">
        <v>0.54071284054075441</v>
      </c>
    </row>
    <row r="39" spans="2:22">
      <c r="B39" s="61" t="str">
        <v xml:space="preserve">NA SmlC </v>
      </c>
      <c r="C39" s="107">
        <v>0.74810470660668515</v>
      </c>
      <c r="D39" s="108">
        <v>0.79059970358066722</v>
      </c>
      <c r="E39" s="108">
        <v>0.77081652866358796</v>
      </c>
      <c r="F39" s="108">
        <v>0.80191824071143558</v>
      </c>
      <c r="G39" s="108">
        <v>0.89861829694109274</v>
      </c>
      <c r="H39" s="108">
        <v>0.86749249250737559</v>
      </c>
      <c r="I39" s="102">
        <v>1</v>
      </c>
      <c r="J39" s="102">
        <v>0.73695753936889996</v>
      </c>
      <c r="K39" s="102">
        <v>0.79001915255991439</v>
      </c>
      <c r="L39" s="102">
        <v>0.47810736557143169</v>
      </c>
      <c r="M39" s="103">
        <v>-0.28642088273333416</v>
      </c>
      <c r="N39" s="103">
        <v>-0.30726802205055137</v>
      </c>
      <c r="O39" s="103">
        <v>-0.22165969538455638</v>
      </c>
      <c r="P39" s="103">
        <v>8.0411088932940272E-2</v>
      </c>
      <c r="Q39" s="103">
        <v>0.19484687502002884</v>
      </c>
      <c r="R39" s="103">
        <v>0.38546481014008965</v>
      </c>
      <c r="S39" s="104">
        <v>3.3371058704748789E-2</v>
      </c>
      <c r="T39" s="105">
        <v>-0.24961209056866501</v>
      </c>
      <c r="U39" s="105">
        <v>-0.20677633891685118</v>
      </c>
      <c r="V39" s="106">
        <v>0.57645705455590524</v>
      </c>
    </row>
    <row r="40" spans="2:22">
      <c r="B40" s="61" t="str">
        <v>PAC StdC</v>
      </c>
      <c r="C40" s="107">
        <v>0.610993741598716</v>
      </c>
      <c r="D40" s="108">
        <v>0.67487171079774388</v>
      </c>
      <c r="E40" s="108">
        <v>0.65002844929412118</v>
      </c>
      <c r="F40" s="108">
        <v>0.72380256502280327</v>
      </c>
      <c r="G40" s="108">
        <v>0.72840961933332082</v>
      </c>
      <c r="H40" s="108">
        <v>0.66068011345221744</v>
      </c>
      <c r="I40" s="108">
        <v>0.73695753936889996</v>
      </c>
      <c r="J40" s="102">
        <v>1</v>
      </c>
      <c r="K40" s="102">
        <v>0.76852188432922475</v>
      </c>
      <c r="L40" s="102">
        <v>0.49627989602809808</v>
      </c>
      <c r="M40" s="103">
        <v>-0.23533242673190896</v>
      </c>
      <c r="N40" s="103">
        <v>-0.24803697771156172</v>
      </c>
      <c r="O40" s="103">
        <v>-0.1906105338313801</v>
      </c>
      <c r="P40" s="103">
        <v>0.10051507115761406</v>
      </c>
      <c r="Q40" s="103">
        <v>0.17968430238270963</v>
      </c>
      <c r="R40" s="103">
        <v>0.38406440865341401</v>
      </c>
      <c r="S40" s="104">
        <v>0.18537933945376284</v>
      </c>
      <c r="T40" s="105">
        <v>-0.18411518194332144</v>
      </c>
      <c r="U40" s="105">
        <v>-0.29027793058661089</v>
      </c>
      <c r="V40" s="106">
        <v>0.63273299940460892</v>
      </c>
    </row>
    <row r="41" spans="2:22">
      <c r="B41" s="61" t="str">
        <v>EM StdC</v>
      </c>
      <c r="C41" s="107">
        <v>0.78259713791307117</v>
      </c>
      <c r="D41" s="108">
        <v>0.81469334090553469</v>
      </c>
      <c r="E41" s="108">
        <v>0.77423809972233204</v>
      </c>
      <c r="F41" s="108">
        <v>0.85207199911459852</v>
      </c>
      <c r="G41" s="108">
        <v>0.77414992165910657</v>
      </c>
      <c r="H41" s="108">
        <v>0.69320845689483757</v>
      </c>
      <c r="I41" s="108">
        <v>0.79001915255991439</v>
      </c>
      <c r="J41" s="108">
        <v>0.76852188432922475</v>
      </c>
      <c r="K41" s="102">
        <v>1</v>
      </c>
      <c r="L41" s="102">
        <v>0.49914721116695293</v>
      </c>
      <c r="M41" s="103">
        <v>-0.26639137888668091</v>
      </c>
      <c r="N41" s="103">
        <v>-0.30184933144543458</v>
      </c>
      <c r="O41" s="103">
        <v>-0.18041581399692636</v>
      </c>
      <c r="P41" s="103">
        <v>-8.4957658491800869E-2</v>
      </c>
      <c r="Q41" s="103">
        <v>1.5769261530993429E-2</v>
      </c>
      <c r="R41" s="103">
        <v>0.52712849532380068</v>
      </c>
      <c r="S41" s="104">
        <v>0.1178221929431108</v>
      </c>
      <c r="T41" s="105">
        <v>-0.23180700805800739</v>
      </c>
      <c r="U41" s="105">
        <v>-0.25896415005553863</v>
      </c>
      <c r="V41" s="106">
        <v>0.69927275441296954</v>
      </c>
    </row>
    <row r="42" spans="2:22">
      <c r="B42" s="61" t="str">
        <v>FM StdC</v>
      </c>
      <c r="C42" s="107">
        <v>0.44148442194454618</v>
      </c>
      <c r="D42" s="108">
        <v>0.51135294781817142</v>
      </c>
      <c r="E42" s="108">
        <v>0.51782014454267655</v>
      </c>
      <c r="F42" s="108">
        <v>0.52852381724927211</v>
      </c>
      <c r="G42" s="108">
        <v>0.52218183255150008</v>
      </c>
      <c r="H42" s="108">
        <v>0.52401517141924503</v>
      </c>
      <c r="I42" s="108">
        <v>0.47810736557143169</v>
      </c>
      <c r="J42" s="108">
        <v>0.49627989602809808</v>
      </c>
      <c r="K42" s="108">
        <v>0.49914721116695293</v>
      </c>
      <c r="L42" s="102">
        <v>1</v>
      </c>
      <c r="M42" s="103">
        <v>-0.14604015021196212</v>
      </c>
      <c r="N42" s="103">
        <v>-0.17091990343548283</v>
      </c>
      <c r="O42" s="103">
        <v>-8.4031329112500358E-2</v>
      </c>
      <c r="P42" s="103">
        <v>-4.7379404372048153E-3</v>
      </c>
      <c r="Q42" s="103">
        <v>7.1634361873646316E-2</v>
      </c>
      <c r="R42" s="103">
        <v>0.26704494610628049</v>
      </c>
      <c r="S42" s="104">
        <v>-1.9048675946044522E-2</v>
      </c>
      <c r="T42" s="105">
        <v>-0.12454599772129943</v>
      </c>
      <c r="U42" s="105">
        <v>-0.12916914811314797</v>
      </c>
      <c r="V42" s="106">
        <v>0.53861262659323383</v>
      </c>
    </row>
    <row r="43" spans="2:22">
      <c r="B43" s="62" t="str">
        <v>EMU Sov</v>
      </c>
      <c r="C43" s="109">
        <v>-0.28214244647416592</v>
      </c>
      <c r="D43" s="110">
        <v>-0.30532875562251799</v>
      </c>
      <c r="E43" s="110">
        <v>-0.26215149134262539</v>
      </c>
      <c r="F43" s="110">
        <v>-0.28220098532890181</v>
      </c>
      <c r="G43" s="110">
        <v>-0.30246219788851209</v>
      </c>
      <c r="H43" s="110">
        <v>-0.2448964593256758</v>
      </c>
      <c r="I43" s="110">
        <v>-0.28642088273333416</v>
      </c>
      <c r="J43" s="110">
        <v>-0.23533242673190896</v>
      </c>
      <c r="K43" s="110">
        <v>-0.26639137888668091</v>
      </c>
      <c r="L43" s="110">
        <v>-0.14604015021196212</v>
      </c>
      <c r="M43" s="103">
        <v>1</v>
      </c>
      <c r="N43" s="103">
        <v>0.96028815521125077</v>
      </c>
      <c r="O43" s="103">
        <v>0.92704622183984231</v>
      </c>
      <c r="P43" s="103">
        <v>0.21536193586573918</v>
      </c>
      <c r="Q43" s="103">
        <v>-3.0272105753197418E-2</v>
      </c>
      <c r="R43" s="103">
        <v>0.188350523352069</v>
      </c>
      <c r="S43" s="104">
        <v>-4.0881756216715279E-3</v>
      </c>
      <c r="T43" s="105">
        <v>0.87891399131430792</v>
      </c>
      <c r="U43" s="105">
        <v>0.10530775780447427</v>
      </c>
      <c r="V43" s="106">
        <v>-0.1371492927936373</v>
      </c>
    </row>
    <row r="44" spans="2:22">
      <c r="B44" s="62" t="str">
        <v>EMU SovA</v>
      </c>
      <c r="C44" s="109">
        <v>-0.36487231306034029</v>
      </c>
      <c r="D44" s="110">
        <v>-0.37533926140483098</v>
      </c>
      <c r="E44" s="110">
        <v>-0.34865476823813707</v>
      </c>
      <c r="F44" s="110">
        <v>-0.34670241779127076</v>
      </c>
      <c r="G44" s="110">
        <v>-0.32633495756850683</v>
      </c>
      <c r="H44" s="110">
        <v>-0.26906853814580639</v>
      </c>
      <c r="I44" s="110">
        <v>-0.30726802205055137</v>
      </c>
      <c r="J44" s="110">
        <v>-0.24803697771156172</v>
      </c>
      <c r="K44" s="110">
        <v>-0.30184933144543458</v>
      </c>
      <c r="L44" s="110">
        <v>-0.17091990343548283</v>
      </c>
      <c r="M44" s="110">
        <v>0.96028815521125077</v>
      </c>
      <c r="N44" s="103">
        <v>1.0000000000000002</v>
      </c>
      <c r="O44" s="103">
        <v>0.78802778279311803</v>
      </c>
      <c r="P44" s="103">
        <v>0.32153189111443642</v>
      </c>
      <c r="Q44" s="103">
        <v>6.3470299164600563E-2</v>
      </c>
      <c r="R44" s="103">
        <v>0.11062750627484756</v>
      </c>
      <c r="S44" s="104">
        <v>9.0279970974604537E-2</v>
      </c>
      <c r="T44" s="105">
        <v>0.84636012614741951</v>
      </c>
      <c r="U44" s="105">
        <v>7.8768565542085806E-2</v>
      </c>
      <c r="V44" s="106">
        <v>-0.1349399393292269</v>
      </c>
    </row>
    <row r="45" spans="2:22">
      <c r="B45" s="62" t="str">
        <v>EMU SovY</v>
      </c>
      <c r="C45" s="109">
        <v>-0.12840997933660758</v>
      </c>
      <c r="D45" s="110">
        <v>-0.16303349223314517</v>
      </c>
      <c r="E45" s="110">
        <v>-0.10609138307270967</v>
      </c>
      <c r="F45" s="110">
        <v>-0.15941190657428619</v>
      </c>
      <c r="G45" s="110">
        <v>-0.2250934054831483</v>
      </c>
      <c r="H45" s="110">
        <v>-0.17719353412650096</v>
      </c>
      <c r="I45" s="110">
        <v>-0.22165969538455638</v>
      </c>
      <c r="J45" s="110">
        <v>-0.1906105338313801</v>
      </c>
      <c r="K45" s="110">
        <v>-0.18041581399692636</v>
      </c>
      <c r="L45" s="110">
        <v>-8.4031329112500358E-2</v>
      </c>
      <c r="M45" s="110">
        <v>0.92704622183984231</v>
      </c>
      <c r="N45" s="110">
        <v>0.78802778279311803</v>
      </c>
      <c r="O45" s="103">
        <v>1</v>
      </c>
      <c r="P45" s="103">
        <v>4.9419511216186027E-2</v>
      </c>
      <c r="Q45" s="103">
        <v>-0.14587741993574352</v>
      </c>
      <c r="R45" s="103">
        <v>0.26255692357615568</v>
      </c>
      <c r="S45" s="104">
        <v>-0.12699191347842967</v>
      </c>
      <c r="T45" s="105">
        <v>0.81312279566929946</v>
      </c>
      <c r="U45" s="105">
        <v>0.12448063366704393</v>
      </c>
      <c r="V45" s="106">
        <v>-0.11736512945164777</v>
      </c>
    </row>
    <row r="46" spans="2:22">
      <c r="B46" s="62" t="str">
        <v>NA Trs</v>
      </c>
      <c r="C46" s="109">
        <v>-0.26730352486147874</v>
      </c>
      <c r="D46" s="110">
        <v>-0.19549391990099196</v>
      </c>
      <c r="E46" s="110">
        <v>-0.22623812046042288</v>
      </c>
      <c r="F46" s="110">
        <v>-0.21070062311075827</v>
      </c>
      <c r="G46" s="110">
        <v>0.16258736525391973</v>
      </c>
      <c r="H46" s="110">
        <v>0.16366487259767845</v>
      </c>
      <c r="I46" s="110">
        <v>8.0411088932940272E-2</v>
      </c>
      <c r="J46" s="110">
        <v>0.10051507115761406</v>
      </c>
      <c r="K46" s="110">
        <v>-8.4957658491800869E-2</v>
      </c>
      <c r="L46" s="110">
        <v>-4.7379404372048153E-3</v>
      </c>
      <c r="M46" s="110">
        <v>0.21536193586573918</v>
      </c>
      <c r="N46" s="110">
        <v>0.32153189111443642</v>
      </c>
      <c r="O46" s="110">
        <v>4.9419511216186027E-2</v>
      </c>
      <c r="P46" s="103">
        <v>1</v>
      </c>
      <c r="Q46" s="103">
        <v>0.94248043188135044</v>
      </c>
      <c r="R46" s="103">
        <v>-0.14450909913656737</v>
      </c>
      <c r="S46" s="104">
        <v>0.29687587669522408</v>
      </c>
      <c r="T46" s="105">
        <v>0.15749804295798406</v>
      </c>
      <c r="U46" s="105">
        <v>0.1162998098594643</v>
      </c>
      <c r="V46" s="106">
        <v>5.0792437043339314E-2</v>
      </c>
    </row>
    <row r="47" spans="2:22">
      <c r="B47" s="62" t="str">
        <v>NA Trs 1-3</v>
      </c>
      <c r="C47" s="109">
        <v>-0.16596264839787192</v>
      </c>
      <c r="D47" s="110">
        <v>-7.8671456025643877E-2</v>
      </c>
      <c r="E47" s="110">
        <v>-0.11439829301834682</v>
      </c>
      <c r="F47" s="110">
        <v>-0.10681291043419923</v>
      </c>
      <c r="G47" s="110">
        <v>0.2865708268458752</v>
      </c>
      <c r="H47" s="110">
        <v>0.278988806464668</v>
      </c>
      <c r="I47" s="110">
        <v>0.19484687502002884</v>
      </c>
      <c r="J47" s="110">
        <v>0.17968430238270963</v>
      </c>
      <c r="K47" s="110">
        <v>1.5769261530993429E-2</v>
      </c>
      <c r="L47" s="110">
        <v>7.1634361873646316E-2</v>
      </c>
      <c r="M47" s="110">
        <v>-3.0272105753197418E-2</v>
      </c>
      <c r="N47" s="110">
        <v>6.3470299164600563E-2</v>
      </c>
      <c r="O47" s="110">
        <v>-0.14587741993574352</v>
      </c>
      <c r="P47" s="110">
        <v>0.94248043188135044</v>
      </c>
      <c r="Q47" s="103">
        <v>1</v>
      </c>
      <c r="R47" s="103">
        <v>-0.21371462223468957</v>
      </c>
      <c r="S47" s="104">
        <v>0.28550738003163245</v>
      </c>
      <c r="T47" s="105">
        <v>-5.34037654676221E-2</v>
      </c>
      <c r="U47" s="105">
        <v>9.6694126538751035E-2</v>
      </c>
      <c r="V47" s="106">
        <v>0.10664736767189195</v>
      </c>
    </row>
    <row r="48" spans="2:22">
      <c r="B48" s="62" t="str">
        <v>EMLE</v>
      </c>
      <c r="C48" s="109">
        <v>0.45206521420254375</v>
      </c>
      <c r="D48" s="110">
        <v>0.44805868556730566</v>
      </c>
      <c r="E48" s="110">
        <v>0.44458854012395477</v>
      </c>
      <c r="F48" s="110">
        <v>0.52359362850222335</v>
      </c>
      <c r="G48" s="110">
        <v>0.34920194524200182</v>
      </c>
      <c r="H48" s="110">
        <v>0.30400546064775874</v>
      </c>
      <c r="I48" s="110">
        <v>0.38546481014008965</v>
      </c>
      <c r="J48" s="110">
        <v>0.38406440865341401</v>
      </c>
      <c r="K48" s="110">
        <v>0.52712849532380068</v>
      </c>
      <c r="L48" s="110">
        <v>0.26704494610628049</v>
      </c>
      <c r="M48" s="110">
        <v>0.188350523352069</v>
      </c>
      <c r="N48" s="110">
        <v>0.11062750627484756</v>
      </c>
      <c r="O48" s="110">
        <v>0.26255692357615568</v>
      </c>
      <c r="P48" s="110">
        <v>-0.14450909913656737</v>
      </c>
      <c r="Q48" s="110">
        <v>-0.21371462223468957</v>
      </c>
      <c r="R48" s="103">
        <v>1</v>
      </c>
      <c r="S48" s="104">
        <v>0.18073574085956162</v>
      </c>
      <c r="T48" s="105">
        <v>0.24571516319058345</v>
      </c>
      <c r="U48" s="105">
        <v>-0.13244423309330167</v>
      </c>
      <c r="V48" s="106">
        <v>0.46408462112478632</v>
      </c>
    </row>
    <row r="49" spans="2:22">
      <c r="B49" s="65" t="str">
        <v>XAUEUR</v>
      </c>
      <c r="C49" s="111">
        <v>-0.14665586978832643</v>
      </c>
      <c r="D49" s="112">
        <v>-0.1112374177608307</v>
      </c>
      <c r="E49" s="112">
        <v>-0.15669270369954691</v>
      </c>
      <c r="F49" s="112">
        <v>-6.3955878640687719E-2</v>
      </c>
      <c r="G49" s="112">
        <v>3.3727355697148506E-2</v>
      </c>
      <c r="H49" s="112">
        <v>1.3765202003321026E-2</v>
      </c>
      <c r="I49" s="112">
        <v>3.3371058704748789E-2</v>
      </c>
      <c r="J49" s="112">
        <v>0.18537933945376284</v>
      </c>
      <c r="K49" s="112">
        <v>0.1178221929431108</v>
      </c>
      <c r="L49" s="112">
        <v>-1.9048675946044522E-2</v>
      </c>
      <c r="M49" s="112">
        <v>-4.0881756216715279E-3</v>
      </c>
      <c r="N49" s="112">
        <v>9.0279970974604537E-2</v>
      </c>
      <c r="O49" s="112">
        <v>-0.12699191347842967</v>
      </c>
      <c r="P49" s="112">
        <v>0.29687587669522408</v>
      </c>
      <c r="Q49" s="112">
        <v>0.28550738003163245</v>
      </c>
      <c r="R49" s="112">
        <v>0.18073574085956162</v>
      </c>
      <c r="S49" s="104">
        <v>0.99999999999999978</v>
      </c>
      <c r="T49" s="105">
        <v>-3.6040219748864257E-3</v>
      </c>
      <c r="U49" s="105">
        <v>-9.3977853894612384E-2</v>
      </c>
      <c r="V49" s="106">
        <v>0.23973379191159441</v>
      </c>
    </row>
    <row r="50" spans="2:22">
      <c r="B50" s="68" t="str">
        <v>EMTXc</v>
      </c>
      <c r="C50" s="113">
        <v>-0.24716654734502477</v>
      </c>
      <c r="D50" s="114">
        <v>-0.24618231966915197</v>
      </c>
      <c r="E50" s="114">
        <v>-0.20200343032143217</v>
      </c>
      <c r="F50" s="114">
        <v>-0.20628892200653612</v>
      </c>
      <c r="G50" s="114">
        <v>-0.27662255747641679</v>
      </c>
      <c r="H50" s="114">
        <v>-0.22254298433642478</v>
      </c>
      <c r="I50" s="114">
        <v>-0.24961209056866501</v>
      </c>
      <c r="J50" s="114">
        <v>-0.18411518194332144</v>
      </c>
      <c r="K50" s="114">
        <v>-0.23180700805800739</v>
      </c>
      <c r="L50" s="114">
        <v>-0.12454599772129943</v>
      </c>
      <c r="M50" s="114">
        <v>0.87891399131430792</v>
      </c>
      <c r="N50" s="114">
        <v>0.84636012614741951</v>
      </c>
      <c r="O50" s="114">
        <v>0.81312279566929946</v>
      </c>
      <c r="P50" s="114">
        <v>0.15749804295798406</v>
      </c>
      <c r="Q50" s="114">
        <v>-5.34037654676221E-2</v>
      </c>
      <c r="R50" s="114">
        <v>0.24571516319058345</v>
      </c>
      <c r="S50" s="114">
        <v>-3.6040219748864257E-3</v>
      </c>
      <c r="T50" s="105">
        <v>1</v>
      </c>
      <c r="U50" s="105">
        <v>7.7918248203029103E-2</v>
      </c>
      <c r="V50" s="106">
        <v>-0.11907772268548933</v>
      </c>
    </row>
    <row r="51" spans="2:22">
      <c r="B51" s="68" t="str">
        <v>EMTXd</v>
      </c>
      <c r="C51" s="113">
        <v>-0.24146526328265941</v>
      </c>
      <c r="D51" s="114">
        <v>-0.28040852207236139</v>
      </c>
      <c r="E51" s="114">
        <v>-0.23393433442858785</v>
      </c>
      <c r="F51" s="114">
        <v>-0.30412978042372268</v>
      </c>
      <c r="G51" s="114">
        <v>-0.23022807732262884</v>
      </c>
      <c r="H51" s="114">
        <v>-0.19683131069375234</v>
      </c>
      <c r="I51" s="114">
        <v>-0.20677633891685118</v>
      </c>
      <c r="J51" s="114">
        <v>-0.29027793058661089</v>
      </c>
      <c r="K51" s="114">
        <v>-0.25896415005553863</v>
      </c>
      <c r="L51" s="114">
        <v>-0.12916914811314797</v>
      </c>
      <c r="M51" s="114">
        <v>0.10530775780447427</v>
      </c>
      <c r="N51" s="114">
        <v>7.8768565542085806E-2</v>
      </c>
      <c r="O51" s="114">
        <v>0.12448063366704393</v>
      </c>
      <c r="P51" s="114">
        <v>0.1162998098594643</v>
      </c>
      <c r="Q51" s="114">
        <v>9.6694126538751035E-2</v>
      </c>
      <c r="R51" s="114">
        <v>-0.13244423309330167</v>
      </c>
      <c r="S51" s="114">
        <v>-9.3977853894612384E-2</v>
      </c>
      <c r="T51" s="114">
        <v>7.7918248203029103E-2</v>
      </c>
      <c r="U51" s="105">
        <v>1</v>
      </c>
      <c r="V51" s="106">
        <v>-0.22019310628629626</v>
      </c>
    </row>
    <row r="52" spans="2:22">
      <c r="B52" s="72" t="str">
        <v>AUDLIB</v>
      </c>
      <c r="C52" s="115">
        <v>0.46287105886372504</v>
      </c>
      <c r="D52" s="116">
        <v>0.52421710347924955</v>
      </c>
      <c r="E52" s="116">
        <v>0.486195499472038</v>
      </c>
      <c r="F52" s="116">
        <v>0.574953942489976</v>
      </c>
      <c r="G52" s="116">
        <v>0.59419059713723721</v>
      </c>
      <c r="H52" s="116">
        <v>0.54071284054075441</v>
      </c>
      <c r="I52" s="116">
        <v>0.57645705455590524</v>
      </c>
      <c r="J52" s="116">
        <v>0.63273299940460892</v>
      </c>
      <c r="K52" s="116">
        <v>0.69927275441296954</v>
      </c>
      <c r="L52" s="116">
        <v>0.53861262659323383</v>
      </c>
      <c r="M52" s="116">
        <v>-0.1371492927936373</v>
      </c>
      <c r="N52" s="116">
        <v>-0.1349399393292269</v>
      </c>
      <c r="O52" s="116">
        <v>-0.11736512945164777</v>
      </c>
      <c r="P52" s="116">
        <v>5.0792437043339314E-2</v>
      </c>
      <c r="Q52" s="116">
        <v>0.10664736767189195</v>
      </c>
      <c r="R52" s="116">
        <v>0.46408462112478632</v>
      </c>
      <c r="S52" s="116">
        <v>0.23973379191159441</v>
      </c>
      <c r="T52" s="116">
        <v>-0.11907772268548933</v>
      </c>
      <c r="U52" s="116">
        <v>-0.22019310628629626</v>
      </c>
      <c r="V52" s="117">
        <v>1.0000000000000002</v>
      </c>
    </row>
  </sheetData>
  <mergeCells count="2">
    <mergeCell ref="B2:V2"/>
    <mergeCell ref="B26:V26"/>
  </mergeCells>
  <conditionalFormatting sqref="U32:U51 V32:V52 T32:T50 S32:S49 R32:R48 Q32:Q47 P32:P46 O32:O45 N32:N44 M32:M43 L32:L42 K32:K41 J32:J40 I32:I39 H32:H38 G32:G37 F32:F36 E32:E35 D32:D34 C32:C33">
    <cfRule type="cellIs" dxfId="0" priority="1" operator="lessThan">
      <formula>0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3"/>
  <dimension ref="A1:AA150"/>
  <sheetViews>
    <sheetView topLeftCell="M1" workbookViewId="0">
      <pane ySplit="2" topLeftCell="A3" activePane="bottomLeft" state="frozen"/>
      <selection pane="bottomLeft" activeCell="Z16" sqref="Z16"/>
    </sheetView>
  </sheetViews>
  <sheetFormatPr baseColWidth="10" defaultRowHeight="15"/>
  <cols>
    <col min="1" max="1" width="11.42578125" style="39"/>
    <col min="2" max="11" width="11.42578125" style="31"/>
    <col min="12" max="16" width="11.42578125" style="32"/>
    <col min="17" max="17" width="11.42578125" style="33"/>
    <col min="18" max="18" width="11.42578125" style="34"/>
    <col min="19" max="20" width="11.42578125" style="35"/>
    <col min="21" max="21" width="11.42578125" style="46"/>
    <col min="22" max="22" width="11.42578125" style="54"/>
    <col min="23" max="23" width="11.42578125" style="36"/>
    <col min="24" max="26" width="11.42578125" style="48"/>
    <col min="27" max="27" width="11.42578125" style="130"/>
    <col min="28" max="16384" width="11.42578125" style="37"/>
  </cols>
  <sheetData>
    <row r="1" spans="1:27" s="23" customFormat="1">
      <c r="A1" s="16" t="s">
        <v>57</v>
      </c>
      <c r="B1" s="17" t="str">
        <f t="array" ref="B1:W1">TRANSPOSE(Assets!E3:E24)</f>
        <v>EMU StdC</v>
      </c>
      <c r="C1" s="17" t="str">
        <v>EUR StdC</v>
      </c>
      <c r="D1" s="17" t="str">
        <v>EUR StdV</v>
      </c>
      <c r="E1" s="17" t="str">
        <v>EUR SmlC</v>
      </c>
      <c r="F1" s="17" t="str">
        <v>NA StdC</v>
      </c>
      <c r="G1" s="17" t="str">
        <v>NA StdV</v>
      </c>
      <c r="H1" s="17" t="str">
        <v xml:space="preserve">NA SmlC </v>
      </c>
      <c r="I1" s="17" t="str">
        <v>PAC StdC</v>
      </c>
      <c r="J1" s="17" t="str">
        <v>EM StdC</v>
      </c>
      <c r="K1" s="17" t="str">
        <v>FM StdC</v>
      </c>
      <c r="L1" s="18" t="str">
        <v>EMU Sov</v>
      </c>
      <c r="M1" s="18" t="str">
        <v>EMU SovA</v>
      </c>
      <c r="N1" s="18" t="str">
        <v>EMU SovY</v>
      </c>
      <c r="O1" s="18" t="str">
        <v>NA Trs</v>
      </c>
      <c r="P1" s="18" t="str">
        <v>NA Trs 1-3</v>
      </c>
      <c r="Q1" s="19" t="str">
        <v>EMLE</v>
      </c>
      <c r="R1" s="20" t="str">
        <v>XAUEUR</v>
      </c>
      <c r="S1" s="21" t="str">
        <v>EMTXc</v>
      </c>
      <c r="T1" s="21" t="str">
        <v>EMTXd</v>
      </c>
      <c r="U1" s="44" t="str">
        <v>AUDLIB</v>
      </c>
      <c r="V1" s="52" t="str">
        <v>EURUSD</v>
      </c>
      <c r="W1" s="22" t="str">
        <v>EURAUD</v>
      </c>
      <c r="X1" s="47" t="s">
        <v>53</v>
      </c>
      <c r="Y1" s="49" t="s">
        <v>54</v>
      </c>
      <c r="Z1" s="50" t="s">
        <v>56</v>
      </c>
      <c r="AA1" s="131"/>
    </row>
    <row r="2" spans="1:27" s="23" customFormat="1">
      <c r="A2" s="24"/>
      <c r="B2" s="25"/>
      <c r="C2" s="12"/>
      <c r="D2" s="25"/>
      <c r="E2" s="25"/>
      <c r="F2" s="25"/>
      <c r="G2" s="25"/>
      <c r="H2" s="25"/>
      <c r="I2" s="25"/>
      <c r="J2" s="25"/>
      <c r="K2" s="25"/>
      <c r="L2" s="26"/>
      <c r="M2" s="26"/>
      <c r="N2" s="26"/>
      <c r="O2" s="26"/>
      <c r="P2" s="26"/>
      <c r="Q2" s="27"/>
      <c r="R2" s="28"/>
      <c r="S2" s="15"/>
      <c r="T2" s="29"/>
      <c r="U2" s="45"/>
      <c r="V2" s="53"/>
      <c r="W2" s="30"/>
      <c r="X2" s="47" t="s">
        <v>79</v>
      </c>
      <c r="Y2" s="51" t="s">
        <v>79</v>
      </c>
      <c r="Z2" s="51" t="s">
        <v>78</v>
      </c>
      <c r="AA2" s="131"/>
    </row>
    <row r="3" spans="1:27">
      <c r="A3" s="14">
        <v>36160</v>
      </c>
      <c r="B3" s="13">
        <v>100</v>
      </c>
      <c r="C3" s="13">
        <v>100</v>
      </c>
      <c r="D3" s="13">
        <v>100</v>
      </c>
      <c r="F3" s="13">
        <v>100</v>
      </c>
      <c r="G3" s="13">
        <v>100</v>
      </c>
      <c r="I3" s="13">
        <v>100</v>
      </c>
      <c r="J3" s="13">
        <v>100</v>
      </c>
      <c r="L3" s="32">
        <v>100</v>
      </c>
      <c r="M3" s="32">
        <v>100</v>
      </c>
      <c r="O3" s="32">
        <f>X3/V3</f>
        <v>85.31695247845748</v>
      </c>
      <c r="P3" s="32">
        <f>Y3/V3</f>
        <v>85.31695247845748</v>
      </c>
      <c r="R3" s="34">
        <v>245.93</v>
      </c>
      <c r="T3" s="41">
        <v>100</v>
      </c>
      <c r="U3" s="46">
        <f>Z3/W3</f>
        <v>52.200240121104557</v>
      </c>
      <c r="V3" s="54">
        <v>1.1720999999999999</v>
      </c>
      <c r="W3" s="36">
        <v>1.9157</v>
      </c>
      <c r="X3" s="48">
        <v>100</v>
      </c>
      <c r="Y3" s="48">
        <v>100</v>
      </c>
      <c r="Z3" s="48">
        <v>100</v>
      </c>
    </row>
    <row r="4" spans="1:27">
      <c r="A4" s="14">
        <v>36189</v>
      </c>
      <c r="B4" s="13">
        <v>102.777</v>
      </c>
      <c r="C4" s="13">
        <v>102.75700000000001</v>
      </c>
      <c r="D4" s="13">
        <v>101.553</v>
      </c>
      <c r="F4" s="13">
        <v>108.01300000000001</v>
      </c>
      <c r="G4" s="13">
        <v>106.05500000000001</v>
      </c>
      <c r="I4" s="13">
        <v>104.16200000000001</v>
      </c>
      <c r="J4" s="13">
        <v>101.73099999999999</v>
      </c>
      <c r="L4" s="32">
        <v>101.38</v>
      </c>
      <c r="M4" s="32">
        <v>101.44</v>
      </c>
      <c r="O4" s="32">
        <f t="shared" ref="O4:O67" si="0">X4/V4</f>
        <v>88.532957845639345</v>
      </c>
      <c r="P4" s="32">
        <f t="shared" ref="P4:P67" si="1">Y4/V4</f>
        <v>88.330546510604592</v>
      </c>
      <c r="R4" s="34">
        <v>251.74</v>
      </c>
      <c r="T4" s="41">
        <v>100.21783175500001</v>
      </c>
      <c r="U4" s="46">
        <f t="shared" ref="U4:U67" si="2">Z4/W4</f>
        <v>55.597842138295121</v>
      </c>
      <c r="V4" s="54">
        <v>1.1363000000000001</v>
      </c>
      <c r="W4" s="36">
        <v>1.8058000000000001</v>
      </c>
      <c r="X4" s="48">
        <v>100.6</v>
      </c>
      <c r="Y4" s="48">
        <v>100.37</v>
      </c>
      <c r="Z4" s="48">
        <v>100.39858333333333</v>
      </c>
    </row>
    <row r="5" spans="1:27">
      <c r="A5" s="14">
        <v>36217</v>
      </c>
      <c r="B5" s="13">
        <v>101.25</v>
      </c>
      <c r="C5" s="13">
        <v>103.633</v>
      </c>
      <c r="D5" s="13">
        <v>104.002</v>
      </c>
      <c r="F5" s="13">
        <v>108.508</v>
      </c>
      <c r="G5" s="13">
        <v>108.66500000000001</v>
      </c>
      <c r="I5" s="13">
        <v>105.672</v>
      </c>
      <c r="J5" s="13">
        <v>106.267</v>
      </c>
      <c r="L5" s="32">
        <v>99.97</v>
      </c>
      <c r="M5" s="32">
        <v>99.91</v>
      </c>
      <c r="O5" s="32">
        <f t="shared" si="0"/>
        <v>88.950376485530242</v>
      </c>
      <c r="P5" s="32">
        <f t="shared" si="1"/>
        <v>90.637757416311345</v>
      </c>
      <c r="R5" s="34">
        <v>260.41000000000003</v>
      </c>
      <c r="T5" s="41">
        <v>100.46096796400001</v>
      </c>
      <c r="U5" s="46">
        <f t="shared" si="2"/>
        <v>56.946130160803847</v>
      </c>
      <c r="V5" s="54">
        <v>1.1023000000000001</v>
      </c>
      <c r="W5" s="36">
        <v>1.7701</v>
      </c>
      <c r="X5" s="48">
        <v>98.05</v>
      </c>
      <c r="Y5" s="48">
        <v>99.91</v>
      </c>
      <c r="Z5" s="48">
        <v>100.80034499763889</v>
      </c>
    </row>
    <row r="6" spans="1:27">
      <c r="A6" s="14">
        <v>36250</v>
      </c>
      <c r="B6" s="13">
        <v>103.255</v>
      </c>
      <c r="C6" s="13">
        <v>106.551</v>
      </c>
      <c r="D6" s="13">
        <v>110.40900000000001</v>
      </c>
      <c r="F6" s="13">
        <v>114.92400000000001</v>
      </c>
      <c r="G6" s="13">
        <v>113.361</v>
      </c>
      <c r="I6" s="13">
        <v>121.01</v>
      </c>
      <c r="J6" s="13">
        <v>122.294</v>
      </c>
      <c r="L6" s="32">
        <v>100.58</v>
      </c>
      <c r="M6" s="32">
        <v>100.55</v>
      </c>
      <c r="O6" s="32">
        <f t="shared" si="0"/>
        <v>91.453785415699031</v>
      </c>
      <c r="P6" s="32">
        <f t="shared" si="1"/>
        <v>93.441709242916858</v>
      </c>
      <c r="R6" s="34">
        <v>260.14999999999998</v>
      </c>
      <c r="T6" s="41">
        <v>100.731578515</v>
      </c>
      <c r="U6" s="46">
        <f t="shared" si="2"/>
        <v>59.375168308898161</v>
      </c>
      <c r="V6" s="54">
        <v>1.0765</v>
      </c>
      <c r="W6" s="36">
        <v>1.7044999999999999</v>
      </c>
      <c r="X6" s="48">
        <v>98.45</v>
      </c>
      <c r="Y6" s="48">
        <v>100.59</v>
      </c>
      <c r="Z6" s="48">
        <v>101.20497438251691</v>
      </c>
    </row>
    <row r="7" spans="1:27">
      <c r="A7" s="14">
        <v>36280</v>
      </c>
      <c r="B7" s="13">
        <v>108.279</v>
      </c>
      <c r="C7" s="13">
        <v>111.999</v>
      </c>
      <c r="D7" s="13">
        <v>120.447</v>
      </c>
      <c r="F7" s="13">
        <v>121.79300000000001</v>
      </c>
      <c r="G7" s="13">
        <v>126.11499999999999</v>
      </c>
      <c r="I7" s="13">
        <v>131.762</v>
      </c>
      <c r="J7" s="13">
        <v>140.23599999999999</v>
      </c>
      <c r="L7" s="32">
        <v>101.65</v>
      </c>
      <c r="M7" s="32">
        <v>101.65</v>
      </c>
      <c r="O7" s="32">
        <f t="shared" si="0"/>
        <v>93.402744912446764</v>
      </c>
      <c r="P7" s="32">
        <f t="shared" si="1"/>
        <v>95.504022716516801</v>
      </c>
      <c r="R7" s="34">
        <v>270.75</v>
      </c>
      <c r="T7" s="41">
        <v>100.962838377</v>
      </c>
      <c r="U7" s="46">
        <f t="shared" si="2"/>
        <v>63.658839786322439</v>
      </c>
      <c r="V7" s="54">
        <v>1.0565</v>
      </c>
      <c r="W7" s="36">
        <v>1.5962000000000001</v>
      </c>
      <c r="X7" s="48">
        <v>98.68</v>
      </c>
      <c r="Y7" s="48">
        <v>100.9</v>
      </c>
      <c r="Z7" s="48">
        <v>101.61224006692788</v>
      </c>
    </row>
    <row r="8" spans="1:27">
      <c r="A8" s="14">
        <v>36311</v>
      </c>
      <c r="B8" s="13">
        <v>104.94499999999999</v>
      </c>
      <c r="C8" s="13">
        <v>108.19</v>
      </c>
      <c r="D8" s="13">
        <v>115.24299999999999</v>
      </c>
      <c r="F8" s="13">
        <v>120.666</v>
      </c>
      <c r="G8" s="13">
        <v>125.444</v>
      </c>
      <c r="I8" s="13">
        <v>125.72499999999999</v>
      </c>
      <c r="J8" s="13">
        <v>141.43899999999999</v>
      </c>
      <c r="L8" s="32">
        <v>100.82</v>
      </c>
      <c r="M8" s="32">
        <v>100.82</v>
      </c>
      <c r="O8" s="32">
        <f t="shared" si="0"/>
        <v>93.848368522072946</v>
      </c>
      <c r="P8" s="32">
        <f t="shared" si="1"/>
        <v>96.775431861804222</v>
      </c>
      <c r="R8" s="34">
        <v>259.45</v>
      </c>
      <c r="T8" s="41">
        <v>101.184398765</v>
      </c>
      <c r="U8" s="46">
        <f t="shared" si="2"/>
        <v>63.491894000290308</v>
      </c>
      <c r="V8" s="54">
        <v>1.042</v>
      </c>
      <c r="W8" s="36">
        <v>1.6069</v>
      </c>
      <c r="X8" s="48">
        <v>97.79</v>
      </c>
      <c r="Y8" s="48">
        <v>100.84</v>
      </c>
      <c r="Z8" s="48">
        <v>102.0251244690665</v>
      </c>
    </row>
    <row r="9" spans="1:27">
      <c r="A9" s="14">
        <v>36341</v>
      </c>
      <c r="B9" s="13">
        <v>109.051</v>
      </c>
      <c r="C9" s="13">
        <v>111.28100000000001</v>
      </c>
      <c r="D9" s="13">
        <v>118.63200000000001</v>
      </c>
      <c r="F9" s="13">
        <v>128.536</v>
      </c>
      <c r="G9" s="13">
        <v>130.41900000000001</v>
      </c>
      <c r="I9" s="13">
        <v>138.85599999999999</v>
      </c>
      <c r="J9" s="13">
        <v>159.26300000000001</v>
      </c>
      <c r="L9" s="32">
        <v>99.1</v>
      </c>
      <c r="M9" s="32">
        <v>99.03</v>
      </c>
      <c r="O9" s="32">
        <f t="shared" si="0"/>
        <v>94.26197836166925</v>
      </c>
      <c r="P9" s="32">
        <f t="shared" si="1"/>
        <v>97.700927357032469</v>
      </c>
      <c r="R9" s="34">
        <v>252.32</v>
      </c>
      <c r="T9" s="41">
        <v>101.400165532</v>
      </c>
      <c r="U9" s="46">
        <f t="shared" si="2"/>
        <v>65.752125854676237</v>
      </c>
      <c r="V9" s="54">
        <v>1.0351999999999999</v>
      </c>
      <c r="W9" s="36">
        <v>1.5580000000000001</v>
      </c>
      <c r="X9" s="48">
        <v>97.58</v>
      </c>
      <c r="Y9" s="48">
        <v>101.14</v>
      </c>
      <c r="Z9" s="48">
        <v>102.44181208158558</v>
      </c>
    </row>
    <row r="10" spans="1:27">
      <c r="A10" s="14">
        <v>36371</v>
      </c>
      <c r="B10" s="13">
        <v>104.78100000000001</v>
      </c>
      <c r="C10" s="13">
        <v>108.25</v>
      </c>
      <c r="D10" s="13">
        <v>117.334</v>
      </c>
      <c r="F10" s="13">
        <v>120.024</v>
      </c>
      <c r="G10" s="13">
        <v>122.374</v>
      </c>
      <c r="I10" s="13">
        <v>144.00299999999999</v>
      </c>
      <c r="J10" s="13">
        <v>149.29</v>
      </c>
      <c r="L10" s="32">
        <v>98.14</v>
      </c>
      <c r="M10" s="32">
        <v>98.05</v>
      </c>
      <c r="O10" s="32">
        <f t="shared" si="0"/>
        <v>91.078935077066788</v>
      </c>
      <c r="P10" s="32">
        <f t="shared" si="1"/>
        <v>94.806165343297522</v>
      </c>
      <c r="R10" s="34">
        <v>239.09</v>
      </c>
      <c r="T10" s="41">
        <v>101.61122802</v>
      </c>
      <c r="U10" s="46">
        <f t="shared" si="2"/>
        <v>62.736445084120675</v>
      </c>
      <c r="V10" s="54">
        <v>1.0705</v>
      </c>
      <c r="W10" s="36">
        <v>1.6394</v>
      </c>
      <c r="X10" s="48">
        <v>97.5</v>
      </c>
      <c r="Y10" s="48">
        <v>101.49</v>
      </c>
      <c r="Z10" s="48">
        <v>102.85012807090743</v>
      </c>
    </row>
    <row r="11" spans="1:27">
      <c r="A11" s="14">
        <v>36403</v>
      </c>
      <c r="B11" s="13">
        <v>108.5</v>
      </c>
      <c r="C11" s="13">
        <v>110.82599999999999</v>
      </c>
      <c r="D11" s="13">
        <v>119.554</v>
      </c>
      <c r="F11" s="13">
        <v>120.80500000000001</v>
      </c>
      <c r="G11" s="13">
        <v>120.227</v>
      </c>
      <c r="I11" s="13">
        <v>144.44900000000001</v>
      </c>
      <c r="J11" s="13">
        <v>152.64599999999999</v>
      </c>
      <c r="L11" s="32">
        <v>97.96</v>
      </c>
      <c r="M11" s="32">
        <v>97.93</v>
      </c>
      <c r="O11" s="32">
        <f t="shared" si="0"/>
        <v>92.330997917061154</v>
      </c>
      <c r="P11" s="32">
        <f t="shared" si="1"/>
        <v>96.37379284226472</v>
      </c>
      <c r="R11" s="34">
        <v>242.14</v>
      </c>
      <c r="T11" s="41">
        <v>101.83189260899999</v>
      </c>
      <c r="U11" s="46">
        <f t="shared" si="2"/>
        <v>62.304306168427772</v>
      </c>
      <c r="V11" s="54">
        <v>1.0562</v>
      </c>
      <c r="W11" s="36">
        <v>1.6574</v>
      </c>
      <c r="X11" s="48">
        <v>97.52</v>
      </c>
      <c r="Y11" s="48">
        <v>101.79</v>
      </c>
      <c r="Z11" s="48">
        <v>103.26315704355218</v>
      </c>
    </row>
    <row r="12" spans="1:27">
      <c r="A12" s="14">
        <v>36433</v>
      </c>
      <c r="B12" s="13">
        <v>107.11499999999999</v>
      </c>
      <c r="C12" s="13">
        <v>109.101</v>
      </c>
      <c r="D12" s="13">
        <v>117.313</v>
      </c>
      <c r="F12" s="13">
        <v>116.52200000000001</v>
      </c>
      <c r="G12" s="13">
        <v>113.901</v>
      </c>
      <c r="I12" s="13">
        <v>149.898</v>
      </c>
      <c r="J12" s="13">
        <v>146.27500000000001</v>
      </c>
      <c r="L12" s="32">
        <v>97.67</v>
      </c>
      <c r="M12" s="32">
        <v>97.59</v>
      </c>
      <c r="O12" s="32">
        <f t="shared" si="0"/>
        <v>92.014604006740313</v>
      </c>
      <c r="P12" s="32">
        <f t="shared" si="1"/>
        <v>95.909005804156521</v>
      </c>
      <c r="R12" s="34">
        <v>280.10000000000002</v>
      </c>
      <c r="T12" s="41">
        <v>102.040083728</v>
      </c>
      <c r="U12" s="46">
        <f t="shared" si="2"/>
        <v>63.600030953970354</v>
      </c>
      <c r="V12" s="54">
        <v>1.0682</v>
      </c>
      <c r="W12" s="36">
        <v>1.6302000000000001</v>
      </c>
      <c r="X12" s="48">
        <v>98.29</v>
      </c>
      <c r="Y12" s="48">
        <v>102.45</v>
      </c>
      <c r="Z12" s="48">
        <v>103.68077046116248</v>
      </c>
    </row>
    <row r="13" spans="1:27">
      <c r="A13" s="14">
        <v>36462</v>
      </c>
      <c r="B13" s="13">
        <v>113.071</v>
      </c>
      <c r="C13" s="13">
        <v>114.64</v>
      </c>
      <c r="D13" s="13">
        <v>121.191</v>
      </c>
      <c r="F13" s="13">
        <v>125.798</v>
      </c>
      <c r="G13" s="13">
        <v>121.72499999999999</v>
      </c>
      <c r="I13" s="13">
        <v>157.78</v>
      </c>
      <c r="J13" s="13">
        <v>151.36500000000001</v>
      </c>
      <c r="L13" s="32">
        <v>97.53</v>
      </c>
      <c r="M13" s="32">
        <v>97.43</v>
      </c>
      <c r="O13" s="32">
        <f t="shared" si="0"/>
        <v>93.268866135760334</v>
      </c>
      <c r="P13" s="32">
        <f t="shared" si="1"/>
        <v>97.354948805460751</v>
      </c>
      <c r="R13" s="34">
        <v>283.66000000000003</v>
      </c>
      <c r="T13" s="41">
        <v>102.24233922099999</v>
      </c>
      <c r="U13" s="46">
        <f t="shared" si="2"/>
        <v>63.099333070425033</v>
      </c>
      <c r="V13" s="54">
        <v>1.0548</v>
      </c>
      <c r="W13" s="36">
        <v>1.6498999999999999</v>
      </c>
      <c r="X13" s="48">
        <v>98.38</v>
      </c>
      <c r="Y13" s="48">
        <v>102.69</v>
      </c>
      <c r="Z13" s="48">
        <v>104.10758963289426</v>
      </c>
    </row>
    <row r="14" spans="1:27">
      <c r="A14" s="14">
        <v>36494</v>
      </c>
      <c r="B14" s="13">
        <v>122.35299999999999</v>
      </c>
      <c r="C14" s="13">
        <v>122.922</v>
      </c>
      <c r="D14" s="13">
        <v>125.872</v>
      </c>
      <c r="F14" s="13">
        <v>134.22900000000001</v>
      </c>
      <c r="G14" s="13">
        <v>126.506</v>
      </c>
      <c r="I14" s="13">
        <v>172.89400000000001</v>
      </c>
      <c r="J14" s="13">
        <v>172.16900000000001</v>
      </c>
      <c r="L14" s="32">
        <v>98.07</v>
      </c>
      <c r="M14" s="32">
        <v>97.95</v>
      </c>
      <c r="O14" s="32">
        <f t="shared" si="0"/>
        <v>97.333729804737843</v>
      </c>
      <c r="P14" s="32">
        <f t="shared" si="1"/>
        <v>101.95262166716226</v>
      </c>
      <c r="R14" s="34">
        <v>288.14</v>
      </c>
      <c r="T14" s="41">
        <v>102.507440878</v>
      </c>
      <c r="U14" s="46">
        <f t="shared" si="2"/>
        <v>65.961784733990285</v>
      </c>
      <c r="V14" s="54">
        <v>1.0088999999999999</v>
      </c>
      <c r="W14" s="36">
        <v>1.5853999999999999</v>
      </c>
      <c r="X14" s="48">
        <v>98.2</v>
      </c>
      <c r="Y14" s="48">
        <v>102.86</v>
      </c>
      <c r="Z14" s="48">
        <v>104.5758135172682</v>
      </c>
    </row>
    <row r="15" spans="1:27">
      <c r="A15" s="14">
        <v>36525</v>
      </c>
      <c r="B15" s="13">
        <v>139.70099999999999</v>
      </c>
      <c r="C15" s="13">
        <v>136.16300000000001</v>
      </c>
      <c r="D15" s="13">
        <v>136.685</v>
      </c>
      <c r="F15" s="13">
        <v>144.64099999999999</v>
      </c>
      <c r="G15" s="13">
        <v>129.72800000000001</v>
      </c>
      <c r="I15" s="13">
        <v>185.05</v>
      </c>
      <c r="J15" s="13">
        <v>194.947</v>
      </c>
      <c r="L15" s="32">
        <v>97.56</v>
      </c>
      <c r="M15" s="32">
        <v>97.41</v>
      </c>
      <c r="O15" s="32">
        <f t="shared" si="0"/>
        <v>96.92154915590865</v>
      </c>
      <c r="P15" s="32">
        <f t="shared" si="1"/>
        <v>102.29394240317777</v>
      </c>
      <c r="R15" s="34">
        <v>286.25</v>
      </c>
      <c r="S15" s="38">
        <v>100</v>
      </c>
      <c r="T15" s="41">
        <v>102.76578028900001</v>
      </c>
      <c r="U15" s="46">
        <f t="shared" si="2"/>
        <v>68.608438996542148</v>
      </c>
      <c r="V15" s="54">
        <v>1.0069999999999999</v>
      </c>
      <c r="W15" s="36">
        <v>1.5309999999999999</v>
      </c>
      <c r="X15" s="48">
        <v>97.6</v>
      </c>
      <c r="Y15" s="48">
        <v>103.01</v>
      </c>
      <c r="Z15" s="48">
        <v>105.03952010370602</v>
      </c>
    </row>
    <row r="16" spans="1:27">
      <c r="A16" s="14">
        <v>36556</v>
      </c>
      <c r="B16" s="13">
        <v>134.44399999999999</v>
      </c>
      <c r="C16" s="13">
        <v>129.595</v>
      </c>
      <c r="D16" s="13">
        <v>126.645</v>
      </c>
      <c r="F16" s="13">
        <v>140.60499999999999</v>
      </c>
      <c r="G16" s="13">
        <v>129.023</v>
      </c>
      <c r="I16" s="13">
        <v>180.46299999999999</v>
      </c>
      <c r="J16" s="13">
        <v>200.91900000000001</v>
      </c>
      <c r="L16" s="32">
        <v>97.23</v>
      </c>
      <c r="M16" s="32">
        <v>96.98</v>
      </c>
      <c r="O16" s="32">
        <f t="shared" si="0"/>
        <v>100.93882183018673</v>
      </c>
      <c r="P16" s="32">
        <f t="shared" si="1"/>
        <v>106.2519343856391</v>
      </c>
      <c r="R16" s="34">
        <v>292.48</v>
      </c>
      <c r="S16" s="42">
        <v>99.67</v>
      </c>
      <c r="T16" s="41">
        <v>103.052611079</v>
      </c>
      <c r="U16" s="46">
        <f t="shared" si="2"/>
        <v>68.993032248429301</v>
      </c>
      <c r="V16" s="54">
        <v>0.96930000000000005</v>
      </c>
      <c r="W16" s="36">
        <v>1.5291999999999999</v>
      </c>
      <c r="X16" s="48">
        <v>97.84</v>
      </c>
      <c r="Y16" s="48">
        <v>102.99</v>
      </c>
      <c r="Z16" s="48">
        <v>105.50414491429808</v>
      </c>
    </row>
    <row r="17" spans="1:26">
      <c r="A17" s="14">
        <v>36585</v>
      </c>
      <c r="B17" s="13">
        <v>149.09700000000001</v>
      </c>
      <c r="C17" s="13">
        <v>138.59100000000001</v>
      </c>
      <c r="D17" s="13">
        <v>131.477</v>
      </c>
      <c r="F17" s="13">
        <v>140.006</v>
      </c>
      <c r="G17" s="13">
        <v>122.58799999999999</v>
      </c>
      <c r="I17" s="13">
        <v>179.387</v>
      </c>
      <c r="J17" s="13">
        <v>206.87100000000001</v>
      </c>
      <c r="L17" s="32">
        <v>97.83</v>
      </c>
      <c r="M17" s="32">
        <v>97.61</v>
      </c>
      <c r="O17" s="32">
        <f t="shared" si="0"/>
        <v>102.90275761973875</v>
      </c>
      <c r="P17" s="32">
        <f t="shared" si="1"/>
        <v>107.44349989633008</v>
      </c>
      <c r="R17" s="34">
        <v>302.92</v>
      </c>
      <c r="S17" s="42">
        <v>100.36</v>
      </c>
      <c r="T17" s="41">
        <v>103.32405974700001</v>
      </c>
      <c r="U17" s="46">
        <f t="shared" si="2"/>
        <v>67.447068855141652</v>
      </c>
      <c r="V17" s="54">
        <v>0.96460000000000001</v>
      </c>
      <c r="W17" s="36">
        <v>1.5714999999999999</v>
      </c>
      <c r="X17" s="48">
        <v>99.26</v>
      </c>
      <c r="Y17" s="48">
        <v>103.64</v>
      </c>
      <c r="Z17" s="48">
        <v>105.99306870585509</v>
      </c>
    </row>
    <row r="18" spans="1:26">
      <c r="A18" s="14">
        <v>36616</v>
      </c>
      <c r="B18" s="13">
        <v>149.63499999999999</v>
      </c>
      <c r="C18" s="13">
        <v>142.83600000000001</v>
      </c>
      <c r="D18" s="13">
        <v>137.023</v>
      </c>
      <c r="F18" s="13">
        <v>154.85900000000001</v>
      </c>
      <c r="G18" s="13">
        <v>136.012</v>
      </c>
      <c r="I18" s="13">
        <v>193.02799999999999</v>
      </c>
      <c r="J18" s="13">
        <v>209.15199999999999</v>
      </c>
      <c r="L18" s="32">
        <v>99.35</v>
      </c>
      <c r="M18" s="32">
        <v>99.2</v>
      </c>
      <c r="O18" s="32">
        <f t="shared" si="0"/>
        <v>105.84728033472804</v>
      </c>
      <c r="P18" s="32">
        <f t="shared" si="1"/>
        <v>109.08995815899583</v>
      </c>
      <c r="R18" s="34">
        <v>291.74</v>
      </c>
      <c r="S18" s="42">
        <v>102.06</v>
      </c>
      <c r="T18" s="41">
        <v>103.635103984</v>
      </c>
      <c r="U18" s="46">
        <f t="shared" si="2"/>
        <v>67.377955025240396</v>
      </c>
      <c r="V18" s="54">
        <v>0.95599999999999996</v>
      </c>
      <c r="W18" s="36">
        <v>1.5806</v>
      </c>
      <c r="X18" s="48">
        <v>101.19</v>
      </c>
      <c r="Y18" s="48">
        <v>104.29</v>
      </c>
      <c r="Z18" s="48">
        <v>106.49759571289496</v>
      </c>
    </row>
    <row r="19" spans="1:26">
      <c r="A19" s="14">
        <v>36644</v>
      </c>
      <c r="B19" s="13">
        <v>149.47900000000001</v>
      </c>
      <c r="C19" s="13">
        <v>143.40199999999999</v>
      </c>
      <c r="D19" s="13">
        <v>137.989</v>
      </c>
      <c r="F19" s="13">
        <v>157.33099999999999</v>
      </c>
      <c r="G19" s="13">
        <v>143.34800000000001</v>
      </c>
      <c r="I19" s="13">
        <v>188.63</v>
      </c>
      <c r="J19" s="13">
        <v>198.81</v>
      </c>
      <c r="L19" s="32">
        <v>99.34</v>
      </c>
      <c r="M19" s="32">
        <v>99.15</v>
      </c>
      <c r="O19" s="32">
        <f t="shared" si="0"/>
        <v>110.6469298245614</v>
      </c>
      <c r="P19" s="32">
        <f t="shared" si="1"/>
        <v>114.64912280701755</v>
      </c>
      <c r="R19" s="34">
        <v>299.73</v>
      </c>
      <c r="S19" s="42">
        <v>101.9</v>
      </c>
      <c r="T19" s="41">
        <v>103.927474266</v>
      </c>
      <c r="U19" s="46">
        <f t="shared" si="2"/>
        <v>68.728550164659168</v>
      </c>
      <c r="V19" s="54">
        <v>0.91200000000000003</v>
      </c>
      <c r="W19" s="36">
        <v>1.5572999999999999</v>
      </c>
      <c r="X19" s="48">
        <v>100.91</v>
      </c>
      <c r="Y19" s="48">
        <v>104.56</v>
      </c>
      <c r="Z19" s="48">
        <v>107.03097117142372</v>
      </c>
    </row>
    <row r="20" spans="1:26">
      <c r="A20" s="14">
        <v>36677</v>
      </c>
      <c r="B20" s="13">
        <v>146.63200000000001</v>
      </c>
      <c r="C20" s="13">
        <v>139.78399999999999</v>
      </c>
      <c r="D20" s="13">
        <v>139.73699999999999</v>
      </c>
      <c r="F20" s="13">
        <v>150.56399999999999</v>
      </c>
      <c r="G20" s="13">
        <v>141.26900000000001</v>
      </c>
      <c r="I20" s="13">
        <v>174.59399999999999</v>
      </c>
      <c r="J20" s="13">
        <v>187.27199999999999</v>
      </c>
      <c r="L20" s="32">
        <v>99.63</v>
      </c>
      <c r="M20" s="32">
        <v>99.58</v>
      </c>
      <c r="O20" s="32">
        <f t="shared" si="0"/>
        <v>107.78500586541537</v>
      </c>
      <c r="P20" s="32">
        <f t="shared" si="1"/>
        <v>111.96544737122747</v>
      </c>
      <c r="R20" s="34">
        <v>290.18</v>
      </c>
      <c r="S20" s="42">
        <v>101.71</v>
      </c>
      <c r="T20" s="41">
        <v>104.30120157499999</v>
      </c>
      <c r="U20" s="46">
        <f t="shared" si="2"/>
        <v>65.726195489486599</v>
      </c>
      <c r="V20" s="54">
        <v>0.93769999999999998</v>
      </c>
      <c r="W20" s="36">
        <v>1.6367</v>
      </c>
      <c r="X20" s="48">
        <v>101.07</v>
      </c>
      <c r="Y20" s="48">
        <v>104.99</v>
      </c>
      <c r="Z20" s="48">
        <v>107.57406415764271</v>
      </c>
    </row>
    <row r="21" spans="1:26">
      <c r="A21" s="14">
        <v>36707</v>
      </c>
      <c r="B21" s="13">
        <v>145.964</v>
      </c>
      <c r="C21" s="13">
        <v>138.178</v>
      </c>
      <c r="D21" s="13">
        <v>139.047</v>
      </c>
      <c r="F21" s="13">
        <v>149.857</v>
      </c>
      <c r="G21" s="13">
        <v>133.65899999999999</v>
      </c>
      <c r="I21" s="13">
        <v>181.98500000000001</v>
      </c>
      <c r="J21" s="13">
        <v>187.56899999999999</v>
      </c>
      <c r="L21" s="32">
        <v>99.96</v>
      </c>
      <c r="M21" s="32">
        <v>99.91</v>
      </c>
      <c r="O21" s="32">
        <f t="shared" si="0"/>
        <v>107.90717210962931</v>
      </c>
      <c r="P21" s="32">
        <f t="shared" si="1"/>
        <v>111.40396933739368</v>
      </c>
      <c r="R21" s="34">
        <v>304.63</v>
      </c>
      <c r="S21" s="42">
        <v>102.29</v>
      </c>
      <c r="T21" s="41">
        <v>104.673862246</v>
      </c>
      <c r="U21" s="46">
        <f t="shared" si="2"/>
        <v>67.749787003800677</v>
      </c>
      <c r="V21" s="54">
        <v>0.95230000000000004</v>
      </c>
      <c r="W21" s="36">
        <v>1.5959000000000001</v>
      </c>
      <c r="X21" s="48">
        <v>102.76</v>
      </c>
      <c r="Y21" s="48">
        <v>106.09</v>
      </c>
      <c r="Z21" s="48">
        <v>108.1218850793655</v>
      </c>
    </row>
    <row r="22" spans="1:26">
      <c r="A22" s="14">
        <v>36738</v>
      </c>
      <c r="B22" s="13">
        <v>146.542</v>
      </c>
      <c r="C22" s="13">
        <v>140.69</v>
      </c>
      <c r="D22" s="13">
        <v>144.77500000000001</v>
      </c>
      <c r="F22" s="13">
        <v>152.62899999999999</v>
      </c>
      <c r="G22" s="13">
        <v>139.51499999999999</v>
      </c>
      <c r="I22" s="13">
        <v>170.36500000000001</v>
      </c>
      <c r="J22" s="13">
        <v>184.05699999999999</v>
      </c>
      <c r="L22" s="32">
        <v>100.38</v>
      </c>
      <c r="M22" s="32">
        <v>100.29</v>
      </c>
      <c r="O22" s="32">
        <f t="shared" si="0"/>
        <v>112.107138999892</v>
      </c>
      <c r="P22" s="32">
        <f t="shared" si="1"/>
        <v>115.28242790798143</v>
      </c>
      <c r="R22" s="34">
        <v>299.44</v>
      </c>
      <c r="S22" s="42">
        <v>102.67</v>
      </c>
      <c r="T22" s="41">
        <v>105.064686423</v>
      </c>
      <c r="U22" s="46">
        <f t="shared" si="2"/>
        <v>67.679314929484946</v>
      </c>
      <c r="V22" s="54">
        <v>0.92589999999999995</v>
      </c>
      <c r="W22" s="36">
        <v>1.6056999999999999</v>
      </c>
      <c r="X22" s="48">
        <v>103.8</v>
      </c>
      <c r="Y22" s="48">
        <v>106.74</v>
      </c>
      <c r="Z22" s="48">
        <v>108.67267598227397</v>
      </c>
    </row>
    <row r="23" spans="1:26">
      <c r="A23" s="14">
        <v>36769</v>
      </c>
      <c r="B23" s="13">
        <v>149.06</v>
      </c>
      <c r="C23" s="13">
        <v>144.93899999999999</v>
      </c>
      <c r="D23" s="13">
        <v>150.00299999999999</v>
      </c>
      <c r="F23" s="13">
        <v>167.65</v>
      </c>
      <c r="G23" s="13">
        <v>152.86199999999999</v>
      </c>
      <c r="I23" s="13">
        <v>187.255</v>
      </c>
      <c r="J23" s="13">
        <v>192.774</v>
      </c>
      <c r="L23" s="32">
        <v>100.39</v>
      </c>
      <c r="M23" s="32">
        <v>100.28</v>
      </c>
      <c r="O23" s="32">
        <f t="shared" si="0"/>
        <v>118.48975917173082</v>
      </c>
      <c r="P23" s="32">
        <f t="shared" si="1"/>
        <v>121.01057843799235</v>
      </c>
      <c r="R23" s="34">
        <v>312.68</v>
      </c>
      <c r="S23" s="42">
        <v>102.71</v>
      </c>
      <c r="T23" s="41">
        <v>105.464501598</v>
      </c>
      <c r="U23" s="46">
        <f t="shared" si="2"/>
        <v>70.897654636751525</v>
      </c>
      <c r="V23" s="54">
        <v>0.88859999999999995</v>
      </c>
      <c r="W23" s="36">
        <v>1.5408999999999999</v>
      </c>
      <c r="X23" s="48">
        <v>105.29</v>
      </c>
      <c r="Y23" s="48">
        <v>107.53</v>
      </c>
      <c r="Z23" s="48">
        <v>109.24619602977042</v>
      </c>
    </row>
    <row r="24" spans="1:26">
      <c r="A24" s="14">
        <v>36798</v>
      </c>
      <c r="B24" s="13">
        <v>142.73500000000001</v>
      </c>
      <c r="C24" s="13">
        <v>139.21899999999999</v>
      </c>
      <c r="D24" s="13">
        <v>145.55500000000001</v>
      </c>
      <c r="F24" s="13">
        <v>159.31700000000001</v>
      </c>
      <c r="G24" s="13">
        <v>153.26300000000001</v>
      </c>
      <c r="I24" s="13">
        <v>178.73699999999999</v>
      </c>
      <c r="J24" s="13">
        <v>177.25800000000001</v>
      </c>
      <c r="L24" s="32">
        <v>101.1</v>
      </c>
      <c r="M24" s="32">
        <v>101.05</v>
      </c>
      <c r="O24" s="32">
        <f t="shared" si="0"/>
        <v>119.27124589792916</v>
      </c>
      <c r="P24" s="32">
        <f t="shared" si="1"/>
        <v>122.56421862623061</v>
      </c>
      <c r="R24" s="34">
        <v>310.33999999999997</v>
      </c>
      <c r="S24" s="42">
        <v>103.6</v>
      </c>
      <c r="T24" s="41">
        <v>105.85178218900001</v>
      </c>
      <c r="U24" s="46">
        <f t="shared" si="2"/>
        <v>67.286054850527748</v>
      </c>
      <c r="V24" s="54">
        <v>0.88370000000000004</v>
      </c>
      <c r="W24" s="36">
        <v>1.6323000000000001</v>
      </c>
      <c r="X24" s="48">
        <v>105.4</v>
      </c>
      <c r="Y24" s="48">
        <v>108.31</v>
      </c>
      <c r="Z24" s="48">
        <v>109.83102733251646</v>
      </c>
    </row>
    <row r="25" spans="1:26">
      <c r="A25" s="14">
        <v>36830</v>
      </c>
      <c r="B25" s="13">
        <v>146.786</v>
      </c>
      <c r="C25" s="13">
        <v>143.87700000000001</v>
      </c>
      <c r="D25" s="13">
        <v>152.94999999999999</v>
      </c>
      <c r="F25" s="13">
        <v>164.03299999999999</v>
      </c>
      <c r="G25" s="13">
        <v>161.875</v>
      </c>
      <c r="I25" s="13">
        <v>175.43100000000001</v>
      </c>
      <c r="J25" s="13">
        <v>171.166</v>
      </c>
      <c r="L25" s="32">
        <v>101.57</v>
      </c>
      <c r="M25" s="32">
        <v>101.51</v>
      </c>
      <c r="O25" s="32">
        <f t="shared" si="0"/>
        <v>125.34746760895172</v>
      </c>
      <c r="P25" s="32">
        <f t="shared" si="1"/>
        <v>128.25677267373382</v>
      </c>
      <c r="R25" s="34">
        <v>311.66000000000003</v>
      </c>
      <c r="S25" s="42">
        <v>104.24</v>
      </c>
      <c r="T25" s="41">
        <v>106.301547481</v>
      </c>
      <c r="U25" s="46">
        <f t="shared" si="2"/>
        <v>67.402702476909482</v>
      </c>
      <c r="V25" s="54">
        <v>0.84899999999999998</v>
      </c>
      <c r="W25" s="36">
        <v>1.6379999999999999</v>
      </c>
      <c r="X25" s="48">
        <v>106.42</v>
      </c>
      <c r="Y25" s="48">
        <v>108.89</v>
      </c>
      <c r="Z25" s="48">
        <v>110.40562665717773</v>
      </c>
    </row>
    <row r="26" spans="1:26">
      <c r="A26" s="14">
        <v>36860</v>
      </c>
      <c r="B26" s="13">
        <v>137.84700000000001</v>
      </c>
      <c r="C26" s="13">
        <v>134.69999999999999</v>
      </c>
      <c r="D26" s="13">
        <v>145.35400000000001</v>
      </c>
      <c r="F26" s="13">
        <v>147.03</v>
      </c>
      <c r="G26" s="13">
        <v>148.44900000000001</v>
      </c>
      <c r="I26" s="13">
        <v>164.90600000000001</v>
      </c>
      <c r="J26" s="13">
        <v>152.09100000000001</v>
      </c>
      <c r="L26" s="32">
        <v>102.74</v>
      </c>
      <c r="M26" s="32">
        <v>102.72</v>
      </c>
      <c r="O26" s="32">
        <f t="shared" si="0"/>
        <v>124.46686539784454</v>
      </c>
      <c r="P26" s="32">
        <f t="shared" si="1"/>
        <v>126.01467553313461</v>
      </c>
      <c r="R26" s="34">
        <v>310.08</v>
      </c>
      <c r="S26" s="42">
        <v>106.04</v>
      </c>
      <c r="T26" s="41">
        <v>106.72983637999999</v>
      </c>
      <c r="U26" s="46">
        <f t="shared" si="2"/>
        <v>67.096783453080533</v>
      </c>
      <c r="V26" s="54">
        <v>0.87219999999999998</v>
      </c>
      <c r="W26" s="36">
        <v>1.6539999999999999</v>
      </c>
      <c r="X26" s="48">
        <v>108.56</v>
      </c>
      <c r="Y26" s="48">
        <v>109.91</v>
      </c>
      <c r="Z26" s="48">
        <v>110.97807983139521</v>
      </c>
    </row>
    <row r="27" spans="1:26">
      <c r="A27" s="14">
        <v>36889</v>
      </c>
      <c r="B27" s="13">
        <v>136.636</v>
      </c>
      <c r="C27" s="13">
        <v>133.535</v>
      </c>
      <c r="D27" s="13">
        <v>146.02000000000001</v>
      </c>
      <c r="E27" s="13">
        <v>100</v>
      </c>
      <c r="F27" s="13">
        <v>136.268</v>
      </c>
      <c r="G27" s="13">
        <v>143.78</v>
      </c>
      <c r="H27" s="13">
        <v>100</v>
      </c>
      <c r="I27" s="13">
        <v>146.90199999999999</v>
      </c>
      <c r="J27" s="13">
        <v>144.423</v>
      </c>
      <c r="L27" s="32">
        <v>104.52</v>
      </c>
      <c r="M27" s="32">
        <v>104.53</v>
      </c>
      <c r="O27" s="32">
        <f t="shared" si="0"/>
        <v>117.39545744003395</v>
      </c>
      <c r="P27" s="32">
        <f t="shared" si="1"/>
        <v>118.05349182763744</v>
      </c>
      <c r="Q27" s="33">
        <v>100</v>
      </c>
      <c r="R27" s="34">
        <v>288.95</v>
      </c>
      <c r="S27" s="42">
        <v>107.77</v>
      </c>
      <c r="T27" s="41">
        <v>107.145015403</v>
      </c>
      <c r="U27" s="46">
        <f t="shared" si="2"/>
        <v>66.48317179171768</v>
      </c>
      <c r="V27" s="54">
        <v>0.94220000000000004</v>
      </c>
      <c r="W27" s="36">
        <v>1.6778999999999999</v>
      </c>
      <c r="X27" s="48">
        <v>110.61</v>
      </c>
      <c r="Y27" s="48">
        <v>111.23</v>
      </c>
      <c r="Z27" s="48">
        <v>111.5521139493231</v>
      </c>
    </row>
    <row r="28" spans="1:26">
      <c r="A28" s="14">
        <v>36922</v>
      </c>
      <c r="B28" s="13">
        <v>138.72200000000001</v>
      </c>
      <c r="C28" s="13">
        <v>134.88300000000001</v>
      </c>
      <c r="D28" s="13">
        <v>149.172</v>
      </c>
      <c r="E28" s="13">
        <v>106.387</v>
      </c>
      <c r="F28" s="13">
        <v>142.678</v>
      </c>
      <c r="G28" s="13">
        <v>147.642</v>
      </c>
      <c r="H28" s="13">
        <v>105.756</v>
      </c>
      <c r="I28" s="13">
        <v>147.86799999999999</v>
      </c>
      <c r="J28" s="13">
        <v>165.88200000000001</v>
      </c>
      <c r="L28" s="32">
        <v>105.26</v>
      </c>
      <c r="M28" s="32">
        <v>105.19</v>
      </c>
      <c r="O28" s="32">
        <f t="shared" si="0"/>
        <v>119.10916470839564</v>
      </c>
      <c r="P28" s="32">
        <f t="shared" si="1"/>
        <v>120.30549027985472</v>
      </c>
      <c r="Q28" s="33">
        <v>103.97199999999999</v>
      </c>
      <c r="R28" s="34">
        <v>284.18</v>
      </c>
      <c r="S28" s="42">
        <v>109.13</v>
      </c>
      <c r="T28" s="41">
        <v>107.61811207</v>
      </c>
      <c r="U28" s="46">
        <f t="shared" si="2"/>
        <v>65.700971860250647</v>
      </c>
      <c r="V28" s="54">
        <v>0.93620000000000003</v>
      </c>
      <c r="W28" s="36">
        <v>1.7061999999999999</v>
      </c>
      <c r="X28" s="48">
        <v>111.51</v>
      </c>
      <c r="Y28" s="48">
        <v>112.63</v>
      </c>
      <c r="Z28" s="48">
        <v>112.09899818795965</v>
      </c>
    </row>
    <row r="29" spans="1:26">
      <c r="A29" s="14">
        <v>36950</v>
      </c>
      <c r="B29" s="13">
        <v>126.474</v>
      </c>
      <c r="C29" s="13">
        <v>124.434</v>
      </c>
      <c r="D29" s="13">
        <v>140.82400000000001</v>
      </c>
      <c r="E29" s="13">
        <v>103.42400000000001</v>
      </c>
      <c r="F29" s="13">
        <v>130.935</v>
      </c>
      <c r="G29" s="13">
        <v>142.18700000000001</v>
      </c>
      <c r="H29" s="13">
        <v>102.491</v>
      </c>
      <c r="I29" s="13">
        <v>143.172</v>
      </c>
      <c r="J29" s="13">
        <v>154.61500000000001</v>
      </c>
      <c r="L29" s="32">
        <v>105.74</v>
      </c>
      <c r="M29" s="32">
        <v>105.71</v>
      </c>
      <c r="O29" s="32">
        <f t="shared" si="0"/>
        <v>122.23185265438785</v>
      </c>
      <c r="P29" s="32">
        <f t="shared" si="1"/>
        <v>122.80606717226435</v>
      </c>
      <c r="Q29" s="33">
        <v>102.8043</v>
      </c>
      <c r="R29" s="34">
        <v>289.44</v>
      </c>
      <c r="S29" s="42">
        <v>109.73</v>
      </c>
      <c r="T29" s="41">
        <v>108.03417781500001</v>
      </c>
      <c r="U29" s="46">
        <f t="shared" si="2"/>
        <v>64.140572132116361</v>
      </c>
      <c r="V29" s="54">
        <v>0.92300000000000004</v>
      </c>
      <c r="W29" s="36">
        <v>1.7558</v>
      </c>
      <c r="X29" s="48">
        <v>112.82</v>
      </c>
      <c r="Y29" s="48">
        <v>113.35</v>
      </c>
      <c r="Z29" s="48">
        <v>112.6180165495699</v>
      </c>
    </row>
    <row r="30" spans="1:26">
      <c r="A30" s="14">
        <v>36980</v>
      </c>
      <c r="B30" s="13">
        <v>121.637</v>
      </c>
      <c r="C30" s="13">
        <v>119.831</v>
      </c>
      <c r="D30" s="13">
        <v>137.02699999999999</v>
      </c>
      <c r="E30" s="13">
        <v>97.802000000000007</v>
      </c>
      <c r="F30" s="13">
        <v>127.369</v>
      </c>
      <c r="G30" s="13">
        <v>142.047</v>
      </c>
      <c r="H30" s="13">
        <v>104.127</v>
      </c>
      <c r="I30" s="13">
        <v>141.93600000000001</v>
      </c>
      <c r="J30" s="13">
        <v>145.04300000000001</v>
      </c>
      <c r="L30" s="32">
        <v>106.59</v>
      </c>
      <c r="M30" s="32">
        <v>106.53</v>
      </c>
      <c r="O30" s="32">
        <f t="shared" si="0"/>
        <v>128.83477469276286</v>
      </c>
      <c r="P30" s="32">
        <f t="shared" si="1"/>
        <v>130.06372325898951</v>
      </c>
      <c r="Q30" s="33">
        <v>102.2727</v>
      </c>
      <c r="R30" s="34">
        <v>293.52999999999997</v>
      </c>
      <c r="S30" s="42">
        <v>110.82</v>
      </c>
      <c r="T30" s="41">
        <v>108.46438721</v>
      </c>
      <c r="U30" s="46">
        <f t="shared" si="2"/>
        <v>62.444489051633902</v>
      </c>
      <c r="V30" s="54">
        <v>0.87880000000000003</v>
      </c>
      <c r="W30" s="36">
        <v>1.8111999999999999</v>
      </c>
      <c r="X30" s="48">
        <v>113.22</v>
      </c>
      <c r="Y30" s="48">
        <v>114.3</v>
      </c>
      <c r="Z30" s="48">
        <v>113.09945857031931</v>
      </c>
    </row>
    <row r="31" spans="1:26">
      <c r="A31" s="14">
        <v>37011</v>
      </c>
      <c r="B31" s="13">
        <v>131.203</v>
      </c>
      <c r="C31" s="13">
        <v>128.084</v>
      </c>
      <c r="D31" s="13">
        <v>145.76300000000001</v>
      </c>
      <c r="E31" s="13">
        <v>103.459</v>
      </c>
      <c r="F31" s="13">
        <v>136.864</v>
      </c>
      <c r="G31" s="13">
        <v>150.84100000000001</v>
      </c>
      <c r="H31" s="13">
        <v>111.068</v>
      </c>
      <c r="I31" s="13">
        <v>150.851</v>
      </c>
      <c r="J31" s="13">
        <v>151.77199999999999</v>
      </c>
      <c r="L31" s="32">
        <v>105.23</v>
      </c>
      <c r="M31" s="32">
        <v>105.07</v>
      </c>
      <c r="O31" s="32">
        <f t="shared" si="0"/>
        <v>125.86342670716616</v>
      </c>
      <c r="P31" s="32">
        <f t="shared" si="1"/>
        <v>128.93463831702104</v>
      </c>
      <c r="Q31" s="33">
        <v>102.6033</v>
      </c>
      <c r="R31" s="34">
        <v>297.05</v>
      </c>
      <c r="S31" s="42">
        <v>109.33</v>
      </c>
      <c r="T31" s="41">
        <v>108.944047477</v>
      </c>
      <c r="U31" s="46">
        <f t="shared" si="2"/>
        <v>65.365667050423369</v>
      </c>
      <c r="V31" s="54">
        <v>0.88890000000000002</v>
      </c>
      <c r="W31" s="36">
        <v>1.7373000000000001</v>
      </c>
      <c r="X31" s="48">
        <v>111.88</v>
      </c>
      <c r="Y31" s="48">
        <v>114.61</v>
      </c>
      <c r="Z31" s="48">
        <v>113.55977336670051</v>
      </c>
    </row>
    <row r="32" spans="1:26">
      <c r="A32" s="14">
        <v>37042</v>
      </c>
      <c r="B32" s="13">
        <v>128.56899999999999</v>
      </c>
      <c r="C32" s="13">
        <v>127.58799999999999</v>
      </c>
      <c r="D32" s="13">
        <v>146.69999999999999</v>
      </c>
      <c r="E32" s="13">
        <v>108.105</v>
      </c>
      <c r="F32" s="13">
        <v>144.08799999999999</v>
      </c>
      <c r="G32" s="13">
        <v>160.178</v>
      </c>
      <c r="H32" s="13">
        <v>119.633</v>
      </c>
      <c r="I32" s="13">
        <v>157.19800000000001</v>
      </c>
      <c r="J32" s="13">
        <v>160.642</v>
      </c>
      <c r="L32" s="32">
        <v>105.49</v>
      </c>
      <c r="M32" s="32">
        <v>105.25</v>
      </c>
      <c r="O32" s="32">
        <f t="shared" si="0"/>
        <v>132.55786490316487</v>
      </c>
      <c r="P32" s="32">
        <f t="shared" si="1"/>
        <v>136.08880491261218</v>
      </c>
      <c r="Q32" s="33">
        <v>104.38679999999999</v>
      </c>
      <c r="R32" s="34">
        <v>313.95</v>
      </c>
      <c r="S32" s="42">
        <v>109.58</v>
      </c>
      <c r="T32" s="41">
        <v>109.382710199</v>
      </c>
      <c r="U32" s="46">
        <f t="shared" si="2"/>
        <v>68.138239037688564</v>
      </c>
      <c r="V32" s="54">
        <v>0.8468</v>
      </c>
      <c r="W32" s="36">
        <v>1.6735</v>
      </c>
      <c r="X32" s="48">
        <v>112.25</v>
      </c>
      <c r="Y32" s="48">
        <v>115.24</v>
      </c>
      <c r="Z32" s="48">
        <v>114.02934302957182</v>
      </c>
    </row>
    <row r="33" spans="1:26">
      <c r="A33" s="14">
        <v>37071</v>
      </c>
      <c r="B33" s="13">
        <v>123.836</v>
      </c>
      <c r="C33" s="13">
        <v>122.976</v>
      </c>
      <c r="D33" s="13">
        <v>142.119</v>
      </c>
      <c r="E33" s="13">
        <v>103.238</v>
      </c>
      <c r="F33" s="13">
        <v>140.87799999999999</v>
      </c>
      <c r="G33" s="13">
        <v>156.61699999999999</v>
      </c>
      <c r="H33" s="13">
        <v>124.279</v>
      </c>
      <c r="I33" s="13">
        <v>149.88900000000001</v>
      </c>
      <c r="J33" s="13">
        <v>157.53899999999999</v>
      </c>
      <c r="L33" s="32">
        <v>106.32</v>
      </c>
      <c r="M33" s="32">
        <v>106.11</v>
      </c>
      <c r="O33" s="32">
        <f t="shared" si="0"/>
        <v>132.74117647058824</v>
      </c>
      <c r="P33" s="32">
        <f t="shared" si="1"/>
        <v>136.04705882352943</v>
      </c>
      <c r="Q33" s="33">
        <v>106.4378</v>
      </c>
      <c r="R33" s="34">
        <v>318.64999999999998</v>
      </c>
      <c r="S33" s="42">
        <v>111.2</v>
      </c>
      <c r="T33" s="41">
        <v>109.78328066900001</v>
      </c>
      <c r="U33" s="46">
        <f t="shared" si="2"/>
        <v>68.778742117072383</v>
      </c>
      <c r="V33" s="54">
        <v>0.85</v>
      </c>
      <c r="W33" s="36">
        <v>1.6648000000000001</v>
      </c>
      <c r="X33" s="48">
        <v>112.83</v>
      </c>
      <c r="Y33" s="48">
        <v>115.64</v>
      </c>
      <c r="Z33" s="48">
        <v>114.50284987650211</v>
      </c>
    </row>
    <row r="34" spans="1:26">
      <c r="A34" s="14">
        <v>37103</v>
      </c>
      <c r="B34" s="13">
        <v>120.389</v>
      </c>
      <c r="C34" s="13">
        <v>119.294</v>
      </c>
      <c r="D34" s="13">
        <v>138.50899999999999</v>
      </c>
      <c r="E34" s="13">
        <v>98.316000000000003</v>
      </c>
      <c r="F34" s="13">
        <v>135.06</v>
      </c>
      <c r="G34" s="13">
        <v>149.84399999999999</v>
      </c>
      <c r="H34" s="13">
        <v>117.58799999999999</v>
      </c>
      <c r="I34" s="13">
        <v>135.61000000000001</v>
      </c>
      <c r="J34" s="13">
        <v>142.79400000000001</v>
      </c>
      <c r="L34" s="32">
        <v>107.93</v>
      </c>
      <c r="M34" s="32">
        <v>107.69</v>
      </c>
      <c r="O34" s="32">
        <f t="shared" si="0"/>
        <v>131.99360584608357</v>
      </c>
      <c r="P34" s="32">
        <f t="shared" si="1"/>
        <v>133.52363553322675</v>
      </c>
      <c r="Q34" s="33">
        <v>102.6412</v>
      </c>
      <c r="R34" s="34">
        <v>304.45999999999998</v>
      </c>
      <c r="S34" s="42">
        <v>112.44</v>
      </c>
      <c r="T34" s="41">
        <v>110.22477024299999</v>
      </c>
      <c r="U34" s="46">
        <f t="shared" si="2"/>
        <v>66.864077686155525</v>
      </c>
      <c r="V34" s="54">
        <v>0.87580000000000002</v>
      </c>
      <c r="W34" s="36">
        <v>1.7196</v>
      </c>
      <c r="X34" s="48">
        <v>115.6</v>
      </c>
      <c r="Y34" s="48">
        <v>116.94</v>
      </c>
      <c r="Z34" s="48">
        <v>114.97946798911305</v>
      </c>
    </row>
    <row r="35" spans="1:26">
      <c r="A35" s="14">
        <v>37134</v>
      </c>
      <c r="B35" s="13">
        <v>111.643</v>
      </c>
      <c r="C35" s="13">
        <v>111.94499999999999</v>
      </c>
      <c r="D35" s="13">
        <v>132.08500000000001</v>
      </c>
      <c r="E35" s="13">
        <v>95.466999999999999</v>
      </c>
      <c r="F35" s="13">
        <v>121.517</v>
      </c>
      <c r="G35" s="13">
        <v>135.92500000000001</v>
      </c>
      <c r="H35" s="13">
        <v>111.053</v>
      </c>
      <c r="I35" s="13">
        <v>127.554</v>
      </c>
      <c r="J35" s="13">
        <v>136.18700000000001</v>
      </c>
      <c r="L35" s="32">
        <v>109.01</v>
      </c>
      <c r="M35" s="32">
        <v>108.72</v>
      </c>
      <c r="O35" s="32">
        <f t="shared" si="0"/>
        <v>128.45073513276279</v>
      </c>
      <c r="P35" s="32">
        <f t="shared" si="1"/>
        <v>129.07614658766732</v>
      </c>
      <c r="Q35" s="33">
        <v>106.61499999999999</v>
      </c>
      <c r="R35" s="34">
        <v>301.13</v>
      </c>
      <c r="S35" s="42">
        <v>113.9</v>
      </c>
      <c r="T35" s="41">
        <v>110.653040964</v>
      </c>
      <c r="U35" s="46">
        <f t="shared" si="2"/>
        <v>67.006841108120199</v>
      </c>
      <c r="V35" s="54">
        <v>0.91139999999999999</v>
      </c>
      <c r="W35" s="36">
        <v>1.7228000000000001</v>
      </c>
      <c r="X35" s="48">
        <v>117.07</v>
      </c>
      <c r="Y35" s="48">
        <v>117.64</v>
      </c>
      <c r="Z35" s="48">
        <v>115.4393858610695</v>
      </c>
    </row>
    <row r="36" spans="1:26">
      <c r="A36" s="14">
        <v>37162</v>
      </c>
      <c r="B36" s="13">
        <v>97.311999999999998</v>
      </c>
      <c r="C36" s="13">
        <v>100.515</v>
      </c>
      <c r="D36" s="13">
        <v>117.55200000000001</v>
      </c>
      <c r="E36" s="13">
        <v>79.245999999999995</v>
      </c>
      <c r="F36" s="13">
        <v>111.858</v>
      </c>
      <c r="G36" s="13">
        <v>124.681</v>
      </c>
      <c r="H36" s="13">
        <v>96.67</v>
      </c>
      <c r="I36" s="13">
        <v>113.95099999999999</v>
      </c>
      <c r="J36" s="13">
        <v>114.81100000000001</v>
      </c>
      <c r="L36" s="32">
        <v>109.8</v>
      </c>
      <c r="M36" s="32">
        <v>109.49</v>
      </c>
      <c r="O36" s="32">
        <f t="shared" si="0"/>
        <v>130.75401187074081</v>
      </c>
      <c r="P36" s="32">
        <f t="shared" si="1"/>
        <v>131.40250604528467</v>
      </c>
      <c r="Q36" s="33">
        <v>104.77249999999999</v>
      </c>
      <c r="R36" s="34">
        <v>322.27</v>
      </c>
      <c r="S36" s="42">
        <v>114.9</v>
      </c>
      <c r="T36" s="41">
        <v>110.99871967999999</v>
      </c>
      <c r="U36" s="46">
        <f t="shared" si="2"/>
        <v>62.533821032613751</v>
      </c>
      <c r="V36" s="54">
        <v>0.90980000000000005</v>
      </c>
      <c r="W36" s="36">
        <v>1.8528</v>
      </c>
      <c r="X36" s="48">
        <v>118.96</v>
      </c>
      <c r="Y36" s="48">
        <v>119.55</v>
      </c>
      <c r="Z36" s="48">
        <v>115.86266360922676</v>
      </c>
    </row>
    <row r="37" spans="1:26">
      <c r="A37" s="14">
        <v>37195</v>
      </c>
      <c r="B37" s="13">
        <v>102.753</v>
      </c>
      <c r="C37" s="13">
        <v>104.854</v>
      </c>
      <c r="D37" s="13">
        <v>121.31</v>
      </c>
      <c r="E37" s="13">
        <v>85.298000000000002</v>
      </c>
      <c r="F37" s="13">
        <v>114.697</v>
      </c>
      <c r="G37" s="13">
        <v>124.267</v>
      </c>
      <c r="H37" s="13">
        <v>105.634</v>
      </c>
      <c r="I37" s="13">
        <v>116.435</v>
      </c>
      <c r="J37" s="13">
        <v>123.29</v>
      </c>
      <c r="L37" s="32">
        <v>112.55</v>
      </c>
      <c r="M37" s="32">
        <v>112.21</v>
      </c>
      <c r="O37" s="32">
        <f t="shared" si="0"/>
        <v>135.7897076803379</v>
      </c>
      <c r="P37" s="32">
        <f t="shared" si="1"/>
        <v>134.12248527286872</v>
      </c>
      <c r="Q37" s="33">
        <v>107.6832</v>
      </c>
      <c r="R37" s="34">
        <v>310.66000000000003</v>
      </c>
      <c r="S37" s="42">
        <v>117.57</v>
      </c>
      <c r="T37" s="41">
        <v>111.403726672</v>
      </c>
      <c r="U37" s="46">
        <f t="shared" si="2"/>
        <v>64.972786944646103</v>
      </c>
      <c r="V37" s="54">
        <v>0.89970000000000006</v>
      </c>
      <c r="W37" s="36">
        <v>1.7897000000000001</v>
      </c>
      <c r="X37" s="48">
        <v>122.17</v>
      </c>
      <c r="Y37" s="48">
        <v>120.67</v>
      </c>
      <c r="Z37" s="48">
        <v>116.28179679483314</v>
      </c>
    </row>
    <row r="38" spans="1:26">
      <c r="A38" s="14">
        <v>37225</v>
      </c>
      <c r="B38" s="13">
        <v>108.50700000000001</v>
      </c>
      <c r="C38" s="13">
        <v>109.717</v>
      </c>
      <c r="D38" s="13">
        <v>126.19</v>
      </c>
      <c r="E38" s="13">
        <v>92.822000000000003</v>
      </c>
      <c r="F38" s="13">
        <v>124.342</v>
      </c>
      <c r="G38" s="13">
        <v>132.49199999999999</v>
      </c>
      <c r="H38" s="13">
        <v>115.164</v>
      </c>
      <c r="I38" s="13">
        <v>120.511</v>
      </c>
      <c r="J38" s="13">
        <v>136.97499999999999</v>
      </c>
      <c r="L38" s="32">
        <v>111.96</v>
      </c>
      <c r="M38" s="32">
        <v>111.55</v>
      </c>
      <c r="O38" s="32">
        <f t="shared" si="0"/>
        <v>133.11006921187763</v>
      </c>
      <c r="P38" s="32">
        <f t="shared" si="1"/>
        <v>134.41616432239337</v>
      </c>
      <c r="Q38" s="33">
        <v>111.5051</v>
      </c>
      <c r="R38" s="34">
        <v>306.32</v>
      </c>
      <c r="S38" s="42">
        <v>116.78</v>
      </c>
      <c r="T38" s="41">
        <v>111.73229593799999</v>
      </c>
      <c r="U38" s="46">
        <f t="shared" si="2"/>
        <v>67.881609844649006</v>
      </c>
      <c r="V38" s="54">
        <v>0.89580000000000004</v>
      </c>
      <c r="W38" s="36">
        <v>1.7191000000000001</v>
      </c>
      <c r="X38" s="48">
        <v>119.24</v>
      </c>
      <c r="Y38" s="48">
        <v>120.41</v>
      </c>
      <c r="Z38" s="48">
        <v>116.6952754839361</v>
      </c>
    </row>
    <row r="39" spans="1:26">
      <c r="A39" s="14">
        <v>37256</v>
      </c>
      <c r="B39" s="13">
        <v>112.184</v>
      </c>
      <c r="C39" s="13">
        <v>113.154</v>
      </c>
      <c r="D39" s="13">
        <v>130.22800000000001</v>
      </c>
      <c r="E39" s="13">
        <v>94.962999999999994</v>
      </c>
      <c r="F39" s="13">
        <v>125.872</v>
      </c>
      <c r="G39" s="13">
        <v>134.39500000000001</v>
      </c>
      <c r="H39" s="13">
        <v>123.506</v>
      </c>
      <c r="I39" s="13">
        <v>115.831</v>
      </c>
      <c r="J39" s="13">
        <v>148.66900000000001</v>
      </c>
      <c r="L39" s="32">
        <v>110.85</v>
      </c>
      <c r="M39" s="32">
        <v>110.33</v>
      </c>
      <c r="O39" s="32">
        <f t="shared" si="0"/>
        <v>132.73421702988091</v>
      </c>
      <c r="P39" s="32">
        <f t="shared" si="1"/>
        <v>135.31790608851944</v>
      </c>
      <c r="Q39" s="33">
        <v>113.07250000000001</v>
      </c>
      <c r="R39" s="34">
        <v>313.36</v>
      </c>
      <c r="S39" s="42">
        <v>115.71</v>
      </c>
      <c r="T39" s="41">
        <v>112.01923000399999</v>
      </c>
      <c r="U39" s="46">
        <f t="shared" si="2"/>
        <v>67.133845169162086</v>
      </c>
      <c r="V39" s="54">
        <v>0.89019999999999999</v>
      </c>
      <c r="W39" s="36">
        <v>1.7444</v>
      </c>
      <c r="X39" s="48">
        <v>118.16</v>
      </c>
      <c r="Y39" s="48">
        <v>120.46</v>
      </c>
      <c r="Z39" s="48">
        <v>117.10827951308633</v>
      </c>
    </row>
    <row r="40" spans="1:26">
      <c r="A40" s="14">
        <v>37287</v>
      </c>
      <c r="B40" s="13">
        <v>109.562</v>
      </c>
      <c r="C40" s="13">
        <v>110.92700000000001</v>
      </c>
      <c r="D40" s="13">
        <v>127.009</v>
      </c>
      <c r="E40" s="13">
        <v>96.546999999999997</v>
      </c>
      <c r="F40" s="13">
        <v>128.38300000000001</v>
      </c>
      <c r="G40" s="13">
        <v>137.51900000000001</v>
      </c>
      <c r="H40" s="13">
        <v>125.407</v>
      </c>
      <c r="I40" s="13">
        <v>113.14700000000001</v>
      </c>
      <c r="J40" s="13">
        <v>158.97499999999999</v>
      </c>
      <c r="L40" s="32">
        <v>111.16</v>
      </c>
      <c r="M40" s="32">
        <v>110.66</v>
      </c>
      <c r="O40" s="32">
        <f t="shared" si="0"/>
        <v>138.52248893031927</v>
      </c>
      <c r="P40" s="32">
        <f t="shared" si="1"/>
        <v>140.64320671172223</v>
      </c>
      <c r="Q40" s="33">
        <v>114.9592</v>
      </c>
      <c r="R40" s="34">
        <v>329.7</v>
      </c>
      <c r="S40" s="42">
        <v>115.51</v>
      </c>
      <c r="T40" s="41">
        <v>112.379097699</v>
      </c>
      <c r="U40" s="46">
        <f t="shared" si="2"/>
        <v>69.412933673751411</v>
      </c>
      <c r="V40" s="54">
        <v>0.85819999999999996</v>
      </c>
      <c r="W40" s="36">
        <v>1.6931</v>
      </c>
      <c r="X40" s="48">
        <v>118.88</v>
      </c>
      <c r="Y40" s="48">
        <v>120.7</v>
      </c>
      <c r="Z40" s="48">
        <v>117.52303800302852</v>
      </c>
    </row>
    <row r="41" spans="1:26">
      <c r="A41" s="14">
        <v>37315</v>
      </c>
      <c r="B41" s="13">
        <v>108.46899999999999</v>
      </c>
      <c r="C41" s="13">
        <v>110.383</v>
      </c>
      <c r="D41" s="13">
        <v>125.488</v>
      </c>
      <c r="E41" s="13">
        <v>96.415000000000006</v>
      </c>
      <c r="F41" s="13">
        <v>125.324</v>
      </c>
      <c r="G41" s="13">
        <v>132.334</v>
      </c>
      <c r="H41" s="13">
        <v>121.458</v>
      </c>
      <c r="I41" s="13">
        <v>115.643</v>
      </c>
      <c r="J41" s="13">
        <v>160.82</v>
      </c>
      <c r="L41" s="32">
        <v>111.29</v>
      </c>
      <c r="M41" s="32">
        <v>110.77</v>
      </c>
      <c r="O41" s="32">
        <f t="shared" si="0"/>
        <v>138.08263321440901</v>
      </c>
      <c r="P41" s="32">
        <f t="shared" si="1"/>
        <v>139.59028656922547</v>
      </c>
      <c r="Q41" s="33">
        <v>117.0925</v>
      </c>
      <c r="R41" s="34">
        <v>341.29</v>
      </c>
      <c r="S41" s="42">
        <v>116.23</v>
      </c>
      <c r="T41" s="41">
        <v>112.666412571</v>
      </c>
      <c r="U41" s="46">
        <f t="shared" si="2"/>
        <v>70.126807842364883</v>
      </c>
      <c r="V41" s="54">
        <v>0.86890000000000001</v>
      </c>
      <c r="W41" s="36">
        <v>1.6818</v>
      </c>
      <c r="X41" s="48">
        <v>119.98</v>
      </c>
      <c r="Y41" s="48">
        <v>121.29</v>
      </c>
      <c r="Z41" s="48">
        <v>117.93926542928925</v>
      </c>
    </row>
    <row r="42" spans="1:26">
      <c r="A42" s="14">
        <v>37344</v>
      </c>
      <c r="B42" s="13">
        <v>113.896</v>
      </c>
      <c r="C42" s="13">
        <v>115.413</v>
      </c>
      <c r="D42" s="13">
        <v>133.47300000000001</v>
      </c>
      <c r="E42" s="13">
        <v>102.13500000000001</v>
      </c>
      <c r="F42" s="13">
        <v>128.88900000000001</v>
      </c>
      <c r="G42" s="13">
        <v>139.298</v>
      </c>
      <c r="H42" s="13">
        <v>130.934</v>
      </c>
      <c r="I42" s="13">
        <v>120.956</v>
      </c>
      <c r="J42" s="13">
        <v>169.048</v>
      </c>
      <c r="L42" s="32">
        <v>110.15</v>
      </c>
      <c r="M42" s="32">
        <v>109.57</v>
      </c>
      <c r="O42" s="32">
        <f t="shared" si="0"/>
        <v>134.46969696969697</v>
      </c>
      <c r="P42" s="32">
        <f t="shared" si="1"/>
        <v>138.23461891643711</v>
      </c>
      <c r="Q42" s="33">
        <v>119.608</v>
      </c>
      <c r="R42" s="34">
        <v>347.22</v>
      </c>
      <c r="S42" s="42">
        <v>115.14</v>
      </c>
      <c r="T42" s="41">
        <v>112.95289339999999</v>
      </c>
      <c r="U42" s="46">
        <f t="shared" si="2"/>
        <v>72.420986560669775</v>
      </c>
      <c r="V42" s="54">
        <v>0.87119999999999997</v>
      </c>
      <c r="W42" s="36">
        <v>1.6345000000000001</v>
      </c>
      <c r="X42" s="48">
        <v>117.15</v>
      </c>
      <c r="Y42" s="48">
        <v>120.43</v>
      </c>
      <c r="Z42" s="48">
        <v>118.37210253341475</v>
      </c>
    </row>
    <row r="43" spans="1:26">
      <c r="A43" s="14">
        <v>37376</v>
      </c>
      <c r="B43" s="13">
        <v>108.6</v>
      </c>
      <c r="C43" s="13">
        <v>110.977</v>
      </c>
      <c r="D43" s="13">
        <v>128.84800000000001</v>
      </c>
      <c r="E43" s="13">
        <v>102.006</v>
      </c>
      <c r="F43" s="13">
        <v>116.95699999999999</v>
      </c>
      <c r="G43" s="13">
        <v>127.828</v>
      </c>
      <c r="H43" s="13">
        <v>126.89</v>
      </c>
      <c r="I43" s="13">
        <v>122.352</v>
      </c>
      <c r="J43" s="13">
        <v>164.726</v>
      </c>
      <c r="L43" s="32">
        <v>111.35</v>
      </c>
      <c r="M43" s="32">
        <v>110.77</v>
      </c>
      <c r="O43" s="32">
        <f t="shared" si="0"/>
        <v>133.36667778148271</v>
      </c>
      <c r="P43" s="32">
        <f t="shared" si="1"/>
        <v>135.3784594864955</v>
      </c>
      <c r="Q43" s="33">
        <v>121.79389999999999</v>
      </c>
      <c r="R43" s="34">
        <v>342.84</v>
      </c>
      <c r="S43" s="42">
        <v>116.33</v>
      </c>
      <c r="T43" s="41">
        <v>113.29703861500001</v>
      </c>
      <c r="U43" s="46">
        <f t="shared" si="2"/>
        <v>71.039540869237243</v>
      </c>
      <c r="V43" s="54">
        <v>0.89970000000000006</v>
      </c>
      <c r="W43" s="36">
        <v>1.6724000000000001</v>
      </c>
      <c r="X43" s="48">
        <v>119.99</v>
      </c>
      <c r="Y43" s="48">
        <v>121.8</v>
      </c>
      <c r="Z43" s="48">
        <v>118.80652814971238</v>
      </c>
    </row>
    <row r="44" spans="1:26">
      <c r="A44" s="14">
        <v>37407</v>
      </c>
      <c r="B44" s="13">
        <v>104.64100000000001</v>
      </c>
      <c r="C44" s="13">
        <v>106.842</v>
      </c>
      <c r="D44" s="13">
        <v>125.849</v>
      </c>
      <c r="E44" s="13">
        <v>99.23</v>
      </c>
      <c r="F44" s="13">
        <v>112.098</v>
      </c>
      <c r="G44" s="13">
        <v>123.03700000000001</v>
      </c>
      <c r="H44" s="13">
        <v>117.697</v>
      </c>
      <c r="I44" s="13">
        <v>124.217</v>
      </c>
      <c r="J44" s="13">
        <v>156.34899999999999</v>
      </c>
      <c r="K44" s="13">
        <v>378.81900000000002</v>
      </c>
      <c r="L44" s="32">
        <v>111.53</v>
      </c>
      <c r="M44" s="32">
        <v>110.92</v>
      </c>
      <c r="O44" s="32">
        <f t="shared" si="0"/>
        <v>129.40482573726541</v>
      </c>
      <c r="P44" s="32">
        <f t="shared" si="1"/>
        <v>131.12064343163539</v>
      </c>
      <c r="Q44" s="33">
        <v>122.80119999999999</v>
      </c>
      <c r="R44" s="34">
        <v>350.19</v>
      </c>
      <c r="S44" s="42">
        <v>116.62</v>
      </c>
      <c r="T44" s="41">
        <v>113.62043149199999</v>
      </c>
      <c r="U44" s="46">
        <f t="shared" si="2"/>
        <v>72.583705951624765</v>
      </c>
      <c r="V44" s="54">
        <v>0.9325</v>
      </c>
      <c r="W44" s="36">
        <v>1.6433</v>
      </c>
      <c r="X44" s="48">
        <v>120.67</v>
      </c>
      <c r="Y44" s="48">
        <v>122.27</v>
      </c>
      <c r="Z44" s="48">
        <v>119.27680399030498</v>
      </c>
    </row>
    <row r="45" spans="1:26">
      <c r="A45" s="14">
        <v>37435</v>
      </c>
      <c r="B45" s="13">
        <v>96.194999999999993</v>
      </c>
      <c r="C45" s="13">
        <v>97.602999999999994</v>
      </c>
      <c r="D45" s="13">
        <v>113.048</v>
      </c>
      <c r="E45" s="13">
        <v>90.667000000000002</v>
      </c>
      <c r="F45" s="13">
        <v>98.042000000000002</v>
      </c>
      <c r="G45" s="13">
        <v>108.134</v>
      </c>
      <c r="H45" s="13">
        <v>104.17700000000001</v>
      </c>
      <c r="I45" s="13">
        <v>111.39700000000001</v>
      </c>
      <c r="J45" s="13">
        <v>136.80699999999999</v>
      </c>
      <c r="K45" s="13">
        <v>366.596</v>
      </c>
      <c r="L45" s="32">
        <v>113.45</v>
      </c>
      <c r="M45" s="32">
        <v>112.83</v>
      </c>
      <c r="O45" s="32">
        <f t="shared" si="0"/>
        <v>123.43623890234059</v>
      </c>
      <c r="P45" s="32">
        <f t="shared" si="1"/>
        <v>124.42493946731236</v>
      </c>
      <c r="Q45" s="33">
        <v>115.8609</v>
      </c>
      <c r="R45" s="34">
        <v>321.33</v>
      </c>
      <c r="S45" s="42">
        <v>117.88</v>
      </c>
      <c r="T45" s="41">
        <v>113.917468684</v>
      </c>
      <c r="U45" s="46">
        <f t="shared" si="2"/>
        <v>68.041692139747724</v>
      </c>
      <c r="V45" s="54">
        <v>0.99119999999999997</v>
      </c>
      <c r="W45" s="36">
        <v>1.7603</v>
      </c>
      <c r="X45" s="48">
        <v>122.35</v>
      </c>
      <c r="Y45" s="48">
        <v>123.33</v>
      </c>
      <c r="Z45" s="48">
        <v>119.77379067359792</v>
      </c>
    </row>
    <row r="46" spans="1:26">
      <c r="A46" s="14">
        <v>37468</v>
      </c>
      <c r="B46" s="13">
        <v>83.191000000000003</v>
      </c>
      <c r="C46" s="13">
        <v>87.39</v>
      </c>
      <c r="D46" s="13">
        <v>102.012</v>
      </c>
      <c r="E46" s="13">
        <v>81.528999999999996</v>
      </c>
      <c r="F46" s="13">
        <v>91.506</v>
      </c>
      <c r="G46" s="13">
        <v>97.768000000000001</v>
      </c>
      <c r="H46" s="13">
        <v>90.641999999999996</v>
      </c>
      <c r="I46" s="13">
        <v>104.65600000000001</v>
      </c>
      <c r="J46" s="13">
        <v>127.331</v>
      </c>
      <c r="K46" s="13">
        <v>363.73200000000003</v>
      </c>
      <c r="L46" s="32">
        <v>115.11</v>
      </c>
      <c r="M46" s="32">
        <v>114.5</v>
      </c>
      <c r="O46" s="32">
        <f t="shared" si="0"/>
        <v>128.09046254604993</v>
      </c>
      <c r="P46" s="32">
        <f t="shared" si="1"/>
        <v>127.73229635693819</v>
      </c>
      <c r="Q46" s="33">
        <v>111.76349999999999</v>
      </c>
      <c r="R46" s="34">
        <v>311.76</v>
      </c>
      <c r="S46" s="42">
        <v>119.56</v>
      </c>
      <c r="T46" s="41">
        <v>114.264051894</v>
      </c>
      <c r="U46" s="46">
        <f t="shared" si="2"/>
        <v>66.716105614184144</v>
      </c>
      <c r="V46" s="54">
        <v>0.97719999999999996</v>
      </c>
      <c r="W46" s="36">
        <v>1.8025</v>
      </c>
      <c r="X46" s="48">
        <v>125.17</v>
      </c>
      <c r="Y46" s="48">
        <v>124.82</v>
      </c>
      <c r="Z46" s="48">
        <v>120.25578036956692</v>
      </c>
    </row>
    <row r="47" spans="1:26">
      <c r="A47" s="14">
        <v>37498</v>
      </c>
      <c r="B47" s="13">
        <v>83.921999999999997</v>
      </c>
      <c r="C47" s="13">
        <v>87.369</v>
      </c>
      <c r="D47" s="13">
        <v>102.69</v>
      </c>
      <c r="E47" s="13">
        <v>80.225999999999999</v>
      </c>
      <c r="F47" s="13">
        <v>91.94</v>
      </c>
      <c r="G47" s="13">
        <v>98.218999999999994</v>
      </c>
      <c r="H47" s="13">
        <v>90.888000000000005</v>
      </c>
      <c r="I47" s="13">
        <v>103.895</v>
      </c>
      <c r="J47" s="13">
        <v>129.25299999999999</v>
      </c>
      <c r="K47" s="13">
        <v>375.971</v>
      </c>
      <c r="L47" s="32">
        <v>116.66</v>
      </c>
      <c r="M47" s="32">
        <v>116.03</v>
      </c>
      <c r="O47" s="32">
        <f t="shared" si="0"/>
        <v>130.09876794623764</v>
      </c>
      <c r="P47" s="32">
        <f t="shared" si="1"/>
        <v>127.52265553405967</v>
      </c>
      <c r="Q47" s="33">
        <v>118.8604</v>
      </c>
      <c r="R47" s="34">
        <v>318.5</v>
      </c>
      <c r="S47" s="42">
        <v>121.68</v>
      </c>
      <c r="T47" s="41">
        <v>114.577920787</v>
      </c>
      <c r="U47" s="46">
        <f t="shared" si="2"/>
        <v>67.665554487481756</v>
      </c>
      <c r="V47" s="54">
        <v>0.98209999999999997</v>
      </c>
      <c r="W47" s="36">
        <v>1.7844</v>
      </c>
      <c r="X47" s="48">
        <v>127.77</v>
      </c>
      <c r="Y47" s="48">
        <v>125.24</v>
      </c>
      <c r="Z47" s="48">
        <v>120.74241542746243</v>
      </c>
    </row>
    <row r="48" spans="1:26">
      <c r="A48" s="14">
        <v>37529</v>
      </c>
      <c r="B48" s="13">
        <v>69.212000000000003</v>
      </c>
      <c r="C48" s="13">
        <v>75.298000000000002</v>
      </c>
      <c r="D48" s="13">
        <v>85.194999999999993</v>
      </c>
      <c r="E48" s="13">
        <v>70.954999999999998</v>
      </c>
      <c r="F48" s="13">
        <v>81.055000000000007</v>
      </c>
      <c r="G48" s="13">
        <v>86.16</v>
      </c>
      <c r="H48" s="13">
        <v>83.587999999999994</v>
      </c>
      <c r="I48" s="13">
        <v>98.054000000000002</v>
      </c>
      <c r="J48" s="13">
        <v>114.42700000000001</v>
      </c>
      <c r="K48" s="13">
        <v>360.392</v>
      </c>
      <c r="L48" s="32">
        <v>118.92</v>
      </c>
      <c r="M48" s="32">
        <v>118.34</v>
      </c>
      <c r="O48" s="32">
        <f t="shared" si="0"/>
        <v>132.8235770710958</v>
      </c>
      <c r="P48" s="32">
        <f t="shared" si="1"/>
        <v>127.89143204375127</v>
      </c>
      <c r="Q48" s="33">
        <v>118.4708</v>
      </c>
      <c r="R48" s="34">
        <v>327.83</v>
      </c>
      <c r="S48" s="42">
        <v>123.67</v>
      </c>
      <c r="T48" s="41">
        <v>114.905446512</v>
      </c>
      <c r="U48" s="46">
        <f t="shared" si="2"/>
        <v>66.661189285445047</v>
      </c>
      <c r="V48" s="54">
        <v>0.98740000000000006</v>
      </c>
      <c r="W48" s="36">
        <v>1.8185</v>
      </c>
      <c r="X48" s="48">
        <v>131.15</v>
      </c>
      <c r="Y48" s="48">
        <v>126.28</v>
      </c>
      <c r="Z48" s="48">
        <v>121.22337271558183</v>
      </c>
    </row>
    <row r="49" spans="1:26">
      <c r="A49" s="14">
        <v>37560</v>
      </c>
      <c r="B49" s="13">
        <v>77.995000000000005</v>
      </c>
      <c r="C49" s="13">
        <v>82.409000000000006</v>
      </c>
      <c r="D49" s="13">
        <v>93.828000000000003</v>
      </c>
      <c r="E49" s="13">
        <v>73.736000000000004</v>
      </c>
      <c r="F49" s="13">
        <v>88.043999999999997</v>
      </c>
      <c r="G49" s="13">
        <v>93.179000000000002</v>
      </c>
      <c r="H49" s="13">
        <v>86.269000000000005</v>
      </c>
      <c r="I49" s="13">
        <v>93.96</v>
      </c>
      <c r="J49" s="13">
        <v>121.6</v>
      </c>
      <c r="K49" s="13">
        <v>362.66300000000001</v>
      </c>
      <c r="L49" s="32">
        <v>118.27</v>
      </c>
      <c r="M49" s="32">
        <v>117.65</v>
      </c>
      <c r="O49" s="32">
        <f t="shared" si="0"/>
        <v>131.05746894253105</v>
      </c>
      <c r="P49" s="32">
        <f t="shared" si="1"/>
        <v>127.83557216442783</v>
      </c>
      <c r="Q49" s="33">
        <v>126.0535</v>
      </c>
      <c r="R49" s="34">
        <v>319.51</v>
      </c>
      <c r="S49" s="42">
        <v>123.1</v>
      </c>
      <c r="T49" s="41">
        <v>115.23243931499999</v>
      </c>
      <c r="U49" s="46">
        <f t="shared" si="2"/>
        <v>68.130975919021225</v>
      </c>
      <c r="V49" s="54">
        <v>0.99009999999999998</v>
      </c>
      <c r="W49" s="36">
        <v>1.7864</v>
      </c>
      <c r="X49" s="48">
        <v>129.76</v>
      </c>
      <c r="Y49" s="48">
        <v>126.57</v>
      </c>
      <c r="Z49" s="48">
        <v>121.70917538173953</v>
      </c>
    </row>
    <row r="50" spans="1:26">
      <c r="A50" s="14">
        <v>37589</v>
      </c>
      <c r="B50" s="13">
        <v>82.748999999999995</v>
      </c>
      <c r="C50" s="13">
        <v>86.07</v>
      </c>
      <c r="D50" s="13">
        <v>100.553</v>
      </c>
      <c r="E50" s="13">
        <v>76.617000000000004</v>
      </c>
      <c r="F50" s="13">
        <v>92.921000000000006</v>
      </c>
      <c r="G50" s="13">
        <v>100.16</v>
      </c>
      <c r="H50" s="13">
        <v>92.777000000000001</v>
      </c>
      <c r="I50" s="13">
        <v>96.956000000000003</v>
      </c>
      <c r="J50" s="13">
        <v>129.38800000000001</v>
      </c>
      <c r="K50" s="13">
        <v>381.45400000000001</v>
      </c>
      <c r="L50" s="32">
        <v>118.91</v>
      </c>
      <c r="M50" s="32">
        <v>118.22</v>
      </c>
      <c r="O50" s="32">
        <f t="shared" si="0"/>
        <v>129.2768782057729</v>
      </c>
      <c r="P50" s="32">
        <f t="shared" si="1"/>
        <v>126.91340641657447</v>
      </c>
      <c r="Q50" s="33">
        <v>130.42420000000001</v>
      </c>
      <c r="R50" s="34">
        <v>320.88</v>
      </c>
      <c r="S50" s="42">
        <v>124.2</v>
      </c>
      <c r="T50" s="41">
        <v>115.54039859700001</v>
      </c>
      <c r="U50" s="46">
        <f t="shared" si="2"/>
        <v>68.83392496451674</v>
      </c>
      <c r="V50" s="54">
        <v>0.99429999999999996</v>
      </c>
      <c r="W50" s="36">
        <v>1.7751999999999999</v>
      </c>
      <c r="X50" s="48">
        <v>128.54</v>
      </c>
      <c r="Y50" s="48">
        <v>126.19</v>
      </c>
      <c r="Z50" s="48">
        <v>122.19398359701012</v>
      </c>
    </row>
    <row r="51" spans="1:26">
      <c r="A51" s="14">
        <v>37621</v>
      </c>
      <c r="B51" s="13">
        <v>74.727999999999994</v>
      </c>
      <c r="C51" s="13">
        <v>78.637</v>
      </c>
      <c r="D51" s="13">
        <v>90.632999999999996</v>
      </c>
      <c r="E51" s="13">
        <v>70.808999999999997</v>
      </c>
      <c r="F51" s="13">
        <v>82.936000000000007</v>
      </c>
      <c r="G51" s="13">
        <v>88.57</v>
      </c>
      <c r="H51" s="13">
        <v>82.073999999999998</v>
      </c>
      <c r="I51" s="13">
        <v>89.429000000000002</v>
      </c>
      <c r="J51" s="13">
        <v>118.575</v>
      </c>
      <c r="K51" s="13">
        <v>375.392</v>
      </c>
      <c r="L51" s="32">
        <v>121.23</v>
      </c>
      <c r="M51" s="32">
        <v>120.53</v>
      </c>
      <c r="O51" s="32">
        <f t="shared" si="0"/>
        <v>125.56211890243901</v>
      </c>
      <c r="P51" s="32">
        <f t="shared" si="1"/>
        <v>121.37004573170731</v>
      </c>
      <c r="Q51" s="33">
        <v>133.1926</v>
      </c>
      <c r="R51" s="34">
        <v>326.55</v>
      </c>
      <c r="S51" s="42">
        <v>126.69</v>
      </c>
      <c r="T51" s="41">
        <v>115.859604362</v>
      </c>
      <c r="U51" s="46">
        <f t="shared" si="2"/>
        <v>65.61870077289521</v>
      </c>
      <c r="V51" s="54">
        <v>1.0496000000000001</v>
      </c>
      <c r="W51" s="36">
        <v>1.8695999999999999</v>
      </c>
      <c r="X51" s="48">
        <v>131.79</v>
      </c>
      <c r="Y51" s="48">
        <v>127.39</v>
      </c>
      <c r="Z51" s="48">
        <v>122.68072296500488</v>
      </c>
    </row>
    <row r="52" spans="1:26">
      <c r="A52" s="14">
        <v>37652</v>
      </c>
      <c r="B52" s="13">
        <v>70.674000000000007</v>
      </c>
      <c r="C52" s="13">
        <v>73.242999999999995</v>
      </c>
      <c r="D52" s="13">
        <v>84.790999999999997</v>
      </c>
      <c r="E52" s="13">
        <v>67.05</v>
      </c>
      <c r="F52" s="13">
        <v>79.281999999999996</v>
      </c>
      <c r="G52" s="13">
        <v>84.995999999999995</v>
      </c>
      <c r="H52" s="13">
        <v>78.576999999999998</v>
      </c>
      <c r="I52" s="13">
        <v>84.992000000000004</v>
      </c>
      <c r="J52" s="13">
        <v>115.408</v>
      </c>
      <c r="K52" s="13">
        <v>375.30500000000001</v>
      </c>
      <c r="L52" s="32">
        <v>122.67</v>
      </c>
      <c r="M52" s="32">
        <v>121.97</v>
      </c>
      <c r="O52" s="32">
        <f t="shared" si="0"/>
        <v>121.98700092850511</v>
      </c>
      <c r="P52" s="32">
        <f t="shared" si="1"/>
        <v>118.26369545032499</v>
      </c>
      <c r="Q52" s="33">
        <v>134.10890000000001</v>
      </c>
      <c r="R52" s="34">
        <v>341.23</v>
      </c>
      <c r="S52" s="42">
        <v>128.41999999999999</v>
      </c>
      <c r="T52" s="41">
        <v>116.143109959</v>
      </c>
      <c r="U52" s="46">
        <f t="shared" si="2"/>
        <v>67.20980330710367</v>
      </c>
      <c r="V52" s="54">
        <v>1.077</v>
      </c>
      <c r="W52" s="36">
        <v>1.8326</v>
      </c>
      <c r="X52" s="48">
        <v>131.38</v>
      </c>
      <c r="Y52" s="48">
        <v>127.37</v>
      </c>
      <c r="Z52" s="48">
        <v>123.16868554059818</v>
      </c>
    </row>
    <row r="53" spans="1:26">
      <c r="A53" s="14">
        <v>37680</v>
      </c>
      <c r="B53" s="13">
        <v>67.472999999999999</v>
      </c>
      <c r="C53" s="13">
        <v>70.572000000000003</v>
      </c>
      <c r="D53" s="13">
        <v>81.491</v>
      </c>
      <c r="E53" s="13">
        <v>64.126000000000005</v>
      </c>
      <c r="F53" s="13">
        <v>77.929000000000002</v>
      </c>
      <c r="G53" s="13">
        <v>82.731999999999999</v>
      </c>
      <c r="H53" s="13">
        <v>76.287000000000006</v>
      </c>
      <c r="I53" s="13">
        <v>84.742000000000004</v>
      </c>
      <c r="J53" s="13">
        <v>111.845</v>
      </c>
      <c r="K53" s="13">
        <v>364.67399999999998</v>
      </c>
      <c r="L53" s="32">
        <v>124.02</v>
      </c>
      <c r="M53" s="32">
        <v>123.29</v>
      </c>
      <c r="O53" s="32">
        <f t="shared" si="0"/>
        <v>123.72174879585032</v>
      </c>
      <c r="P53" s="32">
        <f t="shared" si="1"/>
        <v>118.47906632085959</v>
      </c>
      <c r="Q53" s="33">
        <v>136.94800000000001</v>
      </c>
      <c r="R53" s="34">
        <v>322.02</v>
      </c>
      <c r="S53" s="42">
        <v>129.94999999999999</v>
      </c>
      <c r="T53" s="41">
        <v>116.39154929</v>
      </c>
      <c r="U53" s="46">
        <f t="shared" si="2"/>
        <v>69.762755071641493</v>
      </c>
      <c r="V53" s="54">
        <v>1.0795999999999999</v>
      </c>
      <c r="W53" s="36">
        <v>1.7725</v>
      </c>
      <c r="X53" s="48">
        <v>133.57</v>
      </c>
      <c r="Y53" s="48">
        <v>127.91</v>
      </c>
      <c r="Z53" s="48">
        <v>123.65448336448455</v>
      </c>
    </row>
    <row r="54" spans="1:26">
      <c r="A54" s="14">
        <v>37711</v>
      </c>
      <c r="B54" s="13">
        <v>64.625</v>
      </c>
      <c r="C54" s="13">
        <v>68.703000000000003</v>
      </c>
      <c r="D54" s="13">
        <v>78.716999999999999</v>
      </c>
      <c r="E54" s="13">
        <v>63.292999999999999</v>
      </c>
      <c r="F54" s="13">
        <v>77.616</v>
      </c>
      <c r="G54" s="13">
        <v>81.317999999999998</v>
      </c>
      <c r="H54" s="13">
        <v>76.040000000000006</v>
      </c>
      <c r="I54" s="13">
        <v>81.236999999999995</v>
      </c>
      <c r="J54" s="13">
        <v>107.34</v>
      </c>
      <c r="K54" s="13">
        <v>371.29899999999998</v>
      </c>
      <c r="L54" s="32">
        <v>123.61</v>
      </c>
      <c r="M54" s="32">
        <v>122.84</v>
      </c>
      <c r="O54" s="32">
        <f t="shared" si="0"/>
        <v>122.07136959911934</v>
      </c>
      <c r="P54" s="32">
        <f t="shared" si="1"/>
        <v>117.55802219979819</v>
      </c>
      <c r="Q54" s="33">
        <v>135.875</v>
      </c>
      <c r="R54" s="34">
        <v>307.17</v>
      </c>
      <c r="S54" s="42">
        <v>129.69</v>
      </c>
      <c r="T54" s="41">
        <v>116.66877265399999</v>
      </c>
      <c r="U54" s="46">
        <f t="shared" si="2"/>
        <v>68.742393332823653</v>
      </c>
      <c r="V54" s="54">
        <v>1.0901000000000001</v>
      </c>
      <c r="W54" s="36">
        <v>1.8059000000000001</v>
      </c>
      <c r="X54" s="48">
        <v>133.07</v>
      </c>
      <c r="Y54" s="48">
        <v>128.15</v>
      </c>
      <c r="Z54" s="48">
        <v>124.14188811974623</v>
      </c>
    </row>
    <row r="55" spans="1:26">
      <c r="A55" s="14">
        <v>37741</v>
      </c>
      <c r="B55" s="13">
        <v>73.558000000000007</v>
      </c>
      <c r="C55" s="13">
        <v>76.344999999999999</v>
      </c>
      <c r="D55" s="13">
        <v>88.513999999999996</v>
      </c>
      <c r="E55" s="13">
        <v>70.866</v>
      </c>
      <c r="F55" s="13">
        <v>82.168000000000006</v>
      </c>
      <c r="G55" s="13">
        <v>87.757000000000005</v>
      </c>
      <c r="H55" s="13">
        <v>82.576999999999998</v>
      </c>
      <c r="I55" s="13">
        <v>80.165000000000006</v>
      </c>
      <c r="J55" s="13">
        <v>114.303</v>
      </c>
      <c r="K55" s="13">
        <v>399.12299999999999</v>
      </c>
      <c r="L55" s="32">
        <v>123.74</v>
      </c>
      <c r="M55" s="32">
        <v>122.92</v>
      </c>
      <c r="O55" s="32">
        <f t="shared" si="0"/>
        <v>119.54208031481977</v>
      </c>
      <c r="P55" s="32">
        <f t="shared" si="1"/>
        <v>114.81978356139879</v>
      </c>
      <c r="Q55" s="33">
        <v>141.65039999999999</v>
      </c>
      <c r="R55" s="34">
        <v>301.18</v>
      </c>
      <c r="S55" s="42">
        <v>130.05000000000001</v>
      </c>
      <c r="T55" s="41">
        <v>116.918723179</v>
      </c>
      <c r="U55" s="46">
        <f t="shared" si="2"/>
        <v>69.794038227073358</v>
      </c>
      <c r="V55" s="54">
        <v>1.1181000000000001</v>
      </c>
      <c r="W55" s="36">
        <v>1.7857000000000001</v>
      </c>
      <c r="X55" s="48">
        <v>133.66</v>
      </c>
      <c r="Y55" s="48">
        <v>128.38</v>
      </c>
      <c r="Z55" s="48">
        <v>124.63121406208489</v>
      </c>
    </row>
    <row r="56" spans="1:26">
      <c r="A56" s="14">
        <v>37771</v>
      </c>
      <c r="B56" s="13">
        <v>74.790000000000006</v>
      </c>
      <c r="C56" s="13">
        <v>77.225999999999999</v>
      </c>
      <c r="D56" s="13">
        <v>90.536000000000001</v>
      </c>
      <c r="E56" s="13">
        <v>74.841999999999999</v>
      </c>
      <c r="F56" s="13">
        <v>82.254000000000005</v>
      </c>
      <c r="G56" s="13">
        <v>89.466999999999999</v>
      </c>
      <c r="H56" s="13">
        <v>87.731999999999999</v>
      </c>
      <c r="I56" s="13">
        <v>79.819000000000003</v>
      </c>
      <c r="J56" s="13">
        <v>116.241</v>
      </c>
      <c r="K56" s="13">
        <v>391.18200000000002</v>
      </c>
      <c r="L56" s="32">
        <v>126.54</v>
      </c>
      <c r="M56" s="32">
        <v>125.69</v>
      </c>
      <c r="O56" s="32">
        <f t="shared" si="0"/>
        <v>116.59169990664518</v>
      </c>
      <c r="P56" s="32">
        <f t="shared" si="1"/>
        <v>109.36943053551728</v>
      </c>
      <c r="Q56" s="33">
        <v>147.44669999999999</v>
      </c>
      <c r="R56" s="34">
        <v>306.70999999999998</v>
      </c>
      <c r="S56" s="42">
        <v>133.59</v>
      </c>
      <c r="T56" s="41">
        <v>117.166024147</v>
      </c>
      <c r="U56" s="46">
        <f t="shared" si="2"/>
        <v>69.470201733504396</v>
      </c>
      <c r="V56" s="54">
        <v>1.1782999999999999</v>
      </c>
      <c r="W56" s="36">
        <v>1.8010999999999999</v>
      </c>
      <c r="X56" s="48">
        <v>137.38</v>
      </c>
      <c r="Y56" s="48">
        <v>128.87</v>
      </c>
      <c r="Z56" s="48">
        <v>125.12278034221477</v>
      </c>
    </row>
    <row r="57" spans="1:26">
      <c r="A57" s="14">
        <v>37802</v>
      </c>
      <c r="B57" s="13">
        <v>77.744</v>
      </c>
      <c r="C57" s="13">
        <v>79.908000000000001</v>
      </c>
      <c r="D57" s="13">
        <v>94.403999999999996</v>
      </c>
      <c r="E57" s="13">
        <v>78.275999999999996</v>
      </c>
      <c r="F57" s="13">
        <v>85.34</v>
      </c>
      <c r="G57" s="13">
        <v>92.918999999999997</v>
      </c>
      <c r="H57" s="13">
        <v>91.272000000000006</v>
      </c>
      <c r="I57" s="13">
        <v>86.951999999999998</v>
      </c>
      <c r="J57" s="13">
        <v>125.84099999999999</v>
      </c>
      <c r="K57" s="13">
        <v>396.024</v>
      </c>
      <c r="L57" s="32">
        <v>126.45</v>
      </c>
      <c r="M57" s="32">
        <v>125.56</v>
      </c>
      <c r="O57" s="32">
        <f t="shared" si="0"/>
        <v>118.53137748459336</v>
      </c>
      <c r="P57" s="32">
        <f t="shared" si="1"/>
        <v>112.02152590920929</v>
      </c>
      <c r="Q57" s="33">
        <v>147.3631</v>
      </c>
      <c r="R57" s="34">
        <v>300.32</v>
      </c>
      <c r="S57" s="42">
        <v>133.08000000000001</v>
      </c>
      <c r="T57" s="41">
        <v>117.391543735</v>
      </c>
      <c r="U57" s="46">
        <f t="shared" si="2"/>
        <v>73.448630516655342</v>
      </c>
      <c r="V57" s="54">
        <v>1.1520999999999999</v>
      </c>
      <c r="W57" s="36">
        <v>1.7101</v>
      </c>
      <c r="X57" s="48">
        <v>136.56</v>
      </c>
      <c r="Y57" s="48">
        <v>129.06</v>
      </c>
      <c r="Z57" s="48">
        <v>125.6045030465323</v>
      </c>
    </row>
    <row r="58" spans="1:26">
      <c r="A58" s="14">
        <v>37833</v>
      </c>
      <c r="B58" s="13">
        <v>81.337000000000003</v>
      </c>
      <c r="C58" s="13">
        <v>83.2</v>
      </c>
      <c r="D58" s="13">
        <v>99.983999999999995</v>
      </c>
      <c r="E58" s="13">
        <v>83.47</v>
      </c>
      <c r="F58" s="13">
        <v>88.629000000000005</v>
      </c>
      <c r="G58" s="13">
        <v>95.971999999999994</v>
      </c>
      <c r="H58" s="13">
        <v>97.566000000000003</v>
      </c>
      <c r="I58" s="13">
        <v>91.744</v>
      </c>
      <c r="J58" s="13">
        <v>136.43100000000001</v>
      </c>
      <c r="K58" s="13">
        <v>420.423</v>
      </c>
      <c r="L58" s="32">
        <v>124.46</v>
      </c>
      <c r="M58" s="32">
        <v>123.66</v>
      </c>
      <c r="O58" s="32">
        <f t="shared" si="0"/>
        <v>116.45445641527913</v>
      </c>
      <c r="P58" s="32">
        <f t="shared" si="1"/>
        <v>114.29080224378953</v>
      </c>
      <c r="Q58" s="33">
        <v>143.77940000000001</v>
      </c>
      <c r="R58" s="34">
        <v>315.87</v>
      </c>
      <c r="S58" s="42">
        <v>132.02000000000001</v>
      </c>
      <c r="T58" s="41">
        <v>117.602864587</v>
      </c>
      <c r="U58" s="46">
        <f t="shared" si="2"/>
        <v>72.81417838628829</v>
      </c>
      <c r="V58" s="54">
        <v>1.1231</v>
      </c>
      <c r="W58" s="36">
        <v>1.7318</v>
      </c>
      <c r="X58" s="48">
        <v>130.79</v>
      </c>
      <c r="Y58" s="48">
        <v>128.36000000000001</v>
      </c>
      <c r="Z58" s="48">
        <v>126.09959412937405</v>
      </c>
    </row>
    <row r="59" spans="1:26">
      <c r="A59" s="14">
        <v>37862</v>
      </c>
      <c r="B59" s="13">
        <v>83.42</v>
      </c>
      <c r="C59" s="13">
        <v>85.146000000000001</v>
      </c>
      <c r="D59" s="13">
        <v>103.05200000000001</v>
      </c>
      <c r="E59" s="13">
        <v>88.584999999999994</v>
      </c>
      <c r="F59" s="13">
        <v>92.694999999999993</v>
      </c>
      <c r="G59" s="13">
        <v>100.247</v>
      </c>
      <c r="H59" s="13">
        <v>106.026</v>
      </c>
      <c r="I59" s="13">
        <v>102.479</v>
      </c>
      <c r="J59" s="13">
        <v>149.25399999999999</v>
      </c>
      <c r="K59" s="13">
        <v>437.47899999999998</v>
      </c>
      <c r="L59" s="32">
        <v>124.74</v>
      </c>
      <c r="M59" s="32">
        <v>123.91</v>
      </c>
      <c r="O59" s="32">
        <f t="shared" si="0"/>
        <v>119.77231329690345</v>
      </c>
      <c r="P59" s="32">
        <f t="shared" si="1"/>
        <v>116.97632058287795</v>
      </c>
      <c r="Q59" s="33">
        <v>145.0813</v>
      </c>
      <c r="R59" s="34">
        <v>342.08</v>
      </c>
      <c r="S59" s="42">
        <v>131.22999999999999</v>
      </c>
      <c r="T59" s="41">
        <v>117.803439279</v>
      </c>
      <c r="U59" s="46">
        <f t="shared" si="2"/>
        <v>74.73559681935042</v>
      </c>
      <c r="V59" s="54">
        <v>1.0980000000000001</v>
      </c>
      <c r="W59" s="36">
        <v>1.694</v>
      </c>
      <c r="X59" s="48">
        <v>131.51</v>
      </c>
      <c r="Y59" s="48">
        <v>128.44</v>
      </c>
      <c r="Z59" s="48">
        <v>126.60210101197961</v>
      </c>
    </row>
    <row r="60" spans="1:26">
      <c r="A60" s="14">
        <v>37894</v>
      </c>
      <c r="B60" s="13">
        <v>78.858000000000004</v>
      </c>
      <c r="C60" s="13">
        <v>81.906999999999996</v>
      </c>
      <c r="D60" s="13">
        <v>98.14</v>
      </c>
      <c r="E60" s="13">
        <v>87.385999999999996</v>
      </c>
      <c r="F60" s="13">
        <v>86.49</v>
      </c>
      <c r="G60" s="13">
        <v>93.771000000000001</v>
      </c>
      <c r="H60" s="13">
        <v>98.5</v>
      </c>
      <c r="I60" s="13">
        <v>101.97499999999999</v>
      </c>
      <c r="J60" s="13">
        <v>141.744</v>
      </c>
      <c r="K60" s="13">
        <v>441.9</v>
      </c>
      <c r="L60" s="32">
        <v>126.65</v>
      </c>
      <c r="M60" s="32">
        <v>125.83</v>
      </c>
      <c r="O60" s="32">
        <f t="shared" si="0"/>
        <v>116.18189618189618</v>
      </c>
      <c r="P60" s="32">
        <f t="shared" si="1"/>
        <v>111.19691119691119</v>
      </c>
      <c r="Q60" s="33">
        <v>149.8459</v>
      </c>
      <c r="R60" s="34">
        <v>332.9</v>
      </c>
      <c r="S60" s="42">
        <v>133.19999999999999</v>
      </c>
      <c r="T60" s="41">
        <v>118.016582481</v>
      </c>
      <c r="U60" s="46">
        <f t="shared" si="2"/>
        <v>74.168568060619776</v>
      </c>
      <c r="V60" s="54">
        <v>1.1655</v>
      </c>
      <c r="W60" s="36">
        <v>1.7138</v>
      </c>
      <c r="X60" s="48">
        <v>135.41</v>
      </c>
      <c r="Y60" s="48">
        <v>129.6</v>
      </c>
      <c r="Z60" s="48">
        <v>127.11009194229018</v>
      </c>
    </row>
    <row r="61" spans="1:26">
      <c r="A61" s="14">
        <v>37925</v>
      </c>
      <c r="B61" s="13">
        <v>84.88</v>
      </c>
      <c r="C61" s="13">
        <v>87.546999999999997</v>
      </c>
      <c r="D61" s="13">
        <v>105.53400000000001</v>
      </c>
      <c r="E61" s="13">
        <v>94.789000000000001</v>
      </c>
      <c r="F61" s="13">
        <v>91.629000000000005</v>
      </c>
      <c r="G61" s="13">
        <v>99.009</v>
      </c>
      <c r="H61" s="13">
        <v>108.107</v>
      </c>
      <c r="I61" s="13">
        <v>107.48699999999999</v>
      </c>
      <c r="J61" s="13">
        <v>154.077</v>
      </c>
      <c r="K61" s="13">
        <v>452.58300000000003</v>
      </c>
      <c r="L61" s="32">
        <v>124.99</v>
      </c>
      <c r="M61" s="32">
        <v>124.15</v>
      </c>
      <c r="O61" s="32">
        <f t="shared" si="0"/>
        <v>115.17741517741517</v>
      </c>
      <c r="P61" s="32">
        <f t="shared" si="1"/>
        <v>111.47371147371146</v>
      </c>
      <c r="Q61" s="33">
        <v>149.87520000000001</v>
      </c>
      <c r="R61" s="34">
        <v>332.04</v>
      </c>
      <c r="S61" s="42">
        <v>131.49</v>
      </c>
      <c r="T61" s="41">
        <v>118.222362425</v>
      </c>
      <c r="U61" s="46">
        <f t="shared" si="2"/>
        <v>77.963444664371337</v>
      </c>
      <c r="V61" s="54">
        <v>1.1583000000000001</v>
      </c>
      <c r="W61" s="36">
        <v>1.637</v>
      </c>
      <c r="X61" s="48">
        <v>133.41</v>
      </c>
      <c r="Y61" s="48">
        <v>129.12</v>
      </c>
      <c r="Z61" s="48">
        <v>127.62615891557589</v>
      </c>
    </row>
    <row r="62" spans="1:26">
      <c r="A62" s="14">
        <v>37953</v>
      </c>
      <c r="B62" s="13">
        <v>86.602999999999994</v>
      </c>
      <c r="C62" s="13">
        <v>88.519000000000005</v>
      </c>
      <c r="D62" s="13">
        <v>106.402</v>
      </c>
      <c r="E62" s="13">
        <v>95.436999999999998</v>
      </c>
      <c r="F62" s="13">
        <v>89.802999999999997</v>
      </c>
      <c r="G62" s="13">
        <v>97.281000000000006</v>
      </c>
      <c r="H62" s="13">
        <v>108.711</v>
      </c>
      <c r="I62" s="13">
        <v>101.824</v>
      </c>
      <c r="J62" s="13">
        <v>151.26</v>
      </c>
      <c r="K62" s="13">
        <v>452.51</v>
      </c>
      <c r="L62" s="32">
        <v>124.62</v>
      </c>
      <c r="M62" s="32">
        <v>123.79</v>
      </c>
      <c r="O62" s="32">
        <f t="shared" si="0"/>
        <v>111.37045681893964</v>
      </c>
      <c r="P62" s="32">
        <f t="shared" si="1"/>
        <v>107.60253417805936</v>
      </c>
      <c r="Q62" s="33">
        <v>150.55850000000001</v>
      </c>
      <c r="R62" s="34">
        <v>331.86</v>
      </c>
      <c r="S62" s="42">
        <v>131.34</v>
      </c>
      <c r="T62" s="41">
        <v>118.401365998</v>
      </c>
      <c r="U62" s="46">
        <f t="shared" si="2"/>
        <v>77.351859343796491</v>
      </c>
      <c r="V62" s="54">
        <v>1.1996</v>
      </c>
      <c r="W62" s="36">
        <v>1.6572</v>
      </c>
      <c r="X62" s="48">
        <v>133.6</v>
      </c>
      <c r="Y62" s="48">
        <v>129.08000000000001</v>
      </c>
      <c r="Z62" s="48">
        <v>128.18750130453955</v>
      </c>
    </row>
    <row r="63" spans="1:26">
      <c r="A63" s="14">
        <v>37986</v>
      </c>
      <c r="B63" s="13">
        <v>89.605000000000004</v>
      </c>
      <c r="C63" s="13">
        <v>91.031000000000006</v>
      </c>
      <c r="D63" s="13">
        <v>110.446</v>
      </c>
      <c r="E63" s="13">
        <v>95.566000000000003</v>
      </c>
      <c r="F63" s="13">
        <v>89.787999999999997</v>
      </c>
      <c r="G63" s="13">
        <v>98.994</v>
      </c>
      <c r="H63" s="13">
        <v>105.97499999999999</v>
      </c>
      <c r="I63" s="13">
        <v>103.40600000000001</v>
      </c>
      <c r="J63" s="13">
        <v>154.16800000000001</v>
      </c>
      <c r="K63" s="13">
        <v>448.34500000000003</v>
      </c>
      <c r="L63" s="32">
        <v>126.19</v>
      </c>
      <c r="M63" s="32">
        <v>125.39</v>
      </c>
      <c r="O63" s="32">
        <f t="shared" si="0"/>
        <v>107.07929445415543</v>
      </c>
      <c r="P63" s="32">
        <f t="shared" si="1"/>
        <v>103.13046241856031</v>
      </c>
      <c r="Q63" s="33">
        <v>153.9494</v>
      </c>
      <c r="R63" s="34">
        <v>331.52</v>
      </c>
      <c r="S63" s="42">
        <v>133.13</v>
      </c>
      <c r="T63" s="41">
        <v>118.62415455199999</v>
      </c>
      <c r="U63" s="46">
        <f t="shared" si="2"/>
        <v>76.997266681102786</v>
      </c>
      <c r="V63" s="54">
        <v>1.2585999999999999</v>
      </c>
      <c r="W63" s="36">
        <v>1.6722999999999999</v>
      </c>
      <c r="X63" s="48">
        <v>134.77000000000001</v>
      </c>
      <c r="Y63" s="48">
        <v>129.80000000000001</v>
      </c>
      <c r="Z63" s="48">
        <v>128.76252907080817</v>
      </c>
    </row>
    <row r="64" spans="1:26">
      <c r="A64" s="14">
        <v>38016</v>
      </c>
      <c r="B64" s="13">
        <v>92.57</v>
      </c>
      <c r="C64" s="13">
        <v>93.516999999999996</v>
      </c>
      <c r="D64" s="13">
        <v>112.755</v>
      </c>
      <c r="E64" s="13">
        <v>103.008</v>
      </c>
      <c r="F64" s="13">
        <v>92.784999999999997</v>
      </c>
      <c r="G64" s="13">
        <v>101.961</v>
      </c>
      <c r="H64" s="13">
        <v>111.486</v>
      </c>
      <c r="I64" s="13">
        <v>107.104</v>
      </c>
      <c r="J64" s="13">
        <v>162.09200000000001</v>
      </c>
      <c r="K64" s="13">
        <v>468.44</v>
      </c>
      <c r="L64" s="32">
        <v>126.96</v>
      </c>
      <c r="M64" s="32">
        <v>126.14</v>
      </c>
      <c r="O64" s="32">
        <f t="shared" si="0"/>
        <v>109.00192554557125</v>
      </c>
      <c r="P64" s="32">
        <f t="shared" si="1"/>
        <v>104.35654685494224</v>
      </c>
      <c r="Q64" s="33">
        <v>154.78450000000001</v>
      </c>
      <c r="R64" s="34">
        <v>321.97000000000003</v>
      </c>
      <c r="S64" s="42">
        <v>133.88999999999999</v>
      </c>
      <c r="T64" s="41">
        <v>118.825217404</v>
      </c>
      <c r="U64" s="46">
        <f t="shared" si="2"/>
        <v>79.330252499453863</v>
      </c>
      <c r="V64" s="54">
        <v>1.2464</v>
      </c>
      <c r="W64" s="36">
        <v>1.6306</v>
      </c>
      <c r="X64" s="48">
        <v>135.86000000000001</v>
      </c>
      <c r="Y64" s="48">
        <v>130.07</v>
      </c>
      <c r="Z64" s="48">
        <v>129.35590972560948</v>
      </c>
    </row>
    <row r="65" spans="1:26">
      <c r="A65" s="14">
        <v>38044</v>
      </c>
      <c r="B65" s="13">
        <v>94.325000000000003</v>
      </c>
      <c r="C65" s="13">
        <v>96.253</v>
      </c>
      <c r="D65" s="13">
        <v>116.145</v>
      </c>
      <c r="E65" s="13">
        <v>107.621</v>
      </c>
      <c r="F65" s="13">
        <v>93.938000000000002</v>
      </c>
      <c r="G65" s="13">
        <v>103.747</v>
      </c>
      <c r="H65" s="13">
        <v>113.005</v>
      </c>
      <c r="I65" s="13">
        <v>107.97799999999999</v>
      </c>
      <c r="J65" s="13">
        <v>169.542</v>
      </c>
      <c r="K65" s="13">
        <v>473.392</v>
      </c>
      <c r="L65" s="32">
        <v>128.69999999999999</v>
      </c>
      <c r="M65" s="32">
        <v>127.88</v>
      </c>
      <c r="O65" s="32">
        <f t="shared" si="0"/>
        <v>110.1048923052286</v>
      </c>
      <c r="P65" s="32">
        <f t="shared" si="1"/>
        <v>104.64408679638082</v>
      </c>
      <c r="Q65" s="33">
        <v>155.69839999999999</v>
      </c>
      <c r="R65" s="34">
        <v>317.62</v>
      </c>
      <c r="S65" s="42">
        <v>135.99</v>
      </c>
      <c r="T65" s="41">
        <v>119.01319894700001</v>
      </c>
      <c r="U65" s="46">
        <f t="shared" si="2"/>
        <v>80.495333421377381</v>
      </c>
      <c r="V65" s="54">
        <v>1.2488999999999999</v>
      </c>
      <c r="W65" s="36">
        <v>1.6143000000000001</v>
      </c>
      <c r="X65" s="48">
        <v>137.51</v>
      </c>
      <c r="Y65" s="48">
        <v>130.69</v>
      </c>
      <c r="Z65" s="48">
        <v>129.94361674212951</v>
      </c>
    </row>
    <row r="66" spans="1:26">
      <c r="A66" s="14">
        <v>38077</v>
      </c>
      <c r="B66" s="13">
        <v>91.668000000000006</v>
      </c>
      <c r="C66" s="13">
        <v>94.316000000000003</v>
      </c>
      <c r="D66" s="13">
        <v>114.20699999999999</v>
      </c>
      <c r="E66" s="13">
        <v>106.283</v>
      </c>
      <c r="F66" s="13">
        <v>93.519000000000005</v>
      </c>
      <c r="G66" s="13">
        <v>103.55500000000001</v>
      </c>
      <c r="H66" s="13">
        <v>116.152</v>
      </c>
      <c r="I66" s="13">
        <v>119.742</v>
      </c>
      <c r="J66" s="13">
        <v>173.62100000000001</v>
      </c>
      <c r="K66" s="13">
        <v>455.98200000000003</v>
      </c>
      <c r="L66" s="32">
        <v>129.9</v>
      </c>
      <c r="M66" s="32">
        <v>129.08000000000001</v>
      </c>
      <c r="O66" s="32">
        <f t="shared" si="0"/>
        <v>112.69286990417412</v>
      </c>
      <c r="P66" s="32">
        <f t="shared" si="1"/>
        <v>106.44794542796818</v>
      </c>
      <c r="Q66" s="33">
        <v>159.99209999999999</v>
      </c>
      <c r="R66" s="34">
        <v>344.08</v>
      </c>
      <c r="S66" s="42">
        <v>137.21</v>
      </c>
      <c r="T66" s="41">
        <v>119.231810196</v>
      </c>
      <c r="U66" s="46">
        <f t="shared" si="2"/>
        <v>81.284420319818935</v>
      </c>
      <c r="V66" s="54">
        <v>1.2314000000000001</v>
      </c>
      <c r="W66" s="36">
        <v>1.6057999999999999</v>
      </c>
      <c r="X66" s="48">
        <v>138.77000000000001</v>
      </c>
      <c r="Y66" s="48">
        <v>131.08000000000001</v>
      </c>
      <c r="Z66" s="48">
        <v>130.52652214956524</v>
      </c>
    </row>
    <row r="67" spans="1:26">
      <c r="A67" s="14">
        <v>38107</v>
      </c>
      <c r="B67" s="13">
        <v>92.807000000000002</v>
      </c>
      <c r="C67" s="13">
        <v>96.004000000000005</v>
      </c>
      <c r="D67" s="13">
        <v>116.923</v>
      </c>
      <c r="E67" s="13">
        <v>106.61199999999999</v>
      </c>
      <c r="F67" s="13">
        <v>94.096000000000004</v>
      </c>
      <c r="G67" s="13">
        <v>103.944</v>
      </c>
      <c r="H67" s="13">
        <v>111.991</v>
      </c>
      <c r="I67" s="13">
        <v>116.16500000000001</v>
      </c>
      <c r="J67" s="13">
        <v>163.43600000000001</v>
      </c>
      <c r="K67" s="13">
        <v>473.74799999999999</v>
      </c>
      <c r="L67" s="32">
        <v>128.57</v>
      </c>
      <c r="M67" s="32">
        <v>127.75</v>
      </c>
      <c r="O67" s="32">
        <f t="shared" si="0"/>
        <v>112.18392723024286</v>
      </c>
      <c r="P67" s="32">
        <f t="shared" si="1"/>
        <v>108.33681048151549</v>
      </c>
      <c r="Q67" s="33">
        <v>151.3811</v>
      </c>
      <c r="R67" s="34">
        <v>324.20999999999998</v>
      </c>
      <c r="S67" s="42">
        <v>135.82</v>
      </c>
      <c r="T67" s="41">
        <v>119.436854719</v>
      </c>
      <c r="U67" s="46">
        <f t="shared" si="2"/>
        <v>78.927506742356101</v>
      </c>
      <c r="V67" s="54">
        <v>1.1982999999999999</v>
      </c>
      <c r="W67" s="36">
        <v>1.6613</v>
      </c>
      <c r="X67" s="48">
        <v>134.43</v>
      </c>
      <c r="Y67" s="48">
        <v>129.82</v>
      </c>
      <c r="Z67" s="48">
        <v>131.1222669510762</v>
      </c>
    </row>
    <row r="68" spans="1:26">
      <c r="A68" s="14">
        <v>38138</v>
      </c>
      <c r="B68" s="13">
        <v>92.572999999999993</v>
      </c>
      <c r="C68" s="13">
        <v>95.897999999999996</v>
      </c>
      <c r="D68" s="13">
        <v>116.91200000000001</v>
      </c>
      <c r="E68" s="13">
        <v>104.973</v>
      </c>
      <c r="F68" s="13">
        <v>93.655000000000001</v>
      </c>
      <c r="G68" s="13">
        <v>102.846</v>
      </c>
      <c r="H68" s="13">
        <v>112.593</v>
      </c>
      <c r="I68" s="13">
        <v>111.108</v>
      </c>
      <c r="J68" s="13">
        <v>157.27799999999999</v>
      </c>
      <c r="K68" s="13">
        <v>470.303</v>
      </c>
      <c r="L68" s="32">
        <v>128.24</v>
      </c>
      <c r="M68" s="32">
        <v>127.43</v>
      </c>
      <c r="O68" s="32">
        <f t="shared" ref="O68:O131" si="3">X68/V68</f>
        <v>109.89010989010988</v>
      </c>
      <c r="P68" s="32">
        <f t="shared" ref="P68:P131" si="4">Y68/V68</f>
        <v>106.36378546826306</v>
      </c>
      <c r="Q68" s="33">
        <v>148.4657</v>
      </c>
      <c r="R68" s="34">
        <v>320.89</v>
      </c>
      <c r="S68" s="42">
        <v>135.83000000000001</v>
      </c>
      <c r="T68" s="41">
        <v>119.64374769</v>
      </c>
      <c r="U68" s="46">
        <f t="shared" ref="U68:U131" si="5">Z68/W68</f>
        <v>77.409531091599192</v>
      </c>
      <c r="V68" s="54">
        <v>1.2194</v>
      </c>
      <c r="W68" s="36">
        <v>1.7015</v>
      </c>
      <c r="X68" s="48">
        <v>134</v>
      </c>
      <c r="Y68" s="48">
        <v>129.69999999999999</v>
      </c>
      <c r="Z68" s="48">
        <v>131.71231715235604</v>
      </c>
    </row>
    <row r="69" spans="1:26">
      <c r="A69" s="14">
        <v>38168</v>
      </c>
      <c r="B69" s="13">
        <v>95.222999999999999</v>
      </c>
      <c r="C69" s="13">
        <v>97.585999999999999</v>
      </c>
      <c r="D69" s="13">
        <v>119.756</v>
      </c>
      <c r="E69" s="13">
        <v>109.117</v>
      </c>
      <c r="F69" s="13">
        <v>95.878</v>
      </c>
      <c r="G69" s="13">
        <v>105.96899999999999</v>
      </c>
      <c r="H69" s="13">
        <v>117.056</v>
      </c>
      <c r="I69" s="13">
        <v>116.131</v>
      </c>
      <c r="J69" s="13">
        <v>158.58000000000001</v>
      </c>
      <c r="K69" s="13">
        <v>478.72800000000001</v>
      </c>
      <c r="L69" s="32">
        <v>128.66</v>
      </c>
      <c r="M69" s="32">
        <v>127.82</v>
      </c>
      <c r="O69" s="32">
        <f t="shared" si="3"/>
        <v>110.40794549782484</v>
      </c>
      <c r="P69" s="32">
        <f t="shared" si="4"/>
        <v>106.43519658540589</v>
      </c>
      <c r="Q69" s="33">
        <v>151.08510000000001</v>
      </c>
      <c r="R69" s="34">
        <v>324.88</v>
      </c>
      <c r="S69" s="42">
        <v>135.69999999999999</v>
      </c>
      <c r="T69" s="41">
        <v>119.84653893300001</v>
      </c>
      <c r="U69" s="46">
        <f t="shared" si="5"/>
        <v>75.797967264585807</v>
      </c>
      <c r="V69" s="54">
        <v>1.2182999999999999</v>
      </c>
      <c r="W69" s="36">
        <v>1.7455000000000001</v>
      </c>
      <c r="X69" s="48">
        <v>134.51</v>
      </c>
      <c r="Y69" s="48">
        <v>129.66999999999999</v>
      </c>
      <c r="Z69" s="48">
        <v>132.30535186033453</v>
      </c>
    </row>
    <row r="70" spans="1:26">
      <c r="A70" s="14">
        <v>38198</v>
      </c>
      <c r="B70" s="13">
        <v>92.548000000000002</v>
      </c>
      <c r="C70" s="13">
        <v>95.917000000000002</v>
      </c>
      <c r="D70" s="13">
        <v>118.411</v>
      </c>
      <c r="E70" s="13">
        <v>105.661</v>
      </c>
      <c r="F70" s="13">
        <v>93.747</v>
      </c>
      <c r="G70" s="13">
        <v>105.81</v>
      </c>
      <c r="H70" s="13">
        <v>111.52200000000001</v>
      </c>
      <c r="I70" s="13">
        <v>112.295</v>
      </c>
      <c r="J70" s="13">
        <v>157.41999999999999</v>
      </c>
      <c r="K70" s="13">
        <v>494.9</v>
      </c>
      <c r="L70" s="32">
        <v>129.78</v>
      </c>
      <c r="M70" s="32">
        <v>128.91</v>
      </c>
      <c r="O70" s="32">
        <f t="shared" si="3"/>
        <v>112.94401464104484</v>
      </c>
      <c r="P70" s="32">
        <f t="shared" si="4"/>
        <v>108.26886282339241</v>
      </c>
      <c r="Q70" s="33">
        <v>155.88640000000001</v>
      </c>
      <c r="R70" s="34">
        <v>322.19</v>
      </c>
      <c r="S70" s="42">
        <v>137.02000000000001</v>
      </c>
      <c r="T70" s="41">
        <v>120.05264172699999</v>
      </c>
      <c r="U70" s="46">
        <f t="shared" si="5"/>
        <v>77.665056027195675</v>
      </c>
      <c r="V70" s="54">
        <v>1.2020999999999999</v>
      </c>
      <c r="W70" s="36">
        <v>1.7111000000000001</v>
      </c>
      <c r="X70" s="48">
        <v>135.77000000000001</v>
      </c>
      <c r="Y70" s="48">
        <v>130.15</v>
      </c>
      <c r="Z70" s="48">
        <v>132.89267736813451</v>
      </c>
    </row>
    <row r="71" spans="1:26">
      <c r="A71" s="14">
        <v>38230</v>
      </c>
      <c r="B71" s="13">
        <v>91.471000000000004</v>
      </c>
      <c r="C71" s="13">
        <v>95.093000000000004</v>
      </c>
      <c r="D71" s="13">
        <v>117.996</v>
      </c>
      <c r="E71" s="13">
        <v>104.428</v>
      </c>
      <c r="F71" s="13">
        <v>93.326999999999998</v>
      </c>
      <c r="G71" s="13">
        <v>106.4</v>
      </c>
      <c r="H71" s="13">
        <v>109.476</v>
      </c>
      <c r="I71" s="13">
        <v>112.718</v>
      </c>
      <c r="J71" s="13">
        <v>162.47800000000001</v>
      </c>
      <c r="K71" s="13">
        <v>490.52600000000001</v>
      </c>
      <c r="L71" s="32">
        <v>131.58000000000001</v>
      </c>
      <c r="M71" s="32">
        <v>130.66</v>
      </c>
      <c r="O71" s="32">
        <f t="shared" si="3"/>
        <v>113.73563218390805</v>
      </c>
      <c r="P71" s="32">
        <f t="shared" si="4"/>
        <v>107.58620689655172</v>
      </c>
      <c r="Q71" s="33">
        <v>162.1456</v>
      </c>
      <c r="R71" s="34">
        <v>334.36</v>
      </c>
      <c r="S71" s="42">
        <v>138.80000000000001</v>
      </c>
      <c r="T71" s="41">
        <v>120.270155311</v>
      </c>
      <c r="U71" s="46">
        <f t="shared" si="5"/>
        <v>77.262907234727265</v>
      </c>
      <c r="V71" s="54">
        <v>1.218</v>
      </c>
      <c r="W71" s="36">
        <v>1.7276</v>
      </c>
      <c r="X71" s="48">
        <v>138.53</v>
      </c>
      <c r="Y71" s="48">
        <v>131.04</v>
      </c>
      <c r="Z71" s="48">
        <v>133.47939853871483</v>
      </c>
    </row>
    <row r="72" spans="1:26">
      <c r="A72" s="14">
        <v>38260</v>
      </c>
      <c r="B72" s="13">
        <v>93.522999999999996</v>
      </c>
      <c r="C72" s="13">
        <v>96.781999999999996</v>
      </c>
      <c r="D72" s="13">
        <v>120.282</v>
      </c>
      <c r="E72" s="13">
        <v>107.119</v>
      </c>
      <c r="F72" s="13">
        <v>92.605999999999995</v>
      </c>
      <c r="G72" s="13">
        <v>105.30500000000001</v>
      </c>
      <c r="H72" s="13">
        <v>112.377</v>
      </c>
      <c r="I72" s="13">
        <v>109.876</v>
      </c>
      <c r="J72" s="13">
        <v>168.167</v>
      </c>
      <c r="K72" s="13">
        <v>493.565</v>
      </c>
      <c r="L72" s="32">
        <v>132.13</v>
      </c>
      <c r="M72" s="32">
        <v>131.19</v>
      </c>
      <c r="O72" s="32">
        <f t="shared" si="3"/>
        <v>111.73157386546509</v>
      </c>
      <c r="P72" s="32">
        <f t="shared" si="4"/>
        <v>105.35082072738977</v>
      </c>
      <c r="Q72" s="33">
        <v>163.82339999999999</v>
      </c>
      <c r="R72" s="34">
        <v>334.45</v>
      </c>
      <c r="S72" s="42">
        <v>139.53</v>
      </c>
      <c r="T72" s="41">
        <v>120.475346929</v>
      </c>
      <c r="U72" s="46">
        <f t="shared" si="5"/>
        <v>78.340242435471623</v>
      </c>
      <c r="V72" s="54">
        <v>1.2427999999999999</v>
      </c>
      <c r="W72" s="36">
        <v>1.7114</v>
      </c>
      <c r="X72" s="48">
        <v>138.86000000000001</v>
      </c>
      <c r="Y72" s="48">
        <v>130.93</v>
      </c>
      <c r="Z72" s="48">
        <v>134.07149090406614</v>
      </c>
    </row>
    <row r="73" spans="1:26">
      <c r="A73" s="14">
        <v>38289</v>
      </c>
      <c r="B73" s="13">
        <v>96.057000000000002</v>
      </c>
      <c r="C73" s="13">
        <v>97.912000000000006</v>
      </c>
      <c r="D73" s="13">
        <v>121.898</v>
      </c>
      <c r="E73" s="13">
        <v>108.884</v>
      </c>
      <c r="F73" s="13">
        <v>92.02</v>
      </c>
      <c r="G73" s="13">
        <v>104.60899999999999</v>
      </c>
      <c r="H73" s="13">
        <v>112.098</v>
      </c>
      <c r="I73" s="13">
        <v>110.46</v>
      </c>
      <c r="J73" s="13">
        <v>168.12799999999999</v>
      </c>
      <c r="K73" s="13">
        <v>487.75099999999998</v>
      </c>
      <c r="L73" s="32">
        <v>133.37</v>
      </c>
      <c r="M73" s="32">
        <v>132.38</v>
      </c>
      <c r="O73" s="32">
        <f t="shared" si="3"/>
        <v>109.40431519699813</v>
      </c>
      <c r="P73" s="32">
        <f t="shared" si="4"/>
        <v>102.68136335209506</v>
      </c>
      <c r="Q73" s="33">
        <v>166.24090000000001</v>
      </c>
      <c r="R73" s="34">
        <v>334.66</v>
      </c>
      <c r="S73" s="42">
        <v>141.01</v>
      </c>
      <c r="T73" s="41">
        <v>120.680720357</v>
      </c>
      <c r="U73" s="46">
        <f t="shared" si="5"/>
        <v>78.764484990871168</v>
      </c>
      <c r="V73" s="54">
        <v>1.2791999999999999</v>
      </c>
      <c r="W73" s="36">
        <v>1.7097</v>
      </c>
      <c r="X73" s="48">
        <v>139.94999999999999</v>
      </c>
      <c r="Y73" s="48">
        <v>131.35</v>
      </c>
      <c r="Z73" s="48">
        <v>134.66363998889244</v>
      </c>
    </row>
    <row r="74" spans="1:26">
      <c r="A74" s="14">
        <v>38321</v>
      </c>
      <c r="B74" s="13">
        <v>98.850999999999999</v>
      </c>
      <c r="C74" s="13">
        <v>100.60899999999999</v>
      </c>
      <c r="D74" s="13">
        <v>125.608</v>
      </c>
      <c r="E74" s="13">
        <v>114.795</v>
      </c>
      <c r="F74" s="13">
        <v>91.695999999999998</v>
      </c>
      <c r="G74" s="13">
        <v>104.61799999999999</v>
      </c>
      <c r="H74" s="13">
        <v>115.88</v>
      </c>
      <c r="I74" s="13">
        <v>111.764</v>
      </c>
      <c r="J74" s="13">
        <v>175.822</v>
      </c>
      <c r="K74" s="13">
        <v>500.68099999999998</v>
      </c>
      <c r="L74" s="32">
        <v>134.88999999999999</v>
      </c>
      <c r="M74" s="32">
        <v>133.81</v>
      </c>
      <c r="O74" s="32">
        <f t="shared" si="3"/>
        <v>103.98976211984341</v>
      </c>
      <c r="P74" s="32">
        <f t="shared" si="4"/>
        <v>98.389039445950004</v>
      </c>
      <c r="Q74" s="33">
        <v>167.8442</v>
      </c>
      <c r="R74" s="34">
        <v>339.43</v>
      </c>
      <c r="S74" s="42">
        <v>142.44</v>
      </c>
      <c r="T74" s="41">
        <v>120.904643921</v>
      </c>
      <c r="U74" s="46">
        <f t="shared" si="5"/>
        <v>78.707573754636798</v>
      </c>
      <c r="V74" s="54">
        <v>1.3284</v>
      </c>
      <c r="W74" s="36">
        <v>1.7184999999999999</v>
      </c>
      <c r="X74" s="48">
        <v>138.13999999999999</v>
      </c>
      <c r="Y74" s="48">
        <v>130.69999999999999</v>
      </c>
      <c r="Z74" s="48">
        <v>135.25896549734333</v>
      </c>
    </row>
    <row r="75" spans="1:26">
      <c r="A75" s="14">
        <v>38352</v>
      </c>
      <c r="B75" s="13">
        <v>101.63800000000001</v>
      </c>
      <c r="C75" s="13">
        <v>102.54300000000001</v>
      </c>
      <c r="D75" s="13">
        <v>128.47399999999999</v>
      </c>
      <c r="E75" s="13">
        <v>118.17400000000001</v>
      </c>
      <c r="F75" s="13">
        <v>92.725999999999999</v>
      </c>
      <c r="G75" s="13">
        <v>105.78700000000001</v>
      </c>
      <c r="H75" s="13">
        <v>117.092</v>
      </c>
      <c r="I75" s="13">
        <v>114.48</v>
      </c>
      <c r="J75" s="13">
        <v>180.19200000000001</v>
      </c>
      <c r="K75" s="13">
        <v>510.36500000000001</v>
      </c>
      <c r="L75" s="32">
        <v>135.81</v>
      </c>
      <c r="M75" s="32">
        <v>134.66</v>
      </c>
      <c r="N75" s="32">
        <v>100</v>
      </c>
      <c r="O75" s="32">
        <f t="shared" si="3"/>
        <v>102.83902367082074</v>
      </c>
      <c r="P75" s="32">
        <f t="shared" si="4"/>
        <v>96.578423420101757</v>
      </c>
      <c r="Q75" s="33">
        <v>171.14850000000001</v>
      </c>
      <c r="R75" s="34">
        <v>322.91000000000003</v>
      </c>
      <c r="S75" s="42">
        <v>143.43</v>
      </c>
      <c r="T75" s="41">
        <v>121.117276401</v>
      </c>
      <c r="U75" s="46">
        <f t="shared" si="5"/>
        <v>78.254218231815756</v>
      </c>
      <c r="V75" s="54">
        <v>1.3561000000000001</v>
      </c>
      <c r="W75" s="36">
        <v>1.7361</v>
      </c>
      <c r="X75" s="48">
        <v>139.46</v>
      </c>
      <c r="Y75" s="48">
        <v>130.97</v>
      </c>
      <c r="Z75" s="48">
        <v>135.85714827225533</v>
      </c>
    </row>
    <row r="76" spans="1:26">
      <c r="A76" s="14">
        <v>38383</v>
      </c>
      <c r="B76" s="13">
        <v>103.697</v>
      </c>
      <c r="C76" s="13">
        <v>104.95399999999999</v>
      </c>
      <c r="D76" s="13">
        <v>132.09899999999999</v>
      </c>
      <c r="E76" s="13">
        <v>125.068</v>
      </c>
      <c r="F76" s="13">
        <v>94.218000000000004</v>
      </c>
      <c r="G76" s="13">
        <v>107.96899999999999</v>
      </c>
      <c r="H76" s="13">
        <v>116.949</v>
      </c>
      <c r="I76" s="13">
        <v>117.236</v>
      </c>
      <c r="J76" s="13">
        <v>188.48699999999999</v>
      </c>
      <c r="K76" s="13">
        <v>568.55899999999997</v>
      </c>
      <c r="L76" s="32">
        <v>137.57</v>
      </c>
      <c r="M76" s="32">
        <v>136.28</v>
      </c>
      <c r="N76" s="32">
        <v>101.42</v>
      </c>
      <c r="O76" s="32">
        <f t="shared" si="3"/>
        <v>107.63393883651415</v>
      </c>
      <c r="P76" s="32">
        <f t="shared" si="4"/>
        <v>100.33724227791829</v>
      </c>
      <c r="Q76" s="33">
        <v>172.37610000000001</v>
      </c>
      <c r="R76" s="34">
        <v>323.37</v>
      </c>
      <c r="S76" s="42">
        <v>144.38</v>
      </c>
      <c r="T76" s="41">
        <v>121.33472992599999</v>
      </c>
      <c r="U76" s="46">
        <f t="shared" si="5"/>
        <v>81.125735311679833</v>
      </c>
      <c r="V76" s="54">
        <v>1.3047</v>
      </c>
      <c r="W76" s="36">
        <v>1.6820999999999999</v>
      </c>
      <c r="X76" s="48">
        <v>140.43</v>
      </c>
      <c r="Y76" s="48">
        <v>130.91</v>
      </c>
      <c r="Z76" s="48">
        <v>136.46159936777664</v>
      </c>
    </row>
    <row r="77" spans="1:26">
      <c r="A77" s="14">
        <v>38411</v>
      </c>
      <c r="B77" s="13">
        <v>106.65600000000001</v>
      </c>
      <c r="C77" s="13">
        <v>108.242</v>
      </c>
      <c r="D77" s="13">
        <v>136.73099999999999</v>
      </c>
      <c r="E77" s="13">
        <v>129.54300000000001</v>
      </c>
      <c r="F77" s="13">
        <v>94.667000000000002</v>
      </c>
      <c r="G77" s="13">
        <v>109.39400000000001</v>
      </c>
      <c r="H77" s="13">
        <v>117.71299999999999</v>
      </c>
      <c r="I77" s="13">
        <v>118.312</v>
      </c>
      <c r="J77" s="13">
        <v>201.36099999999999</v>
      </c>
      <c r="K77" s="13">
        <v>637.75300000000004</v>
      </c>
      <c r="L77" s="32">
        <v>136.76</v>
      </c>
      <c r="M77" s="32">
        <v>135.51</v>
      </c>
      <c r="N77" s="32">
        <v>100.79</v>
      </c>
      <c r="O77" s="32">
        <f t="shared" si="3"/>
        <v>105.43280871670702</v>
      </c>
      <c r="P77" s="32">
        <f t="shared" si="4"/>
        <v>98.834745762711862</v>
      </c>
      <c r="Q77" s="33">
        <v>173.85300000000001</v>
      </c>
      <c r="R77" s="34">
        <v>329.83</v>
      </c>
      <c r="S77" s="42">
        <v>143.86000000000001</v>
      </c>
      <c r="T77" s="41">
        <v>121.529179347</v>
      </c>
      <c r="U77" s="46">
        <f t="shared" si="5"/>
        <v>82.05522468358582</v>
      </c>
      <c r="V77" s="54">
        <v>1.3216000000000001</v>
      </c>
      <c r="W77" s="36">
        <v>1.6707000000000001</v>
      </c>
      <c r="X77" s="48">
        <v>139.34</v>
      </c>
      <c r="Y77" s="48">
        <v>130.62</v>
      </c>
      <c r="Z77" s="48">
        <v>137.08966387886684</v>
      </c>
    </row>
    <row r="78" spans="1:26">
      <c r="A78" s="14">
        <v>38442</v>
      </c>
      <c r="B78" s="13">
        <v>106.30500000000001</v>
      </c>
      <c r="C78" s="13">
        <v>107.79900000000001</v>
      </c>
      <c r="D78" s="13">
        <v>135.83000000000001</v>
      </c>
      <c r="E78" s="13">
        <v>129.583</v>
      </c>
      <c r="F78" s="13">
        <v>95.299000000000007</v>
      </c>
      <c r="G78" s="13">
        <v>110.18899999999999</v>
      </c>
      <c r="H78" s="13">
        <v>116.687</v>
      </c>
      <c r="I78" s="13">
        <v>117.881</v>
      </c>
      <c r="J78" s="13">
        <v>192.10400000000001</v>
      </c>
      <c r="K78" s="13">
        <v>702.69200000000001</v>
      </c>
      <c r="L78" s="32">
        <v>137.52000000000001</v>
      </c>
      <c r="M78" s="32">
        <v>136.29</v>
      </c>
      <c r="N78" s="32">
        <v>101.31</v>
      </c>
      <c r="O78" s="32">
        <f t="shared" si="3"/>
        <v>107.15167412436351</v>
      </c>
      <c r="P78" s="32">
        <f t="shared" si="4"/>
        <v>100.77920074062644</v>
      </c>
      <c r="Q78" s="33">
        <v>167.9683</v>
      </c>
      <c r="R78" s="34">
        <v>330.12</v>
      </c>
      <c r="S78" s="42">
        <v>144.63999999999999</v>
      </c>
      <c r="T78" s="41">
        <v>121.744395126</v>
      </c>
      <c r="U78" s="46">
        <f t="shared" si="5"/>
        <v>82.039808356653523</v>
      </c>
      <c r="V78" s="54">
        <v>1.2962</v>
      </c>
      <c r="W78" s="36">
        <v>1.679</v>
      </c>
      <c r="X78" s="48">
        <v>138.88999999999999</v>
      </c>
      <c r="Y78" s="48">
        <v>130.63</v>
      </c>
      <c r="Z78" s="48">
        <v>137.74483823082127</v>
      </c>
    </row>
    <row r="79" spans="1:26">
      <c r="A79" s="14">
        <v>38471</v>
      </c>
      <c r="B79" s="13">
        <v>102.971</v>
      </c>
      <c r="C79" s="13">
        <v>105.946</v>
      </c>
      <c r="D79" s="13">
        <v>132.39400000000001</v>
      </c>
      <c r="E79" s="13">
        <v>126.092</v>
      </c>
      <c r="F79" s="13">
        <v>94.016000000000005</v>
      </c>
      <c r="G79" s="13">
        <v>109.095</v>
      </c>
      <c r="H79" s="13">
        <v>110.988</v>
      </c>
      <c r="I79" s="13">
        <v>116.405</v>
      </c>
      <c r="J79" s="13">
        <v>188.244</v>
      </c>
      <c r="K79" s="13">
        <v>760.46299999999997</v>
      </c>
      <c r="L79" s="32">
        <v>139.58000000000001</v>
      </c>
      <c r="M79" s="32">
        <v>138.37</v>
      </c>
      <c r="N79" s="32">
        <v>102.78</v>
      </c>
      <c r="O79" s="32">
        <f t="shared" si="3"/>
        <v>109.75685543385379</v>
      </c>
      <c r="P79" s="32">
        <f t="shared" si="4"/>
        <v>102.04303581138818</v>
      </c>
      <c r="Q79" s="33">
        <v>171.55680000000001</v>
      </c>
      <c r="R79" s="34">
        <v>337.53</v>
      </c>
      <c r="S79" s="42">
        <v>146.75</v>
      </c>
      <c r="T79" s="41">
        <v>121.947935194</v>
      </c>
      <c r="U79" s="46">
        <f t="shared" si="5"/>
        <v>83.904810437726709</v>
      </c>
      <c r="V79" s="54">
        <v>1.2873000000000001</v>
      </c>
      <c r="W79" s="36">
        <v>1.6493</v>
      </c>
      <c r="X79" s="48">
        <v>141.29</v>
      </c>
      <c r="Y79" s="48">
        <v>131.36000000000001</v>
      </c>
      <c r="Z79" s="48">
        <v>138.38420385494265</v>
      </c>
    </row>
    <row r="80" spans="1:26">
      <c r="A80" s="14">
        <v>38503</v>
      </c>
      <c r="B80" s="13">
        <v>109.10899999999999</v>
      </c>
      <c r="C80" s="13">
        <v>111.319</v>
      </c>
      <c r="D80" s="13">
        <v>138.94200000000001</v>
      </c>
      <c r="E80" s="13">
        <v>132.886</v>
      </c>
      <c r="F80" s="13">
        <v>101.45399999999999</v>
      </c>
      <c r="G80" s="13">
        <v>116.316</v>
      </c>
      <c r="H80" s="13">
        <v>123.336</v>
      </c>
      <c r="I80" s="13">
        <v>120.895</v>
      </c>
      <c r="J80" s="13">
        <v>203.74100000000001</v>
      </c>
      <c r="K80" s="13">
        <v>754.55899999999997</v>
      </c>
      <c r="L80" s="32">
        <v>141.13999999999999</v>
      </c>
      <c r="M80" s="32">
        <v>139.94</v>
      </c>
      <c r="N80" s="32">
        <v>103.92</v>
      </c>
      <c r="O80" s="32">
        <f t="shared" si="3"/>
        <v>116.18591045746325</v>
      </c>
      <c r="P80" s="32">
        <f t="shared" si="4"/>
        <v>107.14227675306738</v>
      </c>
      <c r="Q80" s="33">
        <v>176.9298</v>
      </c>
      <c r="R80" s="34">
        <v>338.34</v>
      </c>
      <c r="S80" s="42">
        <v>148.04</v>
      </c>
      <c r="T80" s="41">
        <v>122.172615214</v>
      </c>
      <c r="U80" s="46">
        <f t="shared" si="5"/>
        <v>85.360432984078912</v>
      </c>
      <c r="V80" s="54">
        <v>1.2306999999999999</v>
      </c>
      <c r="W80" s="36">
        <v>1.6287</v>
      </c>
      <c r="X80" s="48">
        <v>142.99</v>
      </c>
      <c r="Y80" s="48">
        <v>131.86000000000001</v>
      </c>
      <c r="Z80" s="48">
        <v>139.02653720116933</v>
      </c>
    </row>
    <row r="81" spans="1:26">
      <c r="A81" s="14">
        <v>38533</v>
      </c>
      <c r="B81" s="13">
        <v>113.21299999999999</v>
      </c>
      <c r="C81" s="13">
        <v>115.145</v>
      </c>
      <c r="D81" s="13">
        <v>144.83799999999999</v>
      </c>
      <c r="E81" s="13">
        <v>139.239</v>
      </c>
      <c r="F81" s="13">
        <v>104.054</v>
      </c>
      <c r="G81" s="13">
        <v>119.699</v>
      </c>
      <c r="H81" s="13">
        <v>129.857</v>
      </c>
      <c r="I81" s="13">
        <v>124.839</v>
      </c>
      <c r="J81" s="13">
        <v>214.97</v>
      </c>
      <c r="K81" s="13">
        <v>904.84299999999996</v>
      </c>
      <c r="L81" s="32">
        <v>142.71</v>
      </c>
      <c r="M81" s="32">
        <v>141.51</v>
      </c>
      <c r="N81" s="32">
        <v>105.06</v>
      </c>
      <c r="O81" s="32">
        <f t="shared" si="3"/>
        <v>118.97949057227919</v>
      </c>
      <c r="P81" s="32">
        <f t="shared" si="4"/>
        <v>109.26232219649354</v>
      </c>
      <c r="Q81" s="33">
        <v>179.9691</v>
      </c>
      <c r="R81" s="34">
        <v>359.49</v>
      </c>
      <c r="S81" s="42">
        <v>149.72</v>
      </c>
      <c r="T81" s="41">
        <v>122.382650106</v>
      </c>
      <c r="U81" s="46">
        <f t="shared" si="5"/>
        <v>88.086089319392926</v>
      </c>
      <c r="V81" s="54">
        <v>1.2092000000000001</v>
      </c>
      <c r="W81" s="36">
        <v>1.5855999999999999</v>
      </c>
      <c r="X81" s="48">
        <v>143.87</v>
      </c>
      <c r="Y81" s="48">
        <v>132.12</v>
      </c>
      <c r="Z81" s="48">
        <v>139.66930322482941</v>
      </c>
    </row>
    <row r="82" spans="1:26">
      <c r="A82" s="14">
        <v>38562</v>
      </c>
      <c r="B82" s="13">
        <v>118.241</v>
      </c>
      <c r="C82" s="13">
        <v>118.956</v>
      </c>
      <c r="D82" s="13">
        <v>149.55199999999999</v>
      </c>
      <c r="E82" s="13">
        <v>146.69</v>
      </c>
      <c r="F82" s="13">
        <v>107.71</v>
      </c>
      <c r="G82" s="13">
        <v>122.52200000000001</v>
      </c>
      <c r="H82" s="13">
        <v>137.00700000000001</v>
      </c>
      <c r="I82" s="13">
        <v>126.57899999999999</v>
      </c>
      <c r="J82" s="13">
        <v>229.423</v>
      </c>
      <c r="K82" s="13">
        <v>857.00800000000004</v>
      </c>
      <c r="L82" s="32">
        <v>142.03</v>
      </c>
      <c r="M82" s="32">
        <v>140.81</v>
      </c>
      <c r="N82" s="32">
        <v>104.59</v>
      </c>
      <c r="O82" s="32">
        <f t="shared" si="3"/>
        <v>116.99357178177024</v>
      </c>
      <c r="P82" s="32">
        <f t="shared" si="4"/>
        <v>108.57095763969014</v>
      </c>
      <c r="Q82" s="33">
        <v>178.97880000000001</v>
      </c>
      <c r="R82" s="34">
        <v>354.13</v>
      </c>
      <c r="S82" s="42">
        <v>149.30000000000001</v>
      </c>
      <c r="T82" s="41">
        <v>122.58715509699999</v>
      </c>
      <c r="U82" s="46">
        <f t="shared" si="5"/>
        <v>87.460541002632809</v>
      </c>
      <c r="V82" s="54">
        <v>1.2134</v>
      </c>
      <c r="W82" s="36">
        <v>1.6043000000000001</v>
      </c>
      <c r="X82" s="48">
        <v>141.96</v>
      </c>
      <c r="Y82" s="48">
        <v>131.74</v>
      </c>
      <c r="Z82" s="48">
        <v>140.31294593052382</v>
      </c>
    </row>
    <row r="83" spans="1:26">
      <c r="A83" s="14">
        <v>38595</v>
      </c>
      <c r="B83" s="13">
        <v>117.199</v>
      </c>
      <c r="C83" s="13">
        <v>119.264</v>
      </c>
      <c r="D83" s="13">
        <v>149.82599999999999</v>
      </c>
      <c r="E83" s="13">
        <v>149.83500000000001</v>
      </c>
      <c r="F83" s="13">
        <v>105.806</v>
      </c>
      <c r="G83" s="13">
        <v>120.343</v>
      </c>
      <c r="H83" s="13">
        <v>134.178</v>
      </c>
      <c r="I83" s="13">
        <v>131.27199999999999</v>
      </c>
      <c r="J83" s="13">
        <v>228.62700000000001</v>
      </c>
      <c r="K83" s="13">
        <v>935.72500000000002</v>
      </c>
      <c r="L83" s="32">
        <v>143.47999999999999</v>
      </c>
      <c r="M83" s="32">
        <v>142.22999999999999</v>
      </c>
      <c r="N83" s="32">
        <v>105.69</v>
      </c>
      <c r="O83" s="32">
        <f t="shared" si="3"/>
        <v>116.84764991896272</v>
      </c>
      <c r="P83" s="32">
        <f t="shared" si="4"/>
        <v>107.42301458670988</v>
      </c>
      <c r="Q83" s="33">
        <v>182.44450000000001</v>
      </c>
      <c r="R83" s="34">
        <v>351.54</v>
      </c>
      <c r="S83" s="42">
        <v>150.24</v>
      </c>
      <c r="T83" s="41">
        <v>122.81993803100001</v>
      </c>
      <c r="U83" s="46">
        <f t="shared" si="5"/>
        <v>86.165863600567931</v>
      </c>
      <c r="V83" s="54">
        <v>1.234</v>
      </c>
      <c r="W83" s="36">
        <v>1.6358999999999999</v>
      </c>
      <c r="X83" s="48">
        <v>144.19</v>
      </c>
      <c r="Y83" s="48">
        <v>132.56</v>
      </c>
      <c r="Z83" s="48">
        <v>140.95873626416906</v>
      </c>
    </row>
    <row r="84" spans="1:26">
      <c r="A84" s="14">
        <v>38625</v>
      </c>
      <c r="B84" s="13">
        <v>122.753</v>
      </c>
      <c r="C84" s="13">
        <v>124.614</v>
      </c>
      <c r="D84" s="13">
        <v>157.27099999999999</v>
      </c>
      <c r="E84" s="13">
        <v>156.66499999999999</v>
      </c>
      <c r="F84" s="13">
        <v>109.193</v>
      </c>
      <c r="G84" s="13">
        <v>124.797</v>
      </c>
      <c r="H84" s="13">
        <v>138.16999999999999</v>
      </c>
      <c r="I84" s="13">
        <v>146.12100000000001</v>
      </c>
      <c r="J84" s="13">
        <v>254.96299999999999</v>
      </c>
      <c r="K84" s="13">
        <v>1033.49</v>
      </c>
      <c r="L84" s="32">
        <v>143.38999999999999</v>
      </c>
      <c r="M84" s="32">
        <v>142.09</v>
      </c>
      <c r="N84" s="32">
        <v>105.69</v>
      </c>
      <c r="O84" s="32">
        <f t="shared" si="3"/>
        <v>118.33679833679835</v>
      </c>
      <c r="P84" s="32">
        <f t="shared" si="4"/>
        <v>109.95426195426197</v>
      </c>
      <c r="Q84" s="33">
        <v>185.2081</v>
      </c>
      <c r="R84" s="34">
        <v>389.6</v>
      </c>
      <c r="S84" s="42">
        <v>150.13999999999999</v>
      </c>
      <c r="T84" s="41">
        <v>123.033922129</v>
      </c>
      <c r="U84" s="46">
        <f t="shared" si="5"/>
        <v>89.711208974605427</v>
      </c>
      <c r="V84" s="54">
        <v>1.2024999999999999</v>
      </c>
      <c r="W84" s="36">
        <v>1.5785</v>
      </c>
      <c r="X84" s="48">
        <v>142.30000000000001</v>
      </c>
      <c r="Y84" s="48">
        <v>132.22</v>
      </c>
      <c r="Z84" s="48">
        <v>141.60914336641466</v>
      </c>
    </row>
    <row r="85" spans="1:26">
      <c r="A85" s="14">
        <v>38656</v>
      </c>
      <c r="B85" s="13">
        <v>118.739</v>
      </c>
      <c r="C85" s="13">
        <v>121.497</v>
      </c>
      <c r="D85" s="13">
        <v>153.11000000000001</v>
      </c>
      <c r="E85" s="13">
        <v>148.511</v>
      </c>
      <c r="F85" s="13">
        <v>107.723</v>
      </c>
      <c r="G85" s="13">
        <v>122.64700000000001</v>
      </c>
      <c r="H85" s="13">
        <v>134.358</v>
      </c>
      <c r="I85" s="13">
        <v>143.51</v>
      </c>
      <c r="J85" s="13">
        <v>239.876</v>
      </c>
      <c r="K85" s="13">
        <v>1053.7550000000001</v>
      </c>
      <c r="L85" s="32">
        <v>141.83000000000001</v>
      </c>
      <c r="M85" s="32">
        <v>140.58000000000001</v>
      </c>
      <c r="N85" s="32">
        <v>104.5</v>
      </c>
      <c r="O85" s="32">
        <f t="shared" si="3"/>
        <v>117.89350692705725</v>
      </c>
      <c r="P85" s="32">
        <f t="shared" si="4"/>
        <v>110.34885661826073</v>
      </c>
      <c r="Q85" s="33">
        <v>181.8553</v>
      </c>
      <c r="R85" s="34">
        <v>388.19</v>
      </c>
      <c r="S85" s="42">
        <v>148.47999999999999</v>
      </c>
      <c r="T85" s="41">
        <v>123.253755529</v>
      </c>
      <c r="U85" s="46">
        <f t="shared" si="5"/>
        <v>88.702173229766913</v>
      </c>
      <c r="V85" s="54">
        <v>1.1981999999999999</v>
      </c>
      <c r="W85" s="36">
        <v>1.6037999999999999</v>
      </c>
      <c r="X85" s="48">
        <v>141.26</v>
      </c>
      <c r="Y85" s="48">
        <v>132.22</v>
      </c>
      <c r="Z85" s="48">
        <v>142.26054542590018</v>
      </c>
    </row>
    <row r="86" spans="1:26">
      <c r="A86" s="14">
        <v>38686</v>
      </c>
      <c r="B86" s="13">
        <v>123.477</v>
      </c>
      <c r="C86" s="13">
        <v>125.547</v>
      </c>
      <c r="D86" s="13">
        <v>160.33099999999999</v>
      </c>
      <c r="E86" s="13">
        <v>154.41499999999999</v>
      </c>
      <c r="F86" s="13">
        <v>113.95399999999999</v>
      </c>
      <c r="G86" s="13">
        <v>129.46299999999999</v>
      </c>
      <c r="H86" s="13">
        <v>143.29</v>
      </c>
      <c r="I86" s="13">
        <v>151.74700000000001</v>
      </c>
      <c r="J86" s="13">
        <v>263.87900000000002</v>
      </c>
      <c r="K86" s="13">
        <v>1057.0619999999999</v>
      </c>
      <c r="L86" s="32">
        <v>141.69999999999999</v>
      </c>
      <c r="M86" s="32">
        <v>140.47</v>
      </c>
      <c r="N86" s="32">
        <v>104.38</v>
      </c>
      <c r="O86" s="32">
        <f t="shared" si="3"/>
        <v>120.36644329459665</v>
      </c>
      <c r="P86" s="32">
        <f t="shared" si="4"/>
        <v>112.5031809313767</v>
      </c>
      <c r="Q86" s="33">
        <v>184.3629</v>
      </c>
      <c r="R86" s="34">
        <v>419.2</v>
      </c>
      <c r="S86" s="42">
        <v>148.21</v>
      </c>
      <c r="T86" s="41">
        <v>123.46839252700001</v>
      </c>
      <c r="U86" s="46">
        <f t="shared" si="5"/>
        <v>89.579603601744324</v>
      </c>
      <c r="V86" s="54">
        <v>1.1789000000000001</v>
      </c>
      <c r="W86" s="36">
        <v>1.5953999999999999</v>
      </c>
      <c r="X86" s="48">
        <v>141.9</v>
      </c>
      <c r="Y86" s="48">
        <v>132.63</v>
      </c>
      <c r="Z86" s="48">
        <v>142.91529958622289</v>
      </c>
    </row>
    <row r="87" spans="1:26">
      <c r="A87" s="14">
        <v>38716</v>
      </c>
      <c r="B87" s="13">
        <v>128.33799999999999</v>
      </c>
      <c r="C87" s="13">
        <v>129.90100000000001</v>
      </c>
      <c r="D87" s="13">
        <v>165.66300000000001</v>
      </c>
      <c r="E87" s="13">
        <v>162.60400000000001</v>
      </c>
      <c r="F87" s="13">
        <v>114.262</v>
      </c>
      <c r="G87" s="13">
        <v>130.517</v>
      </c>
      <c r="H87" s="13">
        <v>143.59399999999999</v>
      </c>
      <c r="I87" s="13">
        <v>162.27199999999999</v>
      </c>
      <c r="J87" s="13">
        <v>279.36900000000003</v>
      </c>
      <c r="K87" s="13">
        <v>1015.919</v>
      </c>
      <c r="L87" s="32">
        <v>143.09</v>
      </c>
      <c r="M87" s="32">
        <v>141.81</v>
      </c>
      <c r="N87" s="32">
        <v>105.43</v>
      </c>
      <c r="O87" s="32">
        <f t="shared" si="3"/>
        <v>121.03663683943945</v>
      </c>
      <c r="P87" s="32">
        <f t="shared" si="4"/>
        <v>112.40081040013506</v>
      </c>
      <c r="Q87" s="33">
        <v>185.94980000000001</v>
      </c>
      <c r="R87" s="34">
        <v>436.01</v>
      </c>
      <c r="S87" s="42">
        <v>149.22</v>
      </c>
      <c r="T87" s="41">
        <v>123.699687725</v>
      </c>
      <c r="U87" s="46">
        <f t="shared" si="5"/>
        <v>88.823544487429686</v>
      </c>
      <c r="V87" s="54">
        <v>1.1846000000000001</v>
      </c>
      <c r="W87" s="36">
        <v>1.6164000000000001</v>
      </c>
      <c r="X87" s="48">
        <v>143.38</v>
      </c>
      <c r="Y87" s="48">
        <v>133.15</v>
      </c>
      <c r="Z87" s="48">
        <v>143.57437730948135</v>
      </c>
    </row>
    <row r="88" spans="1:26">
      <c r="A88" s="14">
        <v>38748</v>
      </c>
      <c r="B88" s="13">
        <v>133.607</v>
      </c>
      <c r="C88" s="13">
        <v>134.441</v>
      </c>
      <c r="D88" s="13">
        <v>172.00700000000001</v>
      </c>
      <c r="E88" s="13">
        <v>174.14400000000001</v>
      </c>
      <c r="F88" s="13">
        <v>114.44199999999999</v>
      </c>
      <c r="G88" s="13">
        <v>130.392</v>
      </c>
      <c r="H88" s="13">
        <v>151.15899999999999</v>
      </c>
      <c r="I88" s="13">
        <v>166.07900000000001</v>
      </c>
      <c r="J88" s="13">
        <v>301.851</v>
      </c>
      <c r="K88" s="13">
        <v>977.52</v>
      </c>
      <c r="L88" s="32">
        <v>142.1</v>
      </c>
      <c r="M88" s="32">
        <v>140.88999999999999</v>
      </c>
      <c r="N88" s="32">
        <v>104.66</v>
      </c>
      <c r="O88" s="32">
        <f t="shared" si="3"/>
        <v>117.66691364122831</v>
      </c>
      <c r="P88" s="32">
        <f t="shared" si="4"/>
        <v>109.78842512554543</v>
      </c>
      <c r="Q88" s="33">
        <v>186.90889999999999</v>
      </c>
      <c r="R88" s="34">
        <v>469.33</v>
      </c>
      <c r="S88" s="42">
        <v>148.13999999999999</v>
      </c>
      <c r="T88" s="41">
        <v>123.95599521299999</v>
      </c>
      <c r="U88" s="46">
        <f t="shared" si="5"/>
        <v>90.039615774493839</v>
      </c>
      <c r="V88" s="54">
        <v>1.2146999999999999</v>
      </c>
      <c r="W88" s="36">
        <v>1.6019000000000001</v>
      </c>
      <c r="X88" s="48">
        <v>142.93</v>
      </c>
      <c r="Y88" s="48">
        <v>133.36000000000001</v>
      </c>
      <c r="Z88" s="48">
        <v>144.23446050916169</v>
      </c>
    </row>
    <row r="89" spans="1:26">
      <c r="A89" s="14">
        <v>38776</v>
      </c>
      <c r="B89" s="13">
        <v>137.38900000000001</v>
      </c>
      <c r="C89" s="13">
        <v>137.05000000000001</v>
      </c>
      <c r="D89" s="13">
        <v>176.63</v>
      </c>
      <c r="E89" s="13">
        <v>181.727</v>
      </c>
      <c r="F89" s="13">
        <v>116.53</v>
      </c>
      <c r="G89" s="13">
        <v>133.965</v>
      </c>
      <c r="H89" s="13">
        <v>153.42400000000001</v>
      </c>
      <c r="I89" s="13">
        <v>167.81200000000001</v>
      </c>
      <c r="J89" s="13">
        <v>307.13900000000001</v>
      </c>
      <c r="K89" s="13">
        <v>936.93799999999999</v>
      </c>
      <c r="L89" s="32">
        <v>142.31</v>
      </c>
      <c r="M89" s="32">
        <v>141.09</v>
      </c>
      <c r="N89" s="32">
        <v>104.83</v>
      </c>
      <c r="O89" s="32">
        <f t="shared" si="3"/>
        <v>120.03688799463447</v>
      </c>
      <c r="P89" s="32">
        <f t="shared" si="4"/>
        <v>111.8963782696177</v>
      </c>
      <c r="Q89" s="33">
        <v>189.7859</v>
      </c>
      <c r="R89" s="34">
        <v>470.57</v>
      </c>
      <c r="S89" s="42">
        <v>148.26</v>
      </c>
      <c r="T89" s="41">
        <v>124.182718115</v>
      </c>
      <c r="U89" s="46">
        <f t="shared" si="5"/>
        <v>90.171446065653583</v>
      </c>
      <c r="V89" s="54">
        <v>1.1928000000000001</v>
      </c>
      <c r="W89" s="36">
        <v>1.6069</v>
      </c>
      <c r="X89" s="48">
        <v>143.18</v>
      </c>
      <c r="Y89" s="48">
        <v>133.47</v>
      </c>
      <c r="Z89" s="48">
        <v>144.89649668289874</v>
      </c>
    </row>
    <row r="90" spans="1:26">
      <c r="A90" s="14">
        <v>38807</v>
      </c>
      <c r="B90" s="13">
        <v>141.35900000000001</v>
      </c>
      <c r="C90" s="13">
        <v>140.333</v>
      </c>
      <c r="D90" s="13">
        <v>179.88800000000001</v>
      </c>
      <c r="E90" s="13">
        <v>188.41800000000001</v>
      </c>
      <c r="F90" s="13">
        <v>116.3</v>
      </c>
      <c r="G90" s="13">
        <v>133.63200000000001</v>
      </c>
      <c r="H90" s="13">
        <v>157.98099999999999</v>
      </c>
      <c r="I90" s="13">
        <v>168.91399999999999</v>
      </c>
      <c r="J90" s="13">
        <v>305.30799999999999</v>
      </c>
      <c r="K90" s="13">
        <v>894.25199999999995</v>
      </c>
      <c r="L90" s="32">
        <v>140.29</v>
      </c>
      <c r="M90" s="32">
        <v>139.13999999999999</v>
      </c>
      <c r="N90" s="32">
        <v>103.25</v>
      </c>
      <c r="O90" s="32">
        <f t="shared" si="3"/>
        <v>116.93488487249319</v>
      </c>
      <c r="P90" s="32">
        <f t="shared" si="4"/>
        <v>110.29957910373855</v>
      </c>
      <c r="Q90" s="33">
        <v>185.22309999999999</v>
      </c>
      <c r="R90" s="34">
        <v>479.41</v>
      </c>
      <c r="S90" s="42">
        <v>146.18</v>
      </c>
      <c r="T90" s="41">
        <v>124.451779038</v>
      </c>
      <c r="U90" s="46">
        <f t="shared" si="5"/>
        <v>85.978126324436147</v>
      </c>
      <c r="V90" s="54">
        <v>1.2117</v>
      </c>
      <c r="W90" s="36">
        <v>1.6930000000000001</v>
      </c>
      <c r="X90" s="48">
        <v>141.69</v>
      </c>
      <c r="Y90" s="48">
        <v>133.65</v>
      </c>
      <c r="Z90" s="48">
        <v>145.56096786727039</v>
      </c>
    </row>
    <row r="91" spans="1:26">
      <c r="A91" s="14">
        <v>38835</v>
      </c>
      <c r="B91" s="13">
        <v>141.691</v>
      </c>
      <c r="C91" s="13">
        <v>141.85300000000001</v>
      </c>
      <c r="D91" s="13">
        <v>181.75299999999999</v>
      </c>
      <c r="E91" s="13">
        <v>193.10900000000001</v>
      </c>
      <c r="F91" s="13">
        <v>113.461</v>
      </c>
      <c r="G91" s="13">
        <v>131.869</v>
      </c>
      <c r="H91" s="13">
        <v>152.97499999999999</v>
      </c>
      <c r="I91" s="13">
        <v>168.94300000000001</v>
      </c>
      <c r="J91" s="13">
        <v>314.24200000000002</v>
      </c>
      <c r="K91" s="13">
        <v>845.702</v>
      </c>
      <c r="L91" s="32">
        <v>139.13</v>
      </c>
      <c r="M91" s="32">
        <v>138.09</v>
      </c>
      <c r="N91" s="32">
        <v>102.29</v>
      </c>
      <c r="O91" s="32">
        <f t="shared" si="3"/>
        <v>111.70835972134262</v>
      </c>
      <c r="P91" s="32">
        <f t="shared" si="4"/>
        <v>106.13521215959467</v>
      </c>
      <c r="Q91" s="33">
        <v>184.7448</v>
      </c>
      <c r="R91" s="34">
        <v>514.53</v>
      </c>
      <c r="S91" s="42">
        <v>145.13</v>
      </c>
      <c r="T91" s="41">
        <v>124.706382863</v>
      </c>
      <c r="U91" s="46">
        <f t="shared" si="5"/>
        <v>87.865686617740863</v>
      </c>
      <c r="V91" s="54">
        <v>1.2632000000000001</v>
      </c>
      <c r="W91" s="36">
        <v>1.6644000000000001</v>
      </c>
      <c r="X91" s="48">
        <v>141.11000000000001</v>
      </c>
      <c r="Y91" s="48">
        <v>134.07</v>
      </c>
      <c r="Z91" s="48">
        <v>146.2436488065679</v>
      </c>
    </row>
    <row r="92" spans="1:26">
      <c r="A92" s="14">
        <v>38868</v>
      </c>
      <c r="B92" s="13">
        <v>135.32900000000001</v>
      </c>
      <c r="C92" s="13">
        <v>135.517</v>
      </c>
      <c r="D92" s="13">
        <v>173.68199999999999</v>
      </c>
      <c r="E92" s="13">
        <v>181.376</v>
      </c>
      <c r="F92" s="13">
        <v>108.002</v>
      </c>
      <c r="G92" s="13">
        <v>126.22799999999999</v>
      </c>
      <c r="H92" s="13">
        <v>141.863</v>
      </c>
      <c r="I92" s="13">
        <v>155.518</v>
      </c>
      <c r="J92" s="13">
        <v>275.95100000000002</v>
      </c>
      <c r="K92" s="13">
        <v>779.16200000000003</v>
      </c>
      <c r="L92" s="32">
        <v>139.56</v>
      </c>
      <c r="M92" s="32">
        <v>138.56</v>
      </c>
      <c r="N92" s="32">
        <v>102.55</v>
      </c>
      <c r="O92" s="32">
        <f t="shared" si="3"/>
        <v>110.17636959575464</v>
      </c>
      <c r="P92" s="32">
        <f t="shared" si="4"/>
        <v>104.78383018573436</v>
      </c>
      <c r="Q92" s="33">
        <v>182.2388</v>
      </c>
      <c r="R92" s="34">
        <v>502.58</v>
      </c>
      <c r="S92" s="42">
        <v>145.91</v>
      </c>
      <c r="T92" s="41">
        <v>125.00139724899999</v>
      </c>
      <c r="U92" s="46">
        <f t="shared" si="5"/>
        <v>86.204265091651635</v>
      </c>
      <c r="V92" s="54">
        <v>1.2814000000000001</v>
      </c>
      <c r="W92" s="36">
        <v>1.7045999999999999</v>
      </c>
      <c r="X92" s="48">
        <v>141.18</v>
      </c>
      <c r="Y92" s="48">
        <v>134.27000000000001</v>
      </c>
      <c r="Z92" s="48">
        <v>146.94379027522936</v>
      </c>
    </row>
    <row r="93" spans="1:26">
      <c r="A93" s="14">
        <v>38898</v>
      </c>
      <c r="B93" s="13">
        <v>136.17099999999999</v>
      </c>
      <c r="C93" s="13">
        <v>136.63999999999999</v>
      </c>
      <c r="D93" s="13">
        <v>175.04499999999999</v>
      </c>
      <c r="E93" s="13">
        <v>178.98099999999999</v>
      </c>
      <c r="F93" s="13">
        <v>108.483</v>
      </c>
      <c r="G93" s="13">
        <v>127.27200000000001</v>
      </c>
      <c r="H93" s="13">
        <v>141.29900000000001</v>
      </c>
      <c r="I93" s="13">
        <v>155.18600000000001</v>
      </c>
      <c r="J93" s="13">
        <v>276.61500000000001</v>
      </c>
      <c r="K93" s="13">
        <v>763.95500000000004</v>
      </c>
      <c r="L93" s="32">
        <v>139.16999999999999</v>
      </c>
      <c r="M93" s="32">
        <v>138.13999999999999</v>
      </c>
      <c r="N93" s="32">
        <v>102.3</v>
      </c>
      <c r="O93" s="32">
        <f t="shared" si="3"/>
        <v>110.73494917904614</v>
      </c>
      <c r="P93" s="32">
        <f t="shared" si="4"/>
        <v>105.16810007818609</v>
      </c>
      <c r="Q93" s="33">
        <v>177.77189999999999</v>
      </c>
      <c r="R93" s="34">
        <v>480.14</v>
      </c>
      <c r="S93" s="42">
        <v>145.11000000000001</v>
      </c>
      <c r="T93" s="41">
        <v>125.28141693400001</v>
      </c>
      <c r="U93" s="46">
        <f t="shared" si="5"/>
        <v>85.810934949150308</v>
      </c>
      <c r="V93" s="54">
        <v>1.2789999999999999</v>
      </c>
      <c r="W93" s="36">
        <v>1.7206999999999999</v>
      </c>
      <c r="X93" s="48">
        <v>141.63</v>
      </c>
      <c r="Y93" s="48">
        <v>134.51</v>
      </c>
      <c r="Z93" s="48">
        <v>147.65487576700292</v>
      </c>
    </row>
    <row r="94" spans="1:26">
      <c r="A94" s="14">
        <v>38929</v>
      </c>
      <c r="B94" s="13">
        <v>137.643</v>
      </c>
      <c r="C94" s="13">
        <v>139.018</v>
      </c>
      <c r="D94" s="13">
        <v>178.98599999999999</v>
      </c>
      <c r="E94" s="13">
        <v>177.58099999999999</v>
      </c>
      <c r="F94" s="13">
        <v>109.057</v>
      </c>
      <c r="G94" s="13">
        <v>130.71199999999999</v>
      </c>
      <c r="H94" s="13">
        <v>137.501</v>
      </c>
      <c r="I94" s="13">
        <v>155.29900000000001</v>
      </c>
      <c r="J94" s="13">
        <v>281.30200000000002</v>
      </c>
      <c r="K94" s="13">
        <v>760.05799999999999</v>
      </c>
      <c r="L94" s="32">
        <v>140.69999999999999</v>
      </c>
      <c r="M94" s="32">
        <v>139.62</v>
      </c>
      <c r="N94" s="32">
        <v>103.47</v>
      </c>
      <c r="O94" s="32">
        <f t="shared" si="3"/>
        <v>112.29045903180322</v>
      </c>
      <c r="P94" s="32">
        <f t="shared" si="4"/>
        <v>106.14131286229046</v>
      </c>
      <c r="Q94" s="33">
        <v>183.14269999999999</v>
      </c>
      <c r="R94" s="34">
        <v>496.95</v>
      </c>
      <c r="S94" s="42">
        <v>146.72999999999999</v>
      </c>
      <c r="T94" s="41">
        <v>125.58591836799999</v>
      </c>
      <c r="U94" s="46">
        <f t="shared" si="5"/>
        <v>88.94872034156802</v>
      </c>
      <c r="V94" s="54">
        <v>1.2766</v>
      </c>
      <c r="W94" s="36">
        <v>1.6682999999999999</v>
      </c>
      <c r="X94" s="48">
        <v>143.35</v>
      </c>
      <c r="Y94" s="48">
        <v>135.5</v>
      </c>
      <c r="Z94" s="48">
        <v>148.39315014583792</v>
      </c>
    </row>
    <row r="95" spans="1:26">
      <c r="A95" s="14">
        <v>38960</v>
      </c>
      <c r="B95" s="13">
        <v>142.52799999999999</v>
      </c>
      <c r="C95" s="13">
        <v>142.999</v>
      </c>
      <c r="D95" s="13">
        <v>184.59200000000001</v>
      </c>
      <c r="E95" s="13">
        <v>181.96600000000001</v>
      </c>
      <c r="F95" s="13">
        <v>111.477</v>
      </c>
      <c r="G95" s="13">
        <v>133.15799999999999</v>
      </c>
      <c r="H95" s="13">
        <v>140.93899999999999</v>
      </c>
      <c r="I95" s="13">
        <v>157.81299999999999</v>
      </c>
      <c r="J95" s="13">
        <v>287.73</v>
      </c>
      <c r="K95" s="13">
        <v>813.03099999999995</v>
      </c>
      <c r="L95" s="32">
        <v>142.35</v>
      </c>
      <c r="M95" s="32">
        <v>141.18</v>
      </c>
      <c r="N95" s="32">
        <v>104.74</v>
      </c>
      <c r="O95" s="32">
        <f t="shared" si="3"/>
        <v>113.58950328022493</v>
      </c>
      <c r="P95" s="32">
        <f t="shared" si="4"/>
        <v>106.56825991877538</v>
      </c>
      <c r="Q95" s="33">
        <v>188.75370000000001</v>
      </c>
      <c r="R95" s="34">
        <v>488.21</v>
      </c>
      <c r="S95" s="42">
        <v>148.34</v>
      </c>
      <c r="T95" s="41">
        <v>125.906302827</v>
      </c>
      <c r="U95" s="46">
        <f t="shared" si="5"/>
        <v>88.941787402037335</v>
      </c>
      <c r="V95" s="54">
        <v>1.2804</v>
      </c>
      <c r="W95" s="36">
        <v>1.6768000000000001</v>
      </c>
      <c r="X95" s="48">
        <v>145.44</v>
      </c>
      <c r="Y95" s="48">
        <v>136.44999999999999</v>
      </c>
      <c r="Z95" s="48">
        <v>149.1375891157362</v>
      </c>
    </row>
    <row r="96" spans="1:26">
      <c r="A96" s="14">
        <v>38989</v>
      </c>
      <c r="B96" s="13">
        <v>146.36799999999999</v>
      </c>
      <c r="C96" s="13">
        <v>145.745</v>
      </c>
      <c r="D96" s="13">
        <v>189.88499999999999</v>
      </c>
      <c r="E96" s="13">
        <v>187.006</v>
      </c>
      <c r="F96" s="13">
        <v>115.07299999999999</v>
      </c>
      <c r="G96" s="13">
        <v>137.37899999999999</v>
      </c>
      <c r="H96" s="13">
        <v>142.84399999999999</v>
      </c>
      <c r="I96" s="13">
        <v>157.42500000000001</v>
      </c>
      <c r="J96" s="13">
        <v>293.19499999999999</v>
      </c>
      <c r="K96" s="13">
        <v>827.24</v>
      </c>
      <c r="L96" s="32">
        <v>143.24</v>
      </c>
      <c r="M96" s="32">
        <v>142</v>
      </c>
      <c r="N96" s="32">
        <v>105.46</v>
      </c>
      <c r="O96" s="32">
        <f t="shared" si="3"/>
        <v>115.78573682549701</v>
      </c>
      <c r="P96" s="32">
        <f t="shared" si="4"/>
        <v>108.20448090880403</v>
      </c>
      <c r="Q96" s="33">
        <v>189.47280000000001</v>
      </c>
      <c r="R96" s="34">
        <v>472.23</v>
      </c>
      <c r="S96" s="42">
        <v>149.34</v>
      </c>
      <c r="T96" s="41">
        <v>126.214636853</v>
      </c>
      <c r="U96" s="46">
        <f t="shared" si="5"/>
        <v>88.211288346432553</v>
      </c>
      <c r="V96" s="54">
        <v>1.2676000000000001</v>
      </c>
      <c r="W96" s="36">
        <v>1.6992</v>
      </c>
      <c r="X96" s="48">
        <v>146.77000000000001</v>
      </c>
      <c r="Y96" s="48">
        <v>137.16</v>
      </c>
      <c r="Z96" s="48">
        <v>149.88862115825819</v>
      </c>
    </row>
    <row r="97" spans="1:26">
      <c r="A97" s="14">
        <v>39021</v>
      </c>
      <c r="B97" s="13">
        <v>150.91999999999999</v>
      </c>
      <c r="C97" s="13">
        <v>150.86699999999999</v>
      </c>
      <c r="D97" s="13">
        <v>197.55099999999999</v>
      </c>
      <c r="E97" s="13">
        <v>195.785</v>
      </c>
      <c r="F97" s="13">
        <v>118.215</v>
      </c>
      <c r="G97" s="13">
        <v>140.86699999999999</v>
      </c>
      <c r="H97" s="13">
        <v>149.12200000000001</v>
      </c>
      <c r="I97" s="13">
        <v>160.97300000000001</v>
      </c>
      <c r="J97" s="13">
        <v>304.827</v>
      </c>
      <c r="K97" s="13">
        <v>857.99699999999996</v>
      </c>
      <c r="L97" s="32">
        <v>143.62</v>
      </c>
      <c r="M97" s="32">
        <v>142.32</v>
      </c>
      <c r="N97" s="32">
        <v>105.81</v>
      </c>
      <c r="O97" s="32">
        <f t="shared" si="3"/>
        <v>115.57505484174241</v>
      </c>
      <c r="P97" s="32">
        <f t="shared" si="4"/>
        <v>107.87370730178627</v>
      </c>
      <c r="Q97" s="33">
        <v>191.94659999999999</v>
      </c>
      <c r="R97" s="34">
        <v>474.3</v>
      </c>
      <c r="S97" s="42">
        <v>149.31</v>
      </c>
      <c r="T97" s="41">
        <v>126.581580144</v>
      </c>
      <c r="U97" s="46">
        <f t="shared" si="5"/>
        <v>91.392885710127203</v>
      </c>
      <c r="V97" s="54">
        <v>1.2764</v>
      </c>
      <c r="W97" s="36">
        <v>1.6485000000000001</v>
      </c>
      <c r="X97" s="48">
        <v>147.52000000000001</v>
      </c>
      <c r="Y97" s="48">
        <v>137.69</v>
      </c>
      <c r="Z97" s="48">
        <v>150.6611720931447</v>
      </c>
    </row>
    <row r="98" spans="1:26">
      <c r="A98" s="14">
        <v>39051</v>
      </c>
      <c r="B98" s="13">
        <v>151.47999999999999</v>
      </c>
      <c r="C98" s="13">
        <v>150.47200000000001</v>
      </c>
      <c r="D98" s="13">
        <v>196.583</v>
      </c>
      <c r="E98" s="13">
        <v>201.38200000000001</v>
      </c>
      <c r="F98" s="13">
        <v>116.15600000000001</v>
      </c>
      <c r="G98" s="13">
        <v>138.20500000000001</v>
      </c>
      <c r="H98" s="13">
        <v>147.35300000000001</v>
      </c>
      <c r="I98" s="13">
        <v>157.73500000000001</v>
      </c>
      <c r="J98" s="13">
        <v>315.37200000000001</v>
      </c>
      <c r="K98" s="13">
        <v>769.423</v>
      </c>
      <c r="L98" s="32">
        <v>144.38999999999999</v>
      </c>
      <c r="M98" s="32">
        <v>143.04</v>
      </c>
      <c r="N98" s="32">
        <v>106.42</v>
      </c>
      <c r="O98" s="32">
        <f t="shared" si="3"/>
        <v>112.58403202658812</v>
      </c>
      <c r="P98" s="32">
        <f t="shared" si="4"/>
        <v>104.53206435531384</v>
      </c>
      <c r="Q98" s="33">
        <v>193.65289999999999</v>
      </c>
      <c r="R98" s="34">
        <v>488.14</v>
      </c>
      <c r="S98" s="42">
        <v>150.19</v>
      </c>
      <c r="T98" s="41">
        <v>126.933267282</v>
      </c>
      <c r="U98" s="46">
        <f t="shared" si="5"/>
        <v>90.206533422150017</v>
      </c>
      <c r="V98" s="54">
        <v>1.3239000000000001</v>
      </c>
      <c r="W98" s="36">
        <v>1.6789000000000001</v>
      </c>
      <c r="X98" s="48">
        <v>149.05000000000001</v>
      </c>
      <c r="Y98" s="48">
        <v>138.38999999999999</v>
      </c>
      <c r="Z98" s="48">
        <v>151.44774896244766</v>
      </c>
    </row>
    <row r="99" spans="1:26">
      <c r="A99" s="14">
        <v>39080</v>
      </c>
      <c r="B99" s="13">
        <v>157.59200000000001</v>
      </c>
      <c r="C99" s="13">
        <v>156.12</v>
      </c>
      <c r="D99" s="13">
        <v>203.86699999999999</v>
      </c>
      <c r="E99" s="13">
        <v>211.994</v>
      </c>
      <c r="F99" s="13">
        <v>118.033</v>
      </c>
      <c r="G99" s="13">
        <v>141.96600000000001</v>
      </c>
      <c r="H99" s="13">
        <v>148.10599999999999</v>
      </c>
      <c r="I99" s="13">
        <v>163.309</v>
      </c>
      <c r="J99" s="13">
        <v>331.327</v>
      </c>
      <c r="K99" s="13">
        <v>828.25599999999997</v>
      </c>
      <c r="L99" s="32">
        <v>142.49</v>
      </c>
      <c r="M99" s="32">
        <v>141.22999999999999</v>
      </c>
      <c r="N99" s="32">
        <v>104.93</v>
      </c>
      <c r="O99" s="32">
        <f t="shared" si="3"/>
        <v>112.05093224192817</v>
      </c>
      <c r="P99" s="32">
        <f t="shared" si="4"/>
        <v>104.90374412611794</v>
      </c>
      <c r="Q99" s="33">
        <v>194.74870000000001</v>
      </c>
      <c r="R99" s="34">
        <v>481.81</v>
      </c>
      <c r="S99" s="42">
        <v>148.57</v>
      </c>
      <c r="T99" s="41">
        <v>127.290728747</v>
      </c>
      <c r="U99" s="46">
        <f t="shared" si="5"/>
        <v>90.965023572404675</v>
      </c>
      <c r="V99" s="54">
        <v>1.3193999999999999</v>
      </c>
      <c r="W99" s="36">
        <v>1.6736</v>
      </c>
      <c r="X99" s="48">
        <v>147.84</v>
      </c>
      <c r="Y99" s="48">
        <v>138.41</v>
      </c>
      <c r="Z99" s="48">
        <v>152.23906345077646</v>
      </c>
    </row>
    <row r="100" spans="1:26">
      <c r="A100" s="14">
        <v>39113</v>
      </c>
      <c r="B100" s="13">
        <v>161</v>
      </c>
      <c r="C100" s="13">
        <v>159.38</v>
      </c>
      <c r="D100" s="13">
        <v>207.435</v>
      </c>
      <c r="E100" s="13">
        <v>219.55799999999999</v>
      </c>
      <c r="F100" s="13">
        <v>121.78100000000001</v>
      </c>
      <c r="G100" s="13">
        <v>145.57499999999999</v>
      </c>
      <c r="H100" s="13">
        <v>152.589</v>
      </c>
      <c r="I100" s="13">
        <v>167.16</v>
      </c>
      <c r="J100" s="13">
        <v>332.745</v>
      </c>
      <c r="K100" s="13">
        <v>859.64499999999998</v>
      </c>
      <c r="L100" s="32">
        <v>142.05000000000001</v>
      </c>
      <c r="M100" s="32">
        <v>140.76</v>
      </c>
      <c r="N100" s="32">
        <v>104.63</v>
      </c>
      <c r="O100" s="32">
        <f t="shared" si="3"/>
        <v>113.3620027645523</v>
      </c>
      <c r="P100" s="32">
        <f t="shared" si="4"/>
        <v>106.51973583166949</v>
      </c>
      <c r="Q100" s="33">
        <v>192.62880000000001</v>
      </c>
      <c r="R100" s="34">
        <v>500.77</v>
      </c>
      <c r="S100" s="42">
        <v>148.11000000000001</v>
      </c>
      <c r="T100" s="41">
        <v>127.708671151</v>
      </c>
      <c r="U100" s="46">
        <f t="shared" si="5"/>
        <v>91.215944547101543</v>
      </c>
      <c r="V100" s="54">
        <v>1.3022</v>
      </c>
      <c r="W100" s="36">
        <v>1.6777</v>
      </c>
      <c r="X100" s="48">
        <v>147.62</v>
      </c>
      <c r="Y100" s="48">
        <v>138.71</v>
      </c>
      <c r="Z100" s="48">
        <v>153.03299016667225</v>
      </c>
    </row>
    <row r="101" spans="1:26">
      <c r="A101" s="14">
        <v>39141</v>
      </c>
      <c r="B101" s="13">
        <v>158.49</v>
      </c>
      <c r="C101" s="13">
        <v>156.22999999999999</v>
      </c>
      <c r="D101" s="13">
        <v>202.74799999999999</v>
      </c>
      <c r="E101" s="13">
        <v>216.84399999999999</v>
      </c>
      <c r="F101" s="13">
        <v>117.81100000000001</v>
      </c>
      <c r="G101" s="13">
        <v>141.124</v>
      </c>
      <c r="H101" s="13">
        <v>149.76499999999999</v>
      </c>
      <c r="I101" s="13">
        <v>170.07599999999999</v>
      </c>
      <c r="J101" s="13">
        <v>325.43299999999999</v>
      </c>
      <c r="K101" s="13">
        <v>871.81100000000004</v>
      </c>
      <c r="L101" s="32">
        <v>143.52000000000001</v>
      </c>
      <c r="M101" s="32">
        <v>142.19</v>
      </c>
      <c r="N101" s="32">
        <v>105.73</v>
      </c>
      <c r="O101" s="32">
        <f t="shared" si="3"/>
        <v>113.46037507562008</v>
      </c>
      <c r="P101" s="32">
        <f t="shared" si="4"/>
        <v>105.72444041137327</v>
      </c>
      <c r="Q101" s="33">
        <v>194.97479999999999</v>
      </c>
      <c r="R101" s="34">
        <v>506.13</v>
      </c>
      <c r="S101" s="42">
        <v>149.69999999999999</v>
      </c>
      <c r="T101" s="41">
        <v>128.06337997399999</v>
      </c>
      <c r="U101" s="46">
        <f t="shared" si="5"/>
        <v>91.61518504579324</v>
      </c>
      <c r="V101" s="54">
        <v>1.3224</v>
      </c>
      <c r="W101" s="36">
        <v>1.6791</v>
      </c>
      <c r="X101" s="48">
        <v>150.04</v>
      </c>
      <c r="Y101" s="48">
        <v>139.81</v>
      </c>
      <c r="Z101" s="48">
        <v>153.83105721039144</v>
      </c>
    </row>
    <row r="102" spans="1:26">
      <c r="A102" s="14">
        <v>39171</v>
      </c>
      <c r="B102" s="13">
        <v>163.28</v>
      </c>
      <c r="C102" s="13">
        <v>160.72</v>
      </c>
      <c r="D102" s="13">
        <v>206.48099999999999</v>
      </c>
      <c r="E102" s="13">
        <v>225.94200000000001</v>
      </c>
      <c r="F102" s="13">
        <v>118.30800000000001</v>
      </c>
      <c r="G102" s="13">
        <v>142.488</v>
      </c>
      <c r="H102" s="13">
        <v>151.125</v>
      </c>
      <c r="I102" s="13">
        <v>169.31200000000001</v>
      </c>
      <c r="J102" s="13">
        <v>335.923</v>
      </c>
      <c r="K102" s="13">
        <v>888.17499999999995</v>
      </c>
      <c r="L102" s="32">
        <v>142.84</v>
      </c>
      <c r="M102" s="32">
        <v>141.52000000000001</v>
      </c>
      <c r="N102" s="32">
        <v>105.22</v>
      </c>
      <c r="O102" s="32">
        <f t="shared" si="3"/>
        <v>112.30527261833433</v>
      </c>
      <c r="P102" s="32">
        <f t="shared" si="4"/>
        <v>105.10784901138408</v>
      </c>
      <c r="Q102" s="33">
        <v>196.4068</v>
      </c>
      <c r="R102" s="34">
        <v>496.85</v>
      </c>
      <c r="S102" s="42">
        <v>149.21</v>
      </c>
      <c r="T102" s="41">
        <v>128.45646009800001</v>
      </c>
      <c r="U102" s="46">
        <f t="shared" si="5"/>
        <v>93.616878050044278</v>
      </c>
      <c r="V102" s="54">
        <v>1.3351999999999999</v>
      </c>
      <c r="W102" s="36">
        <v>1.6518999999999999</v>
      </c>
      <c r="X102" s="48">
        <v>149.94999999999999</v>
      </c>
      <c r="Y102" s="48">
        <v>140.34</v>
      </c>
      <c r="Z102" s="48">
        <v>154.64572085086814</v>
      </c>
    </row>
    <row r="103" spans="1:26">
      <c r="A103" s="14">
        <v>39202</v>
      </c>
      <c r="B103" s="13">
        <v>171.12100000000001</v>
      </c>
      <c r="C103" s="13">
        <v>167.09</v>
      </c>
      <c r="D103" s="13">
        <v>215.78899999999999</v>
      </c>
      <c r="E103" s="13">
        <v>233.172</v>
      </c>
      <c r="F103" s="13">
        <v>120.48399999999999</v>
      </c>
      <c r="G103" s="13">
        <v>144.989</v>
      </c>
      <c r="H103" s="13">
        <v>151.43700000000001</v>
      </c>
      <c r="I103" s="13">
        <v>165.197</v>
      </c>
      <c r="J103" s="13">
        <v>342.86900000000003</v>
      </c>
      <c r="K103" s="13">
        <v>898.43100000000004</v>
      </c>
      <c r="L103" s="32">
        <v>142.66999999999999</v>
      </c>
      <c r="M103" s="32">
        <v>141.33000000000001</v>
      </c>
      <c r="N103" s="32">
        <v>105.1</v>
      </c>
      <c r="O103" s="32">
        <f t="shared" si="3"/>
        <v>110.4317865259145</v>
      </c>
      <c r="P103" s="32">
        <f t="shared" si="4"/>
        <v>103.22556997287589</v>
      </c>
      <c r="Q103" s="33">
        <v>197.35159999999999</v>
      </c>
      <c r="R103" s="34">
        <v>498.94</v>
      </c>
      <c r="S103" s="42">
        <v>148.93</v>
      </c>
      <c r="T103" s="41">
        <v>128.88036741100001</v>
      </c>
      <c r="U103" s="46">
        <f t="shared" si="5"/>
        <v>94.539027523239582</v>
      </c>
      <c r="V103" s="54">
        <v>1.3641000000000001</v>
      </c>
      <c r="W103" s="36">
        <v>1.6443000000000001</v>
      </c>
      <c r="X103" s="48">
        <v>150.63999999999999</v>
      </c>
      <c r="Y103" s="48">
        <v>140.81</v>
      </c>
      <c r="Z103" s="48">
        <v>155.45052295646286</v>
      </c>
    </row>
    <row r="104" spans="1:26">
      <c r="A104" s="14">
        <v>39233</v>
      </c>
      <c r="B104" s="13">
        <v>178.56700000000001</v>
      </c>
      <c r="C104" s="13">
        <v>172.75299999999999</v>
      </c>
      <c r="D104" s="13">
        <v>223.08199999999999</v>
      </c>
      <c r="E104" s="13">
        <v>239.98099999999999</v>
      </c>
      <c r="F104" s="13">
        <v>126.90600000000001</v>
      </c>
      <c r="G104" s="13">
        <v>152.77199999999999</v>
      </c>
      <c r="H104" s="13">
        <v>160.89599999999999</v>
      </c>
      <c r="I104" s="13">
        <v>170.489</v>
      </c>
      <c r="J104" s="13">
        <v>365.04899999999998</v>
      </c>
      <c r="K104" s="13">
        <v>994.27099999999996</v>
      </c>
      <c r="L104" s="32">
        <v>141.09</v>
      </c>
      <c r="M104" s="32">
        <v>139.76</v>
      </c>
      <c r="N104" s="32">
        <v>103.94</v>
      </c>
      <c r="O104" s="32">
        <f t="shared" si="3"/>
        <v>111.10698089361385</v>
      </c>
      <c r="P104" s="32">
        <f t="shared" si="4"/>
        <v>104.63906029291503</v>
      </c>
      <c r="Q104" s="33">
        <v>196.21369999999999</v>
      </c>
      <c r="R104" s="34">
        <v>491.04</v>
      </c>
      <c r="S104" s="42">
        <v>147.22</v>
      </c>
      <c r="T104" s="41">
        <v>129.30209585599999</v>
      </c>
      <c r="U104" s="46">
        <f t="shared" si="5"/>
        <v>96.041495627749725</v>
      </c>
      <c r="V104" s="54">
        <v>1.3451</v>
      </c>
      <c r="W104" s="36">
        <v>1.627</v>
      </c>
      <c r="X104" s="48">
        <v>149.44999999999999</v>
      </c>
      <c r="Y104" s="48">
        <v>140.75</v>
      </c>
      <c r="Z104" s="48">
        <v>156.2595133863488</v>
      </c>
    </row>
    <row r="105" spans="1:26">
      <c r="A105" s="14">
        <v>39262</v>
      </c>
      <c r="B105" s="13">
        <v>177.34700000000001</v>
      </c>
      <c r="C105" s="13">
        <v>172.15299999999999</v>
      </c>
      <c r="D105" s="13">
        <v>222.57400000000001</v>
      </c>
      <c r="E105" s="13">
        <v>235.47900000000001</v>
      </c>
      <c r="F105" s="13">
        <v>124.47499999999999</v>
      </c>
      <c r="G105" s="13">
        <v>149.02600000000001</v>
      </c>
      <c r="H105" s="13">
        <v>158.11500000000001</v>
      </c>
      <c r="I105" s="13">
        <v>170.67400000000001</v>
      </c>
      <c r="J105" s="13">
        <v>380.928</v>
      </c>
      <c r="K105" s="13">
        <v>1019.4829999999999</v>
      </c>
      <c r="L105" s="32">
        <v>140.24</v>
      </c>
      <c r="M105" s="32">
        <v>139.04</v>
      </c>
      <c r="N105" s="32">
        <v>103.17</v>
      </c>
      <c r="O105" s="32">
        <f t="shared" si="3"/>
        <v>110.38202911401758</v>
      </c>
      <c r="P105" s="32">
        <f t="shared" si="4"/>
        <v>104.44099608364739</v>
      </c>
      <c r="Q105" s="33">
        <v>193.18690000000001</v>
      </c>
      <c r="R105" s="34">
        <v>480.09</v>
      </c>
      <c r="S105" s="42">
        <v>146.22999999999999</v>
      </c>
      <c r="T105" s="41">
        <v>129.71316915899999</v>
      </c>
      <c r="U105" s="46">
        <f t="shared" si="5"/>
        <v>98.559255746761622</v>
      </c>
      <c r="V105" s="54">
        <v>1.3532999999999999</v>
      </c>
      <c r="W105" s="36">
        <v>1.5936999999999999</v>
      </c>
      <c r="X105" s="48">
        <v>149.38</v>
      </c>
      <c r="Y105" s="48">
        <v>141.34</v>
      </c>
      <c r="Z105" s="48">
        <v>157.073885883614</v>
      </c>
    </row>
    <row r="106" spans="1:26">
      <c r="A106" s="14">
        <v>39294</v>
      </c>
      <c r="B106" s="13">
        <v>170.94300000000001</v>
      </c>
      <c r="C106" s="13">
        <v>166.25899999999999</v>
      </c>
      <c r="D106" s="13">
        <v>213.63300000000001</v>
      </c>
      <c r="E106" s="13">
        <v>230.785</v>
      </c>
      <c r="F106" s="13">
        <v>119.27</v>
      </c>
      <c r="G106" s="13">
        <v>140.88399999999999</v>
      </c>
      <c r="H106" s="13">
        <v>145.595</v>
      </c>
      <c r="I106" s="13">
        <v>168.458</v>
      </c>
      <c r="J106" s="13">
        <v>395.86099999999999</v>
      </c>
      <c r="K106" s="13">
        <v>1022.574</v>
      </c>
      <c r="L106" s="32">
        <v>142.24</v>
      </c>
      <c r="M106" s="32">
        <v>141.07</v>
      </c>
      <c r="N106" s="32">
        <v>104.59</v>
      </c>
      <c r="O106" s="32">
        <f t="shared" si="3"/>
        <v>111.01930389002634</v>
      </c>
      <c r="P106" s="32">
        <f t="shared" si="4"/>
        <v>104.27025446036853</v>
      </c>
      <c r="Q106" s="33">
        <v>192.1619</v>
      </c>
      <c r="R106" s="34">
        <v>486.95</v>
      </c>
      <c r="S106" s="42">
        <v>147.44999999999999</v>
      </c>
      <c r="T106" s="41">
        <v>130.183276928</v>
      </c>
      <c r="U106" s="46">
        <f t="shared" si="5"/>
        <v>98.101653210592872</v>
      </c>
      <c r="V106" s="54">
        <v>1.3675999999999999</v>
      </c>
      <c r="W106" s="36">
        <v>1.6096999999999999</v>
      </c>
      <c r="X106" s="48">
        <v>151.83000000000001</v>
      </c>
      <c r="Y106" s="48">
        <v>142.6</v>
      </c>
      <c r="Z106" s="48">
        <v>157.91423117309134</v>
      </c>
    </row>
    <row r="107" spans="1:26">
      <c r="A107" s="14">
        <v>39325</v>
      </c>
      <c r="B107" s="13">
        <v>169.916</v>
      </c>
      <c r="C107" s="13">
        <v>165.12299999999999</v>
      </c>
      <c r="D107" s="13">
        <v>210.79300000000001</v>
      </c>
      <c r="E107" s="13">
        <v>221.87799999999999</v>
      </c>
      <c r="F107" s="13">
        <v>121.446</v>
      </c>
      <c r="G107" s="13">
        <v>143.40600000000001</v>
      </c>
      <c r="H107" s="13">
        <v>146.173</v>
      </c>
      <c r="I107" s="13">
        <v>164.846</v>
      </c>
      <c r="J107" s="13">
        <v>389.17</v>
      </c>
      <c r="K107" s="13">
        <v>1010.006</v>
      </c>
      <c r="L107" s="32">
        <v>143.6</v>
      </c>
      <c r="M107" s="32">
        <v>142.38999999999999</v>
      </c>
      <c r="N107" s="32">
        <v>105.63</v>
      </c>
      <c r="O107" s="32">
        <f t="shared" si="3"/>
        <v>113.14302487708227</v>
      </c>
      <c r="P107" s="32">
        <f t="shared" si="4"/>
        <v>105.69457694283408</v>
      </c>
      <c r="Q107" s="33">
        <v>194.2199</v>
      </c>
      <c r="R107" s="34">
        <v>493.51</v>
      </c>
      <c r="S107" s="42">
        <v>148.36000000000001</v>
      </c>
      <c r="T107" s="41">
        <v>130.636478213</v>
      </c>
      <c r="U107" s="46">
        <f t="shared" si="5"/>
        <v>95.267372230795814</v>
      </c>
      <c r="V107" s="54">
        <v>1.3627</v>
      </c>
      <c r="W107" s="36">
        <v>1.6669</v>
      </c>
      <c r="X107" s="48">
        <v>154.18</v>
      </c>
      <c r="Y107" s="48">
        <v>144.03</v>
      </c>
      <c r="Z107" s="48">
        <v>158.80118277151354</v>
      </c>
    </row>
    <row r="108" spans="1:26">
      <c r="A108" s="14">
        <v>39353</v>
      </c>
      <c r="B108" s="13">
        <v>172.374</v>
      </c>
      <c r="C108" s="13">
        <v>166.304</v>
      </c>
      <c r="D108" s="13">
        <v>210.71299999999999</v>
      </c>
      <c r="E108" s="13">
        <v>211.90799999999999</v>
      </c>
      <c r="F108" s="13">
        <v>121.363</v>
      </c>
      <c r="G108" s="13">
        <v>142.602</v>
      </c>
      <c r="H108" s="13">
        <v>144.62799999999999</v>
      </c>
      <c r="I108" s="13">
        <v>167.589</v>
      </c>
      <c r="J108" s="13">
        <v>414.279</v>
      </c>
      <c r="K108" s="13">
        <v>1003.835</v>
      </c>
      <c r="L108" s="32">
        <v>143.62</v>
      </c>
      <c r="M108" s="32">
        <v>142.36000000000001</v>
      </c>
      <c r="N108" s="32">
        <v>105.7</v>
      </c>
      <c r="O108" s="32">
        <f t="shared" si="3"/>
        <v>108.65114974761637</v>
      </c>
      <c r="P108" s="32">
        <f t="shared" si="4"/>
        <v>101.67554683118341</v>
      </c>
      <c r="Q108" s="33">
        <v>197.1781</v>
      </c>
      <c r="R108" s="34">
        <v>522.15</v>
      </c>
      <c r="S108" s="42">
        <v>148.85</v>
      </c>
      <c r="T108" s="41">
        <v>131.04464770300001</v>
      </c>
      <c r="U108" s="46">
        <f t="shared" si="5"/>
        <v>99.380034696003747</v>
      </c>
      <c r="V108" s="54">
        <v>1.4263999999999999</v>
      </c>
      <c r="W108" s="36">
        <v>1.6069</v>
      </c>
      <c r="X108" s="48">
        <v>154.97999999999999</v>
      </c>
      <c r="Y108" s="48">
        <v>145.03</v>
      </c>
      <c r="Z108" s="48">
        <v>159.69377775300842</v>
      </c>
    </row>
    <row r="109" spans="1:26">
      <c r="A109" s="14">
        <v>39386</v>
      </c>
      <c r="B109" s="13">
        <v>177.745</v>
      </c>
      <c r="C109" s="13">
        <v>171.11699999999999</v>
      </c>
      <c r="D109" s="13">
        <v>216.99100000000001</v>
      </c>
      <c r="E109" s="13">
        <v>223.82599999999999</v>
      </c>
      <c r="F109" s="13">
        <v>122.03100000000001</v>
      </c>
      <c r="G109" s="13">
        <v>141.10499999999999</v>
      </c>
      <c r="H109" s="13">
        <v>146.999</v>
      </c>
      <c r="I109" s="13">
        <v>168.51400000000001</v>
      </c>
      <c r="J109" s="13">
        <v>452.68099999999998</v>
      </c>
      <c r="K109" s="13">
        <v>1030.672</v>
      </c>
      <c r="L109" s="32">
        <v>144.69</v>
      </c>
      <c r="M109" s="32">
        <v>143.4</v>
      </c>
      <c r="N109" s="32">
        <v>106.51</v>
      </c>
      <c r="O109" s="32">
        <f t="shared" si="3"/>
        <v>107.97512093987561</v>
      </c>
      <c r="P109" s="32">
        <f t="shared" si="4"/>
        <v>100.62888735314444</v>
      </c>
      <c r="Q109" s="33">
        <v>200.40170000000001</v>
      </c>
      <c r="R109" s="34">
        <v>549.62</v>
      </c>
      <c r="S109" s="42">
        <v>150.47</v>
      </c>
      <c r="T109" s="41">
        <v>131.51918158699999</v>
      </c>
      <c r="U109" s="46">
        <f t="shared" si="5"/>
        <v>103.39234770503617</v>
      </c>
      <c r="V109" s="54">
        <v>1.4470000000000001</v>
      </c>
      <c r="W109" s="36">
        <v>1.5531999999999999</v>
      </c>
      <c r="X109" s="48">
        <v>156.24</v>
      </c>
      <c r="Y109" s="48">
        <v>145.61000000000001</v>
      </c>
      <c r="Z109" s="48">
        <v>160.58899445546217</v>
      </c>
    </row>
    <row r="110" spans="1:26">
      <c r="A110" s="14">
        <v>39416</v>
      </c>
      <c r="B110" s="13">
        <v>171.82900000000001</v>
      </c>
      <c r="C110" s="13">
        <v>163.297</v>
      </c>
      <c r="D110" s="13">
        <v>203.12899999999999</v>
      </c>
      <c r="E110" s="13">
        <v>201.91900000000001</v>
      </c>
      <c r="F110" s="13">
        <v>114.51900000000001</v>
      </c>
      <c r="G110" s="13">
        <v>131.62899999999999</v>
      </c>
      <c r="H110" s="13">
        <v>133.31700000000001</v>
      </c>
      <c r="I110" s="13">
        <v>160.357</v>
      </c>
      <c r="J110" s="13">
        <v>414.57400000000001</v>
      </c>
      <c r="K110" s="13">
        <v>1000</v>
      </c>
      <c r="L110" s="32">
        <v>145.69999999999999</v>
      </c>
      <c r="M110" s="32">
        <v>144.47</v>
      </c>
      <c r="N110" s="32">
        <v>107.15</v>
      </c>
      <c r="O110" s="32">
        <f t="shared" si="3"/>
        <v>110.01982092816621</v>
      </c>
      <c r="P110" s="32">
        <f t="shared" si="4"/>
        <v>101.20292529560521</v>
      </c>
      <c r="Q110" s="33">
        <v>199.44220000000001</v>
      </c>
      <c r="R110" s="34">
        <v>536.16</v>
      </c>
      <c r="S110" s="42">
        <v>150.62</v>
      </c>
      <c r="T110" s="41">
        <v>131.96163052899999</v>
      </c>
      <c r="U110" s="46">
        <f t="shared" si="5"/>
        <v>97.613351118504852</v>
      </c>
      <c r="V110" s="54">
        <v>1.4631000000000001</v>
      </c>
      <c r="W110" s="36">
        <v>1.6547000000000001</v>
      </c>
      <c r="X110" s="48">
        <v>160.97</v>
      </c>
      <c r="Y110" s="48">
        <v>148.07</v>
      </c>
      <c r="Z110" s="48">
        <v>161.52081209578998</v>
      </c>
    </row>
    <row r="111" spans="1:26">
      <c r="A111" s="14">
        <v>39447</v>
      </c>
      <c r="B111" s="13">
        <v>171.054</v>
      </c>
      <c r="C111" s="13">
        <v>161.07599999999999</v>
      </c>
      <c r="D111" s="13">
        <v>200.136</v>
      </c>
      <c r="E111" s="13">
        <v>196.69800000000001</v>
      </c>
      <c r="F111" s="13">
        <v>114.61799999999999</v>
      </c>
      <c r="G111" s="13">
        <v>130.46299999999999</v>
      </c>
      <c r="H111" s="13">
        <v>133.42699999999999</v>
      </c>
      <c r="I111" s="13">
        <v>155.554</v>
      </c>
      <c r="J111" s="13">
        <v>417.70499999999998</v>
      </c>
      <c r="K111" s="13">
        <v>1061.251</v>
      </c>
      <c r="L111" s="32">
        <v>145.16</v>
      </c>
      <c r="M111" s="32">
        <v>143.91999999999999</v>
      </c>
      <c r="N111" s="32">
        <v>106.8</v>
      </c>
      <c r="O111" s="32">
        <f t="shared" si="3"/>
        <v>110.38854245186047</v>
      </c>
      <c r="P111" s="32">
        <f t="shared" si="4"/>
        <v>101.74741314328787</v>
      </c>
      <c r="Q111" s="33">
        <v>198.55009999999999</v>
      </c>
      <c r="R111" s="34">
        <v>570.91999999999996</v>
      </c>
      <c r="S111" s="42">
        <v>149.72</v>
      </c>
      <c r="T111" s="41">
        <v>132.40174441799999</v>
      </c>
      <c r="U111" s="46">
        <f t="shared" si="5"/>
        <v>97.507713639724486</v>
      </c>
      <c r="V111" s="54">
        <v>1.4593</v>
      </c>
      <c r="W111" s="36">
        <v>1.6657</v>
      </c>
      <c r="X111" s="48">
        <v>161.09</v>
      </c>
      <c r="Y111" s="48">
        <v>148.47999999999999</v>
      </c>
      <c r="Z111" s="48">
        <v>162.41859860968907</v>
      </c>
    </row>
    <row r="112" spans="1:26">
      <c r="A112" s="14">
        <v>39478</v>
      </c>
      <c r="B112" s="13">
        <v>149.00700000000001</v>
      </c>
      <c r="C112" s="13">
        <v>142.482</v>
      </c>
      <c r="D112" s="13">
        <v>175.34399999999999</v>
      </c>
      <c r="E112" s="13">
        <v>173.26900000000001</v>
      </c>
      <c r="F112" s="13">
        <v>106.285</v>
      </c>
      <c r="G112" s="13">
        <v>123.443</v>
      </c>
      <c r="H112" s="13">
        <v>123.379</v>
      </c>
      <c r="I112" s="13">
        <v>143.69900000000001</v>
      </c>
      <c r="J112" s="13">
        <v>361.11900000000003</v>
      </c>
      <c r="K112" s="13">
        <v>1037.2760000000001</v>
      </c>
      <c r="L112" s="32">
        <v>148.62</v>
      </c>
      <c r="M112" s="32">
        <v>147.41999999999999</v>
      </c>
      <c r="N112" s="32">
        <v>109.3</v>
      </c>
      <c r="O112" s="32">
        <f t="shared" si="3"/>
        <v>111.28098060344827</v>
      </c>
      <c r="P112" s="32">
        <f t="shared" si="4"/>
        <v>101.72413793103449</v>
      </c>
      <c r="Q112" s="33">
        <v>201.35650000000001</v>
      </c>
      <c r="R112" s="34">
        <v>623.45000000000005</v>
      </c>
      <c r="S112" s="42">
        <v>152.66999999999999</v>
      </c>
      <c r="T112" s="41">
        <v>132.85864901299999</v>
      </c>
      <c r="U112" s="46">
        <f t="shared" si="5"/>
        <v>98.546097664593603</v>
      </c>
      <c r="V112" s="54">
        <v>1.4847999999999999</v>
      </c>
      <c r="W112" s="36">
        <v>1.6578999999999999</v>
      </c>
      <c r="X112" s="48">
        <v>165.23</v>
      </c>
      <c r="Y112" s="48">
        <v>151.04</v>
      </c>
      <c r="Z112" s="48">
        <v>163.37957531812972</v>
      </c>
    </row>
    <row r="113" spans="1:26">
      <c r="A113" s="14">
        <v>39507</v>
      </c>
      <c r="B113" s="13">
        <v>147.309</v>
      </c>
      <c r="C113" s="13">
        <v>141.22300000000001</v>
      </c>
      <c r="D113" s="13">
        <v>171.57300000000001</v>
      </c>
      <c r="E113" s="13">
        <v>177.78899999999999</v>
      </c>
      <c r="F113" s="13">
        <v>101.21</v>
      </c>
      <c r="G113" s="13">
        <v>115.373</v>
      </c>
      <c r="H113" s="13">
        <v>117.95</v>
      </c>
      <c r="I113" s="13">
        <v>141.69200000000001</v>
      </c>
      <c r="J113" s="13">
        <v>378.32299999999998</v>
      </c>
      <c r="K113" s="13">
        <v>1056.2090000000001</v>
      </c>
      <c r="L113" s="32">
        <v>149.38999999999999</v>
      </c>
      <c r="M113" s="32">
        <v>148.41</v>
      </c>
      <c r="N113" s="32">
        <v>109.64</v>
      </c>
      <c r="O113" s="32">
        <f t="shared" si="3"/>
        <v>110.02833234499572</v>
      </c>
      <c r="P113" s="32">
        <f t="shared" si="4"/>
        <v>100.50075772550569</v>
      </c>
      <c r="Q113" s="33">
        <v>201.51140000000001</v>
      </c>
      <c r="R113" s="34">
        <v>639.39</v>
      </c>
      <c r="S113" s="42">
        <v>153.33000000000001</v>
      </c>
      <c r="T113" s="41">
        <v>133.291064382</v>
      </c>
      <c r="U113" s="46">
        <f t="shared" si="5"/>
        <v>100.81728086622893</v>
      </c>
      <c r="V113" s="54">
        <v>1.5177</v>
      </c>
      <c r="W113" s="36">
        <v>1.6307</v>
      </c>
      <c r="X113" s="48">
        <v>166.99</v>
      </c>
      <c r="Y113" s="48">
        <v>152.53</v>
      </c>
      <c r="Z113" s="48">
        <v>164.40273990855951</v>
      </c>
    </row>
    <row r="114" spans="1:26">
      <c r="A114" s="14">
        <v>39538</v>
      </c>
      <c r="B114" s="13">
        <v>143.43600000000001</v>
      </c>
      <c r="C114" s="13">
        <v>135.91200000000001</v>
      </c>
      <c r="D114" s="13">
        <v>165.68600000000001</v>
      </c>
      <c r="E114" s="13">
        <v>172.142</v>
      </c>
      <c r="F114" s="13">
        <v>96.174999999999997</v>
      </c>
      <c r="G114" s="13">
        <v>109.776</v>
      </c>
      <c r="H114" s="13">
        <v>111.256</v>
      </c>
      <c r="I114" s="13">
        <v>129.97200000000001</v>
      </c>
      <c r="J114" s="13">
        <v>343.30900000000003</v>
      </c>
      <c r="K114" s="13">
        <v>962.096</v>
      </c>
      <c r="L114" s="32">
        <v>148.47999999999999</v>
      </c>
      <c r="M114" s="32">
        <v>147.44999999999999</v>
      </c>
      <c r="N114" s="32">
        <v>109.01</v>
      </c>
      <c r="O114" s="32">
        <f t="shared" si="3"/>
        <v>106.76395939086294</v>
      </c>
      <c r="P114" s="32">
        <f t="shared" si="4"/>
        <v>97.055837563451774</v>
      </c>
      <c r="Q114" s="33">
        <v>201.15450000000001</v>
      </c>
      <c r="R114" s="34">
        <v>578.6</v>
      </c>
      <c r="S114" s="42">
        <v>152.31</v>
      </c>
      <c r="T114" s="41">
        <v>133.76019743099999</v>
      </c>
      <c r="U114" s="46">
        <f t="shared" si="5"/>
        <v>95.877937497373154</v>
      </c>
      <c r="V114" s="54">
        <v>1.5760000000000001</v>
      </c>
      <c r="W114" s="36">
        <v>1.7255</v>
      </c>
      <c r="X114" s="48">
        <v>168.26</v>
      </c>
      <c r="Y114" s="48">
        <v>152.96</v>
      </c>
      <c r="Z114" s="48">
        <v>165.43738115171737</v>
      </c>
    </row>
    <row r="115" spans="1:26">
      <c r="A115" s="14">
        <v>39568</v>
      </c>
      <c r="B115" s="13">
        <v>152.392</v>
      </c>
      <c r="C115" s="13">
        <v>144.83600000000001</v>
      </c>
      <c r="D115" s="13">
        <v>178.69399999999999</v>
      </c>
      <c r="E115" s="13">
        <v>178.524</v>
      </c>
      <c r="F115" s="13">
        <v>102.904</v>
      </c>
      <c r="G115" s="13">
        <v>116.279</v>
      </c>
      <c r="H115" s="13">
        <v>119.517</v>
      </c>
      <c r="I115" s="13">
        <v>142.24799999999999</v>
      </c>
      <c r="J115" s="13">
        <v>377.81900000000002</v>
      </c>
      <c r="K115" s="13">
        <v>1012.71</v>
      </c>
      <c r="L115" s="32">
        <v>147.57</v>
      </c>
      <c r="M115" s="32">
        <v>146.41</v>
      </c>
      <c r="N115" s="32">
        <v>108.47</v>
      </c>
      <c r="O115" s="32">
        <f t="shared" si="3"/>
        <v>105.87105448492221</v>
      </c>
      <c r="P115" s="32">
        <f t="shared" si="4"/>
        <v>97.093283820987253</v>
      </c>
      <c r="Q115" s="33">
        <v>203.23230000000001</v>
      </c>
      <c r="R115" s="34">
        <v>556.66999999999996</v>
      </c>
      <c r="S115" s="42">
        <v>151.12</v>
      </c>
      <c r="T115" s="41">
        <v>134.204687992</v>
      </c>
      <c r="U115" s="46">
        <f t="shared" si="5"/>
        <v>100.48770584847085</v>
      </c>
      <c r="V115" s="54">
        <v>1.5619000000000001</v>
      </c>
      <c r="W115" s="36">
        <v>1.6567000000000001</v>
      </c>
      <c r="X115" s="48">
        <v>165.36</v>
      </c>
      <c r="Y115" s="48">
        <v>151.65</v>
      </c>
      <c r="Z115" s="48">
        <v>166.47798227916167</v>
      </c>
    </row>
    <row r="116" spans="1:26">
      <c r="A116" s="14">
        <v>39598</v>
      </c>
      <c r="B116" s="13">
        <v>154.428</v>
      </c>
      <c r="C116" s="13">
        <v>146.11699999999999</v>
      </c>
      <c r="D116" s="13">
        <v>177.45099999999999</v>
      </c>
      <c r="E116" s="13">
        <v>181.29900000000001</v>
      </c>
      <c r="F116" s="13">
        <v>105.267</v>
      </c>
      <c r="G116" s="13">
        <v>116.35899999999999</v>
      </c>
      <c r="H116" s="13">
        <v>126.03100000000001</v>
      </c>
      <c r="I116" s="13">
        <v>145.65199999999999</v>
      </c>
      <c r="J116" s="13">
        <v>385.64299999999997</v>
      </c>
      <c r="K116" s="13">
        <v>1017.141</v>
      </c>
      <c r="L116" s="32">
        <v>145.69</v>
      </c>
      <c r="M116" s="32">
        <v>144.6</v>
      </c>
      <c r="N116" s="32">
        <v>107.05</v>
      </c>
      <c r="O116" s="32">
        <f t="shared" si="3"/>
        <v>105.06044238683127</v>
      </c>
      <c r="P116" s="32">
        <f t="shared" si="4"/>
        <v>97.170781893004119</v>
      </c>
      <c r="Q116" s="33">
        <v>203.07509999999999</v>
      </c>
      <c r="R116" s="34">
        <v>570.1</v>
      </c>
      <c r="S116" s="42">
        <v>149.27000000000001</v>
      </c>
      <c r="T116" s="41">
        <v>134.65387755200001</v>
      </c>
      <c r="U116" s="46">
        <f t="shared" si="5"/>
        <v>102.92773534669811</v>
      </c>
      <c r="V116" s="54">
        <v>1.5551999999999999</v>
      </c>
      <c r="W116" s="36">
        <v>1.6274</v>
      </c>
      <c r="X116" s="48">
        <v>163.38999999999999</v>
      </c>
      <c r="Y116" s="48">
        <v>151.12</v>
      </c>
      <c r="Z116" s="48">
        <v>167.5045965032165</v>
      </c>
    </row>
    <row r="117" spans="1:26">
      <c r="A117" s="14">
        <v>39629</v>
      </c>
      <c r="B117" s="13">
        <v>136.41399999999999</v>
      </c>
      <c r="C117" s="13">
        <v>131.61000000000001</v>
      </c>
      <c r="D117" s="13">
        <v>156.78299999999999</v>
      </c>
      <c r="E117" s="13">
        <v>163.76900000000001</v>
      </c>
      <c r="F117" s="13">
        <v>95.796999999999997</v>
      </c>
      <c r="G117" s="13">
        <v>103.977</v>
      </c>
      <c r="H117" s="13">
        <v>114.462</v>
      </c>
      <c r="I117" s="13">
        <v>133.601</v>
      </c>
      <c r="J117" s="13">
        <v>342.505</v>
      </c>
      <c r="K117" s="13">
        <v>988.87300000000005</v>
      </c>
      <c r="L117" s="32">
        <v>144.11000000000001</v>
      </c>
      <c r="M117" s="32">
        <v>143.33000000000001</v>
      </c>
      <c r="N117" s="32">
        <v>105.57</v>
      </c>
      <c r="O117" s="32">
        <f t="shared" si="3"/>
        <v>104.57055798895448</v>
      </c>
      <c r="P117" s="32">
        <f t="shared" si="4"/>
        <v>96.203897670285031</v>
      </c>
      <c r="Q117" s="33">
        <v>198.31790000000001</v>
      </c>
      <c r="R117" s="34">
        <v>588.71</v>
      </c>
      <c r="S117" s="42">
        <v>148.24</v>
      </c>
      <c r="T117" s="41">
        <v>135.11684344</v>
      </c>
      <c r="U117" s="46">
        <f t="shared" si="5"/>
        <v>102.5262623341403</v>
      </c>
      <c r="V117" s="54">
        <v>1.5752999999999999</v>
      </c>
      <c r="W117" s="36">
        <v>1.6439999999999999</v>
      </c>
      <c r="X117" s="48">
        <v>164.73</v>
      </c>
      <c r="Y117" s="48">
        <v>151.55000000000001</v>
      </c>
      <c r="Z117" s="48">
        <v>168.55317527732663</v>
      </c>
    </row>
    <row r="118" spans="1:26">
      <c r="A118" s="14">
        <v>39660</v>
      </c>
      <c r="B118" s="13">
        <v>134.36600000000001</v>
      </c>
      <c r="C118" s="13">
        <v>129.09700000000001</v>
      </c>
      <c r="D118" s="13">
        <v>153.488</v>
      </c>
      <c r="E118" s="13">
        <v>156.93100000000001</v>
      </c>
      <c r="F118" s="13">
        <v>95.1</v>
      </c>
      <c r="G118" s="13">
        <v>104.373</v>
      </c>
      <c r="H118" s="13">
        <v>115.857</v>
      </c>
      <c r="I118" s="13">
        <v>129.60400000000001</v>
      </c>
      <c r="J118" s="13">
        <v>333.09100000000001</v>
      </c>
      <c r="K118" s="13">
        <v>970.226</v>
      </c>
      <c r="L118" s="32">
        <v>146.88</v>
      </c>
      <c r="M118" s="32">
        <v>145.97</v>
      </c>
      <c r="N118" s="32">
        <v>107.71</v>
      </c>
      <c r="O118" s="32">
        <f t="shared" si="3"/>
        <v>106.05244598320189</v>
      </c>
      <c r="P118" s="32">
        <f t="shared" si="4"/>
        <v>97.563634032185661</v>
      </c>
      <c r="Q118" s="33">
        <v>201.4169</v>
      </c>
      <c r="R118" s="34">
        <v>585.87</v>
      </c>
      <c r="S118" s="42">
        <v>148.94999999999999</v>
      </c>
      <c r="T118" s="41">
        <v>135.60502045300001</v>
      </c>
      <c r="U118" s="46">
        <f t="shared" si="5"/>
        <v>102.33979161184472</v>
      </c>
      <c r="V118" s="54">
        <v>1.5597000000000001</v>
      </c>
      <c r="W118" s="36">
        <v>1.6572</v>
      </c>
      <c r="X118" s="48">
        <v>165.41</v>
      </c>
      <c r="Y118" s="48">
        <v>152.16999999999999</v>
      </c>
      <c r="Z118" s="48">
        <v>169.59750265914906</v>
      </c>
    </row>
    <row r="119" spans="1:26">
      <c r="A119" s="14">
        <v>39689</v>
      </c>
      <c r="B119" s="13">
        <v>136.01900000000001</v>
      </c>
      <c r="C119" s="13">
        <v>131.44499999999999</v>
      </c>
      <c r="D119" s="13">
        <v>157.4</v>
      </c>
      <c r="E119" s="13">
        <v>161.845</v>
      </c>
      <c r="F119" s="13">
        <v>101.867</v>
      </c>
      <c r="G119" s="13">
        <v>111.964</v>
      </c>
      <c r="H119" s="13">
        <v>125.92100000000001</v>
      </c>
      <c r="I119" s="13">
        <v>131.511</v>
      </c>
      <c r="J119" s="13">
        <v>324.92</v>
      </c>
      <c r="K119" s="13">
        <v>943.02599999999995</v>
      </c>
      <c r="L119" s="32">
        <v>148.84</v>
      </c>
      <c r="M119" s="32">
        <v>147.94999999999999</v>
      </c>
      <c r="N119" s="32">
        <v>109.1</v>
      </c>
      <c r="O119" s="32">
        <f t="shared" si="3"/>
        <v>114.12117494718188</v>
      </c>
      <c r="P119" s="32">
        <f t="shared" si="4"/>
        <v>104.2050023853336</v>
      </c>
      <c r="Q119" s="33">
        <v>203.58690000000001</v>
      </c>
      <c r="R119" s="34">
        <v>566.38</v>
      </c>
      <c r="S119" s="42">
        <v>151.19</v>
      </c>
      <c r="T119" s="41">
        <v>136.07513774099999</v>
      </c>
      <c r="U119" s="46">
        <f t="shared" si="5"/>
        <v>99.750379768850848</v>
      </c>
      <c r="V119" s="54">
        <v>1.4673</v>
      </c>
      <c r="W119" s="36">
        <v>1.7102999999999999</v>
      </c>
      <c r="X119" s="48">
        <v>167.45</v>
      </c>
      <c r="Y119" s="48">
        <v>152.9</v>
      </c>
      <c r="Z119" s="48">
        <v>170.60307451866561</v>
      </c>
    </row>
    <row r="120" spans="1:26">
      <c r="A120" s="14">
        <v>39721</v>
      </c>
      <c r="B120" s="13">
        <v>120.601</v>
      </c>
      <c r="C120" s="13">
        <v>117.014</v>
      </c>
      <c r="D120" s="13">
        <v>139.751</v>
      </c>
      <c r="E120" s="13">
        <v>135.852</v>
      </c>
      <c r="F120" s="13">
        <v>96.51</v>
      </c>
      <c r="G120" s="13">
        <v>109.708</v>
      </c>
      <c r="H120" s="13">
        <v>117.735</v>
      </c>
      <c r="I120" s="13">
        <v>119.905</v>
      </c>
      <c r="J120" s="13">
        <v>280.995</v>
      </c>
      <c r="K120" s="13">
        <v>855.83900000000006</v>
      </c>
      <c r="L120" s="32">
        <v>149.63999999999999</v>
      </c>
      <c r="M120" s="32">
        <v>149.16</v>
      </c>
      <c r="N120" s="32">
        <v>109.19</v>
      </c>
      <c r="O120" s="32">
        <f t="shared" si="3"/>
        <v>119.41905773999292</v>
      </c>
      <c r="P120" s="32">
        <f t="shared" si="4"/>
        <v>109.1958908962097</v>
      </c>
      <c r="Q120" s="33">
        <v>189.8287</v>
      </c>
      <c r="R120" s="34">
        <v>620.04</v>
      </c>
      <c r="S120" s="42">
        <v>149.88</v>
      </c>
      <c r="T120" s="41">
        <v>136.59364422300001</v>
      </c>
      <c r="U120" s="46">
        <f t="shared" si="5"/>
        <v>96.606526540068529</v>
      </c>
      <c r="V120" s="54">
        <v>1.4115</v>
      </c>
      <c r="W120" s="36">
        <v>1.7774000000000001</v>
      </c>
      <c r="X120" s="48">
        <v>168.56</v>
      </c>
      <c r="Y120" s="48">
        <v>154.13</v>
      </c>
      <c r="Z120" s="48">
        <v>171.7084402723178</v>
      </c>
    </row>
    <row r="121" spans="1:26">
      <c r="A121" s="14">
        <v>39752</v>
      </c>
      <c r="B121" s="13">
        <v>101.62</v>
      </c>
      <c r="C121" s="13">
        <v>102.089</v>
      </c>
      <c r="D121" s="13">
        <v>119.81100000000001</v>
      </c>
      <c r="E121" s="13">
        <v>108.34099999999999</v>
      </c>
      <c r="F121" s="13">
        <v>87.751999999999995</v>
      </c>
      <c r="G121" s="13">
        <v>101.089</v>
      </c>
      <c r="H121" s="13">
        <v>101.783</v>
      </c>
      <c r="I121" s="13">
        <v>109.062</v>
      </c>
      <c r="J121" s="13">
        <v>226.124</v>
      </c>
      <c r="K121" s="13">
        <v>712.58399999999995</v>
      </c>
      <c r="L121" s="32">
        <v>151</v>
      </c>
      <c r="M121" s="32">
        <v>151.36000000000001</v>
      </c>
      <c r="N121" s="32">
        <v>109.4</v>
      </c>
      <c r="O121" s="32">
        <f t="shared" si="3"/>
        <v>132.23095051060488</v>
      </c>
      <c r="P121" s="32">
        <f t="shared" si="4"/>
        <v>122.1759622937942</v>
      </c>
      <c r="Q121" s="33">
        <v>163.83000000000001</v>
      </c>
      <c r="R121" s="34">
        <v>568.04</v>
      </c>
      <c r="S121" s="42">
        <v>152.93</v>
      </c>
      <c r="T121" s="41">
        <v>137.04501012200001</v>
      </c>
      <c r="U121" s="46">
        <f t="shared" si="5"/>
        <v>90.450099500339775</v>
      </c>
      <c r="V121" s="54">
        <v>1.2729999999999999</v>
      </c>
      <c r="W121" s="36">
        <v>1.9087000000000001</v>
      </c>
      <c r="X121" s="48">
        <v>168.33</v>
      </c>
      <c r="Y121" s="48">
        <v>155.53</v>
      </c>
      <c r="Z121" s="48">
        <v>172.64210491629854</v>
      </c>
    </row>
    <row r="122" spans="1:26">
      <c r="A122" s="14">
        <v>39780</v>
      </c>
      <c r="B122" s="13">
        <v>94.983000000000004</v>
      </c>
      <c r="C122" s="13">
        <v>95.075000000000003</v>
      </c>
      <c r="D122" s="13">
        <v>112.592</v>
      </c>
      <c r="E122" s="13">
        <v>98.938000000000002</v>
      </c>
      <c r="F122" s="13">
        <v>81.335999999999999</v>
      </c>
      <c r="G122" s="13">
        <v>95.057000000000002</v>
      </c>
      <c r="H122" s="13">
        <v>90.81</v>
      </c>
      <c r="I122" s="13">
        <v>106.405</v>
      </c>
      <c r="J122" s="13">
        <v>208.97800000000001</v>
      </c>
      <c r="K122" s="13">
        <v>623.58799999999997</v>
      </c>
      <c r="L122" s="32">
        <v>156.63999999999999</v>
      </c>
      <c r="M122" s="32">
        <v>157.54</v>
      </c>
      <c r="N122" s="32">
        <v>112.91</v>
      </c>
      <c r="O122" s="32">
        <f t="shared" si="3"/>
        <v>139.91331757289205</v>
      </c>
      <c r="P122" s="32">
        <f t="shared" si="4"/>
        <v>124.01103230890466</v>
      </c>
      <c r="Q122" s="33">
        <v>169.11259999999999</v>
      </c>
      <c r="R122" s="34">
        <v>644.32000000000005</v>
      </c>
      <c r="S122" s="42">
        <v>157.06</v>
      </c>
      <c r="T122" s="41">
        <v>137.386232702</v>
      </c>
      <c r="U122" s="46">
        <f t="shared" si="5"/>
        <v>89.407709660020572</v>
      </c>
      <c r="V122" s="54">
        <v>1.2689999999999999</v>
      </c>
      <c r="W122" s="36">
        <v>1.9392</v>
      </c>
      <c r="X122" s="48">
        <v>177.55</v>
      </c>
      <c r="Y122" s="48">
        <v>157.37</v>
      </c>
      <c r="Z122" s="48">
        <v>173.3794305727119</v>
      </c>
    </row>
    <row r="123" spans="1:26">
      <c r="A123" s="14">
        <v>39813</v>
      </c>
      <c r="B123" s="13">
        <v>95.195999999999998</v>
      </c>
      <c r="C123" s="13">
        <v>91.352000000000004</v>
      </c>
      <c r="D123" s="13">
        <v>107.911</v>
      </c>
      <c r="E123" s="13">
        <v>95.113</v>
      </c>
      <c r="F123" s="13">
        <v>74.983999999999995</v>
      </c>
      <c r="G123" s="13">
        <v>87.436000000000007</v>
      </c>
      <c r="H123" s="13">
        <v>87.537000000000006</v>
      </c>
      <c r="I123" s="13">
        <v>104.431</v>
      </c>
      <c r="J123" s="13">
        <v>205.69499999999999</v>
      </c>
      <c r="K123" s="13">
        <v>512.32399999999996</v>
      </c>
      <c r="L123" s="32">
        <v>158.43</v>
      </c>
      <c r="M123" s="32">
        <v>159.99</v>
      </c>
      <c r="N123" s="32">
        <v>113.37</v>
      </c>
      <c r="O123" s="32">
        <f t="shared" si="3"/>
        <v>131.50812397108294</v>
      </c>
      <c r="P123" s="32">
        <f t="shared" si="4"/>
        <v>113.25603034857919</v>
      </c>
      <c r="Q123" s="33">
        <v>172.1225</v>
      </c>
      <c r="R123" s="34">
        <v>630.64</v>
      </c>
      <c r="S123" s="42">
        <v>158.21</v>
      </c>
      <c r="T123" s="41">
        <v>137.701545896</v>
      </c>
      <c r="U123" s="46">
        <f t="shared" si="5"/>
        <v>87.500402470524151</v>
      </c>
      <c r="V123" s="54">
        <v>1.3971</v>
      </c>
      <c r="W123" s="36">
        <v>1.9895</v>
      </c>
      <c r="X123" s="48">
        <v>183.73</v>
      </c>
      <c r="Y123" s="48">
        <v>158.22999999999999</v>
      </c>
      <c r="Z123" s="48">
        <v>174.08205071510781</v>
      </c>
    </row>
    <row r="124" spans="1:26">
      <c r="A124" s="14">
        <v>39843</v>
      </c>
      <c r="B124" s="13">
        <v>88.775000000000006</v>
      </c>
      <c r="C124" s="13">
        <v>88.155000000000001</v>
      </c>
      <c r="D124" s="13">
        <v>101.008</v>
      </c>
      <c r="E124" s="13">
        <v>96.61</v>
      </c>
      <c r="F124" s="13">
        <v>74.983000000000004</v>
      </c>
      <c r="G124" s="13">
        <v>84.093999999999994</v>
      </c>
      <c r="H124" s="13">
        <v>86.944999999999993</v>
      </c>
      <c r="I124" s="13">
        <v>104.843</v>
      </c>
      <c r="J124" s="13">
        <v>208.80099999999999</v>
      </c>
      <c r="K124" s="13">
        <v>454.09500000000003</v>
      </c>
      <c r="L124" s="32">
        <v>156.74</v>
      </c>
      <c r="M124" s="32">
        <v>157.72</v>
      </c>
      <c r="N124" s="32">
        <v>112.66</v>
      </c>
      <c r="O124" s="32">
        <f t="shared" si="3"/>
        <v>139.07884465261515</v>
      </c>
      <c r="P124" s="32">
        <f t="shared" si="4"/>
        <v>123.16939890710384</v>
      </c>
      <c r="Q124" s="33">
        <v>181.61609999999999</v>
      </c>
      <c r="R124" s="34">
        <v>724.67</v>
      </c>
      <c r="S124" s="42">
        <v>158.58000000000001</v>
      </c>
      <c r="T124" s="41">
        <v>137.91919047100001</v>
      </c>
      <c r="U124" s="46">
        <f t="shared" si="5"/>
        <v>86.813522263307391</v>
      </c>
      <c r="V124" s="54">
        <v>1.2809999999999999</v>
      </c>
      <c r="W124" s="36">
        <v>2.0118</v>
      </c>
      <c r="X124" s="48">
        <v>178.16</v>
      </c>
      <c r="Y124" s="48">
        <v>157.78</v>
      </c>
      <c r="Z124" s="48">
        <v>174.65144408932181</v>
      </c>
    </row>
    <row r="125" spans="1:26">
      <c r="A125" s="14">
        <v>39871</v>
      </c>
      <c r="B125" s="13">
        <v>79.12</v>
      </c>
      <c r="C125" s="13">
        <v>79.951999999999998</v>
      </c>
      <c r="D125" s="13">
        <v>89.578000000000003</v>
      </c>
      <c r="E125" s="13">
        <v>90.665000000000006</v>
      </c>
      <c r="F125" s="13">
        <v>68.003</v>
      </c>
      <c r="G125" s="13">
        <v>73.731999999999999</v>
      </c>
      <c r="H125" s="13">
        <v>77.918000000000006</v>
      </c>
      <c r="I125" s="13">
        <v>94.748000000000005</v>
      </c>
      <c r="J125" s="13">
        <v>198.834</v>
      </c>
      <c r="K125" s="13">
        <v>427.68400000000003</v>
      </c>
      <c r="L125" s="32">
        <v>157.97999999999999</v>
      </c>
      <c r="M125" s="32">
        <v>159.30000000000001</v>
      </c>
      <c r="N125" s="32">
        <v>113.33</v>
      </c>
      <c r="O125" s="32">
        <f t="shared" si="3"/>
        <v>139.77900552486187</v>
      </c>
      <c r="P125" s="32">
        <f t="shared" si="4"/>
        <v>124.35674822415154</v>
      </c>
      <c r="Q125" s="33">
        <v>182.41229999999999</v>
      </c>
      <c r="R125" s="34">
        <v>739.46</v>
      </c>
      <c r="S125" s="42">
        <v>157.82</v>
      </c>
      <c r="T125" s="41">
        <v>138.05345065399999</v>
      </c>
      <c r="U125" s="46">
        <f t="shared" si="5"/>
        <v>88.301803443088431</v>
      </c>
      <c r="V125" s="54">
        <v>1.2669999999999999</v>
      </c>
      <c r="W125" s="36">
        <v>1.9839</v>
      </c>
      <c r="X125" s="48">
        <v>177.1</v>
      </c>
      <c r="Y125" s="48">
        <v>157.56</v>
      </c>
      <c r="Z125" s="48">
        <v>175.18194785074314</v>
      </c>
    </row>
    <row r="126" spans="1:26">
      <c r="A126" s="14">
        <v>39903</v>
      </c>
      <c r="B126" s="13">
        <v>82.29</v>
      </c>
      <c r="C126" s="13">
        <v>81.817999999999998</v>
      </c>
      <c r="D126" s="13">
        <v>92.793000000000006</v>
      </c>
      <c r="E126" s="13">
        <v>92.912000000000006</v>
      </c>
      <c r="F126" s="13">
        <v>70.668000000000006</v>
      </c>
      <c r="G126" s="13">
        <v>76.915999999999997</v>
      </c>
      <c r="H126" s="13">
        <v>81.623000000000005</v>
      </c>
      <c r="I126" s="13">
        <v>95.43</v>
      </c>
      <c r="J126" s="13">
        <v>217.56</v>
      </c>
      <c r="K126" s="13">
        <v>442.82</v>
      </c>
      <c r="L126" s="32">
        <v>159.84</v>
      </c>
      <c r="M126" s="32">
        <v>160.66999999999999</v>
      </c>
      <c r="N126" s="32">
        <v>115.31</v>
      </c>
      <c r="O126" s="32">
        <f t="shared" si="3"/>
        <v>136.68907182236993</v>
      </c>
      <c r="P126" s="32">
        <f t="shared" si="4"/>
        <v>119.56800845857562</v>
      </c>
      <c r="Q126" s="33">
        <v>185.09219999999999</v>
      </c>
      <c r="R126" s="34">
        <v>695.66</v>
      </c>
      <c r="S126" s="42">
        <v>158.62</v>
      </c>
      <c r="T126" s="41">
        <v>138.18337397600001</v>
      </c>
      <c r="U126" s="46">
        <f t="shared" si="5"/>
        <v>91.635976935269639</v>
      </c>
      <c r="V126" s="54">
        <v>1.3241000000000001</v>
      </c>
      <c r="W126" s="36">
        <v>1.9174</v>
      </c>
      <c r="X126" s="48">
        <v>180.99</v>
      </c>
      <c r="Y126" s="48">
        <v>158.32</v>
      </c>
      <c r="Z126" s="48">
        <v>175.70282217568601</v>
      </c>
    </row>
    <row r="127" spans="1:26">
      <c r="A127" s="14">
        <v>39933</v>
      </c>
      <c r="B127" s="13">
        <v>95.600999999999999</v>
      </c>
      <c r="C127" s="13">
        <v>93.608999999999995</v>
      </c>
      <c r="D127" s="13">
        <v>111.67</v>
      </c>
      <c r="E127" s="13">
        <v>113.31100000000001</v>
      </c>
      <c r="F127" s="13">
        <v>77.847999999999999</v>
      </c>
      <c r="G127" s="13">
        <v>85.38</v>
      </c>
      <c r="H127" s="13">
        <v>95.981999999999999</v>
      </c>
      <c r="I127" s="13">
        <v>105.836</v>
      </c>
      <c r="J127" s="13">
        <v>254.29499999999999</v>
      </c>
      <c r="K127" s="13">
        <v>492.649</v>
      </c>
      <c r="L127" s="32">
        <v>160.77000000000001</v>
      </c>
      <c r="M127" s="32">
        <v>160.91</v>
      </c>
      <c r="N127" s="32">
        <v>116.84</v>
      </c>
      <c r="O127" s="32">
        <f t="shared" si="3"/>
        <v>134.29630189820767</v>
      </c>
      <c r="P127" s="32">
        <f t="shared" si="4"/>
        <v>119.55683279134841</v>
      </c>
      <c r="Q127" s="33">
        <v>194.3683</v>
      </c>
      <c r="R127" s="34">
        <v>672.7</v>
      </c>
      <c r="S127" s="42">
        <v>159.22999999999999</v>
      </c>
      <c r="T127" s="41">
        <v>138.28587965200001</v>
      </c>
      <c r="U127" s="46">
        <f t="shared" si="5"/>
        <v>96.612305586120712</v>
      </c>
      <c r="V127" s="54">
        <v>1.3223</v>
      </c>
      <c r="W127" s="36">
        <v>1.8237000000000001</v>
      </c>
      <c r="X127" s="48">
        <v>177.58</v>
      </c>
      <c r="Y127" s="48">
        <v>158.09</v>
      </c>
      <c r="Z127" s="48">
        <v>176.19186169740834</v>
      </c>
    </row>
    <row r="128" spans="1:26">
      <c r="A128" s="14">
        <v>39962</v>
      </c>
      <c r="B128" s="13">
        <v>100.43600000000001</v>
      </c>
      <c r="C128" s="13">
        <v>98.506</v>
      </c>
      <c r="D128" s="13">
        <v>117.52500000000001</v>
      </c>
      <c r="E128" s="13">
        <v>120.48</v>
      </c>
      <c r="F128" s="13">
        <v>77.822999999999993</v>
      </c>
      <c r="G128" s="13">
        <v>86.016999999999996</v>
      </c>
      <c r="H128" s="13">
        <v>94.462999999999994</v>
      </c>
      <c r="I128" s="13">
        <v>110.246</v>
      </c>
      <c r="J128" s="13">
        <v>278.87900000000002</v>
      </c>
      <c r="K128" s="13">
        <v>545.81299999999999</v>
      </c>
      <c r="L128" s="32">
        <v>158.88999999999999</v>
      </c>
      <c r="M128" s="32">
        <v>158.56</v>
      </c>
      <c r="N128" s="32">
        <v>115.99</v>
      </c>
      <c r="O128" s="32">
        <f t="shared" si="3"/>
        <v>124.11723163841809</v>
      </c>
      <c r="P128" s="32">
        <f t="shared" si="4"/>
        <v>111.83615819209041</v>
      </c>
      <c r="Q128" s="33">
        <v>200.25749999999999</v>
      </c>
      <c r="R128" s="34">
        <v>691.36</v>
      </c>
      <c r="S128" s="42">
        <v>160.13</v>
      </c>
      <c r="T128" s="41">
        <v>138.36966990100001</v>
      </c>
      <c r="U128" s="46">
        <f t="shared" si="5"/>
        <v>99.933499714159879</v>
      </c>
      <c r="V128" s="54">
        <v>1.4159999999999999</v>
      </c>
      <c r="W128" s="36">
        <v>1.7678</v>
      </c>
      <c r="X128" s="48">
        <v>175.75</v>
      </c>
      <c r="Y128" s="48">
        <v>158.36000000000001</v>
      </c>
      <c r="Z128" s="48">
        <v>176.66244079469183</v>
      </c>
    </row>
    <row r="129" spans="1:26">
      <c r="A129" s="14">
        <v>39994</v>
      </c>
      <c r="B129" s="13">
        <v>98.721999999999994</v>
      </c>
      <c r="C129" s="13">
        <v>97.495999999999995</v>
      </c>
      <c r="D129" s="13">
        <v>115.46299999999999</v>
      </c>
      <c r="E129" s="13">
        <v>120.93300000000001</v>
      </c>
      <c r="F129" s="13">
        <v>78.301000000000002</v>
      </c>
      <c r="G129" s="13">
        <v>85.83</v>
      </c>
      <c r="H129" s="13">
        <v>95.872</v>
      </c>
      <c r="I129" s="13">
        <v>113.58199999999999</v>
      </c>
      <c r="J129" s="13">
        <v>277.68900000000002</v>
      </c>
      <c r="K129" s="13">
        <v>566.226</v>
      </c>
      <c r="L129" s="32">
        <v>160.88</v>
      </c>
      <c r="M129" s="32">
        <v>160.56</v>
      </c>
      <c r="N129" s="32">
        <v>117.41</v>
      </c>
      <c r="O129" s="32">
        <f t="shared" si="3"/>
        <v>124.9305308158176</v>
      </c>
      <c r="P129" s="32">
        <f t="shared" si="4"/>
        <v>112.65407908799432</v>
      </c>
      <c r="Q129" s="33">
        <v>202.91210000000001</v>
      </c>
      <c r="R129" s="34">
        <v>660.69</v>
      </c>
      <c r="S129" s="42">
        <v>161.53</v>
      </c>
      <c r="T129" s="41">
        <v>138.456503172</v>
      </c>
      <c r="U129" s="46">
        <f t="shared" si="5"/>
        <v>101.63783466599385</v>
      </c>
      <c r="V129" s="54">
        <v>1.4035</v>
      </c>
      <c r="W129" s="36">
        <v>1.7428999999999999</v>
      </c>
      <c r="X129" s="48">
        <v>175.34</v>
      </c>
      <c r="Y129" s="48">
        <v>158.11000000000001</v>
      </c>
      <c r="Z129" s="48">
        <v>177.14458203936067</v>
      </c>
    </row>
    <row r="130" spans="1:26">
      <c r="A130" s="14">
        <v>40025</v>
      </c>
      <c r="B130" s="13">
        <v>108.17</v>
      </c>
      <c r="C130" s="13">
        <v>106.60599999999999</v>
      </c>
      <c r="D130" s="13">
        <v>127.245</v>
      </c>
      <c r="E130" s="13">
        <v>130.506</v>
      </c>
      <c r="F130" s="13">
        <v>83.614000000000004</v>
      </c>
      <c r="G130" s="13">
        <v>92.319000000000003</v>
      </c>
      <c r="H130" s="13">
        <v>104.04900000000001</v>
      </c>
      <c r="I130" s="13">
        <v>119.80800000000001</v>
      </c>
      <c r="J130" s="13">
        <v>305.82</v>
      </c>
      <c r="K130" s="13">
        <v>570.55399999999997</v>
      </c>
      <c r="L130" s="32">
        <v>163.66</v>
      </c>
      <c r="M130" s="32">
        <v>162.86000000000001</v>
      </c>
      <c r="N130" s="32">
        <v>120.12</v>
      </c>
      <c r="O130" s="32">
        <f t="shared" si="3"/>
        <v>123.54096520763188</v>
      </c>
      <c r="P130" s="32">
        <f t="shared" si="4"/>
        <v>111.04797979797981</v>
      </c>
      <c r="Q130" s="33">
        <v>208.58240000000001</v>
      </c>
      <c r="R130" s="34">
        <v>669.12</v>
      </c>
      <c r="S130" s="42">
        <v>165.27</v>
      </c>
      <c r="T130" s="41">
        <v>138.49884235900001</v>
      </c>
      <c r="U130" s="46">
        <f t="shared" si="5"/>
        <v>104.12661619107816</v>
      </c>
      <c r="V130" s="54">
        <v>1.4256</v>
      </c>
      <c r="W130" s="36">
        <v>1.7058</v>
      </c>
      <c r="X130" s="48">
        <v>176.12</v>
      </c>
      <c r="Y130" s="48">
        <v>158.31</v>
      </c>
      <c r="Z130" s="48">
        <v>177.61918189874112</v>
      </c>
    </row>
    <row r="131" spans="1:26">
      <c r="A131" s="14">
        <v>40056</v>
      </c>
      <c r="B131" s="13">
        <v>114.23099999999999</v>
      </c>
      <c r="C131" s="13">
        <v>111.983</v>
      </c>
      <c r="D131" s="13">
        <v>137.50899999999999</v>
      </c>
      <c r="E131" s="13">
        <v>141.88999999999999</v>
      </c>
      <c r="F131" s="13">
        <v>85.108999999999995</v>
      </c>
      <c r="G131" s="13">
        <v>95.406999999999996</v>
      </c>
      <c r="H131" s="13">
        <v>107.586</v>
      </c>
      <c r="I131" s="13">
        <v>122.864</v>
      </c>
      <c r="J131" s="13">
        <v>301.13299999999998</v>
      </c>
      <c r="K131" s="13">
        <v>595.79499999999996</v>
      </c>
      <c r="L131" s="32">
        <v>164.48</v>
      </c>
      <c r="M131" s="32">
        <v>163.58000000000001</v>
      </c>
      <c r="N131" s="32">
        <v>120.92</v>
      </c>
      <c r="O131" s="32">
        <f t="shared" si="3"/>
        <v>123.93579902302861</v>
      </c>
      <c r="P131" s="32">
        <f t="shared" si="4"/>
        <v>110.85833914863922</v>
      </c>
      <c r="Q131" s="33">
        <v>213.58529999999999</v>
      </c>
      <c r="R131" s="34">
        <v>663.78</v>
      </c>
      <c r="S131" s="42">
        <v>168.43</v>
      </c>
      <c r="T131" s="41">
        <v>138.54015926</v>
      </c>
      <c r="U131" s="46">
        <f t="shared" si="5"/>
        <v>104.81495173821864</v>
      </c>
      <c r="V131" s="54">
        <v>1.4330000000000001</v>
      </c>
      <c r="W131" s="36">
        <v>1.6992</v>
      </c>
      <c r="X131" s="48">
        <v>177.6</v>
      </c>
      <c r="Y131" s="48">
        <v>158.86000000000001</v>
      </c>
      <c r="Z131" s="48">
        <v>178.10156599358112</v>
      </c>
    </row>
    <row r="132" spans="1:26">
      <c r="A132" s="14">
        <v>40086</v>
      </c>
      <c r="B132" s="13">
        <v>119.221</v>
      </c>
      <c r="C132" s="13">
        <v>115.056</v>
      </c>
      <c r="D132" s="13">
        <v>141.208</v>
      </c>
      <c r="E132" s="13">
        <v>149.083</v>
      </c>
      <c r="F132" s="13">
        <v>87.046000000000006</v>
      </c>
      <c r="G132" s="13">
        <v>96.918999999999997</v>
      </c>
      <c r="H132" s="13">
        <v>112.61799999999999</v>
      </c>
      <c r="I132" s="13">
        <v>123.38500000000001</v>
      </c>
      <c r="J132" s="13">
        <v>322.52699999999999</v>
      </c>
      <c r="K132" s="13">
        <v>602.298</v>
      </c>
      <c r="L132" s="32">
        <v>165.53</v>
      </c>
      <c r="M132" s="32">
        <v>164.41</v>
      </c>
      <c r="N132" s="32">
        <v>121.93</v>
      </c>
      <c r="O132" s="32">
        <f t="shared" ref="O132:O148" si="6">X132/V132</f>
        <v>122.40366220278764</v>
      </c>
      <c r="P132" s="32">
        <f t="shared" ref="P132:P148" si="7">Y132/V132</f>
        <v>108.86171084995901</v>
      </c>
      <c r="Q132" s="33">
        <v>220.292</v>
      </c>
      <c r="R132" s="34">
        <v>688.27</v>
      </c>
      <c r="S132" s="42">
        <v>170.87</v>
      </c>
      <c r="T132" s="41">
        <v>138.580795615</v>
      </c>
      <c r="U132" s="46">
        <f t="shared" ref="U132:U148" si="8">Z132/W132</f>
        <v>107.80619139272392</v>
      </c>
      <c r="V132" s="54">
        <v>1.4636</v>
      </c>
      <c r="W132" s="36">
        <v>1.6565000000000001</v>
      </c>
      <c r="X132" s="48">
        <v>179.15</v>
      </c>
      <c r="Y132" s="48">
        <v>159.33000000000001</v>
      </c>
      <c r="Z132" s="48">
        <v>178.58095604204718</v>
      </c>
    </row>
    <row r="133" spans="1:26">
      <c r="A133" s="14">
        <v>40116</v>
      </c>
      <c r="B133" s="13">
        <v>113.98699999999999</v>
      </c>
      <c r="C133" s="13">
        <v>112.667</v>
      </c>
      <c r="D133" s="13">
        <v>135.93</v>
      </c>
      <c r="E133" s="13">
        <v>145.095</v>
      </c>
      <c r="F133" s="13">
        <v>84.314999999999998</v>
      </c>
      <c r="G133" s="13">
        <v>93.254000000000005</v>
      </c>
      <c r="H133" s="13">
        <v>105.375</v>
      </c>
      <c r="I133" s="13">
        <v>120.491</v>
      </c>
      <c r="J133" s="13">
        <v>319.94600000000003</v>
      </c>
      <c r="K133" s="13">
        <v>579.10799999999995</v>
      </c>
      <c r="L133" s="32">
        <v>165.7</v>
      </c>
      <c r="M133" s="32">
        <v>164.54</v>
      </c>
      <c r="N133" s="32">
        <v>122.11</v>
      </c>
      <c r="O133" s="32">
        <f t="shared" si="6"/>
        <v>121.62419300033979</v>
      </c>
      <c r="P133" s="32">
        <f t="shared" si="7"/>
        <v>108.48793747876316</v>
      </c>
      <c r="Q133" s="33">
        <v>219.07839999999999</v>
      </c>
      <c r="R133" s="34">
        <v>707.15</v>
      </c>
      <c r="S133" s="42">
        <v>171.03</v>
      </c>
      <c r="T133" s="41">
        <v>138.622325668</v>
      </c>
      <c r="U133" s="46">
        <f t="shared" si="8"/>
        <v>109.50597980810898</v>
      </c>
      <c r="V133" s="54">
        <v>1.4715</v>
      </c>
      <c r="W133" s="36">
        <v>1.6356999999999999</v>
      </c>
      <c r="X133" s="48">
        <v>178.97</v>
      </c>
      <c r="Y133" s="48">
        <v>159.63999999999999</v>
      </c>
      <c r="Z133" s="48">
        <v>179.11893117212384</v>
      </c>
    </row>
    <row r="134" spans="1:26">
      <c r="A134" s="14">
        <v>40147</v>
      </c>
      <c r="B134" s="13">
        <v>115.857</v>
      </c>
      <c r="C134" s="13">
        <v>113.97799999999999</v>
      </c>
      <c r="D134" s="13">
        <v>137.125</v>
      </c>
      <c r="E134" s="13">
        <v>144.02500000000001</v>
      </c>
      <c r="F134" s="13">
        <v>87.9</v>
      </c>
      <c r="G134" s="13">
        <v>97.233000000000004</v>
      </c>
      <c r="H134" s="13">
        <v>107.959</v>
      </c>
      <c r="I134" s="13">
        <v>118.666</v>
      </c>
      <c r="J134" s="13">
        <v>327.94900000000001</v>
      </c>
      <c r="K134" s="13">
        <v>535.51900000000001</v>
      </c>
      <c r="L134" s="32">
        <v>166.74</v>
      </c>
      <c r="M134" s="32">
        <v>165.98</v>
      </c>
      <c r="N134" s="32">
        <v>122.41</v>
      </c>
      <c r="O134" s="32">
        <f t="shared" si="6"/>
        <v>120.95828335332534</v>
      </c>
      <c r="P134" s="32">
        <f t="shared" si="7"/>
        <v>107.04384912701586</v>
      </c>
      <c r="Q134" s="33">
        <v>219.52510000000001</v>
      </c>
      <c r="R134" s="34">
        <v>785.77</v>
      </c>
      <c r="S134" s="42">
        <v>172.23</v>
      </c>
      <c r="T134" s="41">
        <v>138.66516231099999</v>
      </c>
      <c r="U134" s="46">
        <f t="shared" si="8"/>
        <v>109.76067809084228</v>
      </c>
      <c r="V134" s="54">
        <v>1.5005999999999999</v>
      </c>
      <c r="W134" s="36">
        <v>1.637</v>
      </c>
      <c r="X134" s="48">
        <v>181.51</v>
      </c>
      <c r="Y134" s="48">
        <v>160.63</v>
      </c>
      <c r="Z134" s="48">
        <v>179.6782300347088</v>
      </c>
    </row>
    <row r="135" spans="1:26">
      <c r="A135" s="14">
        <v>40178</v>
      </c>
      <c r="B135" s="13">
        <v>122.47499999999999</v>
      </c>
      <c r="C135" s="13">
        <v>121.086</v>
      </c>
      <c r="D135" s="13">
        <v>145.25399999999999</v>
      </c>
      <c r="E135" s="13">
        <v>152.43</v>
      </c>
      <c r="F135" s="13">
        <v>93.966999999999999</v>
      </c>
      <c r="G135" s="13">
        <v>102.929</v>
      </c>
      <c r="H135" s="13">
        <v>121.4</v>
      </c>
      <c r="I135" s="13">
        <v>125.80800000000001</v>
      </c>
      <c r="J135" s="13">
        <v>356.767</v>
      </c>
      <c r="K135" s="13">
        <v>554.55899999999997</v>
      </c>
      <c r="L135" s="32">
        <v>165.31</v>
      </c>
      <c r="M135" s="32">
        <v>164.56</v>
      </c>
      <c r="N135" s="32">
        <v>121.19</v>
      </c>
      <c r="O135" s="32">
        <f t="shared" si="6"/>
        <v>123.33030916323538</v>
      </c>
      <c r="P135" s="32">
        <f t="shared" si="7"/>
        <v>111.22199734803544</v>
      </c>
      <c r="Q135" s="33">
        <v>220.2921</v>
      </c>
      <c r="R135" s="34">
        <v>765.41</v>
      </c>
      <c r="S135" s="42">
        <v>171.54</v>
      </c>
      <c r="T135" s="41">
        <v>138.70674074900001</v>
      </c>
      <c r="U135" s="46">
        <f t="shared" si="8"/>
        <v>112.79543916608667</v>
      </c>
      <c r="V135" s="54">
        <v>1.4329000000000001</v>
      </c>
      <c r="W135" s="36">
        <v>1.5982000000000001</v>
      </c>
      <c r="X135" s="48">
        <v>176.72</v>
      </c>
      <c r="Y135" s="48">
        <v>159.37</v>
      </c>
      <c r="Z135" s="48">
        <v>180.26967087523971</v>
      </c>
    </row>
    <row r="136" spans="1:26">
      <c r="A136" s="14">
        <v>40207</v>
      </c>
      <c r="B136" s="13">
        <v>116.754</v>
      </c>
      <c r="C136" s="13">
        <v>117.61499999999999</v>
      </c>
      <c r="D136" s="13">
        <v>139.91300000000001</v>
      </c>
      <c r="E136" s="13">
        <v>155.72300000000001</v>
      </c>
      <c r="F136" s="13">
        <v>93.251000000000005</v>
      </c>
      <c r="G136" s="13">
        <v>103.599</v>
      </c>
      <c r="H136" s="13">
        <v>121.07899999999999</v>
      </c>
      <c r="I136" s="13">
        <v>128.108</v>
      </c>
      <c r="J136" s="13">
        <v>347.786</v>
      </c>
      <c r="K136" s="13">
        <v>560.29999999999995</v>
      </c>
      <c r="L136" s="32">
        <v>166.07</v>
      </c>
      <c r="M136" s="32">
        <v>166.39</v>
      </c>
      <c r="N136" s="32">
        <v>120.32</v>
      </c>
      <c r="O136" s="32">
        <f t="shared" si="6"/>
        <v>129.5072505591227</v>
      </c>
      <c r="P136" s="32">
        <f t="shared" si="7"/>
        <v>115.83579828295215</v>
      </c>
      <c r="Q136" s="33">
        <v>222.23840000000001</v>
      </c>
      <c r="R136" s="34">
        <v>779.2</v>
      </c>
      <c r="S136" s="42">
        <v>172.94</v>
      </c>
      <c r="T136" s="41">
        <v>138.74590740799999</v>
      </c>
      <c r="U136" s="46">
        <f t="shared" si="8"/>
        <v>115.28115238560176</v>
      </c>
      <c r="V136" s="54">
        <v>1.3861000000000001</v>
      </c>
      <c r="W136" s="36">
        <v>1.569</v>
      </c>
      <c r="X136" s="48">
        <v>179.51</v>
      </c>
      <c r="Y136" s="48">
        <v>160.56</v>
      </c>
      <c r="Z136" s="48">
        <v>180.87612809300916</v>
      </c>
    </row>
    <row r="137" spans="1:26">
      <c r="A137" s="14">
        <v>40235</v>
      </c>
      <c r="B137" s="13">
        <v>114.63200000000001</v>
      </c>
      <c r="C137" s="13">
        <v>117.419</v>
      </c>
      <c r="D137" s="13">
        <v>138.49600000000001</v>
      </c>
      <c r="E137" s="13">
        <v>153.196</v>
      </c>
      <c r="F137" s="13">
        <v>98.132000000000005</v>
      </c>
      <c r="G137" s="13">
        <v>108.389</v>
      </c>
      <c r="H137" s="13">
        <v>129.48500000000001</v>
      </c>
      <c r="I137" s="13">
        <v>132.87200000000001</v>
      </c>
      <c r="J137" s="13">
        <v>355.54199999999997</v>
      </c>
      <c r="K137" s="13">
        <v>602.42999999999995</v>
      </c>
      <c r="L137" s="32">
        <v>168.09</v>
      </c>
      <c r="M137" s="32">
        <v>168.32</v>
      </c>
      <c r="N137" s="32">
        <v>122.03</v>
      </c>
      <c r="O137" s="32">
        <f t="shared" si="6"/>
        <v>132.17665615141956</v>
      </c>
      <c r="P137" s="32">
        <f t="shared" si="7"/>
        <v>118.01041743085615</v>
      </c>
      <c r="Q137" s="33">
        <v>224.59360000000001</v>
      </c>
      <c r="R137" s="34">
        <v>819.35</v>
      </c>
      <c r="S137" s="42">
        <v>174.03</v>
      </c>
      <c r="T137" s="41">
        <v>138.78210523300001</v>
      </c>
      <c r="U137" s="46">
        <f t="shared" si="8"/>
        <v>119.17358892757974</v>
      </c>
      <c r="V137" s="54">
        <v>1.3631</v>
      </c>
      <c r="W137" s="36">
        <v>1.5227999999999999</v>
      </c>
      <c r="X137" s="48">
        <v>180.17</v>
      </c>
      <c r="Y137" s="48">
        <v>160.86000000000001</v>
      </c>
      <c r="Z137" s="48">
        <v>181.47754121891842</v>
      </c>
    </row>
    <row r="138" spans="1:26">
      <c r="A138" s="14">
        <v>40268</v>
      </c>
      <c r="B138" s="13">
        <v>123.67</v>
      </c>
      <c r="C138" s="13">
        <v>126.187</v>
      </c>
      <c r="D138" s="13">
        <v>148.49700000000001</v>
      </c>
      <c r="E138" s="13">
        <v>167.488</v>
      </c>
      <c r="F138" s="13">
        <v>105.111</v>
      </c>
      <c r="G138" s="13">
        <v>116.458</v>
      </c>
      <c r="H138" s="13">
        <v>141.095</v>
      </c>
      <c r="I138" s="13">
        <v>141.84299999999999</v>
      </c>
      <c r="J138" s="13">
        <v>387.56900000000002</v>
      </c>
      <c r="K138" s="13">
        <v>655.30100000000004</v>
      </c>
      <c r="L138" s="32">
        <v>169.14</v>
      </c>
      <c r="M138" s="32">
        <v>168.96</v>
      </c>
      <c r="N138" s="32">
        <v>123.21</v>
      </c>
      <c r="O138" s="32">
        <f t="shared" si="6"/>
        <v>132.29675699689028</v>
      </c>
      <c r="P138" s="32">
        <f t="shared" si="7"/>
        <v>118.81386050644159</v>
      </c>
      <c r="Q138" s="33">
        <v>229.49950000000001</v>
      </c>
      <c r="R138" s="34">
        <v>823.6</v>
      </c>
      <c r="S138" s="42">
        <v>175.46</v>
      </c>
      <c r="T138" s="41">
        <v>138.82529593500001</v>
      </c>
      <c r="U138" s="46">
        <f t="shared" si="8"/>
        <v>123.59775473807241</v>
      </c>
      <c r="V138" s="54">
        <v>1.3506</v>
      </c>
      <c r="W138" s="36">
        <v>1.4734</v>
      </c>
      <c r="X138" s="48">
        <v>178.68</v>
      </c>
      <c r="Y138" s="48">
        <v>160.47</v>
      </c>
      <c r="Z138" s="48">
        <v>182.10893183107589</v>
      </c>
    </row>
    <row r="139" spans="1:26">
      <c r="A139" s="14">
        <v>40298</v>
      </c>
      <c r="B139" s="13">
        <v>120.751</v>
      </c>
      <c r="C139" s="13">
        <v>125.098</v>
      </c>
      <c r="D139" s="13">
        <v>146.41</v>
      </c>
      <c r="E139" s="13">
        <v>172.28</v>
      </c>
      <c r="F139" s="13">
        <v>108.666</v>
      </c>
      <c r="G139" s="13">
        <v>120.123</v>
      </c>
      <c r="H139" s="13">
        <v>151.185</v>
      </c>
      <c r="I139" s="13">
        <v>144.137</v>
      </c>
      <c r="J139" s="13">
        <v>399.27</v>
      </c>
      <c r="K139" s="13">
        <v>667.28</v>
      </c>
      <c r="L139" s="32">
        <v>167.93</v>
      </c>
      <c r="M139" s="32">
        <v>170.06</v>
      </c>
      <c r="N139" s="32">
        <v>119.49</v>
      </c>
      <c r="O139" s="32">
        <f t="shared" si="6"/>
        <v>135.83088843752353</v>
      </c>
      <c r="P139" s="32">
        <f t="shared" si="7"/>
        <v>121.04114947716845</v>
      </c>
      <c r="Q139" s="33">
        <v>230.6729</v>
      </c>
      <c r="R139" s="34">
        <v>886.22</v>
      </c>
      <c r="S139" s="42">
        <v>174.82</v>
      </c>
      <c r="T139" s="41">
        <v>138.865495114</v>
      </c>
      <c r="U139" s="46">
        <f t="shared" si="8"/>
        <v>127.07048258867847</v>
      </c>
      <c r="V139" s="54">
        <v>1.3292999999999999</v>
      </c>
      <c r="W139" s="36">
        <v>1.4383999999999999</v>
      </c>
      <c r="X139" s="48">
        <v>180.56</v>
      </c>
      <c r="Y139" s="48">
        <v>160.9</v>
      </c>
      <c r="Z139" s="48">
        <v>182.7781821555551</v>
      </c>
    </row>
    <row r="140" spans="1:26">
      <c r="A140" s="14">
        <v>40329</v>
      </c>
      <c r="B140" s="13">
        <v>114.173</v>
      </c>
      <c r="C140" s="13">
        <v>119.348</v>
      </c>
      <c r="D140" s="13">
        <v>138.12200000000001</v>
      </c>
      <c r="E140" s="13">
        <v>160.32300000000001</v>
      </c>
      <c r="F140" s="13">
        <v>108.392</v>
      </c>
      <c r="G140" s="13">
        <v>120.107</v>
      </c>
      <c r="H140" s="13">
        <v>151.06100000000001</v>
      </c>
      <c r="I140" s="13">
        <v>140.34100000000001</v>
      </c>
      <c r="J140" s="13">
        <v>394.78699999999998</v>
      </c>
      <c r="K140" s="13">
        <v>656.94200000000001</v>
      </c>
      <c r="L140" s="32">
        <v>170.57</v>
      </c>
      <c r="M140" s="32">
        <v>174.2</v>
      </c>
      <c r="N140" s="32">
        <v>120.03</v>
      </c>
      <c r="O140" s="32">
        <f t="shared" si="6"/>
        <v>149.29314267143323</v>
      </c>
      <c r="P140" s="32">
        <f t="shared" si="7"/>
        <v>131.30484237894055</v>
      </c>
      <c r="Q140" s="33">
        <v>225.9941</v>
      </c>
      <c r="R140" s="34">
        <v>988.62</v>
      </c>
      <c r="S140" s="42">
        <v>173.95</v>
      </c>
      <c r="T140" s="41">
        <v>138.90602238100001</v>
      </c>
      <c r="U140" s="46">
        <f t="shared" si="8"/>
        <v>126.2518012930379</v>
      </c>
      <c r="V140" s="54">
        <v>1.2307999999999999</v>
      </c>
      <c r="W140" s="36">
        <v>1.4534</v>
      </c>
      <c r="X140" s="48">
        <v>183.75</v>
      </c>
      <c r="Y140" s="48">
        <v>161.61000000000001</v>
      </c>
      <c r="Z140" s="48">
        <v>183.49436799930129</v>
      </c>
    </row>
    <row r="141" spans="1:26">
      <c r="A141" s="14">
        <v>40359</v>
      </c>
      <c r="B141" s="13">
        <v>112.95399999999999</v>
      </c>
      <c r="C141" s="13">
        <v>118.70699999999999</v>
      </c>
      <c r="D141" s="13">
        <v>135.17400000000001</v>
      </c>
      <c r="E141" s="13">
        <v>159.41</v>
      </c>
      <c r="F141" s="13">
        <v>102.825</v>
      </c>
      <c r="G141" s="13">
        <v>114.393</v>
      </c>
      <c r="H141" s="13">
        <v>140.47999999999999</v>
      </c>
      <c r="I141" s="13">
        <v>138.57900000000001</v>
      </c>
      <c r="J141" s="13">
        <v>392.64299999999997</v>
      </c>
      <c r="K141" s="13">
        <v>653.83100000000002</v>
      </c>
      <c r="L141" s="32">
        <v>169.31</v>
      </c>
      <c r="M141" s="32">
        <v>174.3</v>
      </c>
      <c r="N141" s="32">
        <v>117.95</v>
      </c>
      <c r="O141" s="32">
        <f t="shared" si="6"/>
        <v>153.01667756703725</v>
      </c>
      <c r="P141" s="32">
        <f t="shared" si="7"/>
        <v>132.70928711576195</v>
      </c>
      <c r="Q141" s="33">
        <v>229.28919999999999</v>
      </c>
      <c r="R141" s="34">
        <v>1014.4</v>
      </c>
      <c r="S141" s="42">
        <v>173.14</v>
      </c>
      <c r="T141" s="41">
        <v>138.94560046199999</v>
      </c>
      <c r="U141" s="46">
        <f t="shared" si="8"/>
        <v>126.61216486091536</v>
      </c>
      <c r="V141" s="54">
        <v>1.2232000000000001</v>
      </c>
      <c r="W141" s="36">
        <v>1.4550000000000001</v>
      </c>
      <c r="X141" s="48">
        <v>187.17</v>
      </c>
      <c r="Y141" s="48">
        <v>162.33000000000001</v>
      </c>
      <c r="Z141" s="48">
        <v>184.22069987263185</v>
      </c>
    </row>
    <row r="142" spans="1:26">
      <c r="A142" s="14">
        <v>40389</v>
      </c>
      <c r="B142" s="13">
        <v>120.078</v>
      </c>
      <c r="C142" s="13">
        <v>124.621</v>
      </c>
      <c r="D142" s="13">
        <v>145.07400000000001</v>
      </c>
      <c r="E142" s="13">
        <v>167.88300000000001</v>
      </c>
      <c r="F142" s="13">
        <v>103.452</v>
      </c>
      <c r="G142" s="13">
        <v>114.867</v>
      </c>
      <c r="H142" s="13">
        <v>141.626</v>
      </c>
      <c r="I142" s="13">
        <v>137.976</v>
      </c>
      <c r="J142" s="13">
        <v>400.16899999999998</v>
      </c>
      <c r="K142" s="13">
        <v>650.91899999999998</v>
      </c>
      <c r="L142" s="32">
        <v>170.86</v>
      </c>
      <c r="M142" s="32">
        <v>174.24</v>
      </c>
      <c r="N142" s="32">
        <v>120.46</v>
      </c>
      <c r="O142" s="32">
        <f t="shared" si="6"/>
        <v>144.39420645260174</v>
      </c>
      <c r="P142" s="32">
        <f t="shared" si="7"/>
        <v>124.72986435742202</v>
      </c>
      <c r="Q142" s="33">
        <v>236.50049999999999</v>
      </c>
      <c r="R142" s="34">
        <v>904.51</v>
      </c>
      <c r="S142" s="42">
        <v>173.38</v>
      </c>
      <c r="T142" s="41">
        <v>139.00149031399999</v>
      </c>
      <c r="U142" s="46">
        <f t="shared" si="8"/>
        <v>128.2046753102932</v>
      </c>
      <c r="V142" s="54">
        <v>1.3048999999999999</v>
      </c>
      <c r="W142" s="36">
        <v>1.4426000000000001</v>
      </c>
      <c r="X142" s="48">
        <v>188.42</v>
      </c>
      <c r="Y142" s="48">
        <v>162.76</v>
      </c>
      <c r="Z142" s="48">
        <v>184.94806460262896</v>
      </c>
    </row>
    <row r="143" spans="1:26">
      <c r="A143" s="14">
        <v>40421</v>
      </c>
      <c r="B143" s="13">
        <v>115.55800000000001</v>
      </c>
      <c r="C143" s="13">
        <v>123.06399999999999</v>
      </c>
      <c r="D143" s="13">
        <v>141.375</v>
      </c>
      <c r="E143" s="13">
        <v>165.233</v>
      </c>
      <c r="F143" s="13">
        <v>101.58799999999999</v>
      </c>
      <c r="G143" s="13">
        <v>112.84099999999999</v>
      </c>
      <c r="H143" s="13">
        <v>136.923</v>
      </c>
      <c r="I143" s="13">
        <v>138.38200000000001</v>
      </c>
      <c r="J143" s="13">
        <v>402.36900000000003</v>
      </c>
      <c r="K143" s="13">
        <v>670.00099999999998</v>
      </c>
      <c r="L143" s="32">
        <v>175.4</v>
      </c>
      <c r="M143" s="32">
        <v>180.84</v>
      </c>
      <c r="N143" s="32">
        <v>122.01</v>
      </c>
      <c r="O143" s="32">
        <f t="shared" si="6"/>
        <v>151.58417402269862</v>
      </c>
      <c r="P143" s="32">
        <f t="shared" si="7"/>
        <v>128.50725094577555</v>
      </c>
      <c r="Q143" s="33">
        <v>239.95769999999999</v>
      </c>
      <c r="R143" s="34">
        <v>982.78</v>
      </c>
      <c r="S143" s="42">
        <v>177.48</v>
      </c>
      <c r="T143" s="41">
        <v>139.05351691199999</v>
      </c>
      <c r="U143" s="46">
        <f t="shared" si="8"/>
        <v>130.58851397177082</v>
      </c>
      <c r="V143" s="54">
        <v>1.2687999999999999</v>
      </c>
      <c r="W143" s="36">
        <v>1.4218</v>
      </c>
      <c r="X143" s="48">
        <v>192.33</v>
      </c>
      <c r="Y143" s="48">
        <v>163.05000000000001</v>
      </c>
      <c r="Z143" s="48">
        <v>185.67074916506374</v>
      </c>
    </row>
    <row r="144" spans="1:26">
      <c r="A144" s="14">
        <v>40451</v>
      </c>
      <c r="B144" s="13">
        <v>121.675</v>
      </c>
      <c r="C144" s="13">
        <v>127.17</v>
      </c>
      <c r="D144" s="13">
        <v>145.727</v>
      </c>
      <c r="E144" s="13">
        <v>175.089</v>
      </c>
      <c r="F144" s="13">
        <v>103.057</v>
      </c>
      <c r="G144" s="13">
        <v>112.95</v>
      </c>
      <c r="H144" s="13">
        <v>142.30099999999999</v>
      </c>
      <c r="I144" s="13">
        <v>138.697</v>
      </c>
      <c r="J144" s="13">
        <v>416.27</v>
      </c>
      <c r="K144" s="13">
        <v>670.43399999999997</v>
      </c>
      <c r="L144" s="32">
        <v>173.3</v>
      </c>
      <c r="M144" s="32">
        <v>178.43</v>
      </c>
      <c r="N144" s="32">
        <v>120.75</v>
      </c>
      <c r="O144" s="32">
        <f t="shared" si="6"/>
        <v>141.13589668329908</v>
      </c>
      <c r="P144" s="32">
        <f t="shared" si="7"/>
        <v>119.84150278837687</v>
      </c>
      <c r="Q144" s="33">
        <v>243.63339999999999</v>
      </c>
      <c r="R144" s="34">
        <v>959.79</v>
      </c>
      <c r="S144" s="42">
        <v>175.75</v>
      </c>
      <c r="T144" s="41">
        <v>139.10299348000001</v>
      </c>
      <c r="U144" s="46">
        <f t="shared" si="8"/>
        <v>132.06721098282623</v>
      </c>
      <c r="V144" s="54">
        <v>1.3628</v>
      </c>
      <c r="W144" s="36">
        <v>1.4114</v>
      </c>
      <c r="X144" s="48">
        <v>192.34</v>
      </c>
      <c r="Y144" s="48">
        <v>163.32</v>
      </c>
      <c r="Z144" s="48">
        <v>186.39966158116093</v>
      </c>
    </row>
    <row r="145" spans="1:26">
      <c r="A145" s="14">
        <v>40480</v>
      </c>
      <c r="B145" s="13">
        <v>126.19199999999999</v>
      </c>
      <c r="C145" s="13">
        <v>130.33099999999999</v>
      </c>
      <c r="D145" s="13">
        <v>150.41999999999999</v>
      </c>
      <c r="E145" s="13">
        <v>181.70599999999999</v>
      </c>
      <c r="F145" s="13">
        <v>105.137</v>
      </c>
      <c r="G145" s="13">
        <v>113.884</v>
      </c>
      <c r="H145" s="13">
        <v>145.417</v>
      </c>
      <c r="I145" s="13">
        <v>139.42099999999999</v>
      </c>
      <c r="J145" s="13">
        <v>420.78</v>
      </c>
      <c r="K145" s="13">
        <v>685.18</v>
      </c>
      <c r="L145" s="32">
        <v>172.42</v>
      </c>
      <c r="M145" s="32">
        <v>176.75</v>
      </c>
      <c r="N145" s="32">
        <v>120.81</v>
      </c>
      <c r="O145" s="32">
        <f t="shared" si="6"/>
        <v>137.70256704431378</v>
      </c>
      <c r="P145" s="32">
        <f t="shared" si="7"/>
        <v>117.36698694966299</v>
      </c>
      <c r="Q145" s="33">
        <v>247.91650000000001</v>
      </c>
      <c r="R145" s="34">
        <v>974.54</v>
      </c>
      <c r="S145" s="42">
        <v>175.28</v>
      </c>
      <c r="T145" s="41">
        <v>139.18146439399999</v>
      </c>
      <c r="U145" s="46">
        <f t="shared" si="8"/>
        <v>131.94732690453756</v>
      </c>
      <c r="V145" s="54">
        <v>1.3946000000000001</v>
      </c>
      <c r="W145" s="36">
        <v>1.4180999999999999</v>
      </c>
      <c r="X145" s="48">
        <v>192.04</v>
      </c>
      <c r="Y145" s="48">
        <v>163.68</v>
      </c>
      <c r="Z145" s="48">
        <v>187.11450428332469</v>
      </c>
    </row>
    <row r="146" spans="1:26">
      <c r="A146" s="14">
        <v>40512</v>
      </c>
      <c r="B146" s="13">
        <v>120.10299999999999</v>
      </c>
      <c r="C146" s="13">
        <v>128.642</v>
      </c>
      <c r="D146" s="13">
        <v>144.45500000000001</v>
      </c>
      <c r="E146" s="13">
        <v>181.60900000000001</v>
      </c>
      <c r="F146" s="13">
        <v>112.48399999999999</v>
      </c>
      <c r="G146" s="13">
        <v>121.039</v>
      </c>
      <c r="H146" s="13">
        <v>160.29900000000001</v>
      </c>
      <c r="I146" s="13">
        <v>149.57499999999999</v>
      </c>
      <c r="J146" s="13">
        <v>437.43200000000002</v>
      </c>
      <c r="K146" s="13">
        <v>725.17</v>
      </c>
      <c r="L146" s="32">
        <v>167.98</v>
      </c>
      <c r="M146" s="32">
        <v>175.57</v>
      </c>
      <c r="N146" s="32">
        <v>114.81</v>
      </c>
      <c r="O146" s="32">
        <f t="shared" si="6"/>
        <v>146.76065018103381</v>
      </c>
      <c r="P146" s="32">
        <f t="shared" si="7"/>
        <v>125.8531700177182</v>
      </c>
      <c r="Q146" s="33">
        <v>240.8946</v>
      </c>
      <c r="R146" s="34">
        <v>1068.4000000000001</v>
      </c>
      <c r="S146" s="42">
        <v>172.59</v>
      </c>
      <c r="T146" s="41">
        <v>139.25480406299999</v>
      </c>
      <c r="U146" s="46">
        <f t="shared" si="8"/>
        <v>138.74664867094384</v>
      </c>
      <c r="V146" s="54">
        <v>1.2981</v>
      </c>
      <c r="W146" s="36">
        <v>1.3540000000000001</v>
      </c>
      <c r="X146" s="48">
        <v>190.51</v>
      </c>
      <c r="Y146" s="48">
        <v>163.37</v>
      </c>
      <c r="Z146" s="48">
        <v>187.86296230045798</v>
      </c>
    </row>
    <row r="147" spans="1:26">
      <c r="A147" s="14">
        <v>40543</v>
      </c>
      <c r="B147" s="13">
        <v>126.499</v>
      </c>
      <c r="C147" s="13">
        <v>135.31</v>
      </c>
      <c r="D147" s="13">
        <v>152.38800000000001</v>
      </c>
      <c r="E147" s="13">
        <v>198.69499999999999</v>
      </c>
      <c r="F147" s="13">
        <v>116.55800000000001</v>
      </c>
      <c r="G147" s="13">
        <v>126.524</v>
      </c>
      <c r="H147" s="13">
        <v>168.06299999999999</v>
      </c>
      <c r="I147" s="13">
        <v>156.18</v>
      </c>
      <c r="J147" s="13">
        <v>454.79300000000001</v>
      </c>
      <c r="K147" s="13">
        <v>736.82399999999996</v>
      </c>
      <c r="L147" s="32">
        <v>167.22</v>
      </c>
      <c r="M147" s="32">
        <v>173.63</v>
      </c>
      <c r="N147" s="32">
        <v>115.3</v>
      </c>
      <c r="O147" s="32">
        <f t="shared" si="6"/>
        <v>139.69819214104288</v>
      </c>
      <c r="P147" s="32">
        <f t="shared" si="7"/>
        <v>121.78395338413269</v>
      </c>
      <c r="Q147" s="33">
        <v>238.9323</v>
      </c>
      <c r="R147" s="34">
        <v>1061.2</v>
      </c>
      <c r="S147" s="42">
        <v>171.21</v>
      </c>
      <c r="T147" s="41">
        <v>139.312517098</v>
      </c>
      <c r="U147" s="46">
        <f t="shared" si="8"/>
        <v>144.15150307458083</v>
      </c>
      <c r="V147" s="54">
        <v>1.3386</v>
      </c>
      <c r="W147" s="36">
        <v>1.3085</v>
      </c>
      <c r="X147" s="48">
        <v>187</v>
      </c>
      <c r="Y147" s="48">
        <v>163.02000000000001</v>
      </c>
      <c r="Z147" s="48">
        <v>188.622241773089</v>
      </c>
    </row>
    <row r="148" spans="1:26">
      <c r="A148" s="14">
        <v>40574</v>
      </c>
      <c r="B148" s="13">
        <v>132.298</v>
      </c>
      <c r="C148" s="13">
        <v>137.649</v>
      </c>
      <c r="D148" s="13">
        <v>159.73699999999999</v>
      </c>
      <c r="E148" s="13">
        <v>197.93799999999999</v>
      </c>
      <c r="F148" s="13">
        <v>116.571</v>
      </c>
      <c r="G148" s="13">
        <v>127.038</v>
      </c>
      <c r="H148" s="13">
        <v>166.08199999999999</v>
      </c>
      <c r="I148" s="13">
        <v>152.28200000000001</v>
      </c>
      <c r="J148" s="13">
        <v>433.03500000000003</v>
      </c>
      <c r="K148" s="13">
        <v>721.08199999999999</v>
      </c>
      <c r="L148" s="32">
        <v>166.41</v>
      </c>
      <c r="M148" s="32">
        <v>171.44</v>
      </c>
      <c r="N148" s="32">
        <v>115.88</v>
      </c>
      <c r="O148" s="32">
        <f t="shared" si="6"/>
        <v>136.72485574464977</v>
      </c>
      <c r="P148" s="32">
        <f t="shared" si="7"/>
        <v>119.29734862318313</v>
      </c>
      <c r="Q148" s="33">
        <v>238.33799999999999</v>
      </c>
      <c r="R148" s="34">
        <v>973.29</v>
      </c>
      <c r="S148" s="42">
        <v>169.94</v>
      </c>
      <c r="T148" s="41">
        <v>139.390652918</v>
      </c>
      <c r="U148" s="46">
        <f t="shared" si="8"/>
        <v>137.83449053875924</v>
      </c>
      <c r="V148" s="54">
        <v>1.3691</v>
      </c>
      <c r="W148" s="36">
        <v>1.3740000000000001</v>
      </c>
      <c r="X148" s="48">
        <v>187.19</v>
      </c>
      <c r="Y148" s="48">
        <v>163.33000000000001</v>
      </c>
      <c r="Z148" s="48">
        <v>189.38459000025523</v>
      </c>
    </row>
    <row r="149" spans="1:26">
      <c r="S149" s="40"/>
      <c r="T149" s="43"/>
      <c r="U149" s="41"/>
    </row>
    <row r="150" spans="1:26">
      <c r="S150" s="40"/>
      <c r="T150" s="43"/>
      <c r="U150" s="41"/>
    </row>
  </sheetData>
  <pageMargins left="0.7" right="0.7" top="0.78740157499999996" bottom="0.78740157499999996" header="0.3" footer="0.3"/>
  <pageSetup paperSize="9"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Assets</vt:lpstr>
      <vt:lpstr>Korrelationen</vt:lpstr>
      <vt:lpstr>Zeitreihen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Chef</dc:creator>
  <cp:lastModifiedBy>Chef</cp:lastModifiedBy>
  <dcterms:created xsi:type="dcterms:W3CDTF">2011-02-18T14:18:55Z</dcterms:created>
  <dcterms:modified xsi:type="dcterms:W3CDTF">2011-03-10T18:49:33Z</dcterms:modified>
</cp:coreProperties>
</file>