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5" yWindow="8055" windowWidth="19260" windowHeight="4080" tabRatio="638"/>
  </bookViews>
  <sheets>
    <sheet name="BIP 2010 10" sheetId="12" r:id="rId1"/>
    <sheet name="MSCI" sheetId="11" r:id="rId2"/>
  </sheets>
  <externalReferences>
    <externalReference r:id="rId3"/>
  </externalReferences>
  <definedNames>
    <definedName name="_xlnm._FilterDatabase" localSheetId="0" hidden="1">'BIP 2010 10'!$A$2:$AV$188</definedName>
    <definedName name="Eigenbeitrag">[1]Riester!$C$12</definedName>
    <definedName name="Einkommen">[1]Riester!$C$6</definedName>
    <definedName name="ZVE">#REF!</definedName>
  </definedNames>
  <calcPr calcId="125725"/>
</workbook>
</file>

<file path=xl/calcChain.xml><?xml version="1.0" encoding="utf-8"?>
<calcChain xmlns="http://schemas.openxmlformats.org/spreadsheetml/2006/main">
  <c r="AV187" i="12"/>
  <c r="BI9"/>
  <c r="BI8"/>
  <c r="BI7"/>
  <c r="BI6"/>
  <c r="BI4"/>
  <c r="BI3"/>
  <c r="AY194"/>
  <c r="H187"/>
  <c r="I187"/>
  <c r="J187"/>
  <c r="K187"/>
  <c r="L187"/>
  <c r="M187"/>
  <c r="N187"/>
  <c r="O187"/>
  <c r="P187"/>
  <c r="Q187"/>
  <c r="R187"/>
  <c r="S187"/>
  <c r="T187"/>
  <c r="U187"/>
  <c r="V187"/>
  <c r="W187"/>
  <c r="X187"/>
  <c r="Y187"/>
  <c r="Z187"/>
  <c r="AA187"/>
  <c r="AB187"/>
  <c r="AC187"/>
  <c r="AD187"/>
  <c r="AE187"/>
  <c r="AF187"/>
  <c r="AG187"/>
  <c r="AH187"/>
  <c r="AI187"/>
  <c r="AJ187"/>
  <c r="AK187"/>
  <c r="AZ16"/>
  <c r="AZ15"/>
  <c r="AZ14"/>
  <c r="AZ13"/>
  <c r="AZ12"/>
  <c r="AZ11"/>
  <c r="AZ9"/>
  <c r="AZ8"/>
  <c r="AZ7"/>
  <c r="AZ6"/>
  <c r="AZ4"/>
  <c r="AZ3"/>
  <c r="BD45"/>
  <c r="BD44"/>
  <c r="BD43"/>
  <c r="BD42"/>
  <c r="BD41"/>
  <c r="BD40"/>
  <c r="BD39"/>
  <c r="BD38"/>
  <c r="BD37"/>
  <c r="BD36"/>
  <c r="BD35"/>
  <c r="BD34"/>
  <c r="BD33"/>
  <c r="BD32"/>
  <c r="BD31"/>
  <c r="BD30"/>
  <c r="BD29"/>
  <c r="BD28"/>
  <c r="BD27"/>
  <c r="BD26"/>
  <c r="BD25"/>
  <c r="BD21"/>
  <c r="BD20"/>
  <c r="AY85"/>
  <c r="AY86"/>
  <c r="AY87"/>
  <c r="AY88"/>
  <c r="AY89"/>
  <c r="AY90"/>
  <c r="AY91"/>
  <c r="AY92"/>
  <c r="AY93"/>
  <c r="AY94"/>
  <c r="AY95"/>
  <c r="AY96"/>
  <c r="AY97"/>
  <c r="AY98"/>
  <c r="AY99"/>
  <c r="AY100"/>
  <c r="AY101"/>
  <c r="AY102"/>
  <c r="AY103"/>
  <c r="AY104"/>
  <c r="AY105"/>
  <c r="AY106"/>
  <c r="AY107"/>
  <c r="AY108"/>
  <c r="AY109"/>
  <c r="AY110"/>
  <c r="AY111"/>
  <c r="AY112"/>
  <c r="AY113"/>
  <c r="AY114"/>
  <c r="AY115"/>
  <c r="AY116"/>
  <c r="AY117"/>
  <c r="AY118"/>
  <c r="AY119"/>
  <c r="AY120"/>
  <c r="AY121"/>
  <c r="AY122"/>
  <c r="AY123"/>
  <c r="AY124"/>
  <c r="AY125"/>
  <c r="AY126"/>
  <c r="AY127"/>
  <c r="AY128"/>
  <c r="AY129"/>
  <c r="AY130"/>
  <c r="AY131"/>
  <c r="AY132"/>
  <c r="AY133"/>
  <c r="AY134"/>
  <c r="AY135"/>
  <c r="AY136"/>
  <c r="AY137"/>
  <c r="AY138"/>
  <c r="AY139"/>
  <c r="AY140"/>
  <c r="AY141"/>
  <c r="AY142"/>
  <c r="AY143"/>
  <c r="AY144"/>
  <c r="AY145"/>
  <c r="AY146"/>
  <c r="AY147"/>
  <c r="AY148"/>
  <c r="AY149"/>
  <c r="AY150"/>
  <c r="AY151"/>
  <c r="AY152"/>
  <c r="AY153"/>
  <c r="AY154"/>
  <c r="AY155"/>
  <c r="AY156"/>
  <c r="AY157"/>
  <c r="AY158"/>
  <c r="AY159"/>
  <c r="AY160"/>
  <c r="AY161"/>
  <c r="AY162"/>
  <c r="AY163"/>
  <c r="AY164"/>
  <c r="AY165"/>
  <c r="AY166"/>
  <c r="AY167"/>
  <c r="AY168"/>
  <c r="AY169"/>
  <c r="AY170"/>
  <c r="AY171"/>
  <c r="AY172"/>
  <c r="AY173"/>
  <c r="AY174"/>
  <c r="AY175"/>
  <c r="AY176"/>
  <c r="AY177"/>
  <c r="AY178"/>
  <c r="AY179"/>
  <c r="AY180"/>
  <c r="AY181"/>
  <c r="AY182"/>
  <c r="AY183"/>
  <c r="AY184"/>
  <c r="AY185"/>
  <c r="AY186"/>
  <c r="AY187"/>
  <c r="AY188"/>
  <c r="AY189"/>
  <c r="AY190"/>
  <c r="AY191"/>
  <c r="AY192"/>
  <c r="AY193"/>
  <c r="AY195"/>
  <c r="AY84"/>
  <c r="AY52"/>
  <c r="AY53"/>
  <c r="AY54"/>
  <c r="AY55"/>
  <c r="AY56"/>
  <c r="AY57"/>
  <c r="AY58"/>
  <c r="AY59"/>
  <c r="AY60"/>
  <c r="AY61"/>
  <c r="AY62"/>
  <c r="AY63"/>
  <c r="AY64"/>
  <c r="AY65"/>
  <c r="AY66"/>
  <c r="AY67"/>
  <c r="AY68"/>
  <c r="AY69"/>
  <c r="AY70"/>
  <c r="AY71"/>
  <c r="AY72"/>
  <c r="AY73"/>
  <c r="AY74"/>
  <c r="AY75"/>
  <c r="AY76"/>
  <c r="AY77"/>
  <c r="AY78"/>
  <c r="AY79"/>
  <c r="AY80"/>
  <c r="AY51"/>
  <c r="AY44"/>
  <c r="AY45"/>
  <c r="AY46"/>
  <c r="AY47"/>
  <c r="AY43"/>
  <c r="AY22"/>
  <c r="AY23"/>
  <c r="AY24"/>
  <c r="AY25"/>
  <c r="AY26"/>
  <c r="AY27"/>
  <c r="AY28"/>
  <c r="AY29"/>
  <c r="AY30"/>
  <c r="AY31"/>
  <c r="AY32"/>
  <c r="AY33"/>
  <c r="AY34"/>
  <c r="AY35"/>
  <c r="AY36"/>
  <c r="AY21"/>
  <c r="AY20"/>
  <c r="AN187"/>
  <c r="AO187" l="1"/>
  <c r="AQ187"/>
  <c r="AS187"/>
  <c r="AP187"/>
  <c r="AR187"/>
  <c r="AM187"/>
  <c r="AV185" s="1"/>
  <c r="AV5" l="1"/>
  <c r="AV7"/>
  <c r="AV9"/>
  <c r="AV11"/>
  <c r="AV13"/>
  <c r="AV15"/>
  <c r="AV17"/>
  <c r="AV19"/>
  <c r="AV21"/>
  <c r="AV23"/>
  <c r="AV25"/>
  <c r="AV27"/>
  <c r="AV29"/>
  <c r="AV31"/>
  <c r="AV33"/>
  <c r="AV35"/>
  <c r="AV37"/>
  <c r="AV39"/>
  <c r="AV41"/>
  <c r="AV43"/>
  <c r="AV45"/>
  <c r="AV47"/>
  <c r="AV49"/>
  <c r="AV51"/>
  <c r="AV53"/>
  <c r="AV55"/>
  <c r="AV57"/>
  <c r="AV59"/>
  <c r="AV61"/>
  <c r="AV63"/>
  <c r="AV65"/>
  <c r="AV67"/>
  <c r="AV69"/>
  <c r="AV71"/>
  <c r="AV73"/>
  <c r="AV75"/>
  <c r="AV77"/>
  <c r="AV79"/>
  <c r="AV81"/>
  <c r="AV83"/>
  <c r="AV85"/>
  <c r="AV87"/>
  <c r="AV89"/>
  <c r="AV91"/>
  <c r="AV93"/>
  <c r="AV95"/>
  <c r="AV97"/>
  <c r="AV99"/>
  <c r="AV101"/>
  <c r="AV103"/>
  <c r="AV105"/>
  <c r="AV107"/>
  <c r="AV109"/>
  <c r="AV111"/>
  <c r="AV113"/>
  <c r="AV115"/>
  <c r="AV117"/>
  <c r="AV119"/>
  <c r="AV121"/>
  <c r="AV123"/>
  <c r="AV125"/>
  <c r="AV127"/>
  <c r="AV129"/>
  <c r="AV131"/>
  <c r="AV133"/>
  <c r="AV135"/>
  <c r="AV137"/>
  <c r="AV139"/>
  <c r="AV141"/>
  <c r="AV143"/>
  <c r="AV145"/>
  <c r="AV147"/>
  <c r="AV149"/>
  <c r="AV151"/>
  <c r="AV153"/>
  <c r="AV155"/>
  <c r="AV157"/>
  <c r="AV159"/>
  <c r="AV161"/>
  <c r="AV163"/>
  <c r="AV165"/>
  <c r="AV167"/>
  <c r="AV169"/>
  <c r="AV171"/>
  <c r="AV173"/>
  <c r="AV175"/>
  <c r="AV177"/>
  <c r="AV179"/>
  <c r="AV181"/>
  <c r="AV183"/>
  <c r="AV3"/>
  <c r="AV4"/>
  <c r="AV6"/>
  <c r="AV8"/>
  <c r="AV10"/>
  <c r="AV12"/>
  <c r="AV14"/>
  <c r="AV16"/>
  <c r="AV18"/>
  <c r="AV20"/>
  <c r="AV22"/>
  <c r="AV24"/>
  <c r="AV26"/>
  <c r="AV28"/>
  <c r="AV30"/>
  <c r="AV32"/>
  <c r="AV34"/>
  <c r="AV36"/>
  <c r="AV38"/>
  <c r="AV40"/>
  <c r="AV42"/>
  <c r="AV44"/>
  <c r="AV46"/>
  <c r="AV48"/>
  <c r="AV50"/>
  <c r="AV52"/>
  <c r="AV54"/>
  <c r="AV56"/>
  <c r="AV58"/>
  <c r="AV60"/>
  <c r="AV62"/>
  <c r="AV64"/>
  <c r="AV66"/>
  <c r="AV68"/>
  <c r="AV70"/>
  <c r="AV72"/>
  <c r="AV74"/>
  <c r="AV76"/>
  <c r="AV78"/>
  <c r="AV80"/>
  <c r="AV82"/>
  <c r="AV84"/>
  <c r="AV86"/>
  <c r="AV88"/>
  <c r="AV90"/>
  <c r="AV92"/>
  <c r="AV94"/>
  <c r="AV96"/>
  <c r="AV98"/>
  <c r="AV100"/>
  <c r="AV102"/>
  <c r="AV104"/>
  <c r="AV106"/>
  <c r="AV108"/>
  <c r="AV110"/>
  <c r="AV112"/>
  <c r="AV114"/>
  <c r="AV116"/>
  <c r="AV118"/>
  <c r="AV120"/>
  <c r="AV122"/>
  <c r="AV124"/>
  <c r="AV126"/>
  <c r="AV128"/>
  <c r="AV130"/>
  <c r="AV132"/>
  <c r="AV134"/>
  <c r="AV136"/>
  <c r="AV138"/>
  <c r="AV140"/>
  <c r="AV142"/>
  <c r="AV144"/>
  <c r="AV146"/>
  <c r="AV148"/>
  <c r="AV150"/>
  <c r="AV152"/>
  <c r="AV154"/>
  <c r="AV156"/>
  <c r="AV158"/>
  <c r="AV160"/>
  <c r="AV162"/>
  <c r="AV164"/>
  <c r="AV166"/>
  <c r="AV168"/>
  <c r="AV170"/>
  <c r="AV172"/>
  <c r="AV174"/>
  <c r="AV176"/>
  <c r="AV178"/>
  <c r="AV180"/>
  <c r="AV182"/>
  <c r="AV184"/>
  <c r="BG5" l="1"/>
  <c r="BF5"/>
  <c r="BG17"/>
  <c r="AY196"/>
  <c r="AL187"/>
  <c r="AZ115"/>
  <c r="AY81"/>
  <c r="BD22"/>
  <c r="BD48"/>
  <c r="BI5"/>
  <c r="BC4"/>
  <c r="BC3"/>
  <c r="AW7"/>
  <c r="BC9"/>
  <c r="AW12"/>
  <c r="AY37"/>
  <c r="AZ21" s="1"/>
  <c r="AZ186"/>
  <c r="AZ187"/>
  <c r="AZ189"/>
  <c r="AZ191"/>
  <c r="AZ193"/>
  <c r="BC17"/>
  <c r="AZ31"/>
  <c r="AZ188"/>
  <c r="AZ192"/>
  <c r="AW21"/>
  <c r="AY48"/>
  <c r="AZ47" s="1"/>
  <c r="AZ29"/>
  <c r="AZ27"/>
  <c r="AZ35"/>
  <c r="AZ22"/>
  <c r="AZ26"/>
  <c r="AZ30"/>
  <c r="AZ34"/>
  <c r="AZ37"/>
  <c r="AZ40" s="1"/>
  <c r="AZ141"/>
  <c r="AZ142"/>
  <c r="AZ143"/>
  <c r="AZ144"/>
  <c r="AZ145"/>
  <c r="AZ146"/>
  <c r="AZ147"/>
  <c r="AZ148"/>
  <c r="AZ149"/>
  <c r="AZ150"/>
  <c r="AZ151"/>
  <c r="AZ152"/>
  <c r="AZ153"/>
  <c r="AZ154"/>
  <c r="AZ155"/>
  <c r="AZ156"/>
  <c r="AZ157"/>
  <c r="AZ158"/>
  <c r="AZ159"/>
  <c r="AZ160"/>
  <c r="AZ161"/>
  <c r="AZ162"/>
  <c r="AZ163"/>
  <c r="AZ164"/>
  <c r="AZ165"/>
  <c r="AZ166"/>
  <c r="AZ167"/>
  <c r="AZ168"/>
  <c r="AZ169"/>
  <c r="AZ170"/>
  <c r="AZ171"/>
  <c r="AZ172"/>
  <c r="AZ173"/>
  <c r="AZ174"/>
  <c r="AZ175"/>
  <c r="AZ176"/>
  <c r="AZ177"/>
  <c r="AZ178"/>
  <c r="AZ179"/>
  <c r="AZ180"/>
  <c r="AZ181"/>
  <c r="AZ182"/>
  <c r="AZ183"/>
  <c r="AZ184"/>
  <c r="AZ185"/>
  <c r="AZ190"/>
  <c r="AZ45"/>
  <c r="AZ46"/>
  <c r="AZ44"/>
  <c r="AZ5"/>
  <c r="AZ94"/>
  <c r="AZ96"/>
  <c r="AZ98"/>
  <c r="AZ100"/>
  <c r="AZ102"/>
  <c r="AZ104"/>
  <c r="AZ106"/>
  <c r="AZ108"/>
  <c r="AZ110"/>
  <c r="AZ112"/>
  <c r="AZ114"/>
  <c r="AZ116"/>
  <c r="AZ118"/>
  <c r="AZ120"/>
  <c r="AZ122"/>
  <c r="AZ124"/>
  <c r="AZ126"/>
  <c r="AZ128"/>
  <c r="AZ130"/>
  <c r="AZ132"/>
  <c r="AZ134"/>
  <c r="AZ136"/>
  <c r="AZ138"/>
  <c r="AZ140"/>
  <c r="AZ85"/>
  <c r="AZ87"/>
  <c r="AZ89"/>
  <c r="AZ91"/>
  <c r="AZ93"/>
  <c r="AZ97"/>
  <c r="AZ101"/>
  <c r="AZ105"/>
  <c r="AZ109"/>
  <c r="AZ113"/>
  <c r="AZ117"/>
  <c r="AZ121"/>
  <c r="AZ125"/>
  <c r="AZ129"/>
  <c r="AZ133"/>
  <c r="AZ137"/>
  <c r="AZ48"/>
  <c r="AZ196" l="1"/>
  <c r="AZ194"/>
  <c r="AZ88"/>
  <c r="AZ99"/>
  <c r="AZ131"/>
  <c r="AZ84"/>
  <c r="AZ92"/>
  <c r="AZ107"/>
  <c r="AZ123"/>
  <c r="AZ139"/>
  <c r="AZ43"/>
  <c r="AZ10"/>
  <c r="AZ33"/>
  <c r="AZ25"/>
  <c r="AZ23"/>
  <c r="AZ24"/>
  <c r="AZ28"/>
  <c r="AZ32"/>
  <c r="AZ36"/>
  <c r="AZ20"/>
  <c r="BD49"/>
  <c r="BI17"/>
  <c r="BJ5" s="1"/>
  <c r="AZ57"/>
  <c r="AZ76"/>
  <c r="AZ55"/>
  <c r="AZ74"/>
  <c r="AZ53"/>
  <c r="AZ80"/>
  <c r="AZ51"/>
  <c r="AZ78"/>
  <c r="AZ54"/>
  <c r="AZ81"/>
  <c r="AZ52"/>
  <c r="AZ79"/>
  <c r="AZ58"/>
  <c r="AZ77"/>
  <c r="AZ56"/>
  <c r="AZ75"/>
  <c r="AZ60"/>
  <c r="AZ73"/>
  <c r="AZ59"/>
  <c r="AZ71"/>
  <c r="AZ64"/>
  <c r="AZ69"/>
  <c r="AZ62"/>
  <c r="AZ67"/>
  <c r="AZ68"/>
  <c r="AZ65"/>
  <c r="AZ66"/>
  <c r="AZ63"/>
  <c r="AZ72"/>
  <c r="AZ61"/>
  <c r="AZ70"/>
  <c r="AZ17"/>
  <c r="AZ86"/>
  <c r="AZ90"/>
  <c r="AZ95"/>
  <c r="AZ103"/>
  <c r="AZ111"/>
  <c r="AZ119"/>
  <c r="AZ127"/>
  <c r="AZ135"/>
  <c r="BD46"/>
  <c r="BE31" s="1"/>
  <c r="BD47"/>
  <c r="BE48"/>
  <c r="BE41"/>
  <c r="BE36"/>
  <c r="BE26"/>
  <c r="BE29"/>
  <c r="BE43"/>
  <c r="BE40"/>
  <c r="BE42"/>
  <c r="BE46"/>
  <c r="BE34"/>
  <c r="BE44"/>
  <c r="BE38"/>
  <c r="BE21"/>
  <c r="BE20"/>
  <c r="BE22"/>
  <c r="BE39" l="1"/>
  <c r="BE37"/>
  <c r="BE27"/>
  <c r="BE28"/>
  <c r="BE30"/>
  <c r="BE33"/>
  <c r="BE32"/>
  <c r="BE45"/>
  <c r="BE35"/>
  <c r="BE25"/>
  <c r="AZ39"/>
  <c r="AZ38"/>
  <c r="BE47"/>
  <c r="BE49"/>
  <c r="BJ4"/>
  <c r="BJ3"/>
  <c r="BJ9"/>
  <c r="BJ17"/>
  <c r="BJ7"/>
  <c r="BJ8"/>
  <c r="BJ6"/>
  <c r="BA14"/>
  <c r="BA7"/>
  <c r="BA16"/>
  <c r="BA4"/>
  <c r="BF12"/>
  <c r="BA5"/>
  <c r="BA13"/>
  <c r="BA12"/>
  <c r="BA11"/>
  <c r="BA15"/>
  <c r="BA17"/>
  <c r="BA3"/>
  <c r="BA9"/>
  <c r="BF11"/>
  <c r="BA10"/>
  <c r="BF16"/>
  <c r="BF15"/>
  <c r="BA8"/>
  <c r="BF14"/>
  <c r="BA6"/>
  <c r="BF13"/>
  <c r="BF10"/>
  <c r="BF17" l="1"/>
  <c r="BB6"/>
  <c r="BB8"/>
  <c r="BB3"/>
  <c r="BB9"/>
  <c r="BB4"/>
  <c r="BB7"/>
  <c r="BB5" l="1"/>
  <c r="BB17" s="1"/>
  <c r="BD6"/>
  <c r="BD7" l="1"/>
  <c r="BD8"/>
  <c r="BD5" l="1"/>
  <c r="BD17" s="1"/>
</calcChain>
</file>

<file path=xl/comments1.xml><?xml version="1.0" encoding="utf-8"?>
<comments xmlns="http://schemas.openxmlformats.org/spreadsheetml/2006/main">
  <authors>
    <author>nobby</author>
    <author>Hülsmann</author>
    <author>R938604</author>
    <author>Service, SrvAdminWks</author>
  </authors>
  <commentList>
    <comment ref="AL2" authorId="0">
      <text>
        <r>
          <rPr>
            <sz val="8"/>
            <color indexed="81"/>
            <rFont val="Tahoma"/>
            <family val="2"/>
          </rPr>
          <t>International Monetary Fund, World Economic Outlook Database, October 2010; BIP Data years 2010; Gross domestic product, current prices (US dollars, billions);</t>
        </r>
      </text>
    </comment>
    <comment ref="AM2" authorId="0">
      <text>
        <r>
          <rPr>
            <sz val="8"/>
            <color indexed="81"/>
            <rFont val="Tahoma"/>
            <family val="2"/>
          </rPr>
          <t>International Monetary Fund, World Economic Outlook Database, April 2011; BIP Data years 2010; Gross domestic product, current prices (US dollars, billions);</t>
        </r>
      </text>
    </comment>
    <comment ref="BF2" authorId="1">
      <text>
        <r>
          <rPr>
            <sz val="8"/>
            <color indexed="81"/>
            <rFont val="Tahoma"/>
            <family val="2"/>
          </rPr>
          <t>http://www.mscibarra.com/resources/pdfs/MSCI_Barra_2009yearbook.pdf</t>
        </r>
      </text>
    </comment>
    <comment ref="BG2" authorId="2">
      <text>
        <r>
          <rPr>
            <sz val="8"/>
            <color indexed="81"/>
            <rFont val="Tahoma"/>
            <family val="2"/>
          </rPr>
          <t>MSCI ACWI IMI captures up to 99% of the developed
and emerging investable market universe, covering over
8,000 securities in 45 countries across size (Large + Mid
+ Small Cap) and style segments.</t>
        </r>
      </text>
    </comment>
    <comment ref="BF9" authorId="3">
      <text>
        <r>
          <rPr>
            <sz val="8"/>
            <color indexed="81"/>
            <rFont val="Tahoma"/>
            <family val="2"/>
          </rPr>
          <t>Japan 8,4% = 62%
Pazifik ex Japan = 5,1% = 38 %
Pazifik = 13,5% = 100%</t>
        </r>
      </text>
    </comment>
    <comment ref="AX10" authorId="3">
      <text>
        <r>
          <rPr>
            <sz val="8"/>
            <color indexed="81"/>
            <rFont val="Tahoma"/>
            <family val="2"/>
          </rPr>
          <t xml:space="preserve">1. The MSCI Saudi Arabia Index is currently not included in the MSCI Frontier Markets Index but is part of the MSCI Gulf Cooperation Council (GCC) Countries Index.
2. The MSCI Bosnia Herzegovina Index, the MSCI Botswana Index, the MSCI Ghana Index, and the MSCI Jamaica Index are currently stand-alone country indices and are not included in the MSCI Frontier Markets Index. The addition of these country indices to the MSCI Frontier Markets Index is under consideration
</t>
        </r>
      </text>
    </comment>
  </commentList>
</comments>
</file>

<file path=xl/sharedStrings.xml><?xml version="1.0" encoding="utf-8"?>
<sst xmlns="http://schemas.openxmlformats.org/spreadsheetml/2006/main" count="1116" uniqueCount="271">
  <si>
    <t>DM</t>
  </si>
  <si>
    <t>SC</t>
  </si>
  <si>
    <t>ex UK</t>
  </si>
  <si>
    <t>Anteil €-Land</t>
  </si>
  <si>
    <t>Anteil ex UK</t>
  </si>
  <si>
    <t>Anteil Nicht-€ + ex UK</t>
  </si>
  <si>
    <t>MSCI Frontier Markets Indices</t>
  </si>
  <si>
    <t>MSCI’s Frontier Markets Indices cover 26 countries outside the traditional developed and emerging markets and include five GCC countries.</t>
  </si>
  <si>
    <t>MSCI GCC Countries ex Saudia Arabia Indices</t>
  </si>
  <si>
    <t>MSCI GCC Countries ex Saudia Arabia Indices cover countries in the Gulf Corporation Council including: the United Arab Emirates, Kuwait, Qatar, Bahrain, and Oman.</t>
  </si>
  <si>
    <t>With the introduction of a complete set of MSCI Frontier Markets Small Cap Indices in December 2010, MSCI offers MSCI Frontier Markets IMI Indices covering over 400 securities with large, mid and small cap representation across the 26 frontier markets countries.</t>
  </si>
  <si>
    <t>MSCI Frontier Markets Small Cap Indices</t>
  </si>
  <si>
    <t>Nur Large und Mid Caps!</t>
  </si>
  <si>
    <t>Wenn auch Small Caps mit betrachtet werden sollen, bietet sich der MSCI ACWI IMI (Investible Market Index) an; SC machen 14% der MK aus, 1% fällt unter'm Tisch.</t>
  </si>
  <si>
    <t>LargeCap = 70% der MK, MidCap = die nächsten 15% --&gt; Summe 85% der MK</t>
  </si>
  <si>
    <t>Summe</t>
  </si>
  <si>
    <t>2010</t>
  </si>
  <si>
    <t>A</t>
  </si>
  <si>
    <t>€</t>
  </si>
  <si>
    <t>Region</t>
  </si>
  <si>
    <t>Nordamerika</t>
  </si>
  <si>
    <t>Kürzel</t>
  </si>
  <si>
    <t>E</t>
  </si>
  <si>
    <t>NA</t>
  </si>
  <si>
    <t>Emerg Markets</t>
  </si>
  <si>
    <t>EM</t>
  </si>
  <si>
    <t>Latin America</t>
  </si>
  <si>
    <t>EMLA</t>
  </si>
  <si>
    <t>EMEA</t>
  </si>
  <si>
    <t>Emerg Asia</t>
  </si>
  <si>
    <t>EM Asia</t>
  </si>
  <si>
    <t>Pazifik</t>
  </si>
  <si>
    <t>P</t>
  </si>
  <si>
    <t>Frontier Markets</t>
  </si>
  <si>
    <t>FM</t>
  </si>
  <si>
    <t>Americas</t>
  </si>
  <si>
    <t>FM Am</t>
  </si>
  <si>
    <t>CEE, CIS</t>
  </si>
  <si>
    <t>FM CEEC</t>
  </si>
  <si>
    <t>Africa</t>
  </si>
  <si>
    <t>FM Af</t>
  </si>
  <si>
    <t>Middle East</t>
  </si>
  <si>
    <t>FM ME</t>
  </si>
  <si>
    <t>Asia</t>
  </si>
  <si>
    <t>FM Asia</t>
  </si>
  <si>
    <t>Andere</t>
  </si>
  <si>
    <t>S</t>
  </si>
  <si>
    <t>Quelle:</t>
  </si>
  <si>
    <t>http://www.mscibarra.com/products/indices/international_equity_indices/</t>
  </si>
  <si>
    <t>Country</t>
  </si>
  <si>
    <t>10/2010</t>
  </si>
  <si>
    <t>Estimates Start After</t>
  </si>
  <si>
    <t>BIP</t>
  </si>
  <si>
    <t>ACWI</t>
  </si>
  <si>
    <t>World</t>
  </si>
  <si>
    <t>MSCI 2009</t>
  </si>
  <si>
    <t>Top 80% BIP</t>
  </si>
  <si>
    <t>United States</t>
  </si>
  <si>
    <t>Europa &amp; ME</t>
  </si>
  <si>
    <t>China</t>
  </si>
  <si>
    <t>Japan</t>
  </si>
  <si>
    <t>Germany</t>
  </si>
  <si>
    <t>France</t>
  </si>
  <si>
    <t>United Kingdom</t>
  </si>
  <si>
    <t>Italy</t>
  </si>
  <si>
    <t>Brazil</t>
  </si>
  <si>
    <t>Canada</t>
  </si>
  <si>
    <t>Russia</t>
  </si>
  <si>
    <t>India</t>
  </si>
  <si>
    <t>Spain</t>
  </si>
  <si>
    <t>Australia</t>
  </si>
  <si>
    <t>Mexico</t>
  </si>
  <si>
    <t>Korea</t>
  </si>
  <si>
    <t>Netherlands</t>
  </si>
  <si>
    <t>Turkey</t>
  </si>
  <si>
    <t>Indonesia</t>
  </si>
  <si>
    <t>Switzerland</t>
  </si>
  <si>
    <t>Belgium</t>
  </si>
  <si>
    <t>Sweden</t>
  </si>
  <si>
    <t>Poland</t>
  </si>
  <si>
    <t>Saudi Arabia</t>
  </si>
  <si>
    <t>Taiwan Province of China</t>
  </si>
  <si>
    <t>Norway</t>
  </si>
  <si>
    <t>Austria</t>
  </si>
  <si>
    <t>South Africa</t>
  </si>
  <si>
    <t>Argentina</t>
  </si>
  <si>
    <t>Islamic Republic of Iran</t>
  </si>
  <si>
    <t>Greece</t>
  </si>
  <si>
    <t>Thailand</t>
  </si>
  <si>
    <t>Denmark</t>
  </si>
  <si>
    <t>Colombia</t>
  </si>
  <si>
    <t>Finland</t>
  </si>
  <si>
    <t>Malaysia</t>
  </si>
  <si>
    <t>Portugal</t>
  </si>
  <si>
    <t>Egypt</t>
  </si>
  <si>
    <t>Venezuela</t>
  </si>
  <si>
    <t>Ireland</t>
  </si>
  <si>
    <t>Chile</t>
  </si>
  <si>
    <t>Israel</t>
  </si>
  <si>
    <t>Czech Republic</t>
  </si>
  <si>
    <t>United Arab Emirates</t>
  </si>
  <si>
    <t>Philippines</t>
  </si>
  <si>
    <t>Peru</t>
  </si>
  <si>
    <t>Hong Kong SAR</t>
  </si>
  <si>
    <t>Hungary</t>
  </si>
  <si>
    <t>Morocco</t>
  </si>
  <si>
    <t>Singapore</t>
  </si>
  <si>
    <t>New Zealand</t>
  </si>
  <si>
    <t>Nigeria</t>
  </si>
  <si>
    <t>Pakistan</t>
  </si>
  <si>
    <t>Algeria</t>
  </si>
  <si>
    <t>Romania</t>
  </si>
  <si>
    <t>Ukraine</t>
  </si>
  <si>
    <t>Kazakhstan</t>
  </si>
  <si>
    <t>Qatar</t>
  </si>
  <si>
    <t>Kuwait</t>
  </si>
  <si>
    <t>Bangladesh</t>
  </si>
  <si>
    <t>Vietnam</t>
  </si>
  <si>
    <t>Croatia</t>
  </si>
  <si>
    <t>Oman</t>
  </si>
  <si>
    <t>Sri Lanka</t>
  </si>
  <si>
    <t>Slovenia</t>
  </si>
  <si>
    <t>Slovak Republic</t>
  </si>
  <si>
    <t>Bulgaria</t>
  </si>
  <si>
    <t>Angola</t>
  </si>
  <si>
    <t>Tunisia</t>
  </si>
  <si>
    <t>Iraq</t>
  </si>
  <si>
    <t>Lebanon</t>
  </si>
  <si>
    <t>Libya</t>
  </si>
  <si>
    <t>Serbia</t>
  </si>
  <si>
    <t>Sudan</t>
  </si>
  <si>
    <t>Lithuania</t>
  </si>
  <si>
    <t>Ecuador</t>
  </si>
  <si>
    <t>Kenya</t>
  </si>
  <si>
    <t>Jordan</t>
  </si>
  <si>
    <t>Syrian Arab Republic</t>
  </si>
  <si>
    <t>Bahrain</t>
  </si>
  <si>
    <t>Trinidad and Tobago</t>
  </si>
  <si>
    <t>Belarus</t>
  </si>
  <si>
    <t>Estonia</t>
  </si>
  <si>
    <t>Luxembourg</t>
  </si>
  <si>
    <t>Ghana</t>
  </si>
  <si>
    <t>Azerbaijan</t>
  </si>
  <si>
    <t>Bosnia and Herzegovina</t>
  </si>
  <si>
    <t>Dominican Republic</t>
  </si>
  <si>
    <t>Jamaica</t>
  </si>
  <si>
    <t>Botswana</t>
  </si>
  <si>
    <t>Mauritius</t>
  </si>
  <si>
    <t>Guatemala</t>
  </si>
  <si>
    <t>Uruguay</t>
  </si>
  <si>
    <t>Uzbekistan</t>
  </si>
  <si>
    <t>Myanmar</t>
  </si>
  <si>
    <t>Costa Rica</t>
  </si>
  <si>
    <t>Ethiopia</t>
  </si>
  <si>
    <t>Republic of Yemen</t>
  </si>
  <si>
    <t>Panama</t>
  </si>
  <si>
    <t>Latvia</t>
  </si>
  <si>
    <t>Cyprus</t>
  </si>
  <si>
    <t>Tanzania</t>
  </si>
  <si>
    <t>Côte d'Ivoire</t>
  </si>
  <si>
    <t>Cameroon</t>
  </si>
  <si>
    <t>El Salvador</t>
  </si>
  <si>
    <t>Bolivia</t>
  </si>
  <si>
    <t>Paraguay</t>
  </si>
  <si>
    <t>Uganda</t>
  </si>
  <si>
    <t>Islamic Republic of Afghanistan</t>
  </si>
  <si>
    <t>Zambia</t>
  </si>
  <si>
    <t>Honduras</t>
  </si>
  <si>
    <t>Nepal</t>
  </si>
  <si>
    <t>Equatorial Guinea</t>
  </si>
  <si>
    <t>Iceland</t>
  </si>
  <si>
    <t>Senegal</t>
  </si>
  <si>
    <t>Democratic Republic of Congo</t>
  </si>
  <si>
    <t>Gabon</t>
  </si>
  <si>
    <t>Brunei Darussalam</t>
  </si>
  <si>
    <t>Republic of Congo</t>
  </si>
  <si>
    <t>Albania</t>
  </si>
  <si>
    <t>Namibia</t>
  </si>
  <si>
    <t>Cambodia</t>
  </si>
  <si>
    <t>Georgia</t>
  </si>
  <si>
    <t>Mozambique</t>
  </si>
  <si>
    <t>Former Yugoslav Republic of Macedonia</t>
  </si>
  <si>
    <t>Mali</t>
  </si>
  <si>
    <t>Armenia</t>
  </si>
  <si>
    <t>Papua New Guinea</t>
  </si>
  <si>
    <t>Burkina Faso</t>
  </si>
  <si>
    <t>Madagascar</t>
  </si>
  <si>
    <t>Malta</t>
  </si>
  <si>
    <t>Chad</t>
  </si>
  <si>
    <t>The Bahamas</t>
  </si>
  <si>
    <t>Haiti</t>
  </si>
  <si>
    <t>Benin</t>
  </si>
  <si>
    <t>Nicaragua</t>
  </si>
  <si>
    <t>Lao People's Democratic Republic</t>
  </si>
  <si>
    <t>Mongolia</t>
  </si>
  <si>
    <t>Kosovo</t>
  </si>
  <si>
    <t>Rwanda</t>
  </si>
  <si>
    <t>Niger</t>
  </si>
  <si>
    <t>Tajikistan</t>
  </si>
  <si>
    <t>Zimbabwe</t>
  </si>
  <si>
    <t>Moldova</t>
  </si>
  <si>
    <t>Malawi</t>
  </si>
  <si>
    <t>Kyrgyz Republic</t>
  </si>
  <si>
    <t>Guinea</t>
  </si>
  <si>
    <t>Barbados</t>
  </si>
  <si>
    <t>Montenegro</t>
  </si>
  <si>
    <t>Mauritania</t>
  </si>
  <si>
    <t>Suriname</t>
  </si>
  <si>
    <t>Swaziland</t>
  </si>
  <si>
    <t>Fiji</t>
  </si>
  <si>
    <t>Togo</t>
  </si>
  <si>
    <t>Eritrea</t>
  </si>
  <si>
    <t>Guyana</t>
  </si>
  <si>
    <t>Central African Republic</t>
  </si>
  <si>
    <t>Sierra Leone</t>
  </si>
  <si>
    <t>Lesotho</t>
  </si>
  <si>
    <t>Cape Verde</t>
  </si>
  <si>
    <t>Burundi</t>
  </si>
  <si>
    <t>Maldives</t>
  </si>
  <si>
    <t>Belize</t>
  </si>
  <si>
    <t>Bhutan</t>
  </si>
  <si>
    <t>Djibouti</t>
  </si>
  <si>
    <t>Antigua and Barbuda</t>
  </si>
  <si>
    <t>The Gambia</t>
  </si>
  <si>
    <t>St. Lucia</t>
  </si>
  <si>
    <t>Liberia</t>
  </si>
  <si>
    <t>Seychelles</t>
  </si>
  <si>
    <t>Guinea-Bissau</t>
  </si>
  <si>
    <t>Vanuatu</t>
  </si>
  <si>
    <t>Solomon Islands</t>
  </si>
  <si>
    <t>Grenada</t>
  </si>
  <si>
    <t>Democratic Republic of Timor-Leste</t>
  </si>
  <si>
    <t>St. Vincent and the Grenadines</t>
  </si>
  <si>
    <t>St. Kitts and Nevis</t>
  </si>
  <si>
    <t>Comoros</t>
  </si>
  <si>
    <t>Samoa</t>
  </si>
  <si>
    <t>Dominica</t>
  </si>
  <si>
    <t>Tonga</t>
  </si>
  <si>
    <t>São Tomé and Príncipe</t>
  </si>
  <si>
    <t>Kiribati</t>
  </si>
  <si>
    <t>Turkmenistan</t>
  </si>
  <si>
    <t>n/a</t>
  </si>
  <si>
    <t>International Monetary Fund, World Economic Outlook Database, October 2010</t>
  </si>
  <si>
    <t>MSCI ACWI IMI 2010-05</t>
  </si>
  <si>
    <t>http://www.msci.com/products/indices/country_and_regional/dm/</t>
  </si>
  <si>
    <t>http://www.msci.com/products/indices/country_and_regional/em/</t>
  </si>
  <si>
    <t>http://www.msci.com/products/indices/country_and_regional/fm/</t>
  </si>
  <si>
    <t>http://www.msci.com/products/indices/market_classification.html</t>
  </si>
  <si>
    <t>http://www.msci.com/products/indices/size/imi/</t>
  </si>
  <si>
    <t>http://www.msci.com/resources/factsheets/MSCI%20GIMI%20Factsheet%20May10.pdf</t>
  </si>
  <si>
    <t>The indices include large, mid and small cap representation and cover approximately 98% of the investable equity universe across all Frontier Markets countries.</t>
  </si>
  <si>
    <t>Standard</t>
  </si>
  <si>
    <t>http://www.msci.com/products/indices/tools/index.html#DM</t>
  </si>
  <si>
    <t>Developed Markets (DM), Emerging Markets (EM) and Frontier Markets (FM) Coverage Indices MSCI covers 24 Developed, 21 Emerging and 26 Frontier Markets countries. If the name of a regional or composite index does not contain a designation (such as 'EM' or 'AC'), the index includes only Developed Markets countries.</t>
  </si>
  <si>
    <t>http://www.msci.com/products/indices/tools/index.html#ACWI</t>
  </si>
  <si>
    <t>The MSCI ACWI (All Country World Index) Index is a free float-adjusted market capitalization weighted index that is designed to measure the equity market performance of developed and emerging markets. The MSCI ACWI consists of 45 country indices comprising 24 developed and 21 emerging market country indices.</t>
  </si>
  <si>
    <t>http://www.msci.com/products/indices/tools/index.html#GIMI</t>
  </si>
  <si>
    <t>IMI</t>
  </si>
  <si>
    <t>The MSCI Global Investable Market Indices (IMI) include large, mid cap and small cap segments and provide exhaustive coverage of these size segments by targeting a coverage range of close to 99% of the free float-adjusted market capitalization in each market. The Large Cap Indices target a coverage range of about 70% of the free float-adjusted market capitalization in each market; the Mid Cap Indices target a coverage range of about 15% of the free float-adjusted market capitalization in each market; and the Small Cap Indices target a coverage range of about 14% of the free float-adjusted market capitalization in each market.</t>
  </si>
  <si>
    <t>The MSCI Investable Market Indices (IMI) cover all investable large, mid and small cap securities across the Developed, Emerging and Frontier Markets, targeting approximately 99% of each market's free-float adjusted market capitalization.</t>
  </si>
  <si>
    <t>The MSCI Investable Market Indices (IMI Indices) can be combined with the MSCI Micro Cap Indices to form the MSCI All Cap Indices  across the Developed Markets countries.</t>
  </si>
  <si>
    <t>http://www.msci.com/products/indices/tools/index.html#STANDARD</t>
  </si>
  <si>
    <t>The MSCI Global Standard Indices include large and mid cap segments and provide exhaustive coverage of these size segments. The indices target a coverage range of around 85% of the free float-adjusted market capitalization in each market. The Large Cap Indices target a coverage range of around 70% of the free float-adjusted market capitalization in each market and the Mid Cap Indices target a coverage range of around 15% of the free float-adjusted market capitalization in each market.</t>
  </si>
  <si>
    <t>http://www.msci.com/products/indices/tools/index.html#SMALLCAP</t>
  </si>
  <si>
    <t>The MSCI Global Small Cap Indices provide an exhaustive representation of the small cap size segment. The indices target companies that are in the Investable Market Index (IMI) but that are not in the Standard Index in each market. The indices cover 24 Developed Markets, 21 Emerging Markets and 26 Frontier Markets.</t>
  </si>
  <si>
    <t>Micro</t>
  </si>
  <si>
    <t>The MSCI Micro Cap Indices provide exhaustive coverage of over 4,800 securities across 24 Developed Markets and target coverage of approximately 1% of the equity capitalization in those markets.</t>
  </si>
  <si>
    <t>http://www.msci.com/products/indices/tools/index.html#MICROCAP</t>
  </si>
  <si>
    <t>Anteil 2010</t>
  </si>
  <si>
    <t>Tuvalu</t>
  </si>
  <si>
    <t>Gross domestic product, current prices; U.S. dollars; Billions</t>
  </si>
</sst>
</file>

<file path=xl/styles.xml><?xml version="1.0" encoding="utf-8"?>
<styleSheet xmlns="http://schemas.openxmlformats.org/spreadsheetml/2006/main">
  <numFmts count="8">
    <numFmt numFmtId="44" formatCode="_-* #,##0.00\ &quot;€&quot;_-;\-* #,##0.00\ &quot;€&quot;_-;_-* &quot;-&quot;??\ &quot;€&quot;_-;_-@_-"/>
    <numFmt numFmtId="164" formatCode="0.000"/>
    <numFmt numFmtId="165" formatCode="#,##0.0"/>
    <numFmt numFmtId="166" formatCode="0.0%"/>
    <numFmt numFmtId="167" formatCode="0.0"/>
    <numFmt numFmtId="168" formatCode="0.000%"/>
    <numFmt numFmtId="169" formatCode="_-&quot;€&quot;\ * #,##0.00_-;\-&quot;€&quot;\ * #,##0.00_-;_-&quot;€&quot;\ * &quot;-&quot;??_-;_-@_-"/>
    <numFmt numFmtId="170" formatCode="#,##0.00000"/>
  </numFmts>
  <fonts count="23">
    <font>
      <sz val="10"/>
      <name val="Arial"/>
    </font>
    <font>
      <sz val="10"/>
      <name val="Arial"/>
      <family val="2"/>
    </font>
    <font>
      <b/>
      <sz val="10"/>
      <name val="Arial"/>
      <family val="2"/>
    </font>
    <font>
      <sz val="10"/>
      <name val="Arial"/>
      <family val="2"/>
    </font>
    <font>
      <u/>
      <sz val="8"/>
      <color indexed="12"/>
      <name val="Arial"/>
      <family val="2"/>
    </font>
    <font>
      <sz val="8"/>
      <color indexed="81"/>
      <name val="Tahoma"/>
      <family val="2"/>
    </font>
    <font>
      <sz val="10"/>
      <color indexed="23"/>
      <name val="Arial"/>
      <family val="2"/>
    </font>
    <font>
      <b/>
      <sz val="18"/>
      <color indexed="56"/>
      <name val="Cambria"/>
      <family val="2"/>
    </font>
    <font>
      <u/>
      <sz val="10"/>
      <color indexed="12"/>
      <name val="Arial"/>
      <family val="2"/>
    </font>
    <font>
      <sz val="10"/>
      <name val="Arial"/>
      <family val="2"/>
    </font>
    <font>
      <sz val="11"/>
      <color indexed="8"/>
      <name val="Helvetica Neue"/>
    </font>
    <font>
      <b/>
      <sz val="11"/>
      <color indexed="8"/>
      <name val="Calibri"/>
      <family val="2"/>
    </font>
    <font>
      <b/>
      <sz val="15"/>
      <color indexed="56"/>
      <name val="Calibri"/>
      <family val="2"/>
    </font>
    <font>
      <b/>
      <sz val="11"/>
      <color indexed="8"/>
      <name val="Arial"/>
      <family val="2"/>
    </font>
    <font>
      <sz val="10"/>
      <color indexed="23"/>
      <name val="Arial"/>
      <family val="2"/>
    </font>
    <font>
      <sz val="10"/>
      <color indexed="55"/>
      <name val="Arial"/>
      <family val="2"/>
    </font>
    <font>
      <sz val="10"/>
      <color indexed="55"/>
      <name val="Arial"/>
      <family val="2"/>
    </font>
    <font>
      <b/>
      <sz val="10"/>
      <color indexed="23"/>
      <name val="Arial"/>
      <family val="2"/>
    </font>
    <font>
      <sz val="8"/>
      <name val="Arial"/>
      <family val="2"/>
    </font>
    <font>
      <sz val="10"/>
      <color theme="0" tint="-0.499984740745262"/>
      <name val="Arial"/>
      <family val="2"/>
    </font>
    <font>
      <b/>
      <sz val="10"/>
      <color theme="0" tint="-0.499984740745262"/>
      <name val="Arial"/>
      <family val="2"/>
    </font>
    <font>
      <sz val="10"/>
      <color rgb="FFC00000"/>
      <name val="Arial"/>
      <family val="2"/>
    </font>
    <font>
      <b/>
      <sz val="11"/>
      <color theme="0" tint="-0.499984740745262"/>
      <name val="Arial"/>
      <family val="2"/>
    </font>
  </fonts>
  <fills count="6">
    <fill>
      <patternFill patternType="none"/>
    </fill>
    <fill>
      <patternFill patternType="gray125"/>
    </fill>
    <fill>
      <patternFill patternType="solid">
        <fgColor indexe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249977111117893"/>
        <bgColor indexed="64"/>
      </patternFill>
    </fill>
  </fills>
  <borders count="19">
    <border>
      <left/>
      <right/>
      <top/>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0" fontId="11" fillId="0" borderId="2" applyNumberFormat="0" applyFill="0" applyAlignment="0" applyProtection="0"/>
    <xf numFmtId="0" fontId="11" fillId="0" borderId="1" applyNumberFormat="0" applyFill="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9" fontId="1"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Protection="0">
      <alignment vertical="top"/>
    </xf>
    <xf numFmtId="0" fontId="3" fillId="0" borderId="0"/>
    <xf numFmtId="0" fontId="7" fillId="0" borderId="0" applyNumberFormat="0" applyFill="0" applyBorder="0" applyAlignment="0" applyProtection="0"/>
    <xf numFmtId="0" fontId="12" fillId="0" borderId="3" applyNumberFormat="0" applyFill="0" applyAlignment="0" applyProtection="0"/>
    <xf numFmtId="44" fontId="3" fillId="0" borderId="0" applyFont="0" applyFill="0" applyBorder="0" applyAlignment="0" applyProtection="0"/>
    <xf numFmtId="169" fontId="9" fillId="0" borderId="0" applyFont="0" applyFill="0" applyBorder="0" applyAlignment="0" applyProtection="0"/>
  </cellStyleXfs>
  <cellXfs count="155">
    <xf numFmtId="0" fontId="0" fillId="0" borderId="0" xfId="0"/>
    <xf numFmtId="4" fontId="0" fillId="0" borderId="0" xfId="0" applyNumberFormat="1"/>
    <xf numFmtId="4" fontId="0" fillId="0" borderId="0" xfId="0" applyNumberFormat="1" applyFill="1"/>
    <xf numFmtId="0" fontId="0" fillId="0" borderId="0" xfId="0" applyBorder="1"/>
    <xf numFmtId="4" fontId="2" fillId="0" borderId="0" xfId="0" applyNumberFormat="1" applyFont="1" applyFill="1"/>
    <xf numFmtId="4" fontId="2" fillId="0" borderId="0" xfId="0" applyNumberFormat="1" applyFont="1"/>
    <xf numFmtId="0" fontId="0" fillId="0" borderId="0" xfId="0" applyFill="1"/>
    <xf numFmtId="0" fontId="2" fillId="0" borderId="0" xfId="0" applyFont="1"/>
    <xf numFmtId="10" fontId="0" fillId="0" borderId="0" xfId="0" applyNumberFormat="1"/>
    <xf numFmtId="0" fontId="3" fillId="0" borderId="0" xfId="0" applyFont="1"/>
    <xf numFmtId="2" fontId="0" fillId="0" borderId="0" xfId="0" applyNumberFormat="1"/>
    <xf numFmtId="0" fontId="3" fillId="0" borderId="0" xfId="0" applyFont="1" applyFill="1" applyBorder="1"/>
    <xf numFmtId="0" fontId="3" fillId="0" borderId="0" xfId="0" quotePrefix="1" applyFont="1"/>
    <xf numFmtId="0" fontId="2" fillId="0" borderId="10" xfId="0" applyFont="1" applyBorder="1"/>
    <xf numFmtId="0" fontId="0" fillId="0" borderId="12" xfId="0" applyBorder="1"/>
    <xf numFmtId="0" fontId="3" fillId="0" borderId="9" xfId="0" applyFont="1" applyBorder="1"/>
    <xf numFmtId="0" fontId="3" fillId="0" borderId="11" xfId="0" applyFont="1" applyBorder="1"/>
    <xf numFmtId="0" fontId="0" fillId="0" borderId="14" xfId="0" applyBorder="1"/>
    <xf numFmtId="4" fontId="2" fillId="0" borderId="12" xfId="0" applyNumberFormat="1" applyFont="1" applyBorder="1"/>
    <xf numFmtId="0" fontId="8" fillId="0" borderId="0" xfId="5" applyAlignment="1" applyProtection="1"/>
    <xf numFmtId="166" fontId="0" fillId="0" borderId="0" xfId="0" applyNumberFormat="1"/>
    <xf numFmtId="3" fontId="0" fillId="0" borderId="0" xfId="0" applyNumberFormat="1"/>
    <xf numFmtId="0" fontId="0" fillId="0" borderId="9" xfId="0" applyBorder="1"/>
    <xf numFmtId="0" fontId="0" fillId="0" borderId="11" xfId="0" applyBorder="1"/>
    <xf numFmtId="0" fontId="2" fillId="0" borderId="9" xfId="0" applyFont="1" applyBorder="1"/>
    <xf numFmtId="166" fontId="0" fillId="0" borderId="13" xfId="7" applyNumberFormat="1" applyFont="1" applyBorder="1"/>
    <xf numFmtId="0" fontId="2" fillId="0" borderId="17" xfId="0" applyFont="1" applyBorder="1"/>
    <xf numFmtId="166" fontId="2" fillId="0" borderId="15" xfId="0" applyNumberFormat="1" applyFont="1" applyBorder="1"/>
    <xf numFmtId="0" fontId="0" fillId="0" borderId="17" xfId="0" applyBorder="1"/>
    <xf numFmtId="166" fontId="2" fillId="0" borderId="0" xfId="0" applyNumberFormat="1" applyFont="1"/>
    <xf numFmtId="0" fontId="0" fillId="0" borderId="6" xfId="0" applyBorder="1"/>
    <xf numFmtId="0" fontId="3" fillId="0" borderId="5" xfId="0" applyFont="1" applyBorder="1"/>
    <xf numFmtId="0" fontId="0" fillId="0" borderId="16" xfId="0" applyBorder="1"/>
    <xf numFmtId="3" fontId="0" fillId="0" borderId="16" xfId="0" applyNumberFormat="1" applyBorder="1"/>
    <xf numFmtId="166" fontId="0" fillId="0" borderId="16" xfId="7" applyNumberFormat="1" applyFont="1" applyBorder="1"/>
    <xf numFmtId="166" fontId="0" fillId="0" borderId="4" xfId="7" applyNumberFormat="1" applyFont="1" applyBorder="1"/>
    <xf numFmtId="166" fontId="0" fillId="0" borderId="8" xfId="7" applyNumberFormat="1" applyFont="1" applyBorder="1"/>
    <xf numFmtId="0" fontId="6" fillId="0" borderId="11" xfId="0" applyFont="1" applyBorder="1" applyAlignment="1">
      <alignment horizontal="left" indent="1"/>
    </xf>
    <xf numFmtId="0" fontId="6" fillId="0" borderId="13" xfId="0" applyFont="1" applyBorder="1"/>
    <xf numFmtId="166" fontId="0" fillId="0" borderId="7" xfId="7" applyNumberFormat="1" applyFont="1" applyBorder="1"/>
    <xf numFmtId="0" fontId="6" fillId="0" borderId="17" xfId="0" applyFont="1" applyBorder="1" applyAlignment="1">
      <alignment horizontal="left" indent="1"/>
    </xf>
    <xf numFmtId="0" fontId="6" fillId="0" borderId="15" xfId="0" applyFont="1" applyBorder="1"/>
    <xf numFmtId="0" fontId="2" fillId="0" borderId="6" xfId="0" applyFont="1" applyBorder="1"/>
    <xf numFmtId="0" fontId="15" fillId="0" borderId="0" xfId="0" applyFont="1"/>
    <xf numFmtId="166" fontId="15" fillId="0" borderId="0" xfId="0" applyNumberFormat="1" applyFont="1"/>
    <xf numFmtId="0" fontId="0" fillId="0" borderId="7" xfId="0" applyBorder="1"/>
    <xf numFmtId="17" fontId="13" fillId="0" borderId="0" xfId="0" quotePrefix="1" applyNumberFormat="1" applyFont="1" applyAlignment="1">
      <alignment horizontal="right"/>
    </xf>
    <xf numFmtId="0" fontId="2" fillId="0" borderId="5" xfId="0" applyFont="1" applyBorder="1"/>
    <xf numFmtId="0" fontId="2" fillId="2" borderId="4" xfId="0" applyFont="1" applyFill="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3" fontId="0" fillId="0" borderId="4" xfId="0" applyNumberFormat="1" applyBorder="1"/>
    <xf numFmtId="166" fontId="3" fillId="2" borderId="4" xfId="7" applyNumberFormat="1" applyFont="1" applyFill="1" applyBorder="1"/>
    <xf numFmtId="166" fontId="15" fillId="0" borderId="8" xfId="7" applyNumberFormat="1" applyFont="1" applyBorder="1"/>
    <xf numFmtId="3" fontId="14" fillId="0" borderId="4" xfId="0" applyNumberFormat="1" applyFont="1" applyBorder="1"/>
    <xf numFmtId="166" fontId="14" fillId="0" borderId="4" xfId="7" applyNumberFormat="1" applyFont="1" applyBorder="1"/>
    <xf numFmtId="3" fontId="0" fillId="0" borderId="7" xfId="0" applyNumberFormat="1" applyBorder="1"/>
    <xf numFmtId="166" fontId="3" fillId="2" borderId="8" xfId="7" applyNumberFormat="1" applyFont="1" applyFill="1" applyBorder="1"/>
    <xf numFmtId="166" fontId="3" fillId="0" borderId="8" xfId="7" applyNumberFormat="1" applyFont="1" applyBorder="1"/>
    <xf numFmtId="3" fontId="14" fillId="0" borderId="8" xfId="0" applyNumberFormat="1" applyFont="1" applyBorder="1"/>
    <xf numFmtId="166" fontId="14" fillId="0" borderId="8" xfId="7" applyNumberFormat="1" applyFont="1" applyBorder="1"/>
    <xf numFmtId="3" fontId="15" fillId="0" borderId="7" xfId="0" applyNumberFormat="1" applyFont="1" applyBorder="1"/>
    <xf numFmtId="166" fontId="15" fillId="0" borderId="7" xfId="7" applyNumberFormat="1" applyFont="1" applyBorder="1"/>
    <xf numFmtId="166" fontId="15" fillId="2" borderId="7" xfId="7" applyNumberFormat="1" applyFont="1" applyFill="1" applyBorder="1"/>
    <xf numFmtId="166" fontId="3" fillId="0" borderId="7" xfId="7" applyNumberFormat="1" applyFont="1" applyBorder="1"/>
    <xf numFmtId="3" fontId="16" fillId="0" borderId="7" xfId="0" applyNumberFormat="1" applyFont="1" applyBorder="1"/>
    <xf numFmtId="166" fontId="16" fillId="0" borderId="7" xfId="7" applyNumberFormat="1" applyFont="1" applyBorder="1"/>
    <xf numFmtId="166" fontId="15" fillId="0" borderId="18" xfId="7" applyNumberFormat="1" applyFont="1" applyBorder="1"/>
    <xf numFmtId="166" fontId="15" fillId="2" borderId="18" xfId="7" applyNumberFormat="1" applyFont="1" applyFill="1" applyBorder="1"/>
    <xf numFmtId="0" fontId="0" fillId="0" borderId="18" xfId="0" applyBorder="1"/>
    <xf numFmtId="3" fontId="16" fillId="0" borderId="18" xfId="0" applyNumberFormat="1" applyFont="1" applyBorder="1"/>
    <xf numFmtId="166" fontId="16" fillId="0" borderId="18" xfId="7" applyNumberFormat="1" applyFont="1" applyBorder="1"/>
    <xf numFmtId="166" fontId="15" fillId="2" borderId="8" xfId="7" applyNumberFormat="1" applyFont="1" applyFill="1" applyBorder="1"/>
    <xf numFmtId="0" fontId="14" fillId="0" borderId="10" xfId="0" applyFont="1" applyBorder="1"/>
    <xf numFmtId="0" fontId="14" fillId="0" borderId="8" xfId="0" applyFont="1" applyBorder="1"/>
    <xf numFmtId="0" fontId="14" fillId="0" borderId="11" xfId="0" applyFont="1" applyBorder="1"/>
    <xf numFmtId="0" fontId="14" fillId="0" borderId="7" xfId="0" applyFont="1" applyBorder="1"/>
    <xf numFmtId="166" fontId="15" fillId="2" borderId="4" xfId="7" applyNumberFormat="1" applyFont="1" applyFill="1" applyBorder="1"/>
    <xf numFmtId="166" fontId="15" fillId="0" borderId="4" xfId="7" applyNumberFormat="1" applyFont="1" applyBorder="1"/>
    <xf numFmtId="0" fontId="14" fillId="0" borderId="6" xfId="0" applyFont="1" applyBorder="1"/>
    <xf numFmtId="0" fontId="14" fillId="0" borderId="4" xfId="0" applyFont="1" applyBorder="1"/>
    <xf numFmtId="3" fontId="2" fillId="0" borderId="4" xfId="0" applyNumberFormat="1" applyFont="1" applyBorder="1"/>
    <xf numFmtId="0" fontId="2" fillId="0" borderId="12" xfId="0" applyFont="1" applyBorder="1"/>
    <xf numFmtId="3" fontId="0" fillId="0" borderId="0" xfId="0" applyNumberFormat="1" applyBorder="1"/>
    <xf numFmtId="0" fontId="15" fillId="0" borderId="7" xfId="0" applyFont="1" applyFill="1" applyBorder="1"/>
    <xf numFmtId="168" fontId="0" fillId="0" borderId="0" xfId="7" applyNumberFormat="1" applyFont="1"/>
    <xf numFmtId="0" fontId="3" fillId="0" borderId="7" xfId="0" applyFont="1" applyBorder="1"/>
    <xf numFmtId="0" fontId="15" fillId="0" borderId="7" xfId="0" applyFont="1" applyBorder="1"/>
    <xf numFmtId="164" fontId="0" fillId="0" borderId="0" xfId="0" applyNumberFormat="1"/>
    <xf numFmtId="3" fontId="2" fillId="0" borderId="14" xfId="0" applyNumberFormat="1" applyFont="1" applyBorder="1"/>
    <xf numFmtId="166" fontId="2" fillId="0" borderId="15" xfId="7" applyNumberFormat="1" applyFont="1" applyBorder="1"/>
    <xf numFmtId="166" fontId="2" fillId="0" borderId="18" xfId="7" applyNumberFormat="1" applyFont="1" applyBorder="1" applyAlignment="1">
      <alignment horizontal="right"/>
    </xf>
    <xf numFmtId="3" fontId="0" fillId="0" borderId="12" xfId="0" applyNumberFormat="1" applyBorder="1"/>
    <xf numFmtId="165" fontId="0" fillId="0" borderId="0" xfId="0" applyNumberFormat="1" applyFill="1"/>
    <xf numFmtId="0" fontId="3" fillId="0" borderId="0" xfId="0" applyFont="1" applyAlignment="1">
      <alignment horizontal="right"/>
    </xf>
    <xf numFmtId="166" fontId="0" fillId="0" borderId="0" xfId="6" applyNumberFormat="1" applyFont="1"/>
    <xf numFmtId="166" fontId="14" fillId="0" borderId="0" xfId="0" applyNumberFormat="1" applyFont="1"/>
    <xf numFmtId="166" fontId="3" fillId="0" borderId="0" xfId="0" applyNumberFormat="1" applyFont="1"/>
    <xf numFmtId="1" fontId="0" fillId="0" borderId="0" xfId="0" applyNumberFormat="1"/>
    <xf numFmtId="0" fontId="14" fillId="0" borderId="0" xfId="0" applyFont="1"/>
    <xf numFmtId="2" fontId="3" fillId="0" borderId="0" xfId="0" applyNumberFormat="1" applyFont="1"/>
    <xf numFmtId="10" fontId="2" fillId="0" borderId="0" xfId="0" applyNumberFormat="1" applyFont="1"/>
    <xf numFmtId="1" fontId="14" fillId="0" borderId="0" xfId="0" applyNumberFormat="1" applyFont="1"/>
    <xf numFmtId="1" fontId="15" fillId="0" borderId="0" xfId="0" applyNumberFormat="1" applyFont="1"/>
    <xf numFmtId="10" fontId="3" fillId="0" borderId="0" xfId="7" applyNumberFormat="1" applyFont="1" applyFill="1"/>
    <xf numFmtId="0" fontId="0" fillId="0" borderId="10" xfId="0" applyFont="1" applyFill="1" applyBorder="1"/>
    <xf numFmtId="166" fontId="2" fillId="0" borderId="9" xfId="7" applyNumberFormat="1" applyFont="1" applyBorder="1"/>
    <xf numFmtId="0" fontId="0" fillId="0" borderId="17" xfId="0" applyFont="1" applyFill="1" applyBorder="1"/>
    <xf numFmtId="166" fontId="2" fillId="0" borderId="13" xfId="7" applyNumberFormat="1" applyFont="1" applyFill="1" applyBorder="1"/>
    <xf numFmtId="0" fontId="3" fillId="0" borderId="11" xfId="0" applyFont="1" applyFill="1" applyBorder="1"/>
    <xf numFmtId="0" fontId="4" fillId="0" borderId="0" xfId="4" applyAlignment="1" applyProtection="1"/>
    <xf numFmtId="0" fontId="0" fillId="0" borderId="0" xfId="0" applyAlignment="1"/>
    <xf numFmtId="0" fontId="3" fillId="3" borderId="0" xfId="0" applyFont="1" applyFill="1"/>
    <xf numFmtId="0" fontId="0" fillId="3" borderId="0" xfId="0" applyFill="1"/>
    <xf numFmtId="4" fontId="0" fillId="3" borderId="0" xfId="0" applyNumberFormat="1" applyFill="1"/>
    <xf numFmtId="0" fontId="3" fillId="4" borderId="0" xfId="0" applyFont="1" applyFill="1"/>
    <xf numFmtId="0" fontId="0" fillId="4" borderId="0" xfId="0" applyFill="1"/>
    <xf numFmtId="10" fontId="3" fillId="4" borderId="0" xfId="7" applyNumberFormat="1" applyFont="1" applyFill="1"/>
    <xf numFmtId="4" fontId="0" fillId="4" borderId="0" xfId="0" applyNumberFormat="1" applyFill="1"/>
    <xf numFmtId="0" fontId="2" fillId="0" borderId="0" xfId="0" applyFont="1" applyAlignment="1">
      <alignment horizontal="left"/>
    </xf>
    <xf numFmtId="166" fontId="3" fillId="4" borderId="0" xfId="7" applyNumberFormat="1" applyFont="1" applyFill="1"/>
    <xf numFmtId="166" fontId="3" fillId="3" borderId="0" xfId="7" applyNumberFormat="1" applyFont="1" applyFill="1"/>
    <xf numFmtId="0" fontId="0" fillId="5" borderId="0" xfId="0" applyFill="1"/>
    <xf numFmtId="4" fontId="0" fillId="5" borderId="0" xfId="0" applyNumberFormat="1" applyFill="1"/>
    <xf numFmtId="0" fontId="3" fillId="5" borderId="0" xfId="0" applyFont="1" applyFill="1"/>
    <xf numFmtId="166" fontId="3" fillId="5" borderId="0" xfId="7" applyNumberFormat="1" applyFont="1" applyFill="1"/>
    <xf numFmtId="0" fontId="19" fillId="0" borderId="0" xfId="0" applyFont="1" applyFill="1"/>
    <xf numFmtId="167" fontId="0" fillId="0" borderId="0" xfId="0" applyNumberFormat="1"/>
    <xf numFmtId="0" fontId="2" fillId="0" borderId="11" xfId="0" applyFont="1" applyBorder="1"/>
    <xf numFmtId="166" fontId="0" fillId="0" borderId="0" xfId="7" applyNumberFormat="1" applyFont="1" applyBorder="1"/>
    <xf numFmtId="0" fontId="1" fillId="0" borderId="0" xfId="0" applyFont="1" applyFill="1"/>
    <xf numFmtId="4" fontId="19" fillId="0" borderId="0" xfId="0" applyNumberFormat="1" applyFont="1" applyFill="1"/>
    <xf numFmtId="0" fontId="1" fillId="0" borderId="0" xfId="0" applyFont="1"/>
    <xf numFmtId="0" fontId="1" fillId="0" borderId="0" xfId="0" applyFont="1" applyAlignment="1"/>
    <xf numFmtId="0" fontId="1" fillId="0" borderId="0" xfId="0" applyFont="1" applyAlignment="1">
      <alignment horizontal="right"/>
    </xf>
    <xf numFmtId="0" fontId="1" fillId="0" borderId="0" xfId="0" applyFont="1" applyAlignment="1">
      <alignment horizontal="left" indent="2"/>
    </xf>
    <xf numFmtId="0" fontId="0" fillId="0" borderId="0" xfId="0" applyAlignment="1">
      <alignment horizontal="right"/>
    </xf>
    <xf numFmtId="0" fontId="0" fillId="0" borderId="11" xfId="0" applyFont="1" applyFill="1" applyBorder="1"/>
    <xf numFmtId="3" fontId="0" fillId="0" borderId="0" xfId="0" applyNumberFormat="1" applyFill="1" applyBorder="1"/>
    <xf numFmtId="166" fontId="0" fillId="0" borderId="13" xfId="7" applyNumberFormat="1" applyFont="1" applyFill="1" applyBorder="1"/>
    <xf numFmtId="3" fontId="0" fillId="0" borderId="14" xfId="0" applyNumberFormat="1" applyFill="1" applyBorder="1"/>
    <xf numFmtId="166" fontId="0" fillId="0" borderId="15" xfId="7" applyNumberFormat="1" applyFont="1" applyFill="1" applyBorder="1"/>
    <xf numFmtId="0" fontId="0" fillId="0" borderId="11" xfId="0" applyFill="1" applyBorder="1"/>
    <xf numFmtId="170" fontId="0" fillId="0" borderId="0" xfId="0" applyNumberFormat="1"/>
    <xf numFmtId="4" fontId="21" fillId="0" borderId="0" xfId="0" applyNumberFormat="1" applyFont="1" applyFill="1"/>
    <xf numFmtId="0" fontId="21" fillId="0" borderId="0" xfId="0" applyFont="1" applyFill="1"/>
    <xf numFmtId="165" fontId="2" fillId="0" borderId="0" xfId="0" applyNumberFormat="1" applyFont="1"/>
    <xf numFmtId="17" fontId="22" fillId="0" borderId="0" xfId="0" quotePrefix="1" applyNumberFormat="1" applyFont="1" applyFill="1" applyAlignment="1">
      <alignment horizontal="right"/>
    </xf>
    <xf numFmtId="165" fontId="20" fillId="0" borderId="0" xfId="0" applyNumberFormat="1" applyFont="1" applyFill="1"/>
    <xf numFmtId="0" fontId="1" fillId="0" borderId="11" xfId="0" applyFont="1" applyBorder="1"/>
    <xf numFmtId="9" fontId="2" fillId="0" borderId="0" xfId="7" applyNumberFormat="1" applyFont="1"/>
    <xf numFmtId="10" fontId="3" fillId="3" borderId="0" xfId="7" applyNumberFormat="1" applyFont="1" applyFill="1"/>
    <xf numFmtId="10" fontId="3" fillId="5" borderId="0" xfId="7" applyNumberFormat="1" applyFont="1" applyFill="1"/>
    <xf numFmtId="0" fontId="17" fillId="0" borderId="6" xfId="0" applyFont="1" applyBorder="1" applyAlignment="1">
      <alignment horizontal="center"/>
    </xf>
    <xf numFmtId="0" fontId="17" fillId="0" borderId="5" xfId="0" applyFont="1" applyBorder="1" applyAlignment="1">
      <alignment horizontal="center"/>
    </xf>
  </cellXfs>
  <cellStyles count="14">
    <cellStyle name="Ergebnis 1" xfId="1"/>
    <cellStyle name="Ergebnis 1 1" xfId="2"/>
    <cellStyle name="Euro" xfId="3"/>
    <cellStyle name="Hyperlink" xfId="4" builtinId="8"/>
    <cellStyle name="Hyperlink 2" xfId="5"/>
    <cellStyle name="Prozent" xfId="6" builtinId="5"/>
    <cellStyle name="Prozent 2" xfId="7"/>
    <cellStyle name="Standard" xfId="0" builtinId="0"/>
    <cellStyle name="Standard 2" xfId="8"/>
    <cellStyle name="Standard 3" xfId="9"/>
    <cellStyle name="Überschrift 1 1" xfId="10"/>
    <cellStyle name="Überschrift 1 1 1" xfId="11"/>
    <cellStyle name="Währung 2" xfId="12"/>
    <cellStyle name="Währung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de-DE"/>
  <c:chart>
    <c:plotArea>
      <c:layout/>
      <c:ofPieChart>
        <c:ofPieType val="pie"/>
        <c:varyColors val="1"/>
        <c:ser>
          <c:idx val="0"/>
          <c:order val="0"/>
          <c:dLbls>
            <c:dLbl>
              <c:idx val="1"/>
              <c:layout>
                <c:manualLayout>
                  <c:x val="6.803466754155732E-2"/>
                  <c:y val="0.10879228638086975"/>
                </c:manualLayout>
              </c:layout>
              <c:dLblPos val="bestFit"/>
              <c:showVal val="1"/>
              <c:showCatName val="1"/>
            </c:dLbl>
            <c:dLbl>
              <c:idx val="3"/>
              <c:layout/>
              <c:dLblPos val="bestFit"/>
              <c:showVal val="1"/>
              <c:showCatName val="1"/>
            </c:dLbl>
            <c:dLbl>
              <c:idx val="4"/>
              <c:layout/>
              <c:dLblPos val="bestFit"/>
              <c:showVal val="1"/>
              <c:showCatName val="1"/>
            </c:dLbl>
            <c:dLbl>
              <c:idx val="6"/>
              <c:layout/>
              <c:tx>
                <c:rich>
                  <a:bodyPr/>
                  <a:lstStyle/>
                  <a:p>
                    <a:r>
                      <a:rPr lang="de-DE"/>
                      <a:t>Emerging Markets; 29,3%</a:t>
                    </a:r>
                  </a:p>
                </c:rich>
              </c:tx>
              <c:dLblPos val="bestFit"/>
            </c:dLbl>
            <c:spPr>
              <a:noFill/>
              <a:ln w="25400">
                <a:noFill/>
              </a:ln>
            </c:spPr>
            <c:txPr>
              <a:bodyPr/>
              <a:lstStyle/>
              <a:p>
                <a:pPr>
                  <a:defRPr sz="1000" b="0" i="0" u="none" strike="noStrike" baseline="0">
                    <a:solidFill>
                      <a:srgbClr val="000000"/>
                    </a:solidFill>
                    <a:latin typeface="Calibri"/>
                    <a:ea typeface="Calibri"/>
                    <a:cs typeface="Calibri"/>
                  </a:defRPr>
                </a:pPr>
                <a:endParaRPr lang="de-DE"/>
              </a:p>
            </c:txPr>
            <c:showVal val="1"/>
            <c:showCatName val="1"/>
            <c:showLeaderLines val="1"/>
          </c:dLbls>
          <c:cat>
            <c:strRef>
              <c:f>('BIP 2010 10'!$AX$3:$AX$4,'BIP 2010 10'!$AX$6:$AX$9)</c:f>
              <c:strCache>
                <c:ptCount val="6"/>
                <c:pt idx="0">
                  <c:v>Europa &amp; ME</c:v>
                </c:pt>
                <c:pt idx="1">
                  <c:v>Nordamerika</c:v>
                </c:pt>
                <c:pt idx="2">
                  <c:v>Latin America</c:v>
                </c:pt>
                <c:pt idx="3">
                  <c:v>EMEA</c:v>
                </c:pt>
                <c:pt idx="4">
                  <c:v>Emerg Asia</c:v>
                </c:pt>
                <c:pt idx="5">
                  <c:v>Pazifik</c:v>
                </c:pt>
              </c:strCache>
            </c:strRef>
          </c:cat>
          <c:val>
            <c:numRef>
              <c:f>('BIP 2010 10'!$BB$3:$BB$4,'BIP 2010 10'!$BB$6:$BB$9)</c:f>
              <c:numCache>
                <c:formatCode>0.0%</c:formatCode>
                <c:ptCount val="6"/>
                <c:pt idx="0">
                  <c:v>0.2810571711771212</c:v>
                </c:pt>
                <c:pt idx="1">
                  <c:v>0.28278404774620419</c:v>
                </c:pt>
                <c:pt idx="2">
                  <c:v>6.5698399995888515E-2</c:v>
                </c:pt>
                <c:pt idx="3">
                  <c:v>6.4037969228834091E-2</c:v>
                </c:pt>
                <c:pt idx="4">
                  <c:v>0.17954913544238074</c:v>
                </c:pt>
                <c:pt idx="5">
                  <c:v>0.1268732764095713</c:v>
                </c:pt>
              </c:numCache>
            </c:numRef>
          </c:val>
        </c:ser>
        <c:gapWidth val="90"/>
        <c:splitType val="cust"/>
        <c:custSplit>
          <c:secondPiePt val="2"/>
          <c:secondPiePt val="3"/>
          <c:secondPiePt val="4"/>
        </c:custSplit>
        <c:secondPieSize val="50"/>
        <c:serLines>
          <c:spPr>
            <a:ln>
              <a:solidFill>
                <a:srgbClr val="4F81BD"/>
              </a:solidFill>
            </a:ln>
          </c:spPr>
        </c:serLines>
      </c:ofPieChart>
      <c:spPr>
        <a:noFill/>
        <a:ln w="25400">
          <a:noFill/>
        </a:ln>
      </c:spPr>
    </c:plotArea>
    <c:plotVisOnly val="1"/>
    <c:dispBlanksAs val="zero"/>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52</xdr:col>
      <xdr:colOff>228600</xdr:colOff>
      <xdr:row>56</xdr:row>
      <xdr:rowOff>85164</xdr:rowOff>
    </xdr:from>
    <xdr:to>
      <xdr:col>60</xdr:col>
      <xdr:colOff>428625</xdr:colOff>
      <xdr:row>72</xdr:row>
      <xdr:rowOff>85164</xdr:rowOff>
    </xdr:to>
    <xdr:graphicFrame macro="">
      <xdr:nvGraphicFramePr>
        <xdr:cNvPr id="416164" name="Diagram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60</xdr:row>
      <xdr:rowOff>85725</xdr:rowOff>
    </xdr:from>
    <xdr:to>
      <xdr:col>9</xdr:col>
      <xdr:colOff>142875</xdr:colOff>
      <xdr:row>91</xdr:row>
      <xdr:rowOff>152400</xdr:rowOff>
    </xdr:to>
    <xdr:pic>
      <xdr:nvPicPr>
        <xdr:cNvPr id="419713" name="Picture 17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675" y="9801225"/>
          <a:ext cx="6934200" cy="50863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0</xdr:col>
      <xdr:colOff>0</xdr:colOff>
      <xdr:row>49</xdr:row>
      <xdr:rowOff>0</xdr:rowOff>
    </xdr:from>
    <xdr:to>
      <xdr:col>9</xdr:col>
      <xdr:colOff>142875</xdr:colOff>
      <xdr:row>60</xdr:row>
      <xdr:rowOff>76200</xdr:rowOff>
    </xdr:to>
    <xdr:pic>
      <xdr:nvPicPr>
        <xdr:cNvPr id="419714" name="Picture 17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7934325"/>
          <a:ext cx="7000875" cy="18573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95250</xdr:colOff>
      <xdr:row>31</xdr:row>
      <xdr:rowOff>0</xdr:rowOff>
    </xdr:to>
    <xdr:pic>
      <xdr:nvPicPr>
        <xdr:cNvPr id="419715" name="Grafik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0" y="0"/>
          <a:ext cx="6953250" cy="50196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472e\R938604$\Privat\GuV.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uV"/>
      <sheetName val="Sparplan"/>
      <sheetName val="Steuer 2011"/>
      <sheetName val="Steuer 2010"/>
      <sheetName val="Steuer 2009"/>
      <sheetName val="Berechnung 2011"/>
      <sheetName val="Steuer 2008"/>
      <sheetName val="Riester"/>
      <sheetName val="VO 2004"/>
      <sheetName val="VO 2003"/>
      <sheetName val="AZ Rente"/>
      <sheetName val="DWS TRD"/>
      <sheetName val="Berechnung 2010"/>
      <sheetName val="Berechnung 2009"/>
      <sheetName val="FT-Bewertung"/>
      <sheetName val="DWS TRD Künd"/>
      <sheetName val="Sonst"/>
    </sheetNames>
    <sheetDataSet>
      <sheetData sheetId="0"/>
      <sheetData sheetId="1"/>
      <sheetData sheetId="2"/>
      <sheetData sheetId="3"/>
      <sheetData sheetId="4"/>
      <sheetData sheetId="5"/>
      <sheetData sheetId="6"/>
      <sheetData sheetId="7">
        <row r="6">
          <cell r="C6">
            <v>66111</v>
          </cell>
        </row>
        <row r="12">
          <cell r="C12">
            <v>60</v>
          </cell>
        </row>
      </sheetData>
      <sheetData sheetId="8"/>
      <sheetData sheetId="9"/>
      <sheetData sheetId="10"/>
      <sheetData sheetId="11"/>
      <sheetData sheetId="12"/>
      <sheetData sheetId="13"/>
      <sheetData sheetId="14" refreshError="1"/>
      <sheetData sheetId="15"/>
      <sheetData sheetId="16"/>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W235"/>
  <sheetViews>
    <sheetView showGridLines="0" tabSelected="1" zoomScale="80" zoomScaleNormal="80" workbookViewId="0">
      <pane ySplit="2" topLeftCell="A3" activePane="bottomLeft" state="frozen"/>
      <selection pane="bottomLeft" activeCell="AZ40" sqref="AZ40"/>
    </sheetView>
  </sheetViews>
  <sheetFormatPr baseColWidth="10" defaultRowHeight="12.75"/>
  <cols>
    <col min="1" max="1" width="31.5703125" customWidth="1"/>
    <col min="2" max="7" width="4.140625" hidden="1" customWidth="1"/>
    <col min="8" max="33" width="8.5703125" hidden="1" customWidth="1"/>
    <col min="34" max="35" width="8.5703125" style="127" hidden="1" customWidth="1"/>
    <col min="36" max="37" width="8.5703125" hidden="1" customWidth="1"/>
    <col min="38" max="38" width="0" style="126" hidden="1" customWidth="1"/>
    <col min="39" max="39" width="11.5703125" bestFit="1" customWidth="1"/>
    <col min="40" max="46" width="11.42578125" hidden="1" customWidth="1"/>
    <col min="47" max="47" width="9.42578125" bestFit="1" customWidth="1"/>
    <col min="48" max="48" width="9" customWidth="1"/>
    <col min="49" max="49" width="8.28515625" customWidth="1"/>
    <col min="50" max="50" width="15.7109375" bestFit="1" customWidth="1"/>
    <col min="51" max="51" width="9.85546875" bestFit="1" customWidth="1"/>
    <col min="52" max="52" width="11.5703125" bestFit="1" customWidth="1"/>
    <col min="53" max="53" width="7.7109375" customWidth="1"/>
    <col min="54" max="54" width="9" customWidth="1"/>
    <col min="55" max="55" width="10" customWidth="1"/>
    <col min="56" max="56" width="9.28515625" customWidth="1"/>
    <col min="57" max="57" width="7.5703125" customWidth="1"/>
    <col min="58" max="58" width="10.85546875" customWidth="1"/>
    <col min="59" max="59" width="12.7109375" customWidth="1"/>
    <col min="60" max="60" width="3.42578125" customWidth="1"/>
    <col min="61" max="62" width="8.5703125" customWidth="1"/>
    <col min="63" max="63" width="4.7109375" customWidth="1"/>
    <col min="64" max="64" width="7.42578125" bestFit="1" customWidth="1"/>
    <col min="65" max="65" width="10.85546875" bestFit="1" customWidth="1"/>
    <col min="66" max="66" width="9.42578125" bestFit="1" customWidth="1"/>
    <col min="67" max="67" width="11" bestFit="1" customWidth="1"/>
    <col min="68" max="68" width="7.28515625" customWidth="1"/>
    <col min="69" max="69" width="8.28515625" bestFit="1" customWidth="1"/>
    <col min="72" max="75" width="7.7109375" customWidth="1"/>
  </cols>
  <sheetData>
    <row r="1" spans="1:75">
      <c r="A1" s="130" t="s">
        <v>270</v>
      </c>
    </row>
    <row r="2" spans="1:75" ht="15">
      <c r="A2" s="7" t="s">
        <v>49</v>
      </c>
      <c r="H2">
        <v>1980</v>
      </c>
      <c r="I2">
        <v>1981</v>
      </c>
      <c r="J2">
        <v>1982</v>
      </c>
      <c r="K2">
        <v>1983</v>
      </c>
      <c r="L2">
        <v>1984</v>
      </c>
      <c r="M2">
        <v>1985</v>
      </c>
      <c r="N2">
        <v>1986</v>
      </c>
      <c r="O2">
        <v>1987</v>
      </c>
      <c r="P2">
        <v>1988</v>
      </c>
      <c r="Q2">
        <v>1989</v>
      </c>
      <c r="R2">
        <v>1990</v>
      </c>
      <c r="S2">
        <v>1991</v>
      </c>
      <c r="T2">
        <v>1992</v>
      </c>
      <c r="U2">
        <v>1993</v>
      </c>
      <c r="V2">
        <v>1994</v>
      </c>
      <c r="W2">
        <v>1995</v>
      </c>
      <c r="X2">
        <v>1996</v>
      </c>
      <c r="Y2">
        <v>1997</v>
      </c>
      <c r="Z2">
        <v>1998</v>
      </c>
      <c r="AA2">
        <v>1999</v>
      </c>
      <c r="AB2">
        <v>2000</v>
      </c>
      <c r="AC2">
        <v>2001</v>
      </c>
      <c r="AD2">
        <v>2002</v>
      </c>
      <c r="AE2">
        <v>2003</v>
      </c>
      <c r="AF2">
        <v>2004</v>
      </c>
      <c r="AG2">
        <v>2005</v>
      </c>
      <c r="AH2">
        <v>2006</v>
      </c>
      <c r="AI2">
        <v>2007</v>
      </c>
      <c r="AJ2">
        <v>2008</v>
      </c>
      <c r="AK2">
        <v>2009</v>
      </c>
      <c r="AL2" s="147" t="s">
        <v>50</v>
      </c>
      <c r="AM2" s="46" t="s">
        <v>16</v>
      </c>
      <c r="AN2">
        <v>2011</v>
      </c>
      <c r="AO2">
        <v>2012</v>
      </c>
      <c r="AP2">
        <v>2013</v>
      </c>
      <c r="AQ2">
        <v>2014</v>
      </c>
      <c r="AR2">
        <v>2015</v>
      </c>
      <c r="AS2">
        <v>2016</v>
      </c>
      <c r="AT2" t="s">
        <v>51</v>
      </c>
      <c r="AU2" s="7" t="s">
        <v>21</v>
      </c>
      <c r="AV2" s="7" t="s">
        <v>268</v>
      </c>
      <c r="AX2" s="30"/>
      <c r="AY2" s="47" t="s">
        <v>19</v>
      </c>
      <c r="AZ2" s="42">
        <v>2010</v>
      </c>
      <c r="BA2" s="31" t="s">
        <v>52</v>
      </c>
      <c r="BB2" s="48" t="s">
        <v>53</v>
      </c>
      <c r="BC2" s="49" t="s">
        <v>54</v>
      </c>
      <c r="BD2" s="49" t="s">
        <v>25</v>
      </c>
      <c r="BF2" s="50" t="s">
        <v>55</v>
      </c>
      <c r="BG2" s="119" t="s">
        <v>243</v>
      </c>
      <c r="BI2" s="153" t="s">
        <v>56</v>
      </c>
      <c r="BJ2" s="154"/>
      <c r="BL2" s="9"/>
      <c r="BM2" s="97"/>
      <c r="BN2" s="102"/>
      <c r="BO2" s="9"/>
      <c r="BP2" s="11"/>
      <c r="BQ2" s="11"/>
    </row>
    <row r="3" spans="1:75">
      <c r="A3" s="116" t="s">
        <v>57</v>
      </c>
      <c r="B3" s="6"/>
      <c r="C3" s="130"/>
      <c r="D3" s="6"/>
      <c r="E3" s="6"/>
      <c r="F3" s="6"/>
      <c r="G3" s="6"/>
      <c r="H3" s="93">
        <v>2788.15</v>
      </c>
      <c r="I3" s="93">
        <v>3126.85</v>
      </c>
      <c r="J3" s="93">
        <v>3253.1750000000002</v>
      </c>
      <c r="K3" s="93">
        <v>3534.6</v>
      </c>
      <c r="L3" s="93">
        <v>3930.9250000000002</v>
      </c>
      <c r="M3" s="93">
        <v>4217.4750000000004</v>
      </c>
      <c r="N3" s="93">
        <v>4460.05</v>
      </c>
      <c r="O3" s="93">
        <v>4736.3500000000004</v>
      </c>
      <c r="P3" s="93">
        <v>5100.4250000000002</v>
      </c>
      <c r="Q3" s="93">
        <v>5482.125</v>
      </c>
      <c r="R3" s="93">
        <v>5800.5249999999996</v>
      </c>
      <c r="S3" s="93">
        <v>5992.1</v>
      </c>
      <c r="T3" s="93">
        <v>6342.3</v>
      </c>
      <c r="U3" s="93">
        <v>6667.3249999999998</v>
      </c>
      <c r="V3" s="93">
        <v>7085.15</v>
      </c>
      <c r="W3" s="93">
        <v>7414.625</v>
      </c>
      <c r="X3" s="93">
        <v>7838.4750000000004</v>
      </c>
      <c r="Y3" s="93">
        <v>8332.35</v>
      </c>
      <c r="Z3" s="93">
        <v>8793.4750000000004</v>
      </c>
      <c r="AA3" s="93">
        <v>9353.5</v>
      </c>
      <c r="AB3" s="93">
        <v>9951.4750000000004</v>
      </c>
      <c r="AC3" s="93">
        <v>10286.174999999999</v>
      </c>
      <c r="AD3" s="93">
        <v>10642.3</v>
      </c>
      <c r="AE3" s="93">
        <v>11142.174999999999</v>
      </c>
      <c r="AF3" s="93">
        <v>11867.75</v>
      </c>
      <c r="AG3" s="93">
        <v>12638.375</v>
      </c>
      <c r="AH3" s="93">
        <v>13398.924999999999</v>
      </c>
      <c r="AI3" s="93">
        <v>14061.8</v>
      </c>
      <c r="AJ3" s="93">
        <v>14369.075000000001</v>
      </c>
      <c r="AK3" s="93">
        <v>14119.05</v>
      </c>
      <c r="AL3" s="131">
        <v>14624.183999999999</v>
      </c>
      <c r="AM3" s="118">
        <v>14657.8</v>
      </c>
      <c r="AN3" s="2">
        <v>15227.074000000001</v>
      </c>
      <c r="AO3" s="2">
        <v>15880.207</v>
      </c>
      <c r="AP3" s="2">
        <v>16522.059000000001</v>
      </c>
      <c r="AQ3" s="2">
        <v>17223.523000000001</v>
      </c>
      <c r="AR3" s="2">
        <v>17993.099999999999</v>
      </c>
      <c r="AS3" s="2">
        <v>18807.546999999999</v>
      </c>
      <c r="AT3" s="6">
        <v>2010</v>
      </c>
      <c r="AU3" s="115" t="s">
        <v>23</v>
      </c>
      <c r="AV3" s="117">
        <f t="shared" ref="AV3:AV34" si="0">AM3/$AM$187</f>
        <v>0.23307841974618723</v>
      </c>
      <c r="AX3" s="42" t="s">
        <v>58</v>
      </c>
      <c r="AY3" s="31" t="s">
        <v>22</v>
      </c>
      <c r="AZ3" s="51">
        <f>SUMIF($AU$3:$AU$186,AY3,$AM$3:$AM$186)</f>
        <v>16132.728000000001</v>
      </c>
      <c r="BA3" s="35">
        <f t="shared" ref="BA3:BA17" si="1">AZ3/$AZ$17</f>
        <v>0.25653172702827626</v>
      </c>
      <c r="BB3" s="52">
        <f>BA3/($BA$17-$BA$16-$BA$10)</f>
        <v>0.2810571711771212</v>
      </c>
      <c r="BC3" s="35">
        <f>AZ3/($AZ$3+$AZ$4+$AZ$9)</f>
        <v>0.40690788028368063</v>
      </c>
      <c r="BD3" s="53">
        <v>0</v>
      </c>
      <c r="BF3" s="35">
        <v>0.27400000000000002</v>
      </c>
      <c r="BG3" s="35">
        <v>0.23899999999999999</v>
      </c>
      <c r="BI3" s="54">
        <f>SUMIF($AU$3:$AU$21,AY3,$AM$3:$AM$21)</f>
        <v>12917.75</v>
      </c>
      <c r="BJ3" s="55">
        <f t="shared" ref="BJ3:BJ9" si="2">BI3/$BI$17</f>
        <v>0.2567609203667765</v>
      </c>
      <c r="BK3" s="20"/>
      <c r="BL3" s="20"/>
      <c r="BM3" s="95"/>
      <c r="BN3" s="96"/>
      <c r="BO3" s="96"/>
      <c r="BP3" s="97"/>
      <c r="BQ3" s="20"/>
      <c r="BR3" s="20"/>
    </row>
    <row r="4" spans="1:75">
      <c r="A4" s="116" t="s">
        <v>59</v>
      </c>
      <c r="B4" s="6"/>
      <c r="C4" s="6"/>
      <c r="D4" s="6"/>
      <c r="E4" s="6"/>
      <c r="F4" s="6"/>
      <c r="G4" s="6"/>
      <c r="H4" s="93">
        <v>202.458</v>
      </c>
      <c r="I4" s="93">
        <v>168.36699999999999</v>
      </c>
      <c r="J4" s="93">
        <v>281.27999999999997</v>
      </c>
      <c r="K4" s="93">
        <v>301.803</v>
      </c>
      <c r="L4" s="93">
        <v>310.68599999999998</v>
      </c>
      <c r="M4" s="93">
        <v>307.017</v>
      </c>
      <c r="N4" s="93">
        <v>297.58999999999997</v>
      </c>
      <c r="O4" s="93">
        <v>323.97300000000001</v>
      </c>
      <c r="P4" s="93">
        <v>404.14800000000002</v>
      </c>
      <c r="Q4" s="93">
        <v>451.31099999999998</v>
      </c>
      <c r="R4" s="93">
        <v>390.27800000000002</v>
      </c>
      <c r="S4" s="93">
        <v>409.16500000000002</v>
      </c>
      <c r="T4" s="93">
        <v>488.22199999999998</v>
      </c>
      <c r="U4" s="93">
        <v>613.22299999999996</v>
      </c>
      <c r="V4" s="93">
        <v>559.22500000000002</v>
      </c>
      <c r="W4" s="93">
        <v>727.94600000000003</v>
      </c>
      <c r="X4" s="93">
        <v>856.08399999999995</v>
      </c>
      <c r="Y4" s="93">
        <v>952.649</v>
      </c>
      <c r="Z4" s="93">
        <v>1019.481</v>
      </c>
      <c r="AA4" s="93">
        <v>1083.2850000000001</v>
      </c>
      <c r="AB4" s="93">
        <v>1198.4780000000001</v>
      </c>
      <c r="AC4" s="93">
        <v>1324.8140000000001</v>
      </c>
      <c r="AD4" s="93">
        <v>1453.8330000000001</v>
      </c>
      <c r="AE4" s="93">
        <v>1640.962</v>
      </c>
      <c r="AF4" s="93">
        <v>1931.646</v>
      </c>
      <c r="AG4" s="93">
        <v>2256.9189999999999</v>
      </c>
      <c r="AH4" s="93">
        <v>2712.9169999999999</v>
      </c>
      <c r="AI4" s="93">
        <v>3494.2350000000001</v>
      </c>
      <c r="AJ4" s="93">
        <v>4519.95</v>
      </c>
      <c r="AK4" s="93">
        <v>4990.5280000000002</v>
      </c>
      <c r="AL4" s="131">
        <v>5745.1329999999998</v>
      </c>
      <c r="AM4" s="118">
        <v>5878.2569999999996</v>
      </c>
      <c r="AN4" s="2">
        <v>6515.8609999999999</v>
      </c>
      <c r="AO4" s="2">
        <v>7209.4179999999997</v>
      </c>
      <c r="AP4" s="2">
        <v>8057.4059999999999</v>
      </c>
      <c r="AQ4" s="2">
        <v>9016.232</v>
      </c>
      <c r="AR4" s="2">
        <v>10061.803</v>
      </c>
      <c r="AS4" s="2">
        <v>11220.173000000001</v>
      </c>
      <c r="AT4" s="6">
        <v>2010</v>
      </c>
      <c r="AU4" s="116" t="s">
        <v>30</v>
      </c>
      <c r="AV4" s="117">
        <f t="shared" si="0"/>
        <v>9.3472066232447124E-2</v>
      </c>
      <c r="AX4" s="13" t="s">
        <v>20</v>
      </c>
      <c r="AY4" s="15" t="s">
        <v>23</v>
      </c>
      <c r="AZ4" s="51">
        <f>SUMIF($AU$3:$AU$186,AY4,$AM$3:$AM$186)</f>
        <v>16231.850999999999</v>
      </c>
      <c r="BA4" s="35">
        <f t="shared" si="1"/>
        <v>0.2581079139185668</v>
      </c>
      <c r="BB4" s="52">
        <f>BA4/($BA$17-$BA$16-$BA$10)</f>
        <v>0.28278404774620419</v>
      </c>
      <c r="BC4" s="35">
        <f>AZ4/($AZ$3+$AZ$4+$AZ$9)</f>
        <v>0.40940801106239078</v>
      </c>
      <c r="BD4" s="53">
        <v>0</v>
      </c>
      <c r="BF4" s="35">
        <v>0.46100000000000002</v>
      </c>
      <c r="BG4" s="35">
        <v>0.4945</v>
      </c>
      <c r="BI4" s="54">
        <f>SUMIF($AU$3:$AU$21,AY4,$AM$3:$AM$21)</f>
        <v>16231.850999999999</v>
      </c>
      <c r="BJ4" s="55">
        <f t="shared" si="2"/>
        <v>0.32263397279064704</v>
      </c>
      <c r="BK4" s="20"/>
      <c r="BL4" s="20"/>
      <c r="BM4" s="95"/>
      <c r="BN4" s="96"/>
      <c r="BO4" s="96"/>
      <c r="BP4" s="44"/>
    </row>
    <row r="5" spans="1:75">
      <c r="A5" s="116" t="s">
        <v>60</v>
      </c>
      <c r="B5" s="6"/>
      <c r="C5" s="6"/>
      <c r="D5" s="6"/>
      <c r="E5" s="6"/>
      <c r="F5" s="6"/>
      <c r="G5" s="6"/>
      <c r="H5" s="93">
        <v>1070.9960000000001</v>
      </c>
      <c r="I5" s="93">
        <v>1183.79</v>
      </c>
      <c r="J5" s="93">
        <v>1100.4100000000001</v>
      </c>
      <c r="K5" s="93">
        <v>1200.1869999999999</v>
      </c>
      <c r="L5" s="93">
        <v>1275.5630000000001</v>
      </c>
      <c r="M5" s="93">
        <v>1364.164</v>
      </c>
      <c r="N5" s="93">
        <v>2020.885</v>
      </c>
      <c r="O5" s="93">
        <v>2448.6750000000002</v>
      </c>
      <c r="P5" s="93">
        <v>2971.0329999999999</v>
      </c>
      <c r="Q5" s="93">
        <v>2972.672</v>
      </c>
      <c r="R5" s="93">
        <v>3058.038</v>
      </c>
      <c r="S5" s="93">
        <v>3484.7710000000002</v>
      </c>
      <c r="T5" s="93">
        <v>3796.1129999999998</v>
      </c>
      <c r="U5" s="93">
        <v>4350.0129999999999</v>
      </c>
      <c r="V5" s="93">
        <v>4778.9920000000002</v>
      </c>
      <c r="W5" s="93">
        <v>5264.3819999999996</v>
      </c>
      <c r="X5" s="93">
        <v>4642.5469999999996</v>
      </c>
      <c r="Y5" s="93">
        <v>4261.8440000000001</v>
      </c>
      <c r="Z5" s="93">
        <v>3857.0279999999998</v>
      </c>
      <c r="AA5" s="93">
        <v>4368.7340000000004</v>
      </c>
      <c r="AB5" s="93">
        <v>4667.4480000000003</v>
      </c>
      <c r="AC5" s="93">
        <v>4095.4830000000002</v>
      </c>
      <c r="AD5" s="93">
        <v>3918.3339999999998</v>
      </c>
      <c r="AE5" s="93">
        <v>4229.098</v>
      </c>
      <c r="AF5" s="93">
        <v>4605.9390000000003</v>
      </c>
      <c r="AG5" s="93">
        <v>4552.192</v>
      </c>
      <c r="AH5" s="93">
        <v>4362.5770000000002</v>
      </c>
      <c r="AI5" s="93">
        <v>4377.9610000000002</v>
      </c>
      <c r="AJ5" s="93">
        <v>4879.8379999999997</v>
      </c>
      <c r="AK5" s="93">
        <v>5032.982</v>
      </c>
      <c r="AL5" s="131">
        <v>5390.8969999999999</v>
      </c>
      <c r="AM5" s="118">
        <v>5458.8720000000003</v>
      </c>
      <c r="AN5" s="2">
        <v>5821.9449999999997</v>
      </c>
      <c r="AO5" s="2">
        <v>5920.5559999999996</v>
      </c>
      <c r="AP5" s="2">
        <v>6058.0590000000002</v>
      </c>
      <c r="AQ5" s="2">
        <v>6218.1559999999999</v>
      </c>
      <c r="AR5" s="2">
        <v>6379.6580000000004</v>
      </c>
      <c r="AS5" s="2">
        <v>6539.5559999999996</v>
      </c>
      <c r="AT5" s="6">
        <v>2010</v>
      </c>
      <c r="AU5" s="115" t="s">
        <v>32</v>
      </c>
      <c r="AV5" s="117">
        <f t="shared" si="0"/>
        <v>8.6803289672168313E-2</v>
      </c>
      <c r="AX5" s="13" t="s">
        <v>24</v>
      </c>
      <c r="AY5" s="15" t="s">
        <v>25</v>
      </c>
      <c r="AZ5" s="56">
        <f>SUBTOTAL(9,AZ6:AZ8)</f>
        <v>17753.039000000001</v>
      </c>
      <c r="BA5" s="36">
        <f t="shared" si="1"/>
        <v>0.28229681642623261</v>
      </c>
      <c r="BB5" s="57">
        <f>SUBTOTAL(9,BB6:BB8)</f>
        <v>0.30928550466710336</v>
      </c>
      <c r="BC5" s="53">
        <v>0</v>
      </c>
      <c r="BD5" s="53">
        <f>SUBTOTAL(9,BD6:BD8)</f>
        <v>1</v>
      </c>
      <c r="BF5" s="58">
        <f>SUBTOTAL(9,BF6:BF8)</f>
        <v>0.13</v>
      </c>
      <c r="BG5" s="64">
        <f>SUBTOTAL(9,BG6:BG8)</f>
        <v>0.1283</v>
      </c>
      <c r="BI5" s="59">
        <f>SUBTOTAL(9,BI6:BI8)</f>
        <v>14466.409000000001</v>
      </c>
      <c r="BJ5" s="60">
        <f t="shared" si="2"/>
        <v>0.28754299233552433</v>
      </c>
      <c r="BK5" s="20"/>
      <c r="BL5" s="20"/>
      <c r="BM5" s="95"/>
      <c r="BN5" s="99"/>
      <c r="BO5" s="99"/>
      <c r="BP5" s="9"/>
    </row>
    <row r="6" spans="1:75">
      <c r="A6" s="116" t="s">
        <v>61</v>
      </c>
      <c r="B6" s="6"/>
      <c r="C6" s="6"/>
      <c r="D6" s="6"/>
      <c r="E6" s="6"/>
      <c r="F6" s="6"/>
      <c r="G6" s="6"/>
      <c r="H6" s="93">
        <v>826.14200000000005</v>
      </c>
      <c r="I6" s="93">
        <v>695.07399999999996</v>
      </c>
      <c r="J6" s="93">
        <v>671.15499999999997</v>
      </c>
      <c r="K6" s="93">
        <v>669.57299999999998</v>
      </c>
      <c r="L6" s="93">
        <v>630.85299999999995</v>
      </c>
      <c r="M6" s="93">
        <v>639.69500000000005</v>
      </c>
      <c r="N6" s="93">
        <v>913.64099999999996</v>
      </c>
      <c r="O6" s="93">
        <v>1136.9290000000001</v>
      </c>
      <c r="P6" s="93">
        <v>1225.7280000000001</v>
      </c>
      <c r="Q6" s="93">
        <v>1216.796</v>
      </c>
      <c r="R6" s="93">
        <v>1547.0260000000001</v>
      </c>
      <c r="S6" s="93">
        <v>1815.0609999999999</v>
      </c>
      <c r="T6" s="93">
        <v>2066.7289999999998</v>
      </c>
      <c r="U6" s="93">
        <v>2005.557</v>
      </c>
      <c r="V6" s="93">
        <v>2151.0250000000001</v>
      </c>
      <c r="W6" s="93">
        <v>2524.9490000000001</v>
      </c>
      <c r="X6" s="93">
        <v>2439.346</v>
      </c>
      <c r="Y6" s="93">
        <v>2163.2330000000002</v>
      </c>
      <c r="Z6" s="93">
        <v>2187.4839999999999</v>
      </c>
      <c r="AA6" s="93">
        <v>2146.4319999999998</v>
      </c>
      <c r="AB6" s="93">
        <v>1905.7950000000001</v>
      </c>
      <c r="AC6" s="93">
        <v>1892.595</v>
      </c>
      <c r="AD6" s="93">
        <v>2024.06</v>
      </c>
      <c r="AE6" s="93">
        <v>2446.8850000000002</v>
      </c>
      <c r="AF6" s="93">
        <v>2748.8209999999999</v>
      </c>
      <c r="AG6" s="93">
        <v>2793.232</v>
      </c>
      <c r="AH6" s="93">
        <v>2921.2660000000001</v>
      </c>
      <c r="AI6" s="93">
        <v>3333.9340000000002</v>
      </c>
      <c r="AJ6" s="93">
        <v>3651.6179999999999</v>
      </c>
      <c r="AK6" s="93">
        <v>3338.6750000000002</v>
      </c>
      <c r="AL6" s="131">
        <v>3305.8980000000001</v>
      </c>
      <c r="AM6" s="118">
        <v>3315.643</v>
      </c>
      <c r="AN6" s="2">
        <v>3518.5920000000001</v>
      </c>
      <c r="AO6" s="2">
        <v>3599.9810000000002</v>
      </c>
      <c r="AP6" s="2">
        <v>3691.0709999999999</v>
      </c>
      <c r="AQ6" s="2">
        <v>3779.9270000000001</v>
      </c>
      <c r="AR6" s="2">
        <v>3856.9859999999999</v>
      </c>
      <c r="AS6" s="2">
        <v>3928.268</v>
      </c>
      <c r="AT6" s="6">
        <v>2010</v>
      </c>
      <c r="AU6" s="115" t="s">
        <v>22</v>
      </c>
      <c r="AV6" s="117">
        <f t="shared" si="0"/>
        <v>5.2723111986963091E-2</v>
      </c>
      <c r="AX6" s="37" t="s">
        <v>26</v>
      </c>
      <c r="AY6" s="38" t="s">
        <v>27</v>
      </c>
      <c r="AZ6" s="61">
        <f>SUMIF($AU$3:$AU$186,AY6,$AM$3:$AM$186)</f>
        <v>3771.0989999999997</v>
      </c>
      <c r="BA6" s="62">
        <f t="shared" si="1"/>
        <v>5.996546518757432E-2</v>
      </c>
      <c r="BB6" s="63">
        <f>BA6/($BA$17-$BA$16-$BA$10)</f>
        <v>6.5698399995888515E-2</v>
      </c>
      <c r="BC6" s="45"/>
      <c r="BD6" s="64">
        <f>BB6/$BB$5</f>
        <v>0.2124199130075701</v>
      </c>
      <c r="BF6" s="62">
        <v>3.1E-2</v>
      </c>
      <c r="BG6" s="62">
        <v>2.8000000000000001E-2</v>
      </c>
      <c r="BI6" s="65">
        <f>SUMIF($AU$3:$AU$21,AY6,$AM$3:$AM$21)</f>
        <v>3129.4349999999999</v>
      </c>
      <c r="BJ6" s="66">
        <f t="shared" si="2"/>
        <v>6.22025206268896E-2</v>
      </c>
      <c r="BK6" s="96"/>
      <c r="BL6" s="96"/>
      <c r="BM6" s="95"/>
      <c r="BN6" s="99"/>
      <c r="BO6" s="99"/>
      <c r="BP6" s="9"/>
    </row>
    <row r="7" spans="1:75">
      <c r="A7" s="116" t="s">
        <v>62</v>
      </c>
      <c r="B7" s="6"/>
      <c r="C7" s="6"/>
      <c r="D7" s="6"/>
      <c r="E7" s="6"/>
      <c r="F7" s="6"/>
      <c r="G7" s="6"/>
      <c r="H7" s="93">
        <v>691.23800000000006</v>
      </c>
      <c r="I7" s="93">
        <v>607.50300000000004</v>
      </c>
      <c r="J7" s="93">
        <v>575.88900000000001</v>
      </c>
      <c r="K7" s="93">
        <v>550.11400000000003</v>
      </c>
      <c r="L7" s="93">
        <v>521.85199999999998</v>
      </c>
      <c r="M7" s="93">
        <v>547.90300000000002</v>
      </c>
      <c r="N7" s="93">
        <v>761.351</v>
      </c>
      <c r="O7" s="93">
        <v>923.67700000000002</v>
      </c>
      <c r="P7" s="93">
        <v>1004.438</v>
      </c>
      <c r="Q7" s="93">
        <v>1009.835</v>
      </c>
      <c r="R7" s="93">
        <v>1248.5630000000001</v>
      </c>
      <c r="S7" s="93">
        <v>1249.223</v>
      </c>
      <c r="T7" s="93">
        <v>1374.0719999999999</v>
      </c>
      <c r="U7" s="93">
        <v>1292.117</v>
      </c>
      <c r="V7" s="93">
        <v>1366.163</v>
      </c>
      <c r="W7" s="93">
        <v>1572.3820000000001</v>
      </c>
      <c r="X7" s="93">
        <v>1574.319</v>
      </c>
      <c r="Y7" s="93">
        <v>1425.8</v>
      </c>
      <c r="Z7" s="93">
        <v>1474.2370000000001</v>
      </c>
      <c r="AA7" s="93">
        <v>1458.365</v>
      </c>
      <c r="AB7" s="93">
        <v>1333.2809999999999</v>
      </c>
      <c r="AC7" s="93">
        <v>1341.249</v>
      </c>
      <c r="AD7" s="93">
        <v>1463.4580000000001</v>
      </c>
      <c r="AE7" s="93">
        <v>1804.412</v>
      </c>
      <c r="AF7" s="93">
        <v>2060.576</v>
      </c>
      <c r="AG7" s="93">
        <v>2147.7829999999999</v>
      </c>
      <c r="AH7" s="93">
        <v>2270.3609999999999</v>
      </c>
      <c r="AI7" s="93">
        <v>2598.7579999999998</v>
      </c>
      <c r="AJ7" s="93">
        <v>2865.2190000000001</v>
      </c>
      <c r="AK7" s="93">
        <v>2656.4070000000002</v>
      </c>
      <c r="AL7" s="131">
        <v>2555.4389999999999</v>
      </c>
      <c r="AM7" s="118">
        <v>2582.527</v>
      </c>
      <c r="AN7" s="2">
        <v>2750.7080000000001</v>
      </c>
      <c r="AO7" s="2">
        <v>2834.3530000000001</v>
      </c>
      <c r="AP7" s="2">
        <v>2923.2689999999998</v>
      </c>
      <c r="AQ7" s="2">
        <v>3016.95</v>
      </c>
      <c r="AR7" s="2">
        <v>3112.3090000000002</v>
      </c>
      <c r="AS7" s="2">
        <v>3211.0790000000002</v>
      </c>
      <c r="AT7" s="6">
        <v>2010</v>
      </c>
      <c r="AU7" s="115" t="s">
        <v>22</v>
      </c>
      <c r="AV7" s="117">
        <f t="shared" si="0"/>
        <v>4.1065597300540449E-2</v>
      </c>
      <c r="AW7" s="120">
        <f>SUBTOTAL(9,AV3:AV7)</f>
        <v>0.50714248493830627</v>
      </c>
      <c r="AX7" s="37" t="s">
        <v>28</v>
      </c>
      <c r="AY7" s="38" t="s">
        <v>28</v>
      </c>
      <c r="AZ7" s="61">
        <f>SUMIF($AU$3:$AU$186,AY7,$AM$3:$AM$186)</f>
        <v>3675.7899999999995</v>
      </c>
      <c r="BA7" s="62">
        <f t="shared" si="1"/>
        <v>5.8449925945151214E-2</v>
      </c>
      <c r="BB7" s="63">
        <f>BA7/($BA$17-$BA$16-$BA$10)</f>
        <v>6.4037969228834091E-2</v>
      </c>
      <c r="BC7" s="45"/>
      <c r="BD7" s="64">
        <f>BB7/$BB$5</f>
        <v>0.20705131104595664</v>
      </c>
      <c r="BF7" s="62">
        <v>2.7E-2</v>
      </c>
      <c r="BG7" s="62">
        <v>2.3400000000000001E-2</v>
      </c>
      <c r="BI7" s="65">
        <f>SUMIF($AU$3:$AU$21,AY7,$AM$3:$AM$21)</f>
        <v>2206.9319999999998</v>
      </c>
      <c r="BJ7" s="66">
        <f t="shared" si="2"/>
        <v>4.386629958830994E-2</v>
      </c>
      <c r="BK7" s="96"/>
      <c r="BL7" s="96"/>
      <c r="BM7" s="95"/>
      <c r="BN7" s="99"/>
      <c r="BO7" s="99"/>
      <c r="BP7" s="9"/>
    </row>
    <row r="8" spans="1:75">
      <c r="A8" s="113" t="s">
        <v>63</v>
      </c>
      <c r="B8" s="6"/>
      <c r="C8" s="6"/>
      <c r="D8" s="6"/>
      <c r="E8" s="6"/>
      <c r="F8" s="6"/>
      <c r="G8" s="6"/>
      <c r="H8" s="93">
        <v>542.452</v>
      </c>
      <c r="I8" s="93">
        <v>519.70899999999995</v>
      </c>
      <c r="J8" s="93">
        <v>491.93799999999999</v>
      </c>
      <c r="K8" s="93">
        <v>466.03100000000001</v>
      </c>
      <c r="L8" s="93">
        <v>440.87400000000002</v>
      </c>
      <c r="M8" s="93">
        <v>468.95800000000003</v>
      </c>
      <c r="N8" s="93">
        <v>570.88400000000001</v>
      </c>
      <c r="O8" s="93">
        <v>702.54</v>
      </c>
      <c r="P8" s="93">
        <v>852.399</v>
      </c>
      <c r="Q8" s="93">
        <v>861.29399999999998</v>
      </c>
      <c r="R8" s="93">
        <v>1017.792</v>
      </c>
      <c r="S8" s="93">
        <v>1059.2570000000001</v>
      </c>
      <c r="T8" s="93">
        <v>1098.297</v>
      </c>
      <c r="U8" s="93">
        <v>982.61500000000001</v>
      </c>
      <c r="V8" s="93">
        <v>1061.3820000000001</v>
      </c>
      <c r="W8" s="93">
        <v>1157.4359999999999</v>
      </c>
      <c r="X8" s="93">
        <v>1220.8530000000001</v>
      </c>
      <c r="Y8" s="93">
        <v>1359.441</v>
      </c>
      <c r="Z8" s="93">
        <v>1456.155</v>
      </c>
      <c r="AA8" s="93">
        <v>1502.893</v>
      </c>
      <c r="AB8" s="93">
        <v>1480.527</v>
      </c>
      <c r="AC8" s="93">
        <v>1471.396</v>
      </c>
      <c r="AD8" s="93">
        <v>1614.6990000000001</v>
      </c>
      <c r="AE8" s="93">
        <v>1862.77</v>
      </c>
      <c r="AF8" s="93">
        <v>2203.5749999999998</v>
      </c>
      <c r="AG8" s="93">
        <v>2282.8879999999999</v>
      </c>
      <c r="AH8" s="93">
        <v>2447.6819999999998</v>
      </c>
      <c r="AI8" s="93">
        <v>2812.049</v>
      </c>
      <c r="AJ8" s="93">
        <v>2679.0129999999999</v>
      </c>
      <c r="AK8" s="93">
        <v>2182.4299999999998</v>
      </c>
      <c r="AL8" s="131">
        <v>2258.5650000000001</v>
      </c>
      <c r="AM8" s="114">
        <v>2247.4549999999999</v>
      </c>
      <c r="AN8" s="2">
        <v>2471.8829999999998</v>
      </c>
      <c r="AO8" s="2">
        <v>2602.4870000000001</v>
      </c>
      <c r="AP8" s="2">
        <v>2743.3519999999999</v>
      </c>
      <c r="AQ8" s="2">
        <v>2890.9929999999999</v>
      </c>
      <c r="AR8" s="2">
        <v>3050.5230000000001</v>
      </c>
      <c r="AS8" s="2">
        <v>3220.415</v>
      </c>
      <c r="AT8" s="6">
        <v>2010</v>
      </c>
      <c r="AU8" s="112" t="s">
        <v>22</v>
      </c>
      <c r="AV8" s="151">
        <f t="shared" si="0"/>
        <v>3.5737509029367794E-2</v>
      </c>
      <c r="AX8" s="40" t="s">
        <v>29</v>
      </c>
      <c r="AY8" s="41" t="s">
        <v>30</v>
      </c>
      <c r="AZ8" s="61">
        <f>SUMIF($AU$3:$AU$186,AY8,$AM$3:$AM$186)</f>
        <v>10306.150000000001</v>
      </c>
      <c r="BA8" s="67">
        <f t="shared" si="1"/>
        <v>0.16388142529350708</v>
      </c>
      <c r="BB8" s="68">
        <f>BA8/($BA$17-$BA$16-$BA$10)</f>
        <v>0.17954913544238074</v>
      </c>
      <c r="BC8" s="69"/>
      <c r="BD8" s="64">
        <f>BB8/$BB$5</f>
        <v>0.58052877594647323</v>
      </c>
      <c r="BF8" s="67">
        <v>7.1999999999999995E-2</v>
      </c>
      <c r="BG8" s="62">
        <v>7.6899999999999996E-2</v>
      </c>
      <c r="BI8" s="70">
        <f>SUMIF($AU$3:$AU$21,AY8,$AM$3:$AM$21)</f>
        <v>9130.0420000000013</v>
      </c>
      <c r="BJ8" s="71">
        <f t="shared" si="2"/>
        <v>0.18147417212032474</v>
      </c>
      <c r="BK8" s="96"/>
      <c r="BL8" s="96"/>
      <c r="BM8" s="95"/>
      <c r="BN8" s="99"/>
      <c r="BO8" s="99"/>
      <c r="BP8" s="9"/>
    </row>
    <row r="9" spans="1:75">
      <c r="A9" s="113" t="s">
        <v>64</v>
      </c>
      <c r="B9" s="6"/>
      <c r="C9" s="6"/>
      <c r="D9" s="6"/>
      <c r="E9" s="6"/>
      <c r="F9" s="6"/>
      <c r="G9" s="6"/>
      <c r="H9" s="93">
        <v>460.63</v>
      </c>
      <c r="I9" s="93">
        <v>417.72699999999998</v>
      </c>
      <c r="J9" s="93">
        <v>412.834</v>
      </c>
      <c r="K9" s="93">
        <v>428.41199999999998</v>
      </c>
      <c r="L9" s="93">
        <v>423.27499999999998</v>
      </c>
      <c r="M9" s="93">
        <v>437.10300000000001</v>
      </c>
      <c r="N9" s="93">
        <v>619.077</v>
      </c>
      <c r="O9" s="93">
        <v>777.00800000000004</v>
      </c>
      <c r="P9" s="93">
        <v>860.86099999999999</v>
      </c>
      <c r="Q9" s="93">
        <v>895.33699999999999</v>
      </c>
      <c r="R9" s="93">
        <v>1135.5429999999999</v>
      </c>
      <c r="S9" s="93">
        <v>1198.9849999999999</v>
      </c>
      <c r="T9" s="93">
        <v>1271.9069999999999</v>
      </c>
      <c r="U9" s="93">
        <v>1022.662</v>
      </c>
      <c r="V9" s="93">
        <v>1054.8969999999999</v>
      </c>
      <c r="W9" s="93">
        <v>1126.6310000000001</v>
      </c>
      <c r="X9" s="93">
        <v>1259.9469999999999</v>
      </c>
      <c r="Y9" s="93">
        <v>1193.617</v>
      </c>
      <c r="Z9" s="93">
        <v>1218.6659999999999</v>
      </c>
      <c r="AA9" s="93">
        <v>1202.3979999999999</v>
      </c>
      <c r="AB9" s="93">
        <v>1100.5630000000001</v>
      </c>
      <c r="AC9" s="93">
        <v>1118.318</v>
      </c>
      <c r="AD9" s="93">
        <v>1223.2360000000001</v>
      </c>
      <c r="AE9" s="93">
        <v>1510.0550000000001</v>
      </c>
      <c r="AF9" s="93">
        <v>1730.095</v>
      </c>
      <c r="AG9" s="93">
        <v>1780.7809999999999</v>
      </c>
      <c r="AH9" s="93">
        <v>1865.1120000000001</v>
      </c>
      <c r="AI9" s="93">
        <v>2119.2469999999998</v>
      </c>
      <c r="AJ9" s="93">
        <v>2307.297</v>
      </c>
      <c r="AK9" s="93">
        <v>2116.6370000000002</v>
      </c>
      <c r="AL9" s="131">
        <v>2036.6869999999999</v>
      </c>
      <c r="AM9" s="114">
        <v>2055.114</v>
      </c>
      <c r="AN9" s="2">
        <v>2181.3620000000001</v>
      </c>
      <c r="AO9" s="2">
        <v>2245.9050000000002</v>
      </c>
      <c r="AP9" s="2">
        <v>2304.3110000000001</v>
      </c>
      <c r="AQ9" s="2">
        <v>2363.085</v>
      </c>
      <c r="AR9" s="2">
        <v>2424.4969999999998</v>
      </c>
      <c r="AS9" s="2">
        <v>2488.6010000000001</v>
      </c>
      <c r="AT9" s="6">
        <v>2010</v>
      </c>
      <c r="AU9" s="112" t="s">
        <v>22</v>
      </c>
      <c r="AV9" s="151">
        <f t="shared" si="0"/>
        <v>3.2679032564113704E-2</v>
      </c>
      <c r="AX9" s="42" t="s">
        <v>31</v>
      </c>
      <c r="AY9" s="31" t="s">
        <v>32</v>
      </c>
      <c r="AZ9" s="51">
        <f>SUMIF($AU$3:$AU$186,AY9,$AM$3:$AM$186)</f>
        <v>7282.5469999999996</v>
      </c>
      <c r="BA9" s="35">
        <f t="shared" si="1"/>
        <v>0.11580213582443044</v>
      </c>
      <c r="BB9" s="52">
        <f>BA9/($BA$17-$BA$16-$BA$10)</f>
        <v>0.1268732764095713</v>
      </c>
      <c r="BC9" s="35">
        <f>AZ9/($AZ$3+$AZ$4+$AZ$9)</f>
        <v>0.18368410865392867</v>
      </c>
      <c r="BD9" s="53">
        <v>0</v>
      </c>
      <c r="BF9" s="35">
        <v>0.13500000000000001</v>
      </c>
      <c r="BG9" s="35">
        <v>0.13819999999999999</v>
      </c>
      <c r="BI9" s="65">
        <f>SUMIF($AU$3:$AU$21,AY9,$AM$3:$AM$21)</f>
        <v>6694.4110000000001</v>
      </c>
      <c r="BJ9" s="55">
        <f t="shared" si="2"/>
        <v>0.13306211450705213</v>
      </c>
      <c r="BK9" s="20"/>
      <c r="BL9" s="20"/>
      <c r="BM9" s="95"/>
      <c r="BN9" s="96"/>
      <c r="BO9" s="96"/>
      <c r="BP9" s="97"/>
      <c r="BQ9" s="20"/>
    </row>
    <row r="10" spans="1:75">
      <c r="A10" s="113" t="s">
        <v>65</v>
      </c>
      <c r="B10" s="6"/>
      <c r="C10" s="6"/>
      <c r="D10" s="6"/>
      <c r="E10" s="6"/>
      <c r="F10" s="6"/>
      <c r="G10" s="6"/>
      <c r="H10" s="93">
        <v>162.61500000000001</v>
      </c>
      <c r="I10" s="93">
        <v>186.886</v>
      </c>
      <c r="J10" s="93">
        <v>199.804</v>
      </c>
      <c r="K10" s="93">
        <v>160.19900000000001</v>
      </c>
      <c r="L10" s="93">
        <v>159.42400000000001</v>
      </c>
      <c r="M10" s="93">
        <v>253.078</v>
      </c>
      <c r="N10" s="93">
        <v>293.58</v>
      </c>
      <c r="O10" s="93">
        <v>319.54500000000002</v>
      </c>
      <c r="P10" s="93">
        <v>356.97699999999998</v>
      </c>
      <c r="Q10" s="93">
        <v>490.05099999999999</v>
      </c>
      <c r="R10" s="93">
        <v>507.78399999999999</v>
      </c>
      <c r="S10" s="93">
        <v>445.24200000000002</v>
      </c>
      <c r="T10" s="93">
        <v>426.51900000000001</v>
      </c>
      <c r="U10" s="93">
        <v>478.62200000000001</v>
      </c>
      <c r="V10" s="93">
        <v>596.76300000000003</v>
      </c>
      <c r="W10" s="93">
        <v>769.74099999999999</v>
      </c>
      <c r="X10" s="93">
        <v>840.05200000000002</v>
      </c>
      <c r="Y10" s="93">
        <v>871.52200000000005</v>
      </c>
      <c r="Z10" s="93">
        <v>841.29700000000003</v>
      </c>
      <c r="AA10" s="93">
        <v>573.12</v>
      </c>
      <c r="AB10" s="93">
        <v>642.41899999999998</v>
      </c>
      <c r="AC10" s="93">
        <v>552.83600000000001</v>
      </c>
      <c r="AD10" s="93">
        <v>500.26600000000002</v>
      </c>
      <c r="AE10" s="93">
        <v>555.54300000000001</v>
      </c>
      <c r="AF10" s="93">
        <v>665.553</v>
      </c>
      <c r="AG10" s="93">
        <v>890.05</v>
      </c>
      <c r="AH10" s="93">
        <v>1093.4939999999999</v>
      </c>
      <c r="AI10" s="93">
        <v>1378.19</v>
      </c>
      <c r="AJ10" s="93">
        <v>1655.0909999999999</v>
      </c>
      <c r="AK10" s="93">
        <v>1600.8409999999999</v>
      </c>
      <c r="AL10" s="131">
        <v>2023.528</v>
      </c>
      <c r="AM10" s="114">
        <v>2090.3139999999999</v>
      </c>
      <c r="AN10" s="2">
        <v>2421.6370000000002</v>
      </c>
      <c r="AO10" s="2">
        <v>2576.2440000000001</v>
      </c>
      <c r="AP10" s="2">
        <v>2735.3020000000001</v>
      </c>
      <c r="AQ10" s="2">
        <v>2913.97</v>
      </c>
      <c r="AR10" s="2">
        <v>3102.9949999999999</v>
      </c>
      <c r="AS10" s="2">
        <v>3302.8580000000002</v>
      </c>
      <c r="AT10" s="6">
        <v>2009</v>
      </c>
      <c r="AU10" s="112" t="s">
        <v>27</v>
      </c>
      <c r="AV10" s="151">
        <f t="shared" si="0"/>
        <v>3.3238759151668851E-2</v>
      </c>
      <c r="AX10" s="13" t="s">
        <v>33</v>
      </c>
      <c r="AY10" s="15" t="s">
        <v>34</v>
      </c>
      <c r="AZ10" s="56">
        <f>SUBTOTAL(9,AZ11:AZ15)</f>
        <v>2536.1080000000002</v>
      </c>
      <c r="BA10" s="36">
        <f t="shared" si="1"/>
        <v>4.0327473764525605E-2</v>
      </c>
      <c r="BB10" s="72">
        <v>0</v>
      </c>
      <c r="BC10" s="53">
        <v>0</v>
      </c>
      <c r="BD10" s="53">
        <v>0</v>
      </c>
      <c r="BF10" s="36">
        <f t="shared" ref="BF10:BF16" si="3">BE10/$AZ$17</f>
        <v>0</v>
      </c>
      <c r="BG10" s="39">
        <v>0</v>
      </c>
      <c r="BI10" s="73"/>
      <c r="BJ10" s="74"/>
      <c r="BK10" s="20"/>
      <c r="BL10" s="20"/>
      <c r="BM10" s="10"/>
      <c r="BN10" s="99"/>
      <c r="BO10" s="29"/>
      <c r="BP10" s="29"/>
    </row>
    <row r="11" spans="1:75">
      <c r="A11" s="113" t="s">
        <v>66</v>
      </c>
      <c r="B11" s="6"/>
      <c r="C11" s="6"/>
      <c r="D11" s="6"/>
      <c r="E11" s="6"/>
      <c r="F11" s="6"/>
      <c r="G11" s="6"/>
      <c r="H11" s="93">
        <v>268.88900000000001</v>
      </c>
      <c r="I11" s="93">
        <v>300.666</v>
      </c>
      <c r="J11" s="93">
        <v>307.89400000000001</v>
      </c>
      <c r="K11" s="93">
        <v>333.80399999999997</v>
      </c>
      <c r="L11" s="93">
        <v>347.15</v>
      </c>
      <c r="M11" s="93">
        <v>355.70800000000003</v>
      </c>
      <c r="N11" s="93">
        <v>368.86700000000002</v>
      </c>
      <c r="O11" s="93">
        <v>421.53300000000002</v>
      </c>
      <c r="P11" s="93">
        <v>498.16399999999999</v>
      </c>
      <c r="Q11" s="93">
        <v>555.51700000000005</v>
      </c>
      <c r="R11" s="93">
        <v>582.73500000000001</v>
      </c>
      <c r="S11" s="93">
        <v>598.19899999999996</v>
      </c>
      <c r="T11" s="93">
        <v>579.52</v>
      </c>
      <c r="U11" s="93">
        <v>563.67600000000004</v>
      </c>
      <c r="V11" s="93">
        <v>564.47799999999995</v>
      </c>
      <c r="W11" s="93">
        <v>590.5</v>
      </c>
      <c r="X11" s="93">
        <v>613.77599999999995</v>
      </c>
      <c r="Y11" s="93">
        <v>637.529</v>
      </c>
      <c r="Z11" s="93">
        <v>616.78200000000004</v>
      </c>
      <c r="AA11" s="93">
        <v>661.25099999999998</v>
      </c>
      <c r="AB11" s="93">
        <v>724.91399999999999</v>
      </c>
      <c r="AC11" s="93">
        <v>715.44200000000001</v>
      </c>
      <c r="AD11" s="93">
        <v>734.65300000000002</v>
      </c>
      <c r="AE11" s="93">
        <v>865.90300000000002</v>
      </c>
      <c r="AF11" s="93">
        <v>992.22699999999998</v>
      </c>
      <c r="AG11" s="93">
        <v>1133.7570000000001</v>
      </c>
      <c r="AH11" s="93">
        <v>1278.607</v>
      </c>
      <c r="AI11" s="93">
        <v>1424.067</v>
      </c>
      <c r="AJ11" s="93">
        <v>1499.1079999999999</v>
      </c>
      <c r="AK11" s="93">
        <v>1336.066</v>
      </c>
      <c r="AL11" s="131">
        <v>1563.664</v>
      </c>
      <c r="AM11" s="114">
        <v>1574.0509999999999</v>
      </c>
      <c r="AN11" s="2">
        <v>1737.268</v>
      </c>
      <c r="AO11" s="2">
        <v>1809.3150000000001</v>
      </c>
      <c r="AP11" s="2">
        <v>1875.1420000000001</v>
      </c>
      <c r="AQ11" s="2">
        <v>1938.0409999999999</v>
      </c>
      <c r="AR11" s="2">
        <v>1999.953</v>
      </c>
      <c r="AS11" s="2">
        <v>2063.4380000000001</v>
      </c>
      <c r="AT11" s="6">
        <v>2010</v>
      </c>
      <c r="AU11" s="112" t="s">
        <v>23</v>
      </c>
      <c r="AV11" s="151">
        <f t="shared" si="0"/>
        <v>2.5029494172379606E-2</v>
      </c>
      <c r="AX11" s="37" t="s">
        <v>35</v>
      </c>
      <c r="AY11" s="38" t="s">
        <v>36</v>
      </c>
      <c r="AZ11" s="61">
        <f>SUMIF($AU$3:$AU$186,AY11,$AM$3:$AM$186)</f>
        <v>390.85899999999998</v>
      </c>
      <c r="BA11" s="62">
        <f t="shared" si="1"/>
        <v>6.2151754058300014E-3</v>
      </c>
      <c r="BB11" s="63"/>
      <c r="BC11" s="62"/>
      <c r="BD11" s="45"/>
      <c r="BF11" s="62">
        <f t="shared" si="3"/>
        <v>0</v>
      </c>
      <c r="BG11" s="62">
        <v>0</v>
      </c>
      <c r="BI11" s="75"/>
      <c r="BJ11" s="76"/>
      <c r="BK11" s="20"/>
      <c r="BL11" s="20"/>
      <c r="BM11" s="10"/>
      <c r="BP11" s="99"/>
    </row>
    <row r="12" spans="1:75">
      <c r="A12" s="113" t="s">
        <v>67</v>
      </c>
      <c r="B12" s="6"/>
      <c r="C12" s="6"/>
      <c r="D12" s="6"/>
      <c r="E12" s="6"/>
      <c r="F12" s="6"/>
      <c r="G12" s="6"/>
      <c r="H12" s="93" t="s">
        <v>241</v>
      </c>
      <c r="I12" s="93" t="s">
        <v>241</v>
      </c>
      <c r="J12" s="93" t="s">
        <v>241</v>
      </c>
      <c r="K12" s="93" t="s">
        <v>241</v>
      </c>
      <c r="L12" s="93" t="s">
        <v>241</v>
      </c>
      <c r="M12" s="93" t="s">
        <v>241</v>
      </c>
      <c r="N12" s="93" t="s">
        <v>241</v>
      </c>
      <c r="O12" s="93" t="s">
        <v>241</v>
      </c>
      <c r="P12" s="93" t="s">
        <v>241</v>
      </c>
      <c r="Q12" s="93" t="s">
        <v>241</v>
      </c>
      <c r="R12" s="93" t="s">
        <v>241</v>
      </c>
      <c r="S12" s="93" t="s">
        <v>241</v>
      </c>
      <c r="T12" s="93">
        <v>85.591999999999999</v>
      </c>
      <c r="U12" s="93">
        <v>183.816</v>
      </c>
      <c r="V12" s="93">
        <v>276.90199999999999</v>
      </c>
      <c r="W12" s="93">
        <v>313.45100000000002</v>
      </c>
      <c r="X12" s="93">
        <v>391.77499999999998</v>
      </c>
      <c r="Y12" s="93">
        <v>404.94600000000003</v>
      </c>
      <c r="Z12" s="93">
        <v>271.03800000000001</v>
      </c>
      <c r="AA12" s="93">
        <v>195.90700000000001</v>
      </c>
      <c r="AB12" s="93">
        <v>259.702</v>
      </c>
      <c r="AC12" s="93">
        <v>306.58300000000003</v>
      </c>
      <c r="AD12" s="93">
        <v>345.125</v>
      </c>
      <c r="AE12" s="93">
        <v>430.28899999999999</v>
      </c>
      <c r="AF12" s="93">
        <v>591.17700000000002</v>
      </c>
      <c r="AG12" s="93">
        <v>763.70399999999995</v>
      </c>
      <c r="AH12" s="93">
        <v>989.93200000000002</v>
      </c>
      <c r="AI12" s="93">
        <v>1299.703</v>
      </c>
      <c r="AJ12" s="93">
        <v>1660.367</v>
      </c>
      <c r="AK12" s="93">
        <v>1222.33</v>
      </c>
      <c r="AL12" s="131">
        <v>1476.912</v>
      </c>
      <c r="AM12" s="114">
        <v>1465.079</v>
      </c>
      <c r="AN12" s="2">
        <v>1894.473</v>
      </c>
      <c r="AO12" s="2">
        <v>2197.71</v>
      </c>
      <c r="AP12" s="2">
        <v>2403.0309999999999</v>
      </c>
      <c r="AQ12" s="2">
        <v>2654.0929999999998</v>
      </c>
      <c r="AR12" s="2">
        <v>2926.317</v>
      </c>
      <c r="AS12" s="2">
        <v>3237.2460000000001</v>
      </c>
      <c r="AT12" s="6">
        <v>2009</v>
      </c>
      <c r="AU12" s="112" t="s">
        <v>28</v>
      </c>
      <c r="AV12" s="151">
        <f t="shared" si="0"/>
        <v>2.3296695146838152E-2</v>
      </c>
      <c r="AW12" s="121">
        <f>SUBTOTAL(9,AV3:AV12)</f>
        <v>0.6571239750026745</v>
      </c>
      <c r="AX12" s="37" t="s">
        <v>37</v>
      </c>
      <c r="AY12" s="38" t="s">
        <v>38</v>
      </c>
      <c r="AZ12" s="61">
        <f>SUMIF($AU$3:$AU$186,AY12,$AM$3:$AM$186)</f>
        <v>687.46399999999994</v>
      </c>
      <c r="BA12" s="62">
        <f t="shared" si="1"/>
        <v>1.0931587465540044E-2</v>
      </c>
      <c r="BB12" s="63"/>
      <c r="BC12" s="62"/>
      <c r="BD12" s="45"/>
      <c r="BF12" s="62">
        <f t="shared" si="3"/>
        <v>0</v>
      </c>
      <c r="BG12" s="62">
        <v>0</v>
      </c>
      <c r="BI12" s="75"/>
      <c r="BJ12" s="76"/>
      <c r="BK12" s="20"/>
      <c r="BL12" s="20"/>
      <c r="BM12" s="10"/>
      <c r="BN12" s="9"/>
      <c r="BO12" s="9"/>
      <c r="BP12" s="99"/>
      <c r="BQ12" s="43"/>
      <c r="BT12" s="9"/>
      <c r="BU12" s="9"/>
    </row>
    <row r="13" spans="1:75">
      <c r="A13" s="122" t="s">
        <v>68</v>
      </c>
      <c r="B13" s="6"/>
      <c r="C13" s="6"/>
      <c r="D13" s="6"/>
      <c r="E13" s="6"/>
      <c r="F13" s="6"/>
      <c r="G13" s="6"/>
      <c r="H13" s="93">
        <v>182.47200000000001</v>
      </c>
      <c r="I13" s="93">
        <v>197.30799999999999</v>
      </c>
      <c r="J13" s="93">
        <v>204.36199999999999</v>
      </c>
      <c r="K13" s="93">
        <v>220.78899999999999</v>
      </c>
      <c r="L13" s="93">
        <v>221.78299999999999</v>
      </c>
      <c r="M13" s="93">
        <v>229.56299999999999</v>
      </c>
      <c r="N13" s="93">
        <v>252.44900000000001</v>
      </c>
      <c r="O13" s="93">
        <v>278.20400000000001</v>
      </c>
      <c r="P13" s="93">
        <v>304.46100000000001</v>
      </c>
      <c r="Q13" s="93">
        <v>302.14299999999997</v>
      </c>
      <c r="R13" s="93">
        <v>325.928</v>
      </c>
      <c r="S13" s="93">
        <v>289.36200000000002</v>
      </c>
      <c r="T13" s="93">
        <v>291.85599999999999</v>
      </c>
      <c r="U13" s="93">
        <v>285.32900000000001</v>
      </c>
      <c r="V13" s="93">
        <v>323.93599999999998</v>
      </c>
      <c r="W13" s="93">
        <v>367.72500000000002</v>
      </c>
      <c r="X13" s="93">
        <v>378.98500000000001</v>
      </c>
      <c r="Y13" s="93">
        <v>424.14299999999997</v>
      </c>
      <c r="Z13" s="93">
        <v>427.54599999999999</v>
      </c>
      <c r="AA13" s="93">
        <v>456.517</v>
      </c>
      <c r="AB13" s="93">
        <v>479.87099999999998</v>
      </c>
      <c r="AC13" s="93">
        <v>491.43599999999998</v>
      </c>
      <c r="AD13" s="93">
        <v>514.25300000000004</v>
      </c>
      <c r="AE13" s="93">
        <v>595.43700000000001</v>
      </c>
      <c r="AF13" s="93">
        <v>690.32100000000003</v>
      </c>
      <c r="AG13" s="93">
        <v>809.72299999999996</v>
      </c>
      <c r="AH13" s="93">
        <v>908.03599999999994</v>
      </c>
      <c r="AI13" s="93">
        <v>1151.6189999999999</v>
      </c>
      <c r="AJ13" s="93">
        <v>1258.96</v>
      </c>
      <c r="AK13" s="93">
        <v>1268.8779999999999</v>
      </c>
      <c r="AL13" s="131">
        <v>1430.02</v>
      </c>
      <c r="AM13" s="123">
        <v>1537.9659999999999</v>
      </c>
      <c r="AN13" s="2">
        <v>1704.0630000000001</v>
      </c>
      <c r="AO13" s="2">
        <v>1858.9690000000001</v>
      </c>
      <c r="AP13" s="2">
        <v>2061.1379999999999</v>
      </c>
      <c r="AQ13" s="2">
        <v>2279.7339999999999</v>
      </c>
      <c r="AR13" s="2">
        <v>2516.31</v>
      </c>
      <c r="AS13" s="2">
        <v>2777.28</v>
      </c>
      <c r="AT13" s="6">
        <v>2010</v>
      </c>
      <c r="AU13" s="122" t="s">
        <v>30</v>
      </c>
      <c r="AV13" s="152">
        <f t="shared" si="0"/>
        <v>2.4455694913518032E-2</v>
      </c>
      <c r="AX13" s="37" t="s">
        <v>39</v>
      </c>
      <c r="AY13" s="38" t="s">
        <v>40</v>
      </c>
      <c r="AZ13" s="61">
        <f>SUMIF($AU$3:$AU$186,AY13,$AM$3:$AM$186)</f>
        <v>317.01499999999999</v>
      </c>
      <c r="BA13" s="62">
        <f t="shared" si="1"/>
        <v>5.0409580725509651E-3</v>
      </c>
      <c r="BB13" s="63"/>
      <c r="BC13" s="62"/>
      <c r="BD13" s="45"/>
      <c r="BF13" s="62">
        <f t="shared" si="3"/>
        <v>0</v>
      </c>
      <c r="BG13" s="62">
        <v>0</v>
      </c>
      <c r="BI13" s="75"/>
      <c r="BJ13" s="76"/>
      <c r="BK13" s="100"/>
      <c r="BL13" s="98"/>
      <c r="BO13" s="103"/>
      <c r="BQ13" s="98"/>
      <c r="BT13" s="8"/>
      <c r="BU13" s="8"/>
      <c r="BV13" s="9"/>
    </row>
    <row r="14" spans="1:75">
      <c r="A14" s="122" t="s">
        <v>69</v>
      </c>
      <c r="B14" s="6"/>
      <c r="C14" s="6"/>
      <c r="D14" s="6"/>
      <c r="E14" s="6"/>
      <c r="F14" s="6"/>
      <c r="G14" s="6"/>
      <c r="H14" s="93">
        <v>224.495</v>
      </c>
      <c r="I14" s="93">
        <v>199.03299999999999</v>
      </c>
      <c r="J14" s="93">
        <v>192.27699999999999</v>
      </c>
      <c r="K14" s="93">
        <v>168.16300000000001</v>
      </c>
      <c r="L14" s="93">
        <v>167.70099999999999</v>
      </c>
      <c r="M14" s="93">
        <v>176.69</v>
      </c>
      <c r="N14" s="93">
        <v>244.48099999999999</v>
      </c>
      <c r="O14" s="93">
        <v>309.745</v>
      </c>
      <c r="P14" s="93">
        <v>363.91300000000001</v>
      </c>
      <c r="Q14" s="93">
        <v>401.38900000000001</v>
      </c>
      <c r="R14" s="93">
        <v>520.70899999999995</v>
      </c>
      <c r="S14" s="93">
        <v>560.79600000000005</v>
      </c>
      <c r="T14" s="93">
        <v>613.01599999999996</v>
      </c>
      <c r="U14" s="93">
        <v>514.94899999999996</v>
      </c>
      <c r="V14" s="93">
        <v>516.71799999999996</v>
      </c>
      <c r="W14" s="93">
        <v>597.27800000000002</v>
      </c>
      <c r="X14" s="93">
        <v>622.65</v>
      </c>
      <c r="Y14" s="93">
        <v>573.37599999999998</v>
      </c>
      <c r="Z14" s="93">
        <v>601.625</v>
      </c>
      <c r="AA14" s="93">
        <v>618.69100000000003</v>
      </c>
      <c r="AB14" s="93">
        <v>582.37699999999995</v>
      </c>
      <c r="AC14" s="93">
        <v>609.63099999999997</v>
      </c>
      <c r="AD14" s="93">
        <v>688.67600000000004</v>
      </c>
      <c r="AE14" s="93">
        <v>885.35799999999995</v>
      </c>
      <c r="AF14" s="93">
        <v>1045.671</v>
      </c>
      <c r="AG14" s="93">
        <v>1132.1320000000001</v>
      </c>
      <c r="AH14" s="93">
        <v>1235.915</v>
      </c>
      <c r="AI14" s="93">
        <v>1444.0150000000001</v>
      </c>
      <c r="AJ14" s="93">
        <v>1601.4079999999999</v>
      </c>
      <c r="AK14" s="93">
        <v>1467.8889999999999</v>
      </c>
      <c r="AL14" s="131">
        <v>1374.779</v>
      </c>
      <c r="AM14" s="123">
        <v>1409.9459999999999</v>
      </c>
      <c r="AN14" s="2">
        <v>1484.7080000000001</v>
      </c>
      <c r="AO14" s="2">
        <v>1524.0630000000001</v>
      </c>
      <c r="AP14" s="2">
        <v>1563.633</v>
      </c>
      <c r="AQ14" s="2">
        <v>1607.6590000000001</v>
      </c>
      <c r="AR14" s="2">
        <v>1654.9639999999999</v>
      </c>
      <c r="AS14" s="2">
        <v>1703.443</v>
      </c>
      <c r="AT14" s="6">
        <v>2010</v>
      </c>
      <c r="AU14" s="124" t="s">
        <v>22</v>
      </c>
      <c r="AV14" s="152">
        <f t="shared" si="0"/>
        <v>2.2420007477756396E-2</v>
      </c>
      <c r="AX14" s="37" t="s">
        <v>41</v>
      </c>
      <c r="AY14" s="38" t="s">
        <v>42</v>
      </c>
      <c r="AZ14" s="61">
        <f>SUMIF($AU$3:$AU$186,AY14,$AM$3:$AM$186)</f>
        <v>707.73100000000011</v>
      </c>
      <c r="BA14" s="62">
        <f t="shared" si="1"/>
        <v>1.1253859589119026E-2</v>
      </c>
      <c r="BB14" s="63"/>
      <c r="BC14" s="62"/>
      <c r="BD14" s="45"/>
      <c r="BF14" s="62">
        <f t="shared" si="3"/>
        <v>0</v>
      </c>
      <c r="BG14" s="62">
        <v>0</v>
      </c>
      <c r="BI14" s="75"/>
      <c r="BJ14" s="76"/>
      <c r="BK14" s="100"/>
      <c r="BL14" s="98"/>
      <c r="BO14" s="103"/>
      <c r="BP14" s="43"/>
      <c r="BQ14" s="98"/>
      <c r="BR14" s="12"/>
      <c r="BS14" s="12"/>
      <c r="BT14" s="12"/>
      <c r="BU14" s="12"/>
    </row>
    <row r="15" spans="1:75">
      <c r="A15" s="122" t="s">
        <v>70</v>
      </c>
      <c r="B15" s="6"/>
      <c r="C15" s="6"/>
      <c r="D15" s="6"/>
      <c r="E15" s="6"/>
      <c r="F15" s="6"/>
      <c r="G15" s="6"/>
      <c r="H15" s="93">
        <v>165.202</v>
      </c>
      <c r="I15" s="93">
        <v>191.102</v>
      </c>
      <c r="J15" s="93">
        <v>189.495</v>
      </c>
      <c r="K15" s="93">
        <v>181.577</v>
      </c>
      <c r="L15" s="93">
        <v>199.72</v>
      </c>
      <c r="M15" s="93">
        <v>176.982</v>
      </c>
      <c r="N15" s="93">
        <v>183.67500000000001</v>
      </c>
      <c r="O15" s="93">
        <v>216.3</v>
      </c>
      <c r="P15" s="93">
        <v>274.53800000000001</v>
      </c>
      <c r="Q15" s="93">
        <v>311.15300000000002</v>
      </c>
      <c r="R15" s="93">
        <v>327.52600000000001</v>
      </c>
      <c r="S15" s="93">
        <v>328.21100000000001</v>
      </c>
      <c r="T15" s="93">
        <v>321.2</v>
      </c>
      <c r="U15" s="93">
        <v>312.27</v>
      </c>
      <c r="V15" s="93">
        <v>356.15499999999997</v>
      </c>
      <c r="W15" s="93">
        <v>382.10700000000003</v>
      </c>
      <c r="X15" s="93">
        <v>427.976</v>
      </c>
      <c r="Y15" s="93">
        <v>428.483</v>
      </c>
      <c r="Z15" s="93">
        <v>382.334</v>
      </c>
      <c r="AA15" s="93">
        <v>413.66</v>
      </c>
      <c r="AB15" s="93">
        <v>400.94400000000002</v>
      </c>
      <c r="AC15" s="93">
        <v>379.334</v>
      </c>
      <c r="AD15" s="93">
        <v>426.37299999999999</v>
      </c>
      <c r="AE15" s="93">
        <v>543.12199999999996</v>
      </c>
      <c r="AF15" s="93">
        <v>659.41099999999994</v>
      </c>
      <c r="AG15" s="93">
        <v>737.74699999999996</v>
      </c>
      <c r="AH15" s="93">
        <v>784.46400000000006</v>
      </c>
      <c r="AI15" s="93">
        <v>953.61599999999999</v>
      </c>
      <c r="AJ15" s="93">
        <v>1061.0509999999999</v>
      </c>
      <c r="AK15" s="93">
        <v>987.81299999999999</v>
      </c>
      <c r="AL15" s="131">
        <v>1219.722</v>
      </c>
      <c r="AM15" s="123">
        <v>1235.539</v>
      </c>
      <c r="AN15" s="2">
        <v>1448.154</v>
      </c>
      <c r="AO15" s="2">
        <v>1470.027</v>
      </c>
      <c r="AP15" s="2">
        <v>1573.9960000000001</v>
      </c>
      <c r="AQ15" s="2">
        <v>1552.4559999999999</v>
      </c>
      <c r="AR15" s="2">
        <v>1662.75</v>
      </c>
      <c r="AS15" s="2">
        <v>1697.22</v>
      </c>
      <c r="AT15" s="6">
        <v>2010</v>
      </c>
      <c r="AU15" s="124" t="s">
        <v>32</v>
      </c>
      <c r="AV15" s="152">
        <f t="shared" si="0"/>
        <v>1.9646705348332249E-2</v>
      </c>
      <c r="AX15" s="40" t="s">
        <v>43</v>
      </c>
      <c r="AY15" s="41" t="s">
        <v>44</v>
      </c>
      <c r="AZ15" s="61">
        <f>SUMIF($AU$3:$AU$186,AY15,$AM$3:$AM$186)</f>
        <v>433.03900000000004</v>
      </c>
      <c r="BA15" s="67">
        <f t="shared" si="1"/>
        <v>6.88589323148557E-3</v>
      </c>
      <c r="BB15" s="68"/>
      <c r="BC15" s="67"/>
      <c r="BD15" s="45"/>
      <c r="BF15" s="67">
        <f t="shared" si="3"/>
        <v>0</v>
      </c>
      <c r="BG15" s="62">
        <v>0</v>
      </c>
      <c r="BI15" s="75"/>
      <c r="BJ15" s="76"/>
      <c r="BK15" s="100"/>
      <c r="BL15" s="98"/>
      <c r="BO15" s="103"/>
      <c r="BP15" s="98"/>
      <c r="BQ15" s="98"/>
      <c r="BR15" s="9"/>
      <c r="BS15" s="9"/>
      <c r="BT15" s="8"/>
      <c r="BU15" s="8"/>
      <c r="BV15" s="9"/>
    </row>
    <row r="16" spans="1:75">
      <c r="A16" s="122" t="s">
        <v>71</v>
      </c>
      <c r="B16" s="6"/>
      <c r="C16" s="6"/>
      <c r="D16" s="6"/>
      <c r="E16" s="6"/>
      <c r="F16" s="6"/>
      <c r="G16" s="6"/>
      <c r="H16" s="93">
        <v>226.56</v>
      </c>
      <c r="I16" s="93">
        <v>290.98399999999998</v>
      </c>
      <c r="J16" s="93">
        <v>211.17</v>
      </c>
      <c r="K16" s="93">
        <v>172.16</v>
      </c>
      <c r="L16" s="93">
        <v>203.02699999999999</v>
      </c>
      <c r="M16" s="93">
        <v>215.44300000000001</v>
      </c>
      <c r="N16" s="93">
        <v>149.166</v>
      </c>
      <c r="O16" s="93">
        <v>163.58099999999999</v>
      </c>
      <c r="P16" s="93">
        <v>200.119</v>
      </c>
      <c r="Q16" s="93">
        <v>243.87700000000001</v>
      </c>
      <c r="R16" s="93">
        <v>287.803</v>
      </c>
      <c r="S16" s="93">
        <v>345.024</v>
      </c>
      <c r="T16" s="93">
        <v>400.12</v>
      </c>
      <c r="U16" s="93">
        <v>490.63200000000001</v>
      </c>
      <c r="V16" s="93">
        <v>513.27499999999998</v>
      </c>
      <c r="W16" s="93">
        <v>334.98599999999999</v>
      </c>
      <c r="X16" s="93">
        <v>387.06299999999999</v>
      </c>
      <c r="Y16" s="93">
        <v>467.90699999999998</v>
      </c>
      <c r="Z16" s="93">
        <v>487.47699999999998</v>
      </c>
      <c r="AA16" s="93">
        <v>566.17100000000005</v>
      </c>
      <c r="AB16" s="93">
        <v>671.928</v>
      </c>
      <c r="AC16" s="93">
        <v>709.93499999999995</v>
      </c>
      <c r="AD16" s="93">
        <v>705.51199999999994</v>
      </c>
      <c r="AE16" s="93">
        <v>700.24</v>
      </c>
      <c r="AF16" s="93">
        <v>759.55600000000004</v>
      </c>
      <c r="AG16" s="93">
        <v>848.52200000000005</v>
      </c>
      <c r="AH16" s="93">
        <v>951.73599999999999</v>
      </c>
      <c r="AI16" s="93">
        <v>1035.2349999999999</v>
      </c>
      <c r="AJ16" s="93">
        <v>1095.662</v>
      </c>
      <c r="AK16" s="93">
        <v>882.22</v>
      </c>
      <c r="AL16" s="131">
        <v>1004.042</v>
      </c>
      <c r="AM16" s="123">
        <v>1039.1210000000001</v>
      </c>
      <c r="AN16" s="2">
        <v>1167.124</v>
      </c>
      <c r="AO16" s="2">
        <v>1231.6420000000001</v>
      </c>
      <c r="AP16" s="2">
        <v>1293.3040000000001</v>
      </c>
      <c r="AQ16" s="2">
        <v>1355.8630000000001</v>
      </c>
      <c r="AR16" s="2">
        <v>1427.5519999999999</v>
      </c>
      <c r="AS16" s="2">
        <v>1495.3910000000001</v>
      </c>
      <c r="AT16" s="6">
        <v>2010</v>
      </c>
      <c r="AU16" s="124" t="s">
        <v>27</v>
      </c>
      <c r="AV16" s="152">
        <f t="shared" si="0"/>
        <v>1.6523399187127526E-2</v>
      </c>
      <c r="AX16" s="30" t="s">
        <v>45</v>
      </c>
      <c r="AY16" s="31" t="s">
        <v>17</v>
      </c>
      <c r="AZ16" s="51">
        <f>SUMIF($AU$3:$AU$186,"",$AM$3:$AM$186)</f>
        <v>2951.5740000000001</v>
      </c>
      <c r="BA16" s="35">
        <f t="shared" si="1"/>
        <v>4.6933933037968376E-2</v>
      </c>
      <c r="BB16" s="77">
        <v>0</v>
      </c>
      <c r="BC16" s="78">
        <v>0</v>
      </c>
      <c r="BD16" s="53">
        <v>0</v>
      </c>
      <c r="BF16" s="35">
        <f t="shared" si="3"/>
        <v>0</v>
      </c>
      <c r="BG16" s="35">
        <v>0</v>
      </c>
      <c r="BI16" s="79"/>
      <c r="BJ16" s="80"/>
      <c r="BK16" s="100"/>
      <c r="BL16" s="98"/>
      <c r="BO16" s="98"/>
      <c r="BQ16" s="98"/>
      <c r="BR16" s="9"/>
      <c r="BS16" s="9"/>
      <c r="BT16" s="8"/>
      <c r="BU16" s="8"/>
      <c r="BV16" s="9"/>
      <c r="BW16" s="9"/>
    </row>
    <row r="17" spans="1:73">
      <c r="A17" s="122" t="s">
        <v>72</v>
      </c>
      <c r="B17" s="6"/>
      <c r="C17" s="6"/>
      <c r="D17" s="6"/>
      <c r="E17" s="6"/>
      <c r="F17" s="6"/>
      <c r="G17" s="6"/>
      <c r="H17" s="93">
        <v>64.385000000000005</v>
      </c>
      <c r="I17" s="93">
        <v>72.399000000000001</v>
      </c>
      <c r="J17" s="93">
        <v>77.524000000000001</v>
      </c>
      <c r="K17" s="93">
        <v>85.962000000000003</v>
      </c>
      <c r="L17" s="93">
        <v>94.944999999999993</v>
      </c>
      <c r="M17" s="93">
        <v>98.501999999999995</v>
      </c>
      <c r="N17" s="93">
        <v>113.73699999999999</v>
      </c>
      <c r="O17" s="93">
        <v>143.37799999999999</v>
      </c>
      <c r="P17" s="93">
        <v>192.113</v>
      </c>
      <c r="Q17" s="93">
        <v>236.233</v>
      </c>
      <c r="R17" s="93">
        <v>270.40499999999997</v>
      </c>
      <c r="S17" s="93">
        <v>315.57499999999999</v>
      </c>
      <c r="T17" s="93">
        <v>338.17099999999999</v>
      </c>
      <c r="U17" s="93">
        <v>372.209</v>
      </c>
      <c r="V17" s="93">
        <v>435.59</v>
      </c>
      <c r="W17" s="93">
        <v>531.13900000000001</v>
      </c>
      <c r="X17" s="93">
        <v>573.00099999999998</v>
      </c>
      <c r="Y17" s="93">
        <v>532.23900000000003</v>
      </c>
      <c r="Z17" s="93">
        <v>357.51</v>
      </c>
      <c r="AA17" s="93">
        <v>461.80799999999999</v>
      </c>
      <c r="AB17" s="93">
        <v>533.38499999999999</v>
      </c>
      <c r="AC17" s="93">
        <v>504.584</v>
      </c>
      <c r="AD17" s="93">
        <v>575.92999999999995</v>
      </c>
      <c r="AE17" s="93">
        <v>643.76</v>
      </c>
      <c r="AF17" s="93">
        <v>721.976</v>
      </c>
      <c r="AG17" s="93">
        <v>844.86599999999999</v>
      </c>
      <c r="AH17" s="93">
        <v>951.77300000000002</v>
      </c>
      <c r="AI17" s="93">
        <v>1049.239</v>
      </c>
      <c r="AJ17" s="93">
        <v>931.40499999999997</v>
      </c>
      <c r="AK17" s="93">
        <v>832.51199999999994</v>
      </c>
      <c r="AL17" s="131">
        <v>986.25599999999997</v>
      </c>
      <c r="AM17" s="123">
        <v>1007.0839999999999</v>
      </c>
      <c r="AN17" s="2">
        <v>1126.499</v>
      </c>
      <c r="AO17" s="2">
        <v>1201.5350000000001</v>
      </c>
      <c r="AP17" s="2">
        <v>1282.433</v>
      </c>
      <c r="AQ17" s="2">
        <v>1375.528</v>
      </c>
      <c r="AR17" s="2">
        <v>1475.953</v>
      </c>
      <c r="AS17" s="2">
        <v>1585.799</v>
      </c>
      <c r="AT17" s="6">
        <v>2009</v>
      </c>
      <c r="AU17" s="122" t="s">
        <v>30</v>
      </c>
      <c r="AV17" s="152">
        <f t="shared" si="0"/>
        <v>1.6013968485834792E-2</v>
      </c>
      <c r="AX17" s="42" t="s">
        <v>15</v>
      </c>
      <c r="AY17" s="47" t="s">
        <v>46</v>
      </c>
      <c r="AZ17" s="81">
        <f>SUBTOTAL(9,AZ3:AZ16)</f>
        <v>62887.846999999994</v>
      </c>
      <c r="BA17" s="35">
        <f t="shared" si="1"/>
        <v>1</v>
      </c>
      <c r="BB17" s="52">
        <f>SUBTOTAL(9,BB3:BB16)</f>
        <v>1</v>
      </c>
      <c r="BC17" s="35">
        <f>SUBTOTAL(9,BC3:BC16)</f>
        <v>1</v>
      </c>
      <c r="BD17" s="35">
        <f>SUBTOTAL(9,BD3:BD16)</f>
        <v>1</v>
      </c>
      <c r="BF17" s="35">
        <f>SUBTOTAL(9,BF3:BF16)</f>
        <v>1</v>
      </c>
      <c r="BG17" s="35">
        <f>SUBTOTAL(9,BG3:BG16)</f>
        <v>1</v>
      </c>
      <c r="BI17" s="54">
        <f>SUBTOTAL(9,BI3:BI9)</f>
        <v>50310.421000000002</v>
      </c>
      <c r="BJ17" s="55">
        <f>BI17/AZ17</f>
        <v>0.80000228024979148</v>
      </c>
      <c r="BK17" s="20"/>
      <c r="BL17" s="20"/>
      <c r="BM17" s="10"/>
      <c r="BO17" s="20"/>
      <c r="BP17" s="20"/>
      <c r="BQ17" s="20"/>
      <c r="BT17" s="101"/>
      <c r="BU17" s="101"/>
    </row>
    <row r="18" spans="1:73">
      <c r="A18" s="122" t="s">
        <v>73</v>
      </c>
      <c r="B18" s="6"/>
      <c r="C18" s="6"/>
      <c r="D18" s="6"/>
      <c r="E18" s="6"/>
      <c r="F18" s="6"/>
      <c r="G18" s="6"/>
      <c r="H18" s="93">
        <v>181.00700000000001</v>
      </c>
      <c r="I18" s="93">
        <v>152.72300000000001</v>
      </c>
      <c r="J18" s="93">
        <v>146.935</v>
      </c>
      <c r="K18" s="93">
        <v>142.49299999999999</v>
      </c>
      <c r="L18" s="93">
        <v>133.74199999999999</v>
      </c>
      <c r="M18" s="93">
        <v>134.345</v>
      </c>
      <c r="N18" s="93">
        <v>186.82499999999999</v>
      </c>
      <c r="O18" s="93">
        <v>227.32599999999999</v>
      </c>
      <c r="P18" s="93">
        <v>243.11799999999999</v>
      </c>
      <c r="Q18" s="93">
        <v>239.55099999999999</v>
      </c>
      <c r="R18" s="93">
        <v>295.57</v>
      </c>
      <c r="S18" s="93">
        <v>304.44099999999997</v>
      </c>
      <c r="T18" s="93">
        <v>336.94799999999998</v>
      </c>
      <c r="U18" s="93">
        <v>327.68</v>
      </c>
      <c r="V18" s="93">
        <v>351.98200000000003</v>
      </c>
      <c r="W18" s="93">
        <v>419.34800000000001</v>
      </c>
      <c r="X18" s="93">
        <v>418.10599999999999</v>
      </c>
      <c r="Y18" s="93">
        <v>387.01299999999998</v>
      </c>
      <c r="Z18" s="93">
        <v>403.202</v>
      </c>
      <c r="AA18" s="93">
        <v>411.99700000000001</v>
      </c>
      <c r="AB18" s="93">
        <v>386.20400000000001</v>
      </c>
      <c r="AC18" s="93">
        <v>400.99799999999999</v>
      </c>
      <c r="AD18" s="93">
        <v>439.35700000000003</v>
      </c>
      <c r="AE18" s="93">
        <v>539.34299999999996</v>
      </c>
      <c r="AF18" s="93">
        <v>610.69100000000003</v>
      </c>
      <c r="AG18" s="93">
        <v>639.57899999999995</v>
      </c>
      <c r="AH18" s="93">
        <v>678.32100000000003</v>
      </c>
      <c r="AI18" s="93">
        <v>783.69200000000001</v>
      </c>
      <c r="AJ18" s="93">
        <v>877.47400000000005</v>
      </c>
      <c r="AK18" s="93">
        <v>796.65099999999995</v>
      </c>
      <c r="AL18" s="131">
        <v>770.31200000000001</v>
      </c>
      <c r="AM18" s="123">
        <v>783.29300000000001</v>
      </c>
      <c r="AN18" s="2">
        <v>832.16</v>
      </c>
      <c r="AO18" s="2">
        <v>852.48199999999997</v>
      </c>
      <c r="AP18" s="2">
        <v>871.57500000000005</v>
      </c>
      <c r="AQ18" s="2">
        <v>890.79899999999998</v>
      </c>
      <c r="AR18" s="2">
        <v>910.90499999999997</v>
      </c>
      <c r="AS18" s="2">
        <v>932.21</v>
      </c>
      <c r="AT18" s="6">
        <v>2010</v>
      </c>
      <c r="AU18" s="124" t="s">
        <v>22</v>
      </c>
      <c r="AV18" s="152">
        <f t="shared" si="0"/>
        <v>1.2455395396188396E-2</v>
      </c>
      <c r="BB18" s="21"/>
      <c r="BF18" s="19"/>
      <c r="BG18" s="19"/>
      <c r="BR18" s="9"/>
      <c r="BS18" s="94"/>
      <c r="BT18" s="9"/>
      <c r="BU18" s="9"/>
    </row>
    <row r="19" spans="1:73">
      <c r="A19" s="122" t="s">
        <v>74</v>
      </c>
      <c r="B19" s="6"/>
      <c r="C19" s="6"/>
      <c r="D19" s="6"/>
      <c r="E19" s="6"/>
      <c r="F19" s="6"/>
      <c r="G19" s="6"/>
      <c r="H19" s="93">
        <v>94.257999999999996</v>
      </c>
      <c r="I19" s="93">
        <v>95.495999999999995</v>
      </c>
      <c r="J19" s="93">
        <v>86.766000000000005</v>
      </c>
      <c r="K19" s="93">
        <v>82.911000000000001</v>
      </c>
      <c r="L19" s="93">
        <v>80.641999999999996</v>
      </c>
      <c r="M19" s="93">
        <v>90.38</v>
      </c>
      <c r="N19" s="93">
        <v>101.797</v>
      </c>
      <c r="O19" s="93">
        <v>117.176</v>
      </c>
      <c r="P19" s="93">
        <v>122.128</v>
      </c>
      <c r="Q19" s="93">
        <v>144.02799999999999</v>
      </c>
      <c r="R19" s="93">
        <v>202.376</v>
      </c>
      <c r="S19" s="93">
        <v>202.71799999999999</v>
      </c>
      <c r="T19" s="93">
        <v>213.57900000000001</v>
      </c>
      <c r="U19" s="93">
        <v>242.142</v>
      </c>
      <c r="V19" s="93">
        <v>174.44800000000001</v>
      </c>
      <c r="W19" s="93">
        <v>227.51300000000001</v>
      </c>
      <c r="X19" s="93">
        <v>243.89500000000001</v>
      </c>
      <c r="Y19" s="93">
        <v>255.07400000000001</v>
      </c>
      <c r="Z19" s="93">
        <v>269.125</v>
      </c>
      <c r="AA19" s="93">
        <v>249.816</v>
      </c>
      <c r="AB19" s="93">
        <v>266.43900000000002</v>
      </c>
      <c r="AC19" s="93">
        <v>195.54499999999999</v>
      </c>
      <c r="AD19" s="93">
        <v>232.28</v>
      </c>
      <c r="AE19" s="93">
        <v>303.262</v>
      </c>
      <c r="AF19" s="93">
        <v>392.20600000000002</v>
      </c>
      <c r="AG19" s="93">
        <v>482.685</v>
      </c>
      <c r="AH19" s="93">
        <v>529.18700000000001</v>
      </c>
      <c r="AI19" s="93">
        <v>649.125</v>
      </c>
      <c r="AJ19" s="93">
        <v>730.31799999999998</v>
      </c>
      <c r="AK19" s="93">
        <v>614.46600000000001</v>
      </c>
      <c r="AL19" s="131">
        <v>729.05100000000004</v>
      </c>
      <c r="AM19" s="123">
        <v>741.85299999999995</v>
      </c>
      <c r="AN19" s="2">
        <v>797.60500000000002</v>
      </c>
      <c r="AO19" s="2">
        <v>876.58299999999997</v>
      </c>
      <c r="AP19" s="2">
        <v>943.42899999999997</v>
      </c>
      <c r="AQ19" s="2">
        <v>1011.625</v>
      </c>
      <c r="AR19" s="2">
        <v>1082.636</v>
      </c>
      <c r="AS19" s="2">
        <v>1159.2070000000001</v>
      </c>
      <c r="AT19" s="6">
        <v>2009</v>
      </c>
      <c r="AU19" s="124" t="s">
        <v>28</v>
      </c>
      <c r="AV19" s="152">
        <f t="shared" si="0"/>
        <v>1.1796444549930292E-2</v>
      </c>
      <c r="AX19" s="13" t="s">
        <v>58</v>
      </c>
      <c r="AY19" s="82"/>
      <c r="AZ19" s="14"/>
      <c r="BA19" s="24"/>
      <c r="BC19" s="13" t="s">
        <v>23</v>
      </c>
      <c r="BD19" s="14"/>
      <c r="BE19" s="22"/>
      <c r="BS19" s="94"/>
      <c r="BT19" s="9"/>
      <c r="BU19" s="9"/>
    </row>
    <row r="20" spans="1:73">
      <c r="A20" s="122" t="s">
        <v>75</v>
      </c>
      <c r="B20" s="6"/>
      <c r="C20" s="6"/>
      <c r="D20" s="6"/>
      <c r="E20" s="6"/>
      <c r="F20" s="6"/>
      <c r="G20" s="6"/>
      <c r="H20" s="93">
        <v>95.375</v>
      </c>
      <c r="I20" s="93">
        <v>106.47</v>
      </c>
      <c r="J20" s="93">
        <v>109.30500000000001</v>
      </c>
      <c r="K20" s="93">
        <v>99.075000000000003</v>
      </c>
      <c r="L20" s="93">
        <v>101.456</v>
      </c>
      <c r="M20" s="93">
        <v>101.139</v>
      </c>
      <c r="N20" s="93">
        <v>92.727999999999994</v>
      </c>
      <c r="O20" s="93">
        <v>87.864999999999995</v>
      </c>
      <c r="P20" s="93">
        <v>97.551000000000002</v>
      </c>
      <c r="Q20" s="93">
        <v>111.467</v>
      </c>
      <c r="R20" s="93">
        <v>125.72199999999999</v>
      </c>
      <c r="S20" s="93">
        <v>140.821</v>
      </c>
      <c r="T20" s="93">
        <v>152.84800000000001</v>
      </c>
      <c r="U20" s="93">
        <v>174.601</v>
      </c>
      <c r="V20" s="93">
        <v>195.46600000000001</v>
      </c>
      <c r="W20" s="93">
        <v>223.36099999999999</v>
      </c>
      <c r="X20" s="93">
        <v>250.74600000000001</v>
      </c>
      <c r="Y20" s="93">
        <v>238.40799999999999</v>
      </c>
      <c r="Z20" s="93">
        <v>105.46899999999999</v>
      </c>
      <c r="AA20" s="93">
        <v>154.70500000000001</v>
      </c>
      <c r="AB20" s="93">
        <v>165.52099999999999</v>
      </c>
      <c r="AC20" s="93">
        <v>160.65700000000001</v>
      </c>
      <c r="AD20" s="93">
        <v>195.59299999999999</v>
      </c>
      <c r="AE20" s="93">
        <v>234.834</v>
      </c>
      <c r="AF20" s="93">
        <v>257.005</v>
      </c>
      <c r="AG20" s="93">
        <v>285.85599999999999</v>
      </c>
      <c r="AH20" s="93">
        <v>364.35</v>
      </c>
      <c r="AI20" s="93">
        <v>432.23200000000003</v>
      </c>
      <c r="AJ20" s="93">
        <v>511.21300000000002</v>
      </c>
      <c r="AK20" s="93">
        <v>538.45699999999999</v>
      </c>
      <c r="AL20" s="131">
        <v>695.05899999999997</v>
      </c>
      <c r="AM20" s="123">
        <v>706.73500000000001</v>
      </c>
      <c r="AN20" s="2">
        <v>822.63099999999997</v>
      </c>
      <c r="AO20" s="2">
        <v>908.125</v>
      </c>
      <c r="AP20" s="2">
        <v>997.94399999999996</v>
      </c>
      <c r="AQ20" s="2">
        <v>1100.0129999999999</v>
      </c>
      <c r="AR20" s="2">
        <v>1212.317</v>
      </c>
      <c r="AS20" s="2">
        <v>1336.57</v>
      </c>
      <c r="AT20" s="6">
        <v>2010</v>
      </c>
      <c r="AU20" s="122" t="s">
        <v>30</v>
      </c>
      <c r="AV20" s="152">
        <f t="shared" si="0"/>
        <v>1.1238021870902977E-2</v>
      </c>
      <c r="AX20" s="23" t="s">
        <v>61</v>
      </c>
      <c r="AY20" s="83">
        <f t="shared" ref="AY20:AY36" si="4">VLOOKUP(AX20,$A$3:$AM$186,39,FALSE)</f>
        <v>3315.643</v>
      </c>
      <c r="AZ20" s="25">
        <f t="shared" ref="AZ20:AZ37" si="5">AY20/$AY$37</f>
        <v>0.20552277333380936</v>
      </c>
      <c r="BA20" s="84" t="s">
        <v>18</v>
      </c>
      <c r="BC20" s="23" t="s">
        <v>66</v>
      </c>
      <c r="BD20" s="83">
        <f>VLOOKUP(BC20,$A$3:$AM$186,39,FALSE)</f>
        <v>1574.0509999999999</v>
      </c>
      <c r="BE20" s="25">
        <f>BD20/$BD$22</f>
        <v>9.6972982317297021E-2</v>
      </c>
      <c r="BG20" s="9"/>
      <c r="BL20" s="7"/>
    </row>
    <row r="21" spans="1:73">
      <c r="A21" s="122" t="s">
        <v>76</v>
      </c>
      <c r="B21" s="6"/>
      <c r="C21" s="6"/>
      <c r="D21" s="6"/>
      <c r="E21" s="6"/>
      <c r="F21" s="6"/>
      <c r="G21" s="6"/>
      <c r="H21" s="93">
        <v>109.852</v>
      </c>
      <c r="I21" s="93">
        <v>100.607</v>
      </c>
      <c r="J21" s="93">
        <v>103.11799999999999</v>
      </c>
      <c r="K21" s="93">
        <v>102.749</v>
      </c>
      <c r="L21" s="93">
        <v>98.108999999999995</v>
      </c>
      <c r="M21" s="93">
        <v>99.474000000000004</v>
      </c>
      <c r="N21" s="93">
        <v>142.596</v>
      </c>
      <c r="O21" s="93">
        <v>178.583</v>
      </c>
      <c r="P21" s="93">
        <v>193.196</v>
      </c>
      <c r="Q21" s="93">
        <v>186.529</v>
      </c>
      <c r="R21" s="93">
        <v>238.22</v>
      </c>
      <c r="S21" s="93">
        <v>241.00299999999999</v>
      </c>
      <c r="T21" s="93">
        <v>250.97900000000001</v>
      </c>
      <c r="U21" s="93">
        <v>244.08699999999999</v>
      </c>
      <c r="V21" s="93">
        <v>270.22300000000001</v>
      </c>
      <c r="W21" s="93">
        <v>315.94799999999998</v>
      </c>
      <c r="X21" s="93">
        <v>304.74900000000002</v>
      </c>
      <c r="Y21" s="93">
        <v>264.58199999999999</v>
      </c>
      <c r="Z21" s="93">
        <v>272.63</v>
      </c>
      <c r="AA21" s="93">
        <v>268.22000000000003</v>
      </c>
      <c r="AB21" s="93">
        <v>249.91200000000001</v>
      </c>
      <c r="AC21" s="93">
        <v>254.98699999999999</v>
      </c>
      <c r="AD21" s="93">
        <v>278.61900000000003</v>
      </c>
      <c r="AE21" s="93">
        <v>325.05200000000002</v>
      </c>
      <c r="AF21" s="93">
        <v>362.99200000000002</v>
      </c>
      <c r="AG21" s="93">
        <v>372.47699999999998</v>
      </c>
      <c r="AH21" s="93">
        <v>391.233</v>
      </c>
      <c r="AI21" s="93">
        <v>434.11799999999999</v>
      </c>
      <c r="AJ21" s="93">
        <v>502.447</v>
      </c>
      <c r="AK21" s="93">
        <v>491.923</v>
      </c>
      <c r="AL21" s="131">
        <v>522.43499999999995</v>
      </c>
      <c r="AM21" s="123">
        <v>523.77200000000005</v>
      </c>
      <c r="AN21" s="2">
        <v>594.22299999999996</v>
      </c>
      <c r="AO21" s="2">
        <v>602.59299999999996</v>
      </c>
      <c r="AP21" s="2">
        <v>610.34900000000005</v>
      </c>
      <c r="AQ21" s="2">
        <v>618.32000000000005</v>
      </c>
      <c r="AR21" s="2">
        <v>626.39499999999998</v>
      </c>
      <c r="AS21" s="2">
        <v>634.57500000000005</v>
      </c>
      <c r="AT21" s="6">
        <v>2010</v>
      </c>
      <c r="AU21" s="124" t="s">
        <v>22</v>
      </c>
      <c r="AV21" s="152">
        <f t="shared" si="0"/>
        <v>8.3286680175265054E-3</v>
      </c>
      <c r="AW21" s="125">
        <f>SUBTOTAL(9,AV3:AV21)</f>
        <v>0.8000022802497917</v>
      </c>
      <c r="AX21" s="23" t="s">
        <v>62</v>
      </c>
      <c r="AY21" s="83">
        <f t="shared" si="4"/>
        <v>2582.527</v>
      </c>
      <c r="AZ21" s="25">
        <f t="shared" si="5"/>
        <v>0.16007999391051531</v>
      </c>
      <c r="BA21" s="84" t="s">
        <v>18</v>
      </c>
      <c r="BC21" s="23" t="s">
        <v>57</v>
      </c>
      <c r="BD21" s="83">
        <f>VLOOKUP(BC21,$A$3:$AM$186,39,FALSE)</f>
        <v>14657.8</v>
      </c>
      <c r="BE21" s="25">
        <f>BD21/$BD$22</f>
        <v>0.90302701768270299</v>
      </c>
      <c r="BG21" s="9"/>
      <c r="BJ21" s="21"/>
    </row>
    <row r="22" spans="1:73">
      <c r="A22" s="9" t="s">
        <v>77</v>
      </c>
      <c r="H22" s="93">
        <v>124.95399999999999</v>
      </c>
      <c r="I22" s="93">
        <v>103.908</v>
      </c>
      <c r="J22" s="93">
        <v>91.415999999999997</v>
      </c>
      <c r="K22" s="93">
        <v>86.480999999999995</v>
      </c>
      <c r="L22" s="93">
        <v>82.353999999999999</v>
      </c>
      <c r="M22" s="93">
        <v>85.759</v>
      </c>
      <c r="N22" s="93">
        <v>118.884</v>
      </c>
      <c r="O22" s="93">
        <v>147.79300000000001</v>
      </c>
      <c r="P22" s="93">
        <v>160.465</v>
      </c>
      <c r="Q22" s="93">
        <v>162.45400000000001</v>
      </c>
      <c r="R22" s="93">
        <v>203.31</v>
      </c>
      <c r="S22" s="93">
        <v>208.52699999999999</v>
      </c>
      <c r="T22" s="93">
        <v>231.791</v>
      </c>
      <c r="U22" s="93">
        <v>222.256</v>
      </c>
      <c r="V22" s="93">
        <v>242.62100000000001</v>
      </c>
      <c r="W22" s="93">
        <v>284.786</v>
      </c>
      <c r="X22" s="93">
        <v>275.17200000000003</v>
      </c>
      <c r="Y22" s="93">
        <v>249.75800000000001</v>
      </c>
      <c r="Z22" s="93">
        <v>255.566</v>
      </c>
      <c r="AA22" s="93">
        <v>254.381</v>
      </c>
      <c r="AB22" s="93">
        <v>233.13900000000001</v>
      </c>
      <c r="AC22" s="93">
        <v>232.34100000000001</v>
      </c>
      <c r="AD22" s="93">
        <v>253.29400000000001</v>
      </c>
      <c r="AE22" s="93">
        <v>311.697</v>
      </c>
      <c r="AF22" s="93">
        <v>360.976</v>
      </c>
      <c r="AG22" s="93">
        <v>377.774</v>
      </c>
      <c r="AH22" s="93">
        <v>399.98200000000003</v>
      </c>
      <c r="AI22" s="93">
        <v>459.25299999999999</v>
      </c>
      <c r="AJ22" s="93">
        <v>506.71600000000001</v>
      </c>
      <c r="AK22" s="93">
        <v>472.10300000000001</v>
      </c>
      <c r="AL22" s="131">
        <v>461.33100000000002</v>
      </c>
      <c r="AM22" s="2">
        <v>465.67599999999999</v>
      </c>
      <c r="AN22" s="2">
        <v>499.39699999999999</v>
      </c>
      <c r="AO22" s="2">
        <v>518.07299999999998</v>
      </c>
      <c r="AP22" s="2">
        <v>534.4</v>
      </c>
      <c r="AQ22" s="2">
        <v>550.30100000000004</v>
      </c>
      <c r="AR22" s="2">
        <v>568.47199999999998</v>
      </c>
      <c r="AS22" s="2">
        <v>585.45799999999997</v>
      </c>
      <c r="AT22" s="6">
        <v>2010</v>
      </c>
      <c r="AU22" s="9" t="s">
        <v>22</v>
      </c>
      <c r="AV22" s="104">
        <f t="shared" si="0"/>
        <v>7.4048647268843545E-3</v>
      </c>
      <c r="AX22" s="23" t="s">
        <v>63</v>
      </c>
      <c r="AY22" s="83">
        <f t="shared" si="4"/>
        <v>2247.4549999999999</v>
      </c>
      <c r="AZ22" s="25">
        <f t="shared" si="5"/>
        <v>0.13931028899762024</v>
      </c>
      <c r="BA22" s="86"/>
      <c r="BC22" s="28"/>
      <c r="BD22" s="89">
        <f>SUM(BD20:BD21)</f>
        <v>16231.850999999999</v>
      </c>
      <c r="BE22" s="90">
        <f>BD22/$BD$22</f>
        <v>1</v>
      </c>
      <c r="BG22" s="9"/>
      <c r="BJ22" s="21"/>
    </row>
    <row r="23" spans="1:73">
      <c r="A23" t="s">
        <v>78</v>
      </c>
      <c r="H23" s="93">
        <v>131.03299999999999</v>
      </c>
      <c r="I23" s="93">
        <v>119.58799999999999</v>
      </c>
      <c r="J23" s="93">
        <v>105.441</v>
      </c>
      <c r="K23" s="93">
        <v>96.927999999999997</v>
      </c>
      <c r="L23" s="93">
        <v>100.761</v>
      </c>
      <c r="M23" s="93">
        <v>105.488</v>
      </c>
      <c r="N23" s="93">
        <v>139.614</v>
      </c>
      <c r="O23" s="93">
        <v>170.172</v>
      </c>
      <c r="P23" s="93">
        <v>192.262</v>
      </c>
      <c r="Q23" s="93">
        <v>202.74100000000001</v>
      </c>
      <c r="R23" s="93">
        <v>242.50200000000001</v>
      </c>
      <c r="S23" s="93">
        <v>255.749</v>
      </c>
      <c r="T23" s="93">
        <v>264.93900000000002</v>
      </c>
      <c r="U23" s="93">
        <v>202.03700000000001</v>
      </c>
      <c r="V23" s="93">
        <v>217.547</v>
      </c>
      <c r="W23" s="93">
        <v>253.68100000000001</v>
      </c>
      <c r="X23" s="93">
        <v>276.45800000000003</v>
      </c>
      <c r="Y23" s="93">
        <v>253.178</v>
      </c>
      <c r="Z23" s="93">
        <v>254.72399999999999</v>
      </c>
      <c r="AA23" s="93">
        <v>258.81299999999999</v>
      </c>
      <c r="AB23" s="93">
        <v>247.25899999999999</v>
      </c>
      <c r="AC23" s="93">
        <v>227.35900000000001</v>
      </c>
      <c r="AD23" s="93">
        <v>250.96</v>
      </c>
      <c r="AE23" s="93">
        <v>314.71300000000002</v>
      </c>
      <c r="AF23" s="93">
        <v>362.09</v>
      </c>
      <c r="AG23" s="93">
        <v>370.58</v>
      </c>
      <c r="AH23" s="93">
        <v>399.07600000000002</v>
      </c>
      <c r="AI23" s="93">
        <v>462.51299999999998</v>
      </c>
      <c r="AJ23" s="93">
        <v>486.15899999999999</v>
      </c>
      <c r="AK23" s="93">
        <v>403.613</v>
      </c>
      <c r="AL23" s="131">
        <v>444.58499999999998</v>
      </c>
      <c r="AM23" s="2">
        <v>455.84800000000001</v>
      </c>
      <c r="AN23" s="2">
        <v>544.71600000000001</v>
      </c>
      <c r="AO23" s="2">
        <v>591.54399999999998</v>
      </c>
      <c r="AP23" s="2">
        <v>629.95299999999997</v>
      </c>
      <c r="AQ23" s="2">
        <v>663.71</v>
      </c>
      <c r="AR23" s="2">
        <v>694.93899999999996</v>
      </c>
      <c r="AS23" s="2">
        <v>720.64</v>
      </c>
      <c r="AT23" s="6">
        <v>2010</v>
      </c>
      <c r="AU23" s="9" t="s">
        <v>22</v>
      </c>
      <c r="AV23" s="104">
        <f t="shared" si="0"/>
        <v>7.248586519427197E-3</v>
      </c>
      <c r="AX23" s="23" t="s">
        <v>64</v>
      </c>
      <c r="AY23" s="83">
        <f t="shared" si="4"/>
        <v>2055.114</v>
      </c>
      <c r="AZ23" s="25">
        <f t="shared" si="5"/>
        <v>0.12738787885099159</v>
      </c>
      <c r="BA23" s="87" t="s">
        <v>18</v>
      </c>
    </row>
    <row r="24" spans="1:73">
      <c r="A24" t="s">
        <v>79</v>
      </c>
      <c r="H24" s="93">
        <v>56.619</v>
      </c>
      <c r="I24" s="93">
        <v>53.646999999999998</v>
      </c>
      <c r="J24" s="93">
        <v>65.186999999999998</v>
      </c>
      <c r="K24" s="93">
        <v>75.406000000000006</v>
      </c>
      <c r="L24" s="93">
        <v>75.507000000000005</v>
      </c>
      <c r="M24" s="93">
        <v>70.775000000000006</v>
      </c>
      <c r="N24" s="93">
        <v>73.677000000000007</v>
      </c>
      <c r="O24" s="93">
        <v>63.713999999999999</v>
      </c>
      <c r="P24" s="93">
        <v>68.611999999999995</v>
      </c>
      <c r="Q24" s="93">
        <v>66.894999999999996</v>
      </c>
      <c r="R24" s="93">
        <v>62.084000000000003</v>
      </c>
      <c r="S24" s="93">
        <v>80.450999999999993</v>
      </c>
      <c r="T24" s="93">
        <v>88.712999999999994</v>
      </c>
      <c r="U24" s="93">
        <v>90.366</v>
      </c>
      <c r="V24" s="93">
        <v>103.68300000000001</v>
      </c>
      <c r="W24" s="93">
        <v>139.095</v>
      </c>
      <c r="X24" s="93">
        <v>156.661</v>
      </c>
      <c r="Y24" s="93">
        <v>157.08199999999999</v>
      </c>
      <c r="Z24" s="93">
        <v>171.99600000000001</v>
      </c>
      <c r="AA24" s="93">
        <v>167.785</v>
      </c>
      <c r="AB24" s="93">
        <v>171.26300000000001</v>
      </c>
      <c r="AC24" s="93">
        <v>190.42099999999999</v>
      </c>
      <c r="AD24" s="93">
        <v>198.20500000000001</v>
      </c>
      <c r="AE24" s="93">
        <v>216.81100000000001</v>
      </c>
      <c r="AF24" s="93">
        <v>253.02099999999999</v>
      </c>
      <c r="AG24" s="93">
        <v>303.976</v>
      </c>
      <c r="AH24" s="93">
        <v>341.67</v>
      </c>
      <c r="AI24" s="93">
        <v>425.32100000000003</v>
      </c>
      <c r="AJ24" s="93">
        <v>529.40099999999995</v>
      </c>
      <c r="AK24" s="93">
        <v>430.61399999999998</v>
      </c>
      <c r="AL24" s="131">
        <v>438.88400000000001</v>
      </c>
      <c r="AM24" s="2">
        <v>468.53899999999999</v>
      </c>
      <c r="AN24" s="2">
        <v>497.976</v>
      </c>
      <c r="AO24" s="2">
        <v>535.27</v>
      </c>
      <c r="AP24" s="2">
        <v>576.44799999999998</v>
      </c>
      <c r="AQ24" s="2">
        <v>611.03599999999994</v>
      </c>
      <c r="AR24" s="2">
        <v>648.41099999999994</v>
      </c>
      <c r="AS24" s="2">
        <v>688.27</v>
      </c>
      <c r="AT24" s="6">
        <v>2010</v>
      </c>
      <c r="AU24" s="9" t="s">
        <v>28</v>
      </c>
      <c r="AV24" s="104">
        <f t="shared" si="0"/>
        <v>7.4503902160937404E-3</v>
      </c>
      <c r="AX24" s="23" t="s">
        <v>69</v>
      </c>
      <c r="AY24" s="83">
        <f t="shared" si="4"/>
        <v>1409.9459999999999</v>
      </c>
      <c r="AZ24" s="25">
        <f t="shared" si="5"/>
        <v>8.7396626286639176E-2</v>
      </c>
      <c r="BA24" s="87" t="s">
        <v>18</v>
      </c>
      <c r="BC24" s="13" t="s">
        <v>25</v>
      </c>
      <c r="BD24" s="14"/>
      <c r="BE24" s="14"/>
      <c r="BF24" s="24"/>
      <c r="BJ24" s="88"/>
    </row>
    <row r="25" spans="1:73">
      <c r="A25" t="s">
        <v>80</v>
      </c>
      <c r="H25" s="93">
        <v>164.29300000000001</v>
      </c>
      <c r="I25" s="93">
        <v>183.91200000000001</v>
      </c>
      <c r="J25" s="93">
        <v>152.96</v>
      </c>
      <c r="K25" s="93">
        <v>128.86000000000001</v>
      </c>
      <c r="L25" s="93">
        <v>119.29300000000001</v>
      </c>
      <c r="M25" s="93">
        <v>103.89400000000001</v>
      </c>
      <c r="N25" s="93">
        <v>86.953999999999994</v>
      </c>
      <c r="O25" s="93">
        <v>85.695999999999998</v>
      </c>
      <c r="P25" s="93">
        <v>88.256</v>
      </c>
      <c r="Q25" s="93">
        <v>95.343999999999994</v>
      </c>
      <c r="R25" s="93">
        <v>116.77800000000001</v>
      </c>
      <c r="S25" s="93">
        <v>131.33600000000001</v>
      </c>
      <c r="T25" s="93">
        <v>136.304</v>
      </c>
      <c r="U25" s="93">
        <v>132.15100000000001</v>
      </c>
      <c r="V25" s="93">
        <v>134.327</v>
      </c>
      <c r="W25" s="93">
        <v>142.45699999999999</v>
      </c>
      <c r="X25" s="93">
        <v>157.74299999999999</v>
      </c>
      <c r="Y25" s="93">
        <v>164.994</v>
      </c>
      <c r="Z25" s="93">
        <v>145.96700000000001</v>
      </c>
      <c r="AA25" s="93">
        <v>161.172</v>
      </c>
      <c r="AB25" s="93">
        <v>188.69300000000001</v>
      </c>
      <c r="AC25" s="93">
        <v>183.25700000000001</v>
      </c>
      <c r="AD25" s="93">
        <v>188.803</v>
      </c>
      <c r="AE25" s="93">
        <v>214.85900000000001</v>
      </c>
      <c r="AF25" s="93">
        <v>250.673</v>
      </c>
      <c r="AG25" s="93">
        <v>315.75799999999998</v>
      </c>
      <c r="AH25" s="93">
        <v>356.63</v>
      </c>
      <c r="AI25" s="93">
        <v>385.19900000000001</v>
      </c>
      <c r="AJ25" s="93">
        <v>476.94099999999997</v>
      </c>
      <c r="AK25" s="93">
        <v>376.26799999999997</v>
      </c>
      <c r="AL25" s="131">
        <v>434.44</v>
      </c>
      <c r="AM25" s="2">
        <v>443.69099999999997</v>
      </c>
      <c r="AN25" s="2">
        <v>578.56600000000003</v>
      </c>
      <c r="AO25" s="2">
        <v>606.01599999999996</v>
      </c>
      <c r="AP25" s="2">
        <v>628.12199999999996</v>
      </c>
      <c r="AQ25" s="2">
        <v>669.18399999999997</v>
      </c>
      <c r="AR25" s="2">
        <v>717.88099999999997</v>
      </c>
      <c r="AS25" s="2">
        <v>771.995</v>
      </c>
      <c r="AT25" s="6">
        <v>2009</v>
      </c>
      <c r="AV25" s="104">
        <f t="shared" si="0"/>
        <v>7.0552741295150405E-3</v>
      </c>
      <c r="AX25" s="23" t="s">
        <v>73</v>
      </c>
      <c r="AY25" s="83">
        <f t="shared" si="4"/>
        <v>783.29300000000001</v>
      </c>
      <c r="AZ25" s="25">
        <f t="shared" si="5"/>
        <v>4.85530407504546E-2</v>
      </c>
      <c r="BA25" s="87" t="s">
        <v>18</v>
      </c>
      <c r="BC25" s="142" t="s">
        <v>59</v>
      </c>
      <c r="BD25" s="83">
        <f t="shared" ref="BD25:BD45" si="6">VLOOKUP(BC25,$A$3:$AM$186,39,FALSE)</f>
        <v>5878.2569999999996</v>
      </c>
      <c r="BE25" s="139">
        <f t="shared" ref="BE25:BE49" si="7">BD25/$BD$46</f>
        <v>0.33111271822249688</v>
      </c>
      <c r="BF25" s="84" t="s">
        <v>30</v>
      </c>
      <c r="BJ25" s="88"/>
      <c r="BL25" s="9"/>
      <c r="BM25" s="97"/>
      <c r="BN25" s="102"/>
    </row>
    <row r="26" spans="1:73">
      <c r="A26" t="s">
        <v>81</v>
      </c>
      <c r="H26" s="93">
        <v>42.225000000000001</v>
      </c>
      <c r="I26" s="93">
        <v>49.143000000000001</v>
      </c>
      <c r="J26" s="93">
        <v>49.616</v>
      </c>
      <c r="K26" s="93">
        <v>54.115000000000002</v>
      </c>
      <c r="L26" s="93">
        <v>60.973999999999997</v>
      </c>
      <c r="M26" s="93">
        <v>63.167000000000002</v>
      </c>
      <c r="N26" s="93">
        <v>77.629000000000005</v>
      </c>
      <c r="O26" s="93">
        <v>103.372</v>
      </c>
      <c r="P26" s="93">
        <v>122.027</v>
      </c>
      <c r="Q26" s="93">
        <v>151.59700000000001</v>
      </c>
      <c r="R26" s="93">
        <v>164.97399999999999</v>
      </c>
      <c r="S26" s="93">
        <v>184.90600000000001</v>
      </c>
      <c r="T26" s="93">
        <v>219.93799999999999</v>
      </c>
      <c r="U26" s="93">
        <v>231.55699999999999</v>
      </c>
      <c r="V26" s="93">
        <v>252.69800000000001</v>
      </c>
      <c r="W26" s="93">
        <v>274.77300000000002</v>
      </c>
      <c r="X26" s="93">
        <v>287.93299999999999</v>
      </c>
      <c r="Y26" s="93">
        <v>298.74200000000002</v>
      </c>
      <c r="Z26" s="93">
        <v>275.11599999999999</v>
      </c>
      <c r="AA26" s="93">
        <v>299.01299999999998</v>
      </c>
      <c r="AB26" s="93">
        <v>326.16199999999998</v>
      </c>
      <c r="AC26" s="93">
        <v>293.685</v>
      </c>
      <c r="AD26" s="93">
        <v>301.09800000000001</v>
      </c>
      <c r="AE26" s="93">
        <v>310.53800000000001</v>
      </c>
      <c r="AF26" s="93">
        <v>340.01400000000001</v>
      </c>
      <c r="AG26" s="93">
        <v>364.84899999999999</v>
      </c>
      <c r="AH26" s="93">
        <v>376.334</v>
      </c>
      <c r="AI26" s="93">
        <v>393.11099999999999</v>
      </c>
      <c r="AJ26" s="93">
        <v>400.20600000000002</v>
      </c>
      <c r="AK26" s="93">
        <v>377.45</v>
      </c>
      <c r="AL26" s="131">
        <v>426.98399999999998</v>
      </c>
      <c r="AM26" s="2">
        <v>430.58</v>
      </c>
      <c r="AN26" s="2">
        <v>503.94099999999997</v>
      </c>
      <c r="AO26" s="2">
        <v>545.45799999999997</v>
      </c>
      <c r="AP26" s="2">
        <v>590.77700000000004</v>
      </c>
      <c r="AQ26" s="2">
        <v>639.56299999999999</v>
      </c>
      <c r="AR26" s="2">
        <v>692.24400000000003</v>
      </c>
      <c r="AS26" s="2">
        <v>750.72</v>
      </c>
      <c r="AT26" s="6">
        <v>2010</v>
      </c>
      <c r="AU26" t="s">
        <v>30</v>
      </c>
      <c r="AV26" s="104">
        <f t="shared" si="0"/>
        <v>6.8467918769742602E-3</v>
      </c>
      <c r="AX26" s="23" t="s">
        <v>76</v>
      </c>
      <c r="AY26" s="83">
        <f t="shared" si="4"/>
        <v>523.77200000000005</v>
      </c>
      <c r="AZ26" s="25">
        <f t="shared" si="5"/>
        <v>3.2466424773293145E-2</v>
      </c>
      <c r="BA26" s="87" t="s">
        <v>2</v>
      </c>
      <c r="BC26" s="142" t="s">
        <v>65</v>
      </c>
      <c r="BD26" s="83">
        <f t="shared" si="6"/>
        <v>2090.3139999999999</v>
      </c>
      <c r="BE26" s="139">
        <f t="shared" si="7"/>
        <v>0.11774400991289431</v>
      </c>
      <c r="BF26" s="84" t="s">
        <v>27</v>
      </c>
      <c r="BK26" s="100"/>
      <c r="BL26" s="98"/>
      <c r="BM26" s="95"/>
    </row>
    <row r="27" spans="1:73">
      <c r="A27" t="s">
        <v>82</v>
      </c>
      <c r="H27" s="93">
        <v>63.713999999999999</v>
      </c>
      <c r="I27" s="93">
        <v>62.866999999999997</v>
      </c>
      <c r="J27" s="93">
        <v>61.85</v>
      </c>
      <c r="K27" s="93">
        <v>60.78</v>
      </c>
      <c r="L27" s="93">
        <v>61.098999999999997</v>
      </c>
      <c r="M27" s="93">
        <v>64.257000000000005</v>
      </c>
      <c r="N27" s="93">
        <v>77.203000000000003</v>
      </c>
      <c r="O27" s="93">
        <v>92.447999999999993</v>
      </c>
      <c r="P27" s="93">
        <v>100.057</v>
      </c>
      <c r="Q27" s="93">
        <v>100.771</v>
      </c>
      <c r="R27" s="93">
        <v>117.624</v>
      </c>
      <c r="S27" s="93">
        <v>119.67</v>
      </c>
      <c r="T27" s="93">
        <v>128.32400000000001</v>
      </c>
      <c r="U27" s="93">
        <v>118.167</v>
      </c>
      <c r="V27" s="93">
        <v>124.479</v>
      </c>
      <c r="W27" s="93">
        <v>148.91800000000001</v>
      </c>
      <c r="X27" s="93">
        <v>160.00299999999999</v>
      </c>
      <c r="Y27" s="93">
        <v>158.233</v>
      </c>
      <c r="Z27" s="93">
        <v>151.14099999999999</v>
      </c>
      <c r="AA27" s="93">
        <v>159.047</v>
      </c>
      <c r="AB27" s="93">
        <v>168.28800000000001</v>
      </c>
      <c r="AC27" s="93">
        <v>170.93199999999999</v>
      </c>
      <c r="AD27" s="93">
        <v>191.92400000000001</v>
      </c>
      <c r="AE27" s="93">
        <v>225.11699999999999</v>
      </c>
      <c r="AF27" s="93">
        <v>258.56400000000002</v>
      </c>
      <c r="AG27" s="93">
        <v>302.00900000000001</v>
      </c>
      <c r="AH27" s="93">
        <v>336.72300000000001</v>
      </c>
      <c r="AI27" s="93">
        <v>387.58300000000003</v>
      </c>
      <c r="AJ27" s="93">
        <v>446.31900000000002</v>
      </c>
      <c r="AK27" s="93">
        <v>378.61399999999998</v>
      </c>
      <c r="AL27" s="131">
        <v>413.51100000000002</v>
      </c>
      <c r="AM27" s="2">
        <v>414.46199999999999</v>
      </c>
      <c r="AN27" s="2">
        <v>478.964</v>
      </c>
      <c r="AO27" s="2">
        <v>494.24200000000002</v>
      </c>
      <c r="AP27" s="2">
        <v>504.89699999999999</v>
      </c>
      <c r="AQ27" s="2">
        <v>516.78899999999999</v>
      </c>
      <c r="AR27" s="2">
        <v>529.92399999999998</v>
      </c>
      <c r="AS27" s="2">
        <v>543.94399999999996</v>
      </c>
      <c r="AT27" s="6">
        <v>2010</v>
      </c>
      <c r="AU27" s="9" t="s">
        <v>22</v>
      </c>
      <c r="AV27" s="104">
        <f t="shared" si="0"/>
        <v>6.5904943446386402E-3</v>
      </c>
      <c r="AX27" s="23" t="s">
        <v>77</v>
      </c>
      <c r="AY27" s="83">
        <f t="shared" si="4"/>
        <v>465.67599999999999</v>
      </c>
      <c r="AZ27" s="25">
        <f t="shared" si="5"/>
        <v>2.8865297921095549E-2</v>
      </c>
      <c r="BA27" s="87" t="s">
        <v>18</v>
      </c>
      <c r="BC27" s="142" t="s">
        <v>67</v>
      </c>
      <c r="BD27" s="83">
        <f t="shared" si="6"/>
        <v>1465.079</v>
      </c>
      <c r="BE27" s="139">
        <f t="shared" si="7"/>
        <v>8.2525532670772575E-2</v>
      </c>
      <c r="BF27" s="84" t="s">
        <v>28</v>
      </c>
      <c r="BK27" s="100"/>
      <c r="BL27" s="98"/>
      <c r="BM27" s="95"/>
    </row>
    <row r="28" spans="1:73">
      <c r="A28" t="s">
        <v>83</v>
      </c>
      <c r="H28" s="93">
        <v>80.218000000000004</v>
      </c>
      <c r="I28" s="93">
        <v>69.510000000000005</v>
      </c>
      <c r="J28" s="93">
        <v>69.5</v>
      </c>
      <c r="K28" s="93">
        <v>70.412999999999997</v>
      </c>
      <c r="L28" s="93">
        <v>66.423000000000002</v>
      </c>
      <c r="M28" s="93">
        <v>68.025999999999996</v>
      </c>
      <c r="N28" s="93">
        <v>96.525999999999996</v>
      </c>
      <c r="O28" s="93">
        <v>120.71</v>
      </c>
      <c r="P28" s="93">
        <v>132.40899999999999</v>
      </c>
      <c r="Q28" s="93">
        <v>132.06399999999999</v>
      </c>
      <c r="R28" s="93">
        <v>165.25899999999999</v>
      </c>
      <c r="S28" s="93">
        <v>172.779</v>
      </c>
      <c r="T28" s="93">
        <v>193.51599999999999</v>
      </c>
      <c r="U28" s="93">
        <v>188.39</v>
      </c>
      <c r="V28" s="93">
        <v>201.63800000000001</v>
      </c>
      <c r="W28" s="93">
        <v>238.55</v>
      </c>
      <c r="X28" s="93">
        <v>234.23400000000001</v>
      </c>
      <c r="Y28" s="93">
        <v>207.126</v>
      </c>
      <c r="Z28" s="93">
        <v>212.43899999999999</v>
      </c>
      <c r="AA28" s="93">
        <v>211.20699999999999</v>
      </c>
      <c r="AB28" s="93">
        <v>191.761</v>
      </c>
      <c r="AC28" s="93">
        <v>190.31899999999999</v>
      </c>
      <c r="AD28" s="93">
        <v>206.684</v>
      </c>
      <c r="AE28" s="93">
        <v>252.51599999999999</v>
      </c>
      <c r="AF28" s="93">
        <v>289.41899999999998</v>
      </c>
      <c r="AG28" s="93">
        <v>303.447</v>
      </c>
      <c r="AH28" s="93">
        <v>322.64</v>
      </c>
      <c r="AI28" s="93">
        <v>372.827</v>
      </c>
      <c r="AJ28" s="93">
        <v>416.62099999999998</v>
      </c>
      <c r="AK28" s="93">
        <v>382.07299999999998</v>
      </c>
      <c r="AL28" s="131">
        <v>366.25900000000001</v>
      </c>
      <c r="AM28" s="2">
        <v>376.84100000000001</v>
      </c>
      <c r="AN28" s="2">
        <v>405.68099999999998</v>
      </c>
      <c r="AO28" s="2">
        <v>419.91300000000001</v>
      </c>
      <c r="AP28" s="2">
        <v>433.50099999999998</v>
      </c>
      <c r="AQ28" s="2">
        <v>447.44</v>
      </c>
      <c r="AR28" s="2">
        <v>461.45699999999999</v>
      </c>
      <c r="AS28" s="2">
        <v>474.97300000000001</v>
      </c>
      <c r="AT28" s="6">
        <v>2010</v>
      </c>
      <c r="AU28" s="9" t="s">
        <v>22</v>
      </c>
      <c r="AV28" s="104">
        <f t="shared" si="0"/>
        <v>5.9922706528655698E-3</v>
      </c>
      <c r="AX28" s="23" t="s">
        <v>78</v>
      </c>
      <c r="AY28" s="83">
        <f t="shared" si="4"/>
        <v>455.84800000000001</v>
      </c>
      <c r="AZ28" s="25">
        <f t="shared" si="5"/>
        <v>2.8256101509924421E-2</v>
      </c>
      <c r="BA28" s="87" t="s">
        <v>2</v>
      </c>
      <c r="BC28" s="142" t="s">
        <v>68</v>
      </c>
      <c r="BD28" s="83">
        <f t="shared" si="6"/>
        <v>1537.9659999999999</v>
      </c>
      <c r="BE28" s="139">
        <f t="shared" si="7"/>
        <v>8.6631139603760204E-2</v>
      </c>
      <c r="BF28" s="84" t="s">
        <v>30</v>
      </c>
      <c r="BK28" s="100"/>
      <c r="BL28" s="98"/>
      <c r="BM28" s="95"/>
    </row>
    <row r="29" spans="1:73">
      <c r="A29" t="s">
        <v>84</v>
      </c>
      <c r="H29" s="93">
        <v>80.546999999999997</v>
      </c>
      <c r="I29" s="93">
        <v>82.796999999999997</v>
      </c>
      <c r="J29" s="93">
        <v>75.938999999999993</v>
      </c>
      <c r="K29" s="93">
        <v>84.686999999999998</v>
      </c>
      <c r="L29" s="93">
        <v>74.936999999999998</v>
      </c>
      <c r="M29" s="93">
        <v>57.273000000000003</v>
      </c>
      <c r="N29" s="93">
        <v>65.424000000000007</v>
      </c>
      <c r="O29" s="93">
        <v>85.792000000000002</v>
      </c>
      <c r="P29" s="93">
        <v>92.234999999999999</v>
      </c>
      <c r="Q29" s="93">
        <v>95.978999999999999</v>
      </c>
      <c r="R29" s="93">
        <v>111.998</v>
      </c>
      <c r="S29" s="93">
        <v>120.24299999999999</v>
      </c>
      <c r="T29" s="93">
        <v>130.53200000000001</v>
      </c>
      <c r="U29" s="93">
        <v>130.44800000000001</v>
      </c>
      <c r="V29" s="93">
        <v>135.82</v>
      </c>
      <c r="W29" s="93">
        <v>151.11699999999999</v>
      </c>
      <c r="X29" s="93">
        <v>143.83099999999999</v>
      </c>
      <c r="Y29" s="93">
        <v>148.83600000000001</v>
      </c>
      <c r="Z29" s="93">
        <v>134.215</v>
      </c>
      <c r="AA29" s="93">
        <v>133.10499999999999</v>
      </c>
      <c r="AB29" s="93">
        <v>132.964</v>
      </c>
      <c r="AC29" s="93">
        <v>118.563</v>
      </c>
      <c r="AD29" s="93">
        <v>111.357</v>
      </c>
      <c r="AE29" s="93">
        <v>168.22</v>
      </c>
      <c r="AF29" s="93">
        <v>219.42599999999999</v>
      </c>
      <c r="AG29" s="93">
        <v>246.95599999999999</v>
      </c>
      <c r="AH29" s="93">
        <v>261.17500000000001</v>
      </c>
      <c r="AI29" s="93">
        <v>285.803</v>
      </c>
      <c r="AJ29" s="93">
        <v>275.596</v>
      </c>
      <c r="AK29" s="93">
        <v>283.97699999999998</v>
      </c>
      <c r="AL29" s="131">
        <v>354.41399999999999</v>
      </c>
      <c r="AM29" s="2">
        <v>357.25900000000001</v>
      </c>
      <c r="AN29" s="2">
        <v>383.12400000000002</v>
      </c>
      <c r="AO29" s="2">
        <v>402.49299999999999</v>
      </c>
      <c r="AP29" s="2">
        <v>423.77499999999998</v>
      </c>
      <c r="AQ29" s="2">
        <v>447.48</v>
      </c>
      <c r="AR29" s="2">
        <v>473.35700000000003</v>
      </c>
      <c r="AS29" s="2">
        <v>500.98599999999999</v>
      </c>
      <c r="AT29" s="6">
        <v>2010</v>
      </c>
      <c r="AU29" s="9" t="s">
        <v>28</v>
      </c>
      <c r="AV29" s="104">
        <f t="shared" si="0"/>
        <v>5.6808909358910011E-3</v>
      </c>
      <c r="AX29" s="23" t="s">
        <v>82</v>
      </c>
      <c r="AY29" s="83">
        <f t="shared" si="4"/>
        <v>414.46199999999999</v>
      </c>
      <c r="AZ29" s="25">
        <f t="shared" si="5"/>
        <v>2.5690757322630119E-2</v>
      </c>
      <c r="BA29" s="87" t="s">
        <v>2</v>
      </c>
      <c r="BC29" s="142" t="s">
        <v>71</v>
      </c>
      <c r="BD29" s="83">
        <f t="shared" si="6"/>
        <v>1039.1210000000001</v>
      </c>
      <c r="BE29" s="139">
        <f t="shared" si="7"/>
        <v>5.853200682992922E-2</v>
      </c>
      <c r="BF29" s="84" t="s">
        <v>27</v>
      </c>
      <c r="BK29" s="100"/>
      <c r="BL29" s="98"/>
    </row>
    <row r="30" spans="1:73">
      <c r="A30" t="s">
        <v>85</v>
      </c>
      <c r="H30" s="93">
        <v>209.005</v>
      </c>
      <c r="I30" s="93">
        <v>169.749</v>
      </c>
      <c r="J30" s="93">
        <v>84.292000000000002</v>
      </c>
      <c r="K30" s="93">
        <v>103.983</v>
      </c>
      <c r="L30" s="93">
        <v>116.751</v>
      </c>
      <c r="M30" s="93">
        <v>88.182000000000002</v>
      </c>
      <c r="N30" s="93">
        <v>106.038</v>
      </c>
      <c r="O30" s="93">
        <v>108.718</v>
      </c>
      <c r="P30" s="93">
        <v>127.343</v>
      </c>
      <c r="Q30" s="93">
        <v>81.700999999999993</v>
      </c>
      <c r="R30" s="93">
        <v>141.32900000000001</v>
      </c>
      <c r="S30" s="93">
        <v>189.583</v>
      </c>
      <c r="T30" s="93">
        <v>228.76300000000001</v>
      </c>
      <c r="U30" s="93">
        <v>236.49100000000001</v>
      </c>
      <c r="V30" s="93">
        <v>257.42500000000001</v>
      </c>
      <c r="W30" s="93">
        <v>258.017</v>
      </c>
      <c r="X30" s="93">
        <v>272.21899999999999</v>
      </c>
      <c r="Y30" s="93">
        <v>292.988</v>
      </c>
      <c r="Z30" s="93">
        <v>299.08</v>
      </c>
      <c r="AA30" s="93">
        <v>283.76100000000002</v>
      </c>
      <c r="AB30" s="93">
        <v>284.54000000000002</v>
      </c>
      <c r="AC30" s="93">
        <v>269.09800000000001</v>
      </c>
      <c r="AD30" s="93">
        <v>102.723</v>
      </c>
      <c r="AE30" s="93">
        <v>129.54400000000001</v>
      </c>
      <c r="AF30" s="93">
        <v>153.005</v>
      </c>
      <c r="AG30" s="93">
        <v>183.001</v>
      </c>
      <c r="AH30" s="93">
        <v>214.042</v>
      </c>
      <c r="AI30" s="93">
        <v>262.041</v>
      </c>
      <c r="AJ30" s="93">
        <v>328.02800000000002</v>
      </c>
      <c r="AK30" s="93">
        <v>310.173</v>
      </c>
      <c r="AL30" s="131">
        <v>351.01499999999999</v>
      </c>
      <c r="AM30" s="2">
        <v>370.26900000000001</v>
      </c>
      <c r="AN30" s="2">
        <v>456.81700000000001</v>
      </c>
      <c r="AO30" s="2">
        <v>526.29899999999998</v>
      </c>
      <c r="AP30" s="2">
        <v>578.48199999999997</v>
      </c>
      <c r="AQ30" s="2">
        <v>618.81100000000004</v>
      </c>
      <c r="AR30" s="2">
        <v>662.53300000000002</v>
      </c>
      <c r="AS30" s="2">
        <v>708.72500000000002</v>
      </c>
      <c r="AT30" s="6">
        <v>2010</v>
      </c>
      <c r="AU30" t="s">
        <v>36</v>
      </c>
      <c r="AV30" s="104">
        <f t="shared" si="0"/>
        <v>5.8877671547572629E-3</v>
      </c>
      <c r="AX30" s="16" t="s">
        <v>83</v>
      </c>
      <c r="AY30" s="83">
        <f t="shared" si="4"/>
        <v>376.84100000000001</v>
      </c>
      <c r="AZ30" s="25">
        <f t="shared" si="5"/>
        <v>2.335878966037238E-2</v>
      </c>
      <c r="BA30" s="87" t="s">
        <v>18</v>
      </c>
      <c r="BC30" s="142" t="s">
        <v>72</v>
      </c>
      <c r="BD30" s="83">
        <f t="shared" si="6"/>
        <v>1007.0839999999999</v>
      </c>
      <c r="BE30" s="139">
        <f t="shared" si="7"/>
        <v>5.6727414388037994E-2</v>
      </c>
      <c r="BF30" s="84" t="s">
        <v>30</v>
      </c>
      <c r="BK30" s="20"/>
      <c r="BL30" s="20"/>
      <c r="BM30" s="20"/>
    </row>
    <row r="31" spans="1:73" ht="12" customHeight="1">
      <c r="A31" t="s">
        <v>86</v>
      </c>
      <c r="H31" s="93">
        <v>93.772000000000006</v>
      </c>
      <c r="I31" s="93">
        <v>106.589</v>
      </c>
      <c r="J31" s="93">
        <v>133.393</v>
      </c>
      <c r="K31" s="93">
        <v>162.43199999999999</v>
      </c>
      <c r="L31" s="93">
        <v>168.411</v>
      </c>
      <c r="M31" s="93">
        <v>79.864000000000004</v>
      </c>
      <c r="N31" s="93">
        <v>83.335999999999999</v>
      </c>
      <c r="O31" s="93">
        <v>95.986000000000004</v>
      </c>
      <c r="P31" s="93">
        <v>84.167000000000002</v>
      </c>
      <c r="Q31" s="93">
        <v>81.218999999999994</v>
      </c>
      <c r="R31" s="93">
        <v>84.972999999999999</v>
      </c>
      <c r="S31" s="93">
        <v>97.361000000000004</v>
      </c>
      <c r="T31" s="93">
        <v>114.77500000000001</v>
      </c>
      <c r="U31" s="93">
        <v>85.876999999999995</v>
      </c>
      <c r="V31" s="93">
        <v>67.093999999999994</v>
      </c>
      <c r="W31" s="93">
        <v>90.837999999999994</v>
      </c>
      <c r="X31" s="93">
        <v>110.623</v>
      </c>
      <c r="Y31" s="93">
        <v>106.351</v>
      </c>
      <c r="Z31" s="93">
        <v>97.869</v>
      </c>
      <c r="AA31" s="93">
        <v>104.65600000000001</v>
      </c>
      <c r="AB31" s="93">
        <v>96.44</v>
      </c>
      <c r="AC31" s="93">
        <v>115.435</v>
      </c>
      <c r="AD31" s="93">
        <v>116.42100000000001</v>
      </c>
      <c r="AE31" s="93">
        <v>133.96899999999999</v>
      </c>
      <c r="AF31" s="93">
        <v>161.261</v>
      </c>
      <c r="AG31" s="93">
        <v>188.04599999999999</v>
      </c>
      <c r="AH31" s="93">
        <v>222.12799999999999</v>
      </c>
      <c r="AI31" s="93">
        <v>285.93200000000002</v>
      </c>
      <c r="AJ31" s="93">
        <v>330.59500000000003</v>
      </c>
      <c r="AK31" s="93">
        <v>321.15800000000002</v>
      </c>
      <c r="AL31" s="131">
        <v>337.90100000000001</v>
      </c>
      <c r="AM31" s="2">
        <v>357.221</v>
      </c>
      <c r="AN31" s="2">
        <v>420.89400000000001</v>
      </c>
      <c r="AO31" s="2">
        <v>450.94499999999999</v>
      </c>
      <c r="AP31" s="2">
        <v>472.69400000000002</v>
      </c>
      <c r="AQ31" s="2">
        <v>497.79899999999998</v>
      </c>
      <c r="AR31" s="2">
        <v>528.52300000000002</v>
      </c>
      <c r="AS31" s="2">
        <v>564.52499999999998</v>
      </c>
      <c r="AT31" s="6">
        <v>2008</v>
      </c>
      <c r="AV31" s="104">
        <f t="shared" si="0"/>
        <v>5.6802866855976174E-3</v>
      </c>
      <c r="AX31" s="23" t="s">
        <v>87</v>
      </c>
      <c r="AY31" s="83">
        <f t="shared" si="4"/>
        <v>305.41500000000002</v>
      </c>
      <c r="AZ31" s="25">
        <f t="shared" si="5"/>
        <v>1.8931392136531403E-2</v>
      </c>
      <c r="BA31" s="84" t="s">
        <v>18</v>
      </c>
      <c r="BC31" s="142" t="s">
        <v>74</v>
      </c>
      <c r="BD31" s="83">
        <f t="shared" si="6"/>
        <v>741.85299999999995</v>
      </c>
      <c r="BE31" s="139">
        <f t="shared" si="7"/>
        <v>4.1787380740841033E-2</v>
      </c>
      <c r="BF31" s="84" t="s">
        <v>28</v>
      </c>
    </row>
    <row r="32" spans="1:73" ht="12" customHeight="1">
      <c r="A32" t="s">
        <v>88</v>
      </c>
      <c r="H32" s="93">
        <v>32.353000000000002</v>
      </c>
      <c r="I32" s="93">
        <v>34.847999999999999</v>
      </c>
      <c r="J32" s="93">
        <v>36.591000000000001</v>
      </c>
      <c r="K32" s="93">
        <v>40.042999999999999</v>
      </c>
      <c r="L32" s="93">
        <v>41.798999999999999</v>
      </c>
      <c r="M32" s="93">
        <v>38.9</v>
      </c>
      <c r="N32" s="93">
        <v>43.097000000000001</v>
      </c>
      <c r="O32" s="93">
        <v>50.534999999999997</v>
      </c>
      <c r="P32" s="93">
        <v>61.667000000000002</v>
      </c>
      <c r="Q32" s="93">
        <v>72.251000000000005</v>
      </c>
      <c r="R32" s="93">
        <v>85.64</v>
      </c>
      <c r="S32" s="93">
        <v>96.188000000000002</v>
      </c>
      <c r="T32" s="93">
        <v>109.426</v>
      </c>
      <c r="U32" s="93">
        <v>121.79600000000001</v>
      </c>
      <c r="V32" s="93">
        <v>144.30799999999999</v>
      </c>
      <c r="W32" s="93">
        <v>168.01900000000001</v>
      </c>
      <c r="X32" s="93">
        <v>181.94800000000001</v>
      </c>
      <c r="Y32" s="93">
        <v>150.89099999999999</v>
      </c>
      <c r="Z32" s="93">
        <v>111.86</v>
      </c>
      <c r="AA32" s="93">
        <v>122.63</v>
      </c>
      <c r="AB32" s="93">
        <v>122.72499999999999</v>
      </c>
      <c r="AC32" s="93">
        <v>115.536</v>
      </c>
      <c r="AD32" s="93">
        <v>126.877</v>
      </c>
      <c r="AE32" s="93">
        <v>142.63999999999999</v>
      </c>
      <c r="AF32" s="93">
        <v>161.34</v>
      </c>
      <c r="AG32" s="93">
        <v>176.352</v>
      </c>
      <c r="AH32" s="93">
        <v>207.089</v>
      </c>
      <c r="AI32" s="93">
        <v>246.977</v>
      </c>
      <c r="AJ32" s="93">
        <v>272.57799999999997</v>
      </c>
      <c r="AK32" s="93">
        <v>263.71100000000001</v>
      </c>
      <c r="AL32" s="131">
        <v>312.60500000000002</v>
      </c>
      <c r="AM32" s="2">
        <v>318.85000000000002</v>
      </c>
      <c r="AN32" s="2">
        <v>332.47</v>
      </c>
      <c r="AO32" s="2">
        <v>367.875</v>
      </c>
      <c r="AP32" s="2">
        <v>397.98599999999999</v>
      </c>
      <c r="AQ32" s="2">
        <v>427.33100000000002</v>
      </c>
      <c r="AR32" s="2">
        <v>460.50099999999998</v>
      </c>
      <c r="AS32" s="2">
        <v>498.495</v>
      </c>
      <c r="AT32" s="6">
        <v>2009</v>
      </c>
      <c r="AU32" t="s">
        <v>30</v>
      </c>
      <c r="AV32" s="104">
        <f t="shared" si="0"/>
        <v>5.0701370011919803E-3</v>
      </c>
      <c r="AX32" s="23" t="s">
        <v>89</v>
      </c>
      <c r="AY32" s="83">
        <f t="shared" si="4"/>
        <v>310.76</v>
      </c>
      <c r="AZ32" s="25">
        <f t="shared" si="5"/>
        <v>1.9262706220547446E-2</v>
      </c>
      <c r="BA32" s="87" t="s">
        <v>2</v>
      </c>
      <c r="BC32" s="142" t="s">
        <v>75</v>
      </c>
      <c r="BD32" s="83">
        <f t="shared" si="6"/>
        <v>706.73500000000001</v>
      </c>
      <c r="BE32" s="139">
        <f t="shared" si="7"/>
        <v>3.9809240547491603E-2</v>
      </c>
      <c r="BF32" s="84" t="s">
        <v>30</v>
      </c>
    </row>
    <row r="33" spans="1:70" ht="12" customHeight="1">
      <c r="A33" t="s">
        <v>87</v>
      </c>
      <c r="H33" s="93">
        <v>53.640999999999998</v>
      </c>
      <c r="I33" s="93">
        <v>49.500999999999998</v>
      </c>
      <c r="J33" s="93">
        <v>51.654000000000003</v>
      </c>
      <c r="K33" s="93">
        <v>46.703000000000003</v>
      </c>
      <c r="L33" s="93">
        <v>45.482999999999997</v>
      </c>
      <c r="M33" s="93">
        <v>45.131999999999998</v>
      </c>
      <c r="N33" s="93">
        <v>53.103000000000002</v>
      </c>
      <c r="O33" s="93">
        <v>61.783999999999999</v>
      </c>
      <c r="P33" s="93">
        <v>71.95</v>
      </c>
      <c r="Q33" s="93">
        <v>74.563999999999993</v>
      </c>
      <c r="R33" s="93">
        <v>92.194999999999993</v>
      </c>
      <c r="S33" s="93">
        <v>99.421999999999997</v>
      </c>
      <c r="T33" s="93">
        <v>109.556</v>
      </c>
      <c r="U33" s="93">
        <v>102.608</v>
      </c>
      <c r="V33" s="93">
        <v>109.824</v>
      </c>
      <c r="W33" s="93">
        <v>128.89500000000001</v>
      </c>
      <c r="X33" s="93">
        <v>136.273</v>
      </c>
      <c r="Y33" s="93">
        <v>133.12799999999999</v>
      </c>
      <c r="Z33" s="93">
        <v>133.869</v>
      </c>
      <c r="AA33" s="93">
        <v>137.82900000000001</v>
      </c>
      <c r="AB33" s="93">
        <v>127.604</v>
      </c>
      <c r="AC33" s="93">
        <v>131.14400000000001</v>
      </c>
      <c r="AD33" s="93">
        <v>147.91</v>
      </c>
      <c r="AE33" s="93">
        <v>194.99</v>
      </c>
      <c r="AF33" s="93">
        <v>230.34200000000001</v>
      </c>
      <c r="AG33" s="93">
        <v>242.696</v>
      </c>
      <c r="AH33" s="93">
        <v>265.31799999999998</v>
      </c>
      <c r="AI33" s="93">
        <v>311.23599999999999</v>
      </c>
      <c r="AJ33" s="93">
        <v>348.67399999999998</v>
      </c>
      <c r="AK33" s="93">
        <v>327.33100000000002</v>
      </c>
      <c r="AL33" s="131">
        <v>305.005</v>
      </c>
      <c r="AM33" s="2">
        <v>305.41500000000002</v>
      </c>
      <c r="AN33" s="2">
        <v>310.36500000000001</v>
      </c>
      <c r="AO33" s="2">
        <v>313.51400000000001</v>
      </c>
      <c r="AP33" s="2">
        <v>320.23200000000003</v>
      </c>
      <c r="AQ33" s="2">
        <v>328.15</v>
      </c>
      <c r="AR33" s="2">
        <v>336.298</v>
      </c>
      <c r="AS33" s="2">
        <v>347.726</v>
      </c>
      <c r="AT33" s="6">
        <v>2010</v>
      </c>
      <c r="AU33" s="9" t="s">
        <v>22</v>
      </c>
      <c r="AV33" s="104">
        <f t="shared" si="0"/>
        <v>4.8565027198339307E-3</v>
      </c>
      <c r="AX33" s="23" t="s">
        <v>91</v>
      </c>
      <c r="AY33" s="83">
        <f t="shared" si="4"/>
        <v>239.232</v>
      </c>
      <c r="AZ33" s="25">
        <f t="shared" si="5"/>
        <v>1.482898614543058E-2</v>
      </c>
      <c r="BA33" s="84" t="s">
        <v>18</v>
      </c>
      <c r="BC33" s="142" t="s">
        <v>79</v>
      </c>
      <c r="BD33" s="83">
        <f t="shared" si="6"/>
        <v>468.53899999999999</v>
      </c>
      <c r="BE33" s="139">
        <f t="shared" si="7"/>
        <v>2.639204476484279E-2</v>
      </c>
      <c r="BF33" s="84" t="s">
        <v>28</v>
      </c>
    </row>
    <row r="34" spans="1:70" ht="12" customHeight="1">
      <c r="A34" t="s">
        <v>89</v>
      </c>
      <c r="H34" s="93">
        <v>69.709000000000003</v>
      </c>
      <c r="I34" s="93">
        <v>60.374000000000002</v>
      </c>
      <c r="J34" s="93">
        <v>58.936999999999998</v>
      </c>
      <c r="K34" s="93">
        <v>59.204999999999998</v>
      </c>
      <c r="L34" s="93">
        <v>57.715000000000003</v>
      </c>
      <c r="M34" s="93">
        <v>61.204000000000001</v>
      </c>
      <c r="N34" s="93">
        <v>86.366</v>
      </c>
      <c r="O34" s="93">
        <v>107.366</v>
      </c>
      <c r="P34" s="93">
        <v>113.23</v>
      </c>
      <c r="Q34" s="93">
        <v>110.059</v>
      </c>
      <c r="R34" s="93">
        <v>135.839</v>
      </c>
      <c r="S34" s="93">
        <v>136.69499999999999</v>
      </c>
      <c r="T34" s="93">
        <v>150.19499999999999</v>
      </c>
      <c r="U34" s="93">
        <v>140.626</v>
      </c>
      <c r="V34" s="93">
        <v>153.59399999999999</v>
      </c>
      <c r="W34" s="93">
        <v>181.98500000000001</v>
      </c>
      <c r="X34" s="93">
        <v>184.43700000000001</v>
      </c>
      <c r="Y34" s="93">
        <v>170.43600000000001</v>
      </c>
      <c r="Z34" s="93">
        <v>173.65299999999999</v>
      </c>
      <c r="AA34" s="93">
        <v>173.94399999999999</v>
      </c>
      <c r="AB34" s="93">
        <v>160.08199999999999</v>
      </c>
      <c r="AC34" s="93">
        <v>160.476</v>
      </c>
      <c r="AD34" s="93">
        <v>173.881</v>
      </c>
      <c r="AE34" s="93">
        <v>212.62299999999999</v>
      </c>
      <c r="AF34" s="93">
        <v>244.72800000000001</v>
      </c>
      <c r="AG34" s="93">
        <v>257.67500000000001</v>
      </c>
      <c r="AH34" s="93">
        <v>274.37700000000001</v>
      </c>
      <c r="AI34" s="93">
        <v>311.41800000000001</v>
      </c>
      <c r="AJ34" s="93">
        <v>341.46699999999998</v>
      </c>
      <c r="AK34" s="93">
        <v>308.92500000000001</v>
      </c>
      <c r="AL34" s="131">
        <v>304.55500000000001</v>
      </c>
      <c r="AM34" s="2">
        <v>310.76</v>
      </c>
      <c r="AN34" s="2">
        <v>337.81099999999998</v>
      </c>
      <c r="AO34" s="2">
        <v>350.35899999999998</v>
      </c>
      <c r="AP34" s="2">
        <v>361.51600000000002</v>
      </c>
      <c r="AQ34" s="2">
        <v>372.416</v>
      </c>
      <c r="AR34" s="2">
        <v>382.95699999999999</v>
      </c>
      <c r="AS34" s="2">
        <v>399.04700000000003</v>
      </c>
      <c r="AT34" s="6">
        <v>2010</v>
      </c>
      <c r="AU34" s="9" t="s">
        <v>22</v>
      </c>
      <c r="AV34" s="104">
        <f t="shared" si="0"/>
        <v>4.9414952939953573E-3</v>
      </c>
      <c r="AX34" s="23" t="s">
        <v>93</v>
      </c>
      <c r="AY34" s="83">
        <f t="shared" si="4"/>
        <v>229.33600000000001</v>
      </c>
      <c r="AZ34" s="25">
        <f t="shared" si="5"/>
        <v>1.4215574700075524E-2</v>
      </c>
      <c r="BA34" s="87" t="s">
        <v>18</v>
      </c>
      <c r="BC34" s="142" t="s">
        <v>81</v>
      </c>
      <c r="BD34" s="83">
        <f t="shared" si="6"/>
        <v>430.58</v>
      </c>
      <c r="BE34" s="139">
        <f t="shared" si="7"/>
        <v>2.4253875632222737E-2</v>
      </c>
      <c r="BF34" s="84" t="s">
        <v>30</v>
      </c>
      <c r="BH34" s="19"/>
    </row>
    <row r="35" spans="1:70" ht="12" customHeight="1">
      <c r="A35" t="s">
        <v>95</v>
      </c>
      <c r="H35" s="93">
        <v>69.843000000000004</v>
      </c>
      <c r="I35" s="93">
        <v>78.369</v>
      </c>
      <c r="J35" s="93">
        <v>80</v>
      </c>
      <c r="K35" s="93">
        <v>79.674999999999997</v>
      </c>
      <c r="L35" s="93">
        <v>57.826999999999998</v>
      </c>
      <c r="M35" s="93">
        <v>59.866999999999997</v>
      </c>
      <c r="N35" s="93">
        <v>60.878</v>
      </c>
      <c r="O35" s="93">
        <v>46.854999999999997</v>
      </c>
      <c r="P35" s="93">
        <v>60.378999999999998</v>
      </c>
      <c r="Q35" s="93">
        <v>44.673000000000002</v>
      </c>
      <c r="R35" s="93">
        <v>48.393000000000001</v>
      </c>
      <c r="S35" s="93">
        <v>53.383000000000003</v>
      </c>
      <c r="T35" s="93">
        <v>60.402000000000001</v>
      </c>
      <c r="U35" s="93">
        <v>59.866999999999997</v>
      </c>
      <c r="V35" s="93">
        <v>58.359000000000002</v>
      </c>
      <c r="W35" s="93">
        <v>77.430000000000007</v>
      </c>
      <c r="X35" s="93">
        <v>70.537999999999997</v>
      </c>
      <c r="Y35" s="93">
        <v>85.844999999999999</v>
      </c>
      <c r="Z35" s="93">
        <v>91.338999999999999</v>
      </c>
      <c r="AA35" s="93">
        <v>97.977999999999994</v>
      </c>
      <c r="AB35" s="93">
        <v>117.15300000000001</v>
      </c>
      <c r="AC35" s="93">
        <v>122.91</v>
      </c>
      <c r="AD35" s="93">
        <v>92.888999999999996</v>
      </c>
      <c r="AE35" s="93">
        <v>83.441999999999993</v>
      </c>
      <c r="AF35" s="93">
        <v>112.8</v>
      </c>
      <c r="AG35" s="93">
        <v>144.12799999999999</v>
      </c>
      <c r="AH35" s="93">
        <v>183.221</v>
      </c>
      <c r="AI35" s="93">
        <v>226.221</v>
      </c>
      <c r="AJ35" s="93">
        <v>310.69600000000003</v>
      </c>
      <c r="AK35" s="93">
        <v>325.678</v>
      </c>
      <c r="AL35" s="131">
        <v>285.214</v>
      </c>
      <c r="AM35" s="2">
        <v>290.678</v>
      </c>
      <c r="AN35" s="2">
        <v>294.27100000000002</v>
      </c>
      <c r="AO35" s="2">
        <v>299.93200000000002</v>
      </c>
      <c r="AP35" s="2">
        <v>304.25900000000001</v>
      </c>
      <c r="AQ35" s="2">
        <v>311.35700000000003</v>
      </c>
      <c r="AR35" s="2">
        <v>319.93099999999998</v>
      </c>
      <c r="AS35" s="2">
        <v>326.54399999999998</v>
      </c>
      <c r="AT35" s="6">
        <v>2010</v>
      </c>
      <c r="AV35" s="104">
        <f t="shared" ref="AV35:AV66" si="8">AM35/$AM$187</f>
        <v>4.6221649152657441E-3</v>
      </c>
      <c r="AX35" s="23" t="s">
        <v>96</v>
      </c>
      <c r="AY35" s="83">
        <f t="shared" si="4"/>
        <v>204.261</v>
      </c>
      <c r="AZ35" s="25">
        <f t="shared" si="5"/>
        <v>1.2661280844752355E-2</v>
      </c>
      <c r="BA35" s="87" t="s">
        <v>2</v>
      </c>
      <c r="BC35" s="142" t="s">
        <v>84</v>
      </c>
      <c r="BD35" s="83">
        <f t="shared" si="6"/>
        <v>357.25900000000001</v>
      </c>
      <c r="BE35" s="139">
        <f t="shared" si="7"/>
        <v>2.0123822180529199E-2</v>
      </c>
      <c r="BF35" s="84" t="s">
        <v>28</v>
      </c>
    </row>
    <row r="36" spans="1:70" ht="12" customHeight="1">
      <c r="A36" t="s">
        <v>90</v>
      </c>
      <c r="H36" s="93">
        <v>46.381999999999998</v>
      </c>
      <c r="I36" s="93">
        <v>50.531999999999996</v>
      </c>
      <c r="J36" s="93">
        <v>54.112000000000002</v>
      </c>
      <c r="K36" s="93">
        <v>53.783000000000001</v>
      </c>
      <c r="L36" s="93">
        <v>53.121000000000002</v>
      </c>
      <c r="M36" s="93">
        <v>48.459000000000003</v>
      </c>
      <c r="N36" s="93">
        <v>48.524999999999999</v>
      </c>
      <c r="O36" s="93">
        <v>50.511000000000003</v>
      </c>
      <c r="P36" s="93">
        <v>54.454999999999998</v>
      </c>
      <c r="Q36" s="93">
        <v>54.908999999999999</v>
      </c>
      <c r="R36" s="93">
        <v>55.929000000000002</v>
      </c>
      <c r="S36" s="93">
        <v>57.27</v>
      </c>
      <c r="T36" s="93">
        <v>68.435000000000002</v>
      </c>
      <c r="U36" s="93">
        <v>77.492999999999995</v>
      </c>
      <c r="V36" s="93">
        <v>97.415999999999997</v>
      </c>
      <c r="W36" s="93">
        <v>110.298</v>
      </c>
      <c r="X36" s="93">
        <v>119.443</v>
      </c>
      <c r="Y36" s="93">
        <v>112.18</v>
      </c>
      <c r="Z36" s="93">
        <v>108.617</v>
      </c>
      <c r="AA36" s="93">
        <v>96.442999999999998</v>
      </c>
      <c r="AB36" s="93">
        <v>99.899000000000001</v>
      </c>
      <c r="AC36" s="93">
        <v>98.206000000000003</v>
      </c>
      <c r="AD36" s="93">
        <v>97.817999999999998</v>
      </c>
      <c r="AE36" s="93">
        <v>94.697999999999993</v>
      </c>
      <c r="AF36" s="93">
        <v>118.797</v>
      </c>
      <c r="AG36" s="93">
        <v>146.58500000000001</v>
      </c>
      <c r="AH36" s="93">
        <v>160.691</v>
      </c>
      <c r="AI36" s="93">
        <v>210.565</v>
      </c>
      <c r="AJ36" s="93">
        <v>234.54400000000001</v>
      </c>
      <c r="AK36" s="93">
        <v>231.79300000000001</v>
      </c>
      <c r="AL36" s="131">
        <v>283.10899999999998</v>
      </c>
      <c r="AM36" s="2">
        <v>285.51100000000002</v>
      </c>
      <c r="AN36" s="2">
        <v>307.84500000000003</v>
      </c>
      <c r="AO36" s="2">
        <v>325.36799999999999</v>
      </c>
      <c r="AP36" s="2">
        <v>344.05700000000002</v>
      </c>
      <c r="AQ36" s="2">
        <v>363.041</v>
      </c>
      <c r="AR36" s="2">
        <v>384.51600000000002</v>
      </c>
      <c r="AS36" s="2">
        <v>409.17899999999997</v>
      </c>
      <c r="AT36" s="6">
        <v>2009</v>
      </c>
      <c r="AU36" s="9" t="s">
        <v>27</v>
      </c>
      <c r="AV36" s="104">
        <f t="shared" si="8"/>
        <v>4.5400027766891128E-3</v>
      </c>
      <c r="AX36" s="23" t="s">
        <v>98</v>
      </c>
      <c r="AY36" s="83">
        <f t="shared" si="4"/>
        <v>213.14699999999999</v>
      </c>
      <c r="AZ36" s="25">
        <f t="shared" si="5"/>
        <v>1.3212086635316729E-2</v>
      </c>
      <c r="BA36" s="87" t="s">
        <v>2</v>
      </c>
      <c r="BC36" s="142" t="s">
        <v>88</v>
      </c>
      <c r="BD36" s="83">
        <f t="shared" si="6"/>
        <v>318.85000000000002</v>
      </c>
      <c r="BE36" s="139">
        <f t="shared" si="7"/>
        <v>1.796030527505741E-2</v>
      </c>
      <c r="BF36" s="84" t="s">
        <v>30</v>
      </c>
    </row>
    <row r="37" spans="1:70" ht="12" customHeight="1">
      <c r="A37" t="s">
        <v>100</v>
      </c>
      <c r="H37" s="93">
        <v>40.414999999999999</v>
      </c>
      <c r="I37" s="93">
        <v>45.002000000000002</v>
      </c>
      <c r="J37" s="93">
        <v>41.847999999999999</v>
      </c>
      <c r="K37" s="93">
        <v>38.344999999999999</v>
      </c>
      <c r="L37" s="93">
        <v>38.012</v>
      </c>
      <c r="M37" s="93">
        <v>37.31</v>
      </c>
      <c r="N37" s="93">
        <v>29.568000000000001</v>
      </c>
      <c r="O37" s="93">
        <v>32.466000000000001</v>
      </c>
      <c r="P37" s="93">
        <v>32.999000000000002</v>
      </c>
      <c r="Q37" s="93">
        <v>38.090000000000003</v>
      </c>
      <c r="R37" s="93">
        <v>49.09</v>
      </c>
      <c r="S37" s="93">
        <v>49.820999999999998</v>
      </c>
      <c r="T37" s="93">
        <v>52.207999999999998</v>
      </c>
      <c r="U37" s="93">
        <v>53.438000000000002</v>
      </c>
      <c r="V37" s="93">
        <v>57.45</v>
      </c>
      <c r="W37" s="93">
        <v>63.637</v>
      </c>
      <c r="X37" s="93">
        <v>70.991</v>
      </c>
      <c r="Y37" s="93">
        <v>76.201999999999998</v>
      </c>
      <c r="Z37" s="93">
        <v>73.394000000000005</v>
      </c>
      <c r="AA37" s="93">
        <v>82.864999999999995</v>
      </c>
      <c r="AB37" s="93">
        <v>103.893</v>
      </c>
      <c r="AC37" s="93">
        <v>103.312</v>
      </c>
      <c r="AD37" s="93">
        <v>109.816</v>
      </c>
      <c r="AE37" s="93">
        <v>124.346</v>
      </c>
      <c r="AF37" s="93">
        <v>147.82400000000001</v>
      </c>
      <c r="AG37" s="93">
        <v>180.61699999999999</v>
      </c>
      <c r="AH37" s="93">
        <v>222.10599999999999</v>
      </c>
      <c r="AI37" s="93">
        <v>258.14999999999998</v>
      </c>
      <c r="AJ37" s="93">
        <v>314.84500000000003</v>
      </c>
      <c r="AK37" s="93">
        <v>270.33499999999998</v>
      </c>
      <c r="AL37" s="131">
        <v>239.65</v>
      </c>
      <c r="AM37" s="2">
        <v>301.88</v>
      </c>
      <c r="AN37" s="2">
        <v>363.815</v>
      </c>
      <c r="AO37" s="2">
        <v>384.19600000000003</v>
      </c>
      <c r="AP37" s="2">
        <v>402.60599999999999</v>
      </c>
      <c r="AQ37" s="2">
        <v>425.93599999999998</v>
      </c>
      <c r="AR37" s="2">
        <v>453.56400000000002</v>
      </c>
      <c r="AS37" s="2">
        <v>482.42399999999998</v>
      </c>
      <c r="AT37" s="6">
        <v>2010</v>
      </c>
      <c r="AU37" t="s">
        <v>42</v>
      </c>
      <c r="AV37" s="104">
        <f t="shared" si="8"/>
        <v>4.8002915412257647E-3</v>
      </c>
      <c r="AX37" s="28"/>
      <c r="AY37" s="89">
        <f>SUM(AY20:AY36)</f>
        <v>16132.728000000001</v>
      </c>
      <c r="AZ37" s="90">
        <f t="shared" si="5"/>
        <v>1</v>
      </c>
      <c r="BA37" s="91"/>
      <c r="BC37" s="142" t="s">
        <v>90</v>
      </c>
      <c r="BD37" s="83">
        <f t="shared" si="6"/>
        <v>285.51100000000002</v>
      </c>
      <c r="BE37" s="139">
        <f t="shared" si="7"/>
        <v>1.6082373277048506E-2</v>
      </c>
      <c r="BF37" s="84" t="s">
        <v>27</v>
      </c>
    </row>
    <row r="38" spans="1:70" ht="12" customHeight="1">
      <c r="A38" t="s">
        <v>91</v>
      </c>
      <c r="H38" s="93">
        <v>53.009</v>
      </c>
      <c r="I38" s="93">
        <v>51.893000000000001</v>
      </c>
      <c r="J38" s="93">
        <v>52.417999999999999</v>
      </c>
      <c r="K38" s="93">
        <v>50.290999999999997</v>
      </c>
      <c r="L38" s="93">
        <v>52.186999999999998</v>
      </c>
      <c r="M38" s="93">
        <v>55.244999999999997</v>
      </c>
      <c r="N38" s="93">
        <v>72.331999999999994</v>
      </c>
      <c r="O38" s="93">
        <v>90.117999999999995</v>
      </c>
      <c r="P38" s="93">
        <v>107.259</v>
      </c>
      <c r="Q38" s="93">
        <v>116.73399999999999</v>
      </c>
      <c r="R38" s="93">
        <v>139.119</v>
      </c>
      <c r="S38" s="93">
        <v>125.655</v>
      </c>
      <c r="T38" s="93">
        <v>110.717</v>
      </c>
      <c r="U38" s="93">
        <v>87.385999999999996</v>
      </c>
      <c r="V38" s="93">
        <v>100.988</v>
      </c>
      <c r="W38" s="93">
        <v>130.846</v>
      </c>
      <c r="X38" s="93">
        <v>128.27500000000001</v>
      </c>
      <c r="Y38" s="93">
        <v>123.068</v>
      </c>
      <c r="Z38" s="93">
        <v>129.839</v>
      </c>
      <c r="AA38" s="93">
        <v>130.38800000000001</v>
      </c>
      <c r="AB38" s="93">
        <v>122.07299999999999</v>
      </c>
      <c r="AC38" s="93">
        <v>124.669</v>
      </c>
      <c r="AD38" s="93">
        <v>135.56299999999999</v>
      </c>
      <c r="AE38" s="93">
        <v>164.44</v>
      </c>
      <c r="AF38" s="93">
        <v>189.166</v>
      </c>
      <c r="AG38" s="93">
        <v>195.96600000000001</v>
      </c>
      <c r="AH38" s="93">
        <v>207.989</v>
      </c>
      <c r="AI38" s="93">
        <v>246.30600000000001</v>
      </c>
      <c r="AJ38" s="93">
        <v>271.75099999999998</v>
      </c>
      <c r="AK38" s="93">
        <v>238.43700000000001</v>
      </c>
      <c r="AL38" s="131">
        <v>231.982</v>
      </c>
      <c r="AM38" s="2">
        <v>239.232</v>
      </c>
      <c r="AN38" s="2">
        <v>260.38200000000001</v>
      </c>
      <c r="AO38" s="2">
        <v>271.47699999999998</v>
      </c>
      <c r="AP38" s="2">
        <v>280.96199999999999</v>
      </c>
      <c r="AQ38" s="2">
        <v>290.2</v>
      </c>
      <c r="AR38" s="2">
        <v>299.68599999999998</v>
      </c>
      <c r="AS38" s="2">
        <v>309.11</v>
      </c>
      <c r="AT38" s="6">
        <v>2010</v>
      </c>
      <c r="AU38" s="9" t="s">
        <v>22</v>
      </c>
      <c r="AV38" s="104">
        <f t="shared" si="8"/>
        <v>3.8041054259656884E-3</v>
      </c>
      <c r="AX38" s="105" t="s">
        <v>3</v>
      </c>
      <c r="AY38" s="18"/>
      <c r="AZ38" s="106">
        <f>SUMIF(BA20:BA36,"€",AZ20:AZ36)</f>
        <v>0.72914035369591557</v>
      </c>
      <c r="BA38" s="1"/>
      <c r="BC38" s="142" t="s">
        <v>92</v>
      </c>
      <c r="BD38" s="83">
        <f t="shared" si="6"/>
        <v>237.959</v>
      </c>
      <c r="BE38" s="139">
        <f t="shared" si="7"/>
        <v>1.3403845955613568E-2</v>
      </c>
      <c r="BF38" s="84" t="s">
        <v>30</v>
      </c>
      <c r="BO38" s="9"/>
      <c r="BP38" s="9"/>
      <c r="BR38" s="9"/>
    </row>
    <row r="39" spans="1:70" ht="12" customHeight="1">
      <c r="A39" t="s">
        <v>103</v>
      </c>
      <c r="H39" s="93">
        <v>28.818000000000001</v>
      </c>
      <c r="I39" s="93">
        <v>30.945</v>
      </c>
      <c r="J39" s="93">
        <v>32.192999999999998</v>
      </c>
      <c r="K39" s="93">
        <v>29.783999999999999</v>
      </c>
      <c r="L39" s="93">
        <v>33.353999999999999</v>
      </c>
      <c r="M39" s="93">
        <v>35.531999999999996</v>
      </c>
      <c r="N39" s="93">
        <v>40.909999999999997</v>
      </c>
      <c r="O39" s="93">
        <v>50.466000000000001</v>
      </c>
      <c r="P39" s="93">
        <v>59.600999999999999</v>
      </c>
      <c r="Q39" s="93">
        <v>68.753</v>
      </c>
      <c r="R39" s="93">
        <v>76.89</v>
      </c>
      <c r="S39" s="93">
        <v>88.831000000000003</v>
      </c>
      <c r="T39" s="93">
        <v>104.008</v>
      </c>
      <c r="U39" s="93">
        <v>119.964</v>
      </c>
      <c r="V39" s="93">
        <v>135.535</v>
      </c>
      <c r="W39" s="93">
        <v>144.22999999999999</v>
      </c>
      <c r="X39" s="93">
        <v>158.96600000000001</v>
      </c>
      <c r="Y39" s="93">
        <v>176.31299999999999</v>
      </c>
      <c r="Z39" s="93">
        <v>166.90899999999999</v>
      </c>
      <c r="AA39" s="93">
        <v>163.28299999999999</v>
      </c>
      <c r="AB39" s="93">
        <v>169.12100000000001</v>
      </c>
      <c r="AC39" s="93">
        <v>166.59299999999999</v>
      </c>
      <c r="AD39" s="93">
        <v>163.78100000000001</v>
      </c>
      <c r="AE39" s="93">
        <v>158.572</v>
      </c>
      <c r="AF39" s="93">
        <v>165.886</v>
      </c>
      <c r="AG39" s="93">
        <v>177.773</v>
      </c>
      <c r="AH39" s="93">
        <v>189.93</v>
      </c>
      <c r="AI39" s="93">
        <v>207.089</v>
      </c>
      <c r="AJ39" s="93">
        <v>215.36600000000001</v>
      </c>
      <c r="AK39" s="93">
        <v>209.268</v>
      </c>
      <c r="AL39" s="131">
        <v>226.48500000000001</v>
      </c>
      <c r="AM39" s="2">
        <v>225.00299999999999</v>
      </c>
      <c r="AN39" s="2">
        <v>244.53100000000001</v>
      </c>
      <c r="AO39" s="2">
        <v>265.154</v>
      </c>
      <c r="AP39" s="2">
        <v>282.83</v>
      </c>
      <c r="AQ39" s="2">
        <v>301.33800000000002</v>
      </c>
      <c r="AR39" s="2">
        <v>320.154</v>
      </c>
      <c r="AS39" s="2">
        <v>342.07799999999997</v>
      </c>
      <c r="AT39" s="6">
        <v>2010</v>
      </c>
      <c r="AU39" s="9" t="s">
        <v>32</v>
      </c>
      <c r="AV39" s="104">
        <f t="shared" si="8"/>
        <v>3.5778454937406274E-3</v>
      </c>
      <c r="AX39" s="109" t="s">
        <v>5</v>
      </c>
      <c r="AZ39" s="108">
        <f>SUMIF(BA20:BA36,"ex UK",AZ20:AZ36)</f>
        <v>0.13154935730646422</v>
      </c>
      <c r="BC39" s="142" t="s">
        <v>94</v>
      </c>
      <c r="BD39" s="83">
        <f t="shared" si="6"/>
        <v>218.46600000000001</v>
      </c>
      <c r="BE39" s="139">
        <f t="shared" si="7"/>
        <v>1.2305836764060506E-2</v>
      </c>
      <c r="BF39" s="84" t="s">
        <v>28</v>
      </c>
      <c r="BO39" s="9"/>
      <c r="BP39" s="9"/>
      <c r="BR39" s="9"/>
    </row>
    <row r="40" spans="1:70" ht="12" customHeight="1">
      <c r="A40" t="s">
        <v>93</v>
      </c>
      <c r="H40" s="93">
        <v>32.070999999999998</v>
      </c>
      <c r="I40" s="93">
        <v>31.942</v>
      </c>
      <c r="J40" s="93">
        <v>30.172999999999998</v>
      </c>
      <c r="K40" s="93">
        <v>27.802</v>
      </c>
      <c r="L40" s="93">
        <v>25.524000000000001</v>
      </c>
      <c r="M40" s="93">
        <v>26.783000000000001</v>
      </c>
      <c r="N40" s="93">
        <v>37.246000000000002</v>
      </c>
      <c r="O40" s="93">
        <v>46.606999999999999</v>
      </c>
      <c r="P40" s="93">
        <v>54.523000000000003</v>
      </c>
      <c r="Q40" s="93">
        <v>58.822000000000003</v>
      </c>
      <c r="R40" s="93">
        <v>78.132000000000005</v>
      </c>
      <c r="S40" s="93">
        <v>88.424999999999997</v>
      </c>
      <c r="T40" s="93">
        <v>106.34</v>
      </c>
      <c r="U40" s="93">
        <v>93.573999999999998</v>
      </c>
      <c r="V40" s="93">
        <v>98.051000000000002</v>
      </c>
      <c r="W40" s="93">
        <v>116.23699999999999</v>
      </c>
      <c r="X40" s="93">
        <v>121.01</v>
      </c>
      <c r="Y40" s="93">
        <v>115.666</v>
      </c>
      <c r="Z40" s="93">
        <v>122.732</v>
      </c>
      <c r="AA40" s="93">
        <v>126.279</v>
      </c>
      <c r="AB40" s="93">
        <v>117.358</v>
      </c>
      <c r="AC40" s="93">
        <v>120.136</v>
      </c>
      <c r="AD40" s="93">
        <v>132.35300000000001</v>
      </c>
      <c r="AE40" s="93">
        <v>161.72499999999999</v>
      </c>
      <c r="AF40" s="93">
        <v>185.03700000000001</v>
      </c>
      <c r="AG40" s="93">
        <v>191.50800000000001</v>
      </c>
      <c r="AH40" s="93">
        <v>201.24700000000001</v>
      </c>
      <c r="AI40" s="93">
        <v>231.27699999999999</v>
      </c>
      <c r="AJ40" s="93">
        <v>253.167</v>
      </c>
      <c r="AK40" s="93">
        <v>234.09299999999999</v>
      </c>
      <c r="AL40" s="131">
        <v>223.7</v>
      </c>
      <c r="AM40" s="2">
        <v>229.33600000000001</v>
      </c>
      <c r="AN40" s="2">
        <v>236.14599999999999</v>
      </c>
      <c r="AO40" s="2">
        <v>237.47200000000001</v>
      </c>
      <c r="AP40" s="2">
        <v>241.691</v>
      </c>
      <c r="AQ40" s="2">
        <v>246.077</v>
      </c>
      <c r="AR40" s="2">
        <v>251.381</v>
      </c>
      <c r="AS40" s="2">
        <v>257.19</v>
      </c>
      <c r="AT40" s="6">
        <v>2010</v>
      </c>
      <c r="AU40" s="9" t="s">
        <v>22</v>
      </c>
      <c r="AV40" s="104">
        <f t="shared" si="8"/>
        <v>3.6467459285098448E-3</v>
      </c>
      <c r="AX40" s="107" t="s">
        <v>4</v>
      </c>
      <c r="AY40" s="17"/>
      <c r="AZ40" s="27">
        <f>AZ37-AZ22</f>
        <v>0.86068971100237979</v>
      </c>
      <c r="BC40" s="142" t="s">
        <v>97</v>
      </c>
      <c r="BD40" s="83">
        <f t="shared" si="6"/>
        <v>203.32300000000001</v>
      </c>
      <c r="BE40" s="139">
        <f t="shared" si="7"/>
        <v>1.1452856043407551E-2</v>
      </c>
      <c r="BF40" s="84" t="s">
        <v>27</v>
      </c>
    </row>
    <row r="41" spans="1:70" ht="12" customHeight="1">
      <c r="A41" t="s">
        <v>92</v>
      </c>
      <c r="H41" s="93">
        <v>24.937999999999999</v>
      </c>
      <c r="I41" s="93">
        <v>25.463000000000001</v>
      </c>
      <c r="J41" s="93">
        <v>27.288</v>
      </c>
      <c r="K41" s="93">
        <v>30.518999999999998</v>
      </c>
      <c r="L41" s="93">
        <v>34.566000000000003</v>
      </c>
      <c r="M41" s="93">
        <v>31.771999999999998</v>
      </c>
      <c r="N41" s="93">
        <v>28.242999999999999</v>
      </c>
      <c r="O41" s="93">
        <v>32.182000000000002</v>
      </c>
      <c r="P41" s="93">
        <v>35.271999999999998</v>
      </c>
      <c r="Q41" s="93">
        <v>38.844999999999999</v>
      </c>
      <c r="R41" s="93">
        <v>44.024999999999999</v>
      </c>
      <c r="S41" s="93">
        <v>49.875999999999998</v>
      </c>
      <c r="T41" s="93">
        <v>60.045000000000002</v>
      </c>
      <c r="U41" s="93">
        <v>67.903999999999996</v>
      </c>
      <c r="V41" s="93">
        <v>75.605999999999995</v>
      </c>
      <c r="W41" s="93">
        <v>90.173000000000002</v>
      </c>
      <c r="X41" s="93">
        <v>102.376</v>
      </c>
      <c r="Y41" s="93">
        <v>101.682</v>
      </c>
      <c r="Z41" s="93">
        <v>73.265000000000001</v>
      </c>
      <c r="AA41" s="93">
        <v>80.343999999999994</v>
      </c>
      <c r="AB41" s="93">
        <v>93.789000000000001</v>
      </c>
      <c r="AC41" s="93">
        <v>92.784000000000006</v>
      </c>
      <c r="AD41" s="93">
        <v>100.845</v>
      </c>
      <c r="AE41" s="93">
        <v>110.202</v>
      </c>
      <c r="AF41" s="93">
        <v>124.749</v>
      </c>
      <c r="AG41" s="93">
        <v>138.02199999999999</v>
      </c>
      <c r="AH41" s="93">
        <v>157.05000000000001</v>
      </c>
      <c r="AI41" s="93">
        <v>187.005</v>
      </c>
      <c r="AJ41" s="93">
        <v>222.27199999999999</v>
      </c>
      <c r="AK41" s="93">
        <v>192.95500000000001</v>
      </c>
      <c r="AL41" s="131">
        <v>218.95</v>
      </c>
      <c r="AM41" s="2">
        <v>237.959</v>
      </c>
      <c r="AN41" s="2">
        <v>247.78100000000001</v>
      </c>
      <c r="AO41" s="2">
        <v>267.75299999999999</v>
      </c>
      <c r="AP41" s="2">
        <v>288.97800000000001</v>
      </c>
      <c r="AQ41" s="2">
        <v>311.88600000000002</v>
      </c>
      <c r="AR41" s="2">
        <v>336.19499999999999</v>
      </c>
      <c r="AS41" s="2">
        <v>362.39800000000002</v>
      </c>
      <c r="AT41" s="6">
        <v>2010</v>
      </c>
      <c r="AU41" t="s">
        <v>30</v>
      </c>
      <c r="AV41" s="104">
        <f t="shared" si="8"/>
        <v>3.783863041137345E-3</v>
      </c>
      <c r="BC41" s="142" t="s">
        <v>99</v>
      </c>
      <c r="BD41" s="83">
        <f t="shared" si="6"/>
        <v>192.15199999999999</v>
      </c>
      <c r="BE41" s="139">
        <f t="shared" si="7"/>
        <v>1.0823611664459248E-2</v>
      </c>
      <c r="BF41" s="84" t="s">
        <v>28</v>
      </c>
    </row>
    <row r="42" spans="1:70" ht="12" customHeight="1">
      <c r="A42" t="s">
        <v>106</v>
      </c>
      <c r="H42" s="93">
        <v>12.045999999999999</v>
      </c>
      <c r="I42" s="93">
        <v>14.323</v>
      </c>
      <c r="J42" s="93">
        <v>15.811999999999999</v>
      </c>
      <c r="K42" s="93">
        <v>17.934999999999999</v>
      </c>
      <c r="L42" s="93">
        <v>19.446999999999999</v>
      </c>
      <c r="M42" s="93">
        <v>18.463000000000001</v>
      </c>
      <c r="N42" s="93">
        <v>18.731999999999999</v>
      </c>
      <c r="O42" s="93">
        <v>21.552</v>
      </c>
      <c r="P42" s="93">
        <v>26.478000000000002</v>
      </c>
      <c r="Q42" s="93">
        <v>31.405000000000001</v>
      </c>
      <c r="R42" s="93">
        <v>38.835000000000001</v>
      </c>
      <c r="S42" s="93">
        <v>45.185000000000002</v>
      </c>
      <c r="T42" s="93">
        <v>52.011000000000003</v>
      </c>
      <c r="U42" s="93">
        <v>60.472999999999999</v>
      </c>
      <c r="V42" s="93">
        <v>73.234999999999999</v>
      </c>
      <c r="W42" s="93">
        <v>87.061999999999998</v>
      </c>
      <c r="X42" s="93">
        <v>95.18</v>
      </c>
      <c r="Y42" s="93">
        <v>99.296000000000006</v>
      </c>
      <c r="Z42" s="93">
        <v>85.013000000000005</v>
      </c>
      <c r="AA42" s="93">
        <v>84.88</v>
      </c>
      <c r="AB42" s="93">
        <v>94.308000000000007</v>
      </c>
      <c r="AC42" s="93">
        <v>87.700999999999993</v>
      </c>
      <c r="AD42" s="93">
        <v>90.64</v>
      </c>
      <c r="AE42" s="93">
        <v>95.956999999999994</v>
      </c>
      <c r="AF42" s="93">
        <v>112.697</v>
      </c>
      <c r="AG42" s="93">
        <v>125.429</v>
      </c>
      <c r="AH42" s="93">
        <v>145.33199999999999</v>
      </c>
      <c r="AI42" s="93">
        <v>177.32900000000001</v>
      </c>
      <c r="AJ42" s="93">
        <v>189.38399999999999</v>
      </c>
      <c r="AK42" s="93">
        <v>183.33199999999999</v>
      </c>
      <c r="AL42" s="131">
        <v>217.37700000000001</v>
      </c>
      <c r="AM42" s="2">
        <v>222.69900000000001</v>
      </c>
      <c r="AN42" s="2">
        <v>253.73599999999999</v>
      </c>
      <c r="AO42" s="2">
        <v>266.15699999999998</v>
      </c>
      <c r="AP42" s="2">
        <v>278.76799999999997</v>
      </c>
      <c r="AQ42" s="2">
        <v>291.64499999999998</v>
      </c>
      <c r="AR42" s="2">
        <v>305.02800000000002</v>
      </c>
      <c r="AS42" s="2">
        <v>318.91500000000002</v>
      </c>
      <c r="AT42" s="6">
        <v>2010</v>
      </c>
      <c r="AU42" s="9" t="s">
        <v>32</v>
      </c>
      <c r="AV42" s="104">
        <f t="shared" si="8"/>
        <v>3.5412088443733821E-3</v>
      </c>
      <c r="AX42" s="13" t="s">
        <v>32</v>
      </c>
      <c r="AY42" s="14"/>
      <c r="AZ42" s="22"/>
      <c r="BC42" s="142" t="s">
        <v>101</v>
      </c>
      <c r="BD42" s="83">
        <f t="shared" si="6"/>
        <v>188.71899999999999</v>
      </c>
      <c r="BE42" s="139">
        <f t="shared" si="7"/>
        <v>1.0630236321792564E-2</v>
      </c>
      <c r="BF42" s="84" t="s">
        <v>30</v>
      </c>
    </row>
    <row r="43" spans="1:70" ht="12" customHeight="1">
      <c r="A43" t="s">
        <v>94</v>
      </c>
      <c r="H43" s="93">
        <v>22.370999999999999</v>
      </c>
      <c r="I43" s="93">
        <v>24.498999999999999</v>
      </c>
      <c r="J43" s="93">
        <v>28.986000000000001</v>
      </c>
      <c r="K43" s="93">
        <v>35.43</v>
      </c>
      <c r="L43" s="93">
        <v>39.837000000000003</v>
      </c>
      <c r="M43" s="93">
        <v>46.45</v>
      </c>
      <c r="N43" s="93">
        <v>51.429000000000002</v>
      </c>
      <c r="O43" s="93">
        <v>73.570999999999998</v>
      </c>
      <c r="P43" s="93">
        <v>88</v>
      </c>
      <c r="Q43" s="93">
        <v>109.714</v>
      </c>
      <c r="R43" s="93">
        <v>91.382999999999996</v>
      </c>
      <c r="S43" s="93">
        <v>46.06</v>
      </c>
      <c r="T43" s="93">
        <v>42.006</v>
      </c>
      <c r="U43" s="93">
        <v>47.100999999999999</v>
      </c>
      <c r="V43" s="93">
        <v>51.878999999999998</v>
      </c>
      <c r="W43" s="93">
        <v>60.162999999999997</v>
      </c>
      <c r="X43" s="93">
        <v>67.632000000000005</v>
      </c>
      <c r="Y43" s="93">
        <v>75.864999999999995</v>
      </c>
      <c r="Z43" s="93">
        <v>84.820999999999998</v>
      </c>
      <c r="AA43" s="93">
        <v>89.941999999999993</v>
      </c>
      <c r="AB43" s="93">
        <v>99.155000000000001</v>
      </c>
      <c r="AC43" s="93">
        <v>95.399000000000001</v>
      </c>
      <c r="AD43" s="93">
        <v>87.506</v>
      </c>
      <c r="AE43" s="93">
        <v>81.384</v>
      </c>
      <c r="AF43" s="93">
        <v>78.802000000000007</v>
      </c>
      <c r="AG43" s="93">
        <v>89.793999999999997</v>
      </c>
      <c r="AH43" s="93">
        <v>107.375</v>
      </c>
      <c r="AI43" s="93">
        <v>130.346</v>
      </c>
      <c r="AJ43" s="93">
        <v>162.435</v>
      </c>
      <c r="AK43" s="93">
        <v>188.608</v>
      </c>
      <c r="AL43" s="131">
        <v>216.83</v>
      </c>
      <c r="AM43" s="2">
        <v>218.46600000000001</v>
      </c>
      <c r="AN43" s="2">
        <v>231.11099999999999</v>
      </c>
      <c r="AO43" s="2">
        <v>251.86699999999999</v>
      </c>
      <c r="AP43" s="2">
        <v>273.32799999999997</v>
      </c>
      <c r="AQ43" s="2">
        <v>293.63</v>
      </c>
      <c r="AR43" s="2">
        <v>315.03500000000003</v>
      </c>
      <c r="AS43" s="2">
        <v>355.642</v>
      </c>
      <c r="AT43" s="6">
        <v>2011</v>
      </c>
      <c r="AU43" s="9" t="s">
        <v>28</v>
      </c>
      <c r="AV43" s="104">
        <f t="shared" si="8"/>
        <v>3.4738985419551739E-3</v>
      </c>
      <c r="AX43" s="23" t="s">
        <v>70</v>
      </c>
      <c r="AY43" s="83">
        <f>VLOOKUP(AX43,$A$3:$AM$186,39,FALSE)</f>
        <v>1235.539</v>
      </c>
      <c r="AZ43" s="25">
        <f t="shared" ref="AZ43:AZ48" si="9">AY43/$AY$48</f>
        <v>0.16965753877043291</v>
      </c>
      <c r="BC43" s="23" t="s">
        <v>102</v>
      </c>
      <c r="BD43" s="83">
        <f t="shared" si="6"/>
        <v>152.83000000000001</v>
      </c>
      <c r="BE43" s="25">
        <f t="shared" si="7"/>
        <v>8.6086669442904939E-3</v>
      </c>
      <c r="BF43" s="84" t="s">
        <v>27</v>
      </c>
      <c r="BI43" s="98"/>
    </row>
    <row r="44" spans="1:70" ht="12" customHeight="1">
      <c r="A44" t="s">
        <v>108</v>
      </c>
      <c r="H44" s="93">
        <v>60.593000000000004</v>
      </c>
      <c r="I44" s="93">
        <v>62.311999999999998</v>
      </c>
      <c r="J44" s="93">
        <v>53.933999999999997</v>
      </c>
      <c r="K44" s="93">
        <v>36.508000000000003</v>
      </c>
      <c r="L44" s="93">
        <v>26.475999999999999</v>
      </c>
      <c r="M44" s="93">
        <v>25.966000000000001</v>
      </c>
      <c r="N44" s="93">
        <v>20.562999999999999</v>
      </c>
      <c r="O44" s="93">
        <v>21.911999999999999</v>
      </c>
      <c r="P44" s="93">
        <v>24.311</v>
      </c>
      <c r="Q44" s="93">
        <v>23.486999999999998</v>
      </c>
      <c r="R44" s="93">
        <v>31.48</v>
      </c>
      <c r="S44" s="93">
        <v>28.337</v>
      </c>
      <c r="T44" s="93">
        <v>25.521999999999998</v>
      </c>
      <c r="U44" s="93">
        <v>15.79</v>
      </c>
      <c r="V44" s="93">
        <v>18.085999999999999</v>
      </c>
      <c r="W44" s="93">
        <v>36.945</v>
      </c>
      <c r="X44" s="93">
        <v>46.02</v>
      </c>
      <c r="Y44" s="93">
        <v>35.386000000000003</v>
      </c>
      <c r="Z44" s="93">
        <v>32.749000000000002</v>
      </c>
      <c r="AA44" s="93">
        <v>35.942999999999998</v>
      </c>
      <c r="AB44" s="93">
        <v>46.386000000000003</v>
      </c>
      <c r="AC44" s="93">
        <v>44.137999999999998</v>
      </c>
      <c r="AD44" s="93">
        <v>59.116999999999997</v>
      </c>
      <c r="AE44" s="93">
        <v>67.656000000000006</v>
      </c>
      <c r="AF44" s="93">
        <v>87.844999999999999</v>
      </c>
      <c r="AG44" s="93">
        <v>112.248</v>
      </c>
      <c r="AH44" s="93">
        <v>145.43</v>
      </c>
      <c r="AI44" s="93">
        <v>165.92099999999999</v>
      </c>
      <c r="AJ44" s="93">
        <v>207.11600000000001</v>
      </c>
      <c r="AK44" s="93">
        <v>168.846</v>
      </c>
      <c r="AL44" s="131">
        <v>206.66399999999999</v>
      </c>
      <c r="AM44" s="2">
        <v>216.803</v>
      </c>
      <c r="AN44" s="2">
        <v>267.779</v>
      </c>
      <c r="AO44" s="2">
        <v>288.822</v>
      </c>
      <c r="AP44" s="2">
        <v>309.67099999999999</v>
      </c>
      <c r="AQ44" s="2">
        <v>335.80799999999999</v>
      </c>
      <c r="AR44" s="2">
        <v>365.267</v>
      </c>
      <c r="AS44" s="2">
        <v>398.447</v>
      </c>
      <c r="AT44" s="6">
        <v>2009</v>
      </c>
      <c r="AU44" t="s">
        <v>40</v>
      </c>
      <c r="AV44" s="104">
        <f t="shared" si="8"/>
        <v>3.4474546409578952E-3</v>
      </c>
      <c r="AX44" s="23" t="s">
        <v>103</v>
      </c>
      <c r="AY44" s="83">
        <f>VLOOKUP(AX44,$A$3:$AM$186,39,FALSE)</f>
        <v>225.00299999999999</v>
      </c>
      <c r="AZ44" s="25">
        <f t="shared" si="9"/>
        <v>3.0896196069864015E-2</v>
      </c>
      <c r="BC44" s="23" t="s">
        <v>104</v>
      </c>
      <c r="BD44" s="83">
        <f t="shared" si="6"/>
        <v>128.96</v>
      </c>
      <c r="BE44" s="25">
        <f t="shared" si="7"/>
        <v>7.2641084154662179E-3</v>
      </c>
      <c r="BF44" s="84" t="s">
        <v>28</v>
      </c>
      <c r="BI44" s="98"/>
    </row>
    <row r="45" spans="1:70" ht="12" customHeight="1">
      <c r="A45" t="s">
        <v>96</v>
      </c>
      <c r="H45" s="93">
        <v>21.234000000000002</v>
      </c>
      <c r="I45" s="93">
        <v>20.239999999999998</v>
      </c>
      <c r="J45" s="93">
        <v>21.120999999999999</v>
      </c>
      <c r="K45" s="93">
        <v>20.433</v>
      </c>
      <c r="L45" s="93">
        <v>19.707999999999998</v>
      </c>
      <c r="M45" s="93">
        <v>20.986999999999998</v>
      </c>
      <c r="N45" s="93">
        <v>28.140999999999998</v>
      </c>
      <c r="O45" s="93">
        <v>33.363</v>
      </c>
      <c r="P45" s="93">
        <v>36.548999999999999</v>
      </c>
      <c r="Q45" s="93">
        <v>37.697000000000003</v>
      </c>
      <c r="R45" s="93">
        <v>47.77</v>
      </c>
      <c r="S45" s="93">
        <v>48.417999999999999</v>
      </c>
      <c r="T45" s="93">
        <v>54.435000000000002</v>
      </c>
      <c r="U45" s="93">
        <v>50.439</v>
      </c>
      <c r="V45" s="93">
        <v>55.347000000000001</v>
      </c>
      <c r="W45" s="93">
        <v>67.125</v>
      </c>
      <c r="X45" s="93">
        <v>74.087000000000003</v>
      </c>
      <c r="Y45" s="93">
        <v>81.290000000000006</v>
      </c>
      <c r="Z45" s="93">
        <v>88.117000000000004</v>
      </c>
      <c r="AA45" s="93">
        <v>96.418999999999997</v>
      </c>
      <c r="AB45" s="93">
        <v>97.039000000000001</v>
      </c>
      <c r="AC45" s="93">
        <v>104.91</v>
      </c>
      <c r="AD45" s="93">
        <v>123.21299999999999</v>
      </c>
      <c r="AE45" s="93">
        <v>158.32499999999999</v>
      </c>
      <c r="AF45" s="93">
        <v>185.68</v>
      </c>
      <c r="AG45" s="93">
        <v>202.203</v>
      </c>
      <c r="AH45" s="93">
        <v>222.68</v>
      </c>
      <c r="AI45" s="93">
        <v>259.56299999999999</v>
      </c>
      <c r="AJ45" s="93">
        <v>264.892</v>
      </c>
      <c r="AK45" s="93">
        <v>222.35599999999999</v>
      </c>
      <c r="AL45" s="131">
        <v>204.14400000000001</v>
      </c>
      <c r="AM45" s="2">
        <v>204.261</v>
      </c>
      <c r="AN45" s="2">
        <v>212.792</v>
      </c>
      <c r="AO45" s="2">
        <v>217.44200000000001</v>
      </c>
      <c r="AP45" s="2">
        <v>224.29900000000001</v>
      </c>
      <c r="AQ45" s="2">
        <v>232.79599999999999</v>
      </c>
      <c r="AR45" s="2">
        <v>242.185</v>
      </c>
      <c r="AS45" s="2">
        <v>252.18199999999999</v>
      </c>
      <c r="AT45" s="6">
        <v>2010</v>
      </c>
      <c r="AU45" s="9" t="s">
        <v>22</v>
      </c>
      <c r="AV45" s="104">
        <f t="shared" si="8"/>
        <v>3.2480202414943548E-3</v>
      </c>
      <c r="AX45" s="23" t="s">
        <v>60</v>
      </c>
      <c r="AY45" s="83">
        <f>VLOOKUP(AX45,$A$3:$AM$186,39,FALSE)</f>
        <v>5458.8720000000003</v>
      </c>
      <c r="AZ45" s="25">
        <f t="shared" si="9"/>
        <v>0.74958280392835086</v>
      </c>
      <c r="BC45" s="23" t="s">
        <v>105</v>
      </c>
      <c r="BD45" s="83">
        <f t="shared" si="6"/>
        <v>103.482</v>
      </c>
      <c r="BE45" s="25">
        <f t="shared" si="7"/>
        <v>5.8289738449850744E-3</v>
      </c>
      <c r="BF45" s="84" t="s">
        <v>28</v>
      </c>
      <c r="BI45" s="98"/>
    </row>
    <row r="46" spans="1:70" ht="12" customHeight="1">
      <c r="A46" t="s">
        <v>98</v>
      </c>
      <c r="H46" s="93">
        <v>22.637</v>
      </c>
      <c r="I46" s="93">
        <v>24.146000000000001</v>
      </c>
      <c r="J46" s="93">
        <v>25.838000000000001</v>
      </c>
      <c r="K46" s="93">
        <v>28.765000000000001</v>
      </c>
      <c r="L46" s="93">
        <v>27.247</v>
      </c>
      <c r="M46" s="93">
        <v>25.321000000000002</v>
      </c>
      <c r="N46" s="93">
        <v>31.170999999999999</v>
      </c>
      <c r="O46" s="93">
        <v>37.231999999999999</v>
      </c>
      <c r="P46" s="93">
        <v>46.064</v>
      </c>
      <c r="Q46" s="93">
        <v>46.805999999999997</v>
      </c>
      <c r="R46" s="93">
        <v>55.088999999999999</v>
      </c>
      <c r="S46" s="93">
        <v>62.097999999999999</v>
      </c>
      <c r="T46" s="93">
        <v>69.025999999999996</v>
      </c>
      <c r="U46" s="93">
        <v>69.188000000000002</v>
      </c>
      <c r="V46" s="93">
        <v>78.364999999999995</v>
      </c>
      <c r="W46" s="93">
        <v>96.063999999999993</v>
      </c>
      <c r="X46" s="93">
        <v>105.371</v>
      </c>
      <c r="Y46" s="93">
        <v>108.39100000000001</v>
      </c>
      <c r="Z46" s="93">
        <v>109.886</v>
      </c>
      <c r="AA46" s="93">
        <v>110.789</v>
      </c>
      <c r="AB46" s="93">
        <v>124.747</v>
      </c>
      <c r="AC46" s="93">
        <v>123.06100000000001</v>
      </c>
      <c r="AD46" s="93">
        <v>113.01</v>
      </c>
      <c r="AE46" s="93">
        <v>118.90300000000001</v>
      </c>
      <c r="AF46" s="93">
        <v>126.871</v>
      </c>
      <c r="AG46" s="93">
        <v>134.25700000000001</v>
      </c>
      <c r="AH46" s="93">
        <v>146.19499999999999</v>
      </c>
      <c r="AI46" s="93">
        <v>167.99700000000001</v>
      </c>
      <c r="AJ46" s="93">
        <v>202.30099999999999</v>
      </c>
      <c r="AK46" s="93">
        <v>195.39</v>
      </c>
      <c r="AL46" s="131">
        <v>201.25399999999999</v>
      </c>
      <c r="AM46" s="2">
        <v>213.14699999999999</v>
      </c>
      <c r="AN46" s="2">
        <v>234.90799999999999</v>
      </c>
      <c r="AO46" s="2">
        <v>248.99100000000001</v>
      </c>
      <c r="AP46" s="2">
        <v>262.03199999999998</v>
      </c>
      <c r="AQ46" s="2">
        <v>276.541</v>
      </c>
      <c r="AR46" s="2">
        <v>291.64800000000002</v>
      </c>
      <c r="AS46" s="2">
        <v>307.577</v>
      </c>
      <c r="AT46" s="6">
        <v>2010</v>
      </c>
      <c r="AU46" s="9" t="s">
        <v>22</v>
      </c>
      <c r="AV46" s="104">
        <f t="shared" si="8"/>
        <v>3.3893194022050085E-3</v>
      </c>
      <c r="AX46" s="23" t="s">
        <v>107</v>
      </c>
      <c r="AY46" s="83">
        <f>VLOOKUP(AX46,$A$3:$AM$186,39,FALSE)</f>
        <v>140.434</v>
      </c>
      <c r="AZ46" s="25">
        <f t="shared" si="9"/>
        <v>1.9283637990939156E-2</v>
      </c>
      <c r="BC46" s="28"/>
      <c r="BD46" s="89">
        <f>SUM(BD25:BD45)</f>
        <v>17753.039000000004</v>
      </c>
      <c r="BE46" s="90">
        <f t="shared" si="7"/>
        <v>1</v>
      </c>
      <c r="BF46" s="91"/>
      <c r="BI46" s="98"/>
    </row>
    <row r="47" spans="1:70" ht="12" customHeight="1">
      <c r="A47" t="s">
        <v>97</v>
      </c>
      <c r="H47" s="93">
        <v>27.571000000000002</v>
      </c>
      <c r="I47" s="93">
        <v>32.643999999999998</v>
      </c>
      <c r="J47" s="93">
        <v>24.34</v>
      </c>
      <c r="K47" s="93">
        <v>19.771000000000001</v>
      </c>
      <c r="L47" s="93">
        <v>19.227</v>
      </c>
      <c r="M47" s="93">
        <v>16.486000000000001</v>
      </c>
      <c r="N47" s="93">
        <v>17.722999999999999</v>
      </c>
      <c r="O47" s="93">
        <v>20.902000000000001</v>
      </c>
      <c r="P47" s="93">
        <v>24.640999999999998</v>
      </c>
      <c r="Q47" s="93">
        <v>28.385000000000002</v>
      </c>
      <c r="R47" s="93">
        <v>31.559000000000001</v>
      </c>
      <c r="S47" s="93">
        <v>36.424999999999997</v>
      </c>
      <c r="T47" s="93">
        <v>44.468000000000004</v>
      </c>
      <c r="U47" s="93">
        <v>47.694000000000003</v>
      </c>
      <c r="V47" s="93">
        <v>55.155000000000001</v>
      </c>
      <c r="W47" s="93">
        <v>71.349000000000004</v>
      </c>
      <c r="X47" s="93">
        <v>75.77</v>
      </c>
      <c r="Y47" s="93">
        <v>82.807000000000002</v>
      </c>
      <c r="Z47" s="93">
        <v>79.367000000000004</v>
      </c>
      <c r="AA47" s="93">
        <v>72.989000000000004</v>
      </c>
      <c r="AB47" s="93">
        <v>75.2</v>
      </c>
      <c r="AC47" s="93">
        <v>68.555999999999997</v>
      </c>
      <c r="AD47" s="93">
        <v>67.251999999999995</v>
      </c>
      <c r="AE47" s="93">
        <v>73.989999999999995</v>
      </c>
      <c r="AF47" s="93">
        <v>95.653000000000006</v>
      </c>
      <c r="AG47" s="93">
        <v>118.218</v>
      </c>
      <c r="AH47" s="93">
        <v>146.75399999999999</v>
      </c>
      <c r="AI47" s="93">
        <v>164.20500000000001</v>
      </c>
      <c r="AJ47" s="93">
        <v>170.749</v>
      </c>
      <c r="AK47" s="93">
        <v>161.1</v>
      </c>
      <c r="AL47" s="131">
        <v>199.18299999999999</v>
      </c>
      <c r="AM47" s="2">
        <v>203.32300000000001</v>
      </c>
      <c r="AN47" s="2">
        <v>231.30199999999999</v>
      </c>
      <c r="AO47" s="2">
        <v>244.27199999999999</v>
      </c>
      <c r="AP47" s="2">
        <v>253.75399999999999</v>
      </c>
      <c r="AQ47" s="2">
        <v>261.81700000000001</v>
      </c>
      <c r="AR47" s="2">
        <v>279.55200000000002</v>
      </c>
      <c r="AS47" s="2">
        <v>297.851</v>
      </c>
      <c r="AT47" s="6">
        <v>2010</v>
      </c>
      <c r="AU47" s="9" t="s">
        <v>27</v>
      </c>
      <c r="AV47" s="104">
        <f t="shared" si="8"/>
        <v>3.2331048000418913E-3</v>
      </c>
      <c r="AX47" s="23" t="s">
        <v>106</v>
      </c>
      <c r="AY47" s="83">
        <f>VLOOKUP(AX47,$A$3:$AM$186,39,FALSE)</f>
        <v>222.69900000000001</v>
      </c>
      <c r="AZ47" s="25">
        <f t="shared" si="9"/>
        <v>3.0579823240413005E-2</v>
      </c>
      <c r="BC47" s="137" t="s">
        <v>30</v>
      </c>
      <c r="BD47" s="138">
        <f>SUMIF($BF$25:$BF$45,BC47,$BD$25:$BD$45)</f>
        <v>10306.150000000001</v>
      </c>
      <c r="BE47" s="139">
        <f t="shared" si="7"/>
        <v>0.58052877594647312</v>
      </c>
      <c r="BI47" s="98"/>
    </row>
    <row r="48" spans="1:70" ht="12" customHeight="1">
      <c r="A48" t="s">
        <v>99</v>
      </c>
      <c r="H48" s="93" t="s">
        <v>241</v>
      </c>
      <c r="I48" s="93" t="s">
        <v>241</v>
      </c>
      <c r="J48" s="93" t="s">
        <v>241</v>
      </c>
      <c r="K48" s="93" t="s">
        <v>241</v>
      </c>
      <c r="L48" s="93" t="s">
        <v>241</v>
      </c>
      <c r="M48" s="93" t="s">
        <v>241</v>
      </c>
      <c r="N48" s="93" t="s">
        <v>241</v>
      </c>
      <c r="O48" s="93" t="s">
        <v>241</v>
      </c>
      <c r="P48" s="93" t="s">
        <v>241</v>
      </c>
      <c r="Q48" s="93" t="s">
        <v>241</v>
      </c>
      <c r="R48" s="93" t="s">
        <v>241</v>
      </c>
      <c r="S48" s="93" t="s">
        <v>241</v>
      </c>
      <c r="T48" s="93" t="s">
        <v>241</v>
      </c>
      <c r="U48" s="93" t="s">
        <v>241</v>
      </c>
      <c r="V48" s="93" t="s">
        <v>241</v>
      </c>
      <c r="W48" s="93">
        <v>55.256</v>
      </c>
      <c r="X48" s="93">
        <v>62.011000000000003</v>
      </c>
      <c r="Y48" s="93">
        <v>57.134999999999998</v>
      </c>
      <c r="Z48" s="93">
        <v>61.847000000000001</v>
      </c>
      <c r="AA48" s="93">
        <v>60.192</v>
      </c>
      <c r="AB48" s="93">
        <v>56.716999999999999</v>
      </c>
      <c r="AC48" s="93">
        <v>61.843000000000004</v>
      </c>
      <c r="AD48" s="93">
        <v>75.275999999999996</v>
      </c>
      <c r="AE48" s="93">
        <v>91.358000000000004</v>
      </c>
      <c r="AF48" s="93">
        <v>109.52500000000001</v>
      </c>
      <c r="AG48" s="93">
        <v>124.54900000000001</v>
      </c>
      <c r="AH48" s="93">
        <v>142.61099999999999</v>
      </c>
      <c r="AI48" s="93">
        <v>174.215</v>
      </c>
      <c r="AJ48" s="93">
        <v>216.089</v>
      </c>
      <c r="AK48" s="93">
        <v>190.20400000000001</v>
      </c>
      <c r="AL48" s="131">
        <v>195.232</v>
      </c>
      <c r="AM48" s="2">
        <v>192.15199999999999</v>
      </c>
      <c r="AN48" s="2">
        <v>218.363</v>
      </c>
      <c r="AO48" s="2">
        <v>238.60499999999999</v>
      </c>
      <c r="AP48" s="2">
        <v>260.28399999999999</v>
      </c>
      <c r="AQ48" s="2">
        <v>283.51900000000001</v>
      </c>
      <c r="AR48" s="2">
        <v>308.43299999999999</v>
      </c>
      <c r="AS48" s="2">
        <v>335.51499999999999</v>
      </c>
      <c r="AT48" s="6">
        <v>2010</v>
      </c>
      <c r="AU48" s="9" t="s">
        <v>28</v>
      </c>
      <c r="AV48" s="104">
        <f t="shared" si="8"/>
        <v>3.0554711151106833E-3</v>
      </c>
      <c r="AX48" s="28"/>
      <c r="AY48" s="89">
        <f>SUM(AY43:AY47)</f>
        <v>7282.5470000000005</v>
      </c>
      <c r="AZ48" s="90">
        <f t="shared" si="9"/>
        <v>1</v>
      </c>
      <c r="BB48" s="9"/>
      <c r="BC48" s="137" t="s">
        <v>28</v>
      </c>
      <c r="BD48" s="138">
        <f>SUMIF($BF$25:$BF$45,BC48,$BD$25:$BD$45)</f>
        <v>3675.7899999999995</v>
      </c>
      <c r="BE48" s="139">
        <f t="shared" si="7"/>
        <v>0.20705131104595662</v>
      </c>
      <c r="BI48" s="98"/>
    </row>
    <row r="49" spans="1:61" ht="12" customHeight="1">
      <c r="A49" t="s">
        <v>101</v>
      </c>
      <c r="H49" s="93">
        <v>32.450000000000003</v>
      </c>
      <c r="I49" s="93">
        <v>35.646999999999998</v>
      </c>
      <c r="J49" s="93">
        <v>37.14</v>
      </c>
      <c r="K49" s="93">
        <v>33.212000000000003</v>
      </c>
      <c r="L49" s="93">
        <v>31.408000000000001</v>
      </c>
      <c r="M49" s="93">
        <v>30.734000000000002</v>
      </c>
      <c r="N49" s="93">
        <v>29.867999999999999</v>
      </c>
      <c r="O49" s="93">
        <v>33.195999999999998</v>
      </c>
      <c r="P49" s="93">
        <v>37.884999999999998</v>
      </c>
      <c r="Q49" s="93">
        <v>42.646999999999998</v>
      </c>
      <c r="R49" s="93">
        <v>44.164000000000001</v>
      </c>
      <c r="S49" s="93">
        <v>45.320999999999998</v>
      </c>
      <c r="T49" s="93">
        <v>52.981999999999999</v>
      </c>
      <c r="U49" s="93">
        <v>54.368000000000002</v>
      </c>
      <c r="V49" s="93">
        <v>64.084000000000003</v>
      </c>
      <c r="W49" s="93">
        <v>75.525000000000006</v>
      </c>
      <c r="X49" s="93">
        <v>84.370999999999995</v>
      </c>
      <c r="Y49" s="93">
        <v>83.736000000000004</v>
      </c>
      <c r="Z49" s="93">
        <v>66.596000000000004</v>
      </c>
      <c r="AA49" s="93">
        <v>76.156999999999996</v>
      </c>
      <c r="AB49" s="93">
        <v>75.912000000000006</v>
      </c>
      <c r="AC49" s="93">
        <v>71.215999999999994</v>
      </c>
      <c r="AD49" s="93">
        <v>76.813999999999993</v>
      </c>
      <c r="AE49" s="93">
        <v>79.634</v>
      </c>
      <c r="AF49" s="93">
        <v>86.93</v>
      </c>
      <c r="AG49" s="93">
        <v>98.828999999999994</v>
      </c>
      <c r="AH49" s="93">
        <v>117.53400000000001</v>
      </c>
      <c r="AI49" s="93">
        <v>144.07</v>
      </c>
      <c r="AJ49" s="93">
        <v>166.59800000000001</v>
      </c>
      <c r="AK49" s="93">
        <v>161.196</v>
      </c>
      <c r="AL49" s="131">
        <v>189.06100000000001</v>
      </c>
      <c r="AM49" s="2">
        <v>188.71899999999999</v>
      </c>
      <c r="AN49" s="2">
        <v>202.86500000000001</v>
      </c>
      <c r="AO49" s="2">
        <v>217.58</v>
      </c>
      <c r="AP49" s="2">
        <v>233.39699999999999</v>
      </c>
      <c r="AQ49" s="2">
        <v>250.56899999999999</v>
      </c>
      <c r="AR49" s="2">
        <v>269.226</v>
      </c>
      <c r="AS49" s="2">
        <v>289.38499999999999</v>
      </c>
      <c r="AT49" s="6">
        <v>2010</v>
      </c>
      <c r="AU49" t="s">
        <v>30</v>
      </c>
      <c r="AV49" s="104">
        <f t="shared" si="8"/>
        <v>3.0008818715005466E-3</v>
      </c>
      <c r="AY49" s="21"/>
      <c r="BC49" s="107" t="s">
        <v>27</v>
      </c>
      <c r="BD49" s="140">
        <f>SUMIF($BF$25:$BF$45,BC49,$BD$25:$BD$45)</f>
        <v>3771.0989999999997</v>
      </c>
      <c r="BE49" s="141">
        <f t="shared" si="7"/>
        <v>0.21241991300757007</v>
      </c>
      <c r="BI49" s="98"/>
    </row>
    <row r="50" spans="1:61" ht="12" customHeight="1">
      <c r="A50" t="s">
        <v>109</v>
      </c>
      <c r="H50" s="93">
        <v>28.632000000000001</v>
      </c>
      <c r="I50" s="93">
        <v>30.838000000000001</v>
      </c>
      <c r="J50" s="93">
        <v>31.303000000000001</v>
      </c>
      <c r="K50" s="93">
        <v>32.338999999999999</v>
      </c>
      <c r="L50" s="93">
        <v>33.762</v>
      </c>
      <c r="M50" s="93">
        <v>34.941000000000003</v>
      </c>
      <c r="N50" s="93">
        <v>36.432000000000002</v>
      </c>
      <c r="O50" s="93">
        <v>38.982999999999997</v>
      </c>
      <c r="P50" s="93">
        <v>42.241</v>
      </c>
      <c r="Q50" s="93">
        <v>43.869</v>
      </c>
      <c r="R50" s="93">
        <v>48.457000000000001</v>
      </c>
      <c r="S50" s="93">
        <v>55.006999999999998</v>
      </c>
      <c r="T50" s="93">
        <v>59.406999999999996</v>
      </c>
      <c r="U50" s="93">
        <v>62.88</v>
      </c>
      <c r="V50" s="93">
        <v>63.389000000000003</v>
      </c>
      <c r="W50" s="93">
        <v>74.066000000000003</v>
      </c>
      <c r="X50" s="93">
        <v>77.344999999999999</v>
      </c>
      <c r="Y50" s="93">
        <v>76.260999999999996</v>
      </c>
      <c r="Z50" s="93">
        <v>75.965999999999994</v>
      </c>
      <c r="AA50" s="93">
        <v>71.248000000000005</v>
      </c>
      <c r="AB50" s="93">
        <v>74.08</v>
      </c>
      <c r="AC50" s="93">
        <v>72.268000000000001</v>
      </c>
      <c r="AD50" s="93">
        <v>72.685000000000002</v>
      </c>
      <c r="AE50" s="93">
        <v>83.501000000000005</v>
      </c>
      <c r="AF50" s="93">
        <v>98.093000000000004</v>
      </c>
      <c r="AG50" s="93">
        <v>109.595</v>
      </c>
      <c r="AH50" s="93">
        <v>127.489</v>
      </c>
      <c r="AI50" s="93">
        <v>143.203</v>
      </c>
      <c r="AJ50" s="93">
        <v>163.892</v>
      </c>
      <c r="AK50" s="93">
        <v>162.01400000000001</v>
      </c>
      <c r="AL50" s="131">
        <v>174.792</v>
      </c>
      <c r="AM50" s="2">
        <v>174.86600000000001</v>
      </c>
      <c r="AN50" s="2">
        <v>202.83099999999999</v>
      </c>
      <c r="AO50" s="2">
        <v>213.874</v>
      </c>
      <c r="AP50" s="2">
        <v>227.941</v>
      </c>
      <c r="AQ50" s="2">
        <v>244.63900000000001</v>
      </c>
      <c r="AR50" s="2">
        <v>264.07799999999997</v>
      </c>
      <c r="AS50" s="2">
        <v>285.28699999999998</v>
      </c>
      <c r="AT50" s="6">
        <v>2010</v>
      </c>
      <c r="AU50" t="s">
        <v>44</v>
      </c>
      <c r="AV50" s="104">
        <f t="shared" si="8"/>
        <v>2.7806008369152795E-3</v>
      </c>
      <c r="AX50" s="13" t="s">
        <v>34</v>
      </c>
      <c r="AY50" s="92"/>
      <c r="AZ50" s="22"/>
      <c r="BI50" s="98"/>
    </row>
    <row r="51" spans="1:61" ht="12" customHeight="1">
      <c r="A51" t="s">
        <v>110</v>
      </c>
      <c r="H51" s="93">
        <v>42.345999999999997</v>
      </c>
      <c r="I51" s="93">
        <v>44.372</v>
      </c>
      <c r="J51" s="93">
        <v>44.78</v>
      </c>
      <c r="K51" s="93">
        <v>47.529000000000003</v>
      </c>
      <c r="L51" s="93">
        <v>51.512999999999998</v>
      </c>
      <c r="M51" s="93">
        <v>61.131999999999998</v>
      </c>
      <c r="N51" s="93">
        <v>61.534999999999997</v>
      </c>
      <c r="O51" s="93">
        <v>63.3</v>
      </c>
      <c r="P51" s="93">
        <v>51.664000000000001</v>
      </c>
      <c r="Q51" s="93">
        <v>52.558</v>
      </c>
      <c r="R51" s="93">
        <v>61.892000000000003</v>
      </c>
      <c r="S51" s="93">
        <v>46.67</v>
      </c>
      <c r="T51" s="93">
        <v>49.216999999999999</v>
      </c>
      <c r="U51" s="93">
        <v>50.963000000000001</v>
      </c>
      <c r="V51" s="93">
        <v>42.426000000000002</v>
      </c>
      <c r="W51" s="93">
        <v>42.066000000000003</v>
      </c>
      <c r="X51" s="93">
        <v>46.941000000000003</v>
      </c>
      <c r="Y51" s="93">
        <v>48.177999999999997</v>
      </c>
      <c r="Z51" s="93">
        <v>48.188000000000002</v>
      </c>
      <c r="AA51" s="93">
        <v>48.844999999999999</v>
      </c>
      <c r="AB51" s="93">
        <v>54.749000000000002</v>
      </c>
      <c r="AC51" s="93">
        <v>54.744999999999997</v>
      </c>
      <c r="AD51" s="93">
        <v>56.761000000000003</v>
      </c>
      <c r="AE51" s="93">
        <v>67.864000000000004</v>
      </c>
      <c r="AF51" s="93">
        <v>85.343000000000004</v>
      </c>
      <c r="AG51" s="93">
        <v>103.22</v>
      </c>
      <c r="AH51" s="93">
        <v>117.288</v>
      </c>
      <c r="AI51" s="93">
        <v>134.303</v>
      </c>
      <c r="AJ51" s="93">
        <v>170.22800000000001</v>
      </c>
      <c r="AK51" s="93">
        <v>139.76300000000001</v>
      </c>
      <c r="AL51" s="131">
        <v>158.96899999999999</v>
      </c>
      <c r="AM51" s="2">
        <v>160.27000000000001</v>
      </c>
      <c r="AN51" s="2">
        <v>192.38399999999999</v>
      </c>
      <c r="AO51" s="2">
        <v>200.863</v>
      </c>
      <c r="AP51" s="2">
        <v>207.05099999999999</v>
      </c>
      <c r="AQ51" s="2">
        <v>214.87100000000001</v>
      </c>
      <c r="AR51" s="2">
        <v>224.22</v>
      </c>
      <c r="AS51" s="2">
        <v>227.28899999999999</v>
      </c>
      <c r="AT51" s="6">
        <v>2009</v>
      </c>
      <c r="AV51" s="104">
        <f t="shared" si="8"/>
        <v>2.5485051189620155E-3</v>
      </c>
      <c r="AX51" s="23" t="s">
        <v>85</v>
      </c>
      <c r="AY51" s="83">
        <f t="shared" ref="AY51:AY80" si="10">VLOOKUP(AX51,$A$3:$AM$186,39,FALSE)</f>
        <v>370.26900000000001</v>
      </c>
      <c r="AZ51" s="25">
        <f t="shared" ref="AZ51:AZ81" si="11">AY51/$AY$81</f>
        <v>0.1425363665620106</v>
      </c>
      <c r="BI51" s="98"/>
    </row>
    <row r="52" spans="1:61" ht="12" customHeight="1">
      <c r="A52" t="s">
        <v>111</v>
      </c>
      <c r="H52" s="93">
        <v>45.591000000000001</v>
      </c>
      <c r="I52" s="93">
        <v>54.764000000000003</v>
      </c>
      <c r="J52" s="93">
        <v>54.819000000000003</v>
      </c>
      <c r="K52" s="93">
        <v>47.914999999999999</v>
      </c>
      <c r="L52" s="93">
        <v>38.718000000000004</v>
      </c>
      <c r="M52" s="93">
        <v>47.801000000000002</v>
      </c>
      <c r="N52" s="93">
        <v>51.765000000000001</v>
      </c>
      <c r="O52" s="93">
        <v>57.89</v>
      </c>
      <c r="P52" s="93">
        <v>59.93</v>
      </c>
      <c r="Q52" s="93">
        <v>53.691000000000003</v>
      </c>
      <c r="R52" s="93">
        <v>38.244</v>
      </c>
      <c r="S52" s="93">
        <v>28.852</v>
      </c>
      <c r="T52" s="93">
        <v>19.577999999999999</v>
      </c>
      <c r="U52" s="93">
        <v>26.361000000000001</v>
      </c>
      <c r="V52" s="93">
        <v>30.073</v>
      </c>
      <c r="W52" s="93">
        <v>35.476999999999997</v>
      </c>
      <c r="X52" s="93">
        <v>35.314999999999998</v>
      </c>
      <c r="Y52" s="93">
        <v>35.286000000000001</v>
      </c>
      <c r="Z52" s="93">
        <v>42.115000000000002</v>
      </c>
      <c r="AA52" s="93">
        <v>35.591999999999999</v>
      </c>
      <c r="AB52" s="93">
        <v>37.305</v>
      </c>
      <c r="AC52" s="93">
        <v>40.585999999999999</v>
      </c>
      <c r="AD52" s="93">
        <v>45.988999999999997</v>
      </c>
      <c r="AE52" s="93">
        <v>59.466000000000001</v>
      </c>
      <c r="AF52" s="93">
        <v>75.795000000000002</v>
      </c>
      <c r="AG52" s="93">
        <v>99.173000000000002</v>
      </c>
      <c r="AH52" s="93">
        <v>122.696</v>
      </c>
      <c r="AI52" s="93">
        <v>170.61699999999999</v>
      </c>
      <c r="AJ52" s="93">
        <v>204.339</v>
      </c>
      <c r="AK52" s="93">
        <v>163.31700000000001</v>
      </c>
      <c r="AL52" s="131">
        <v>158.393</v>
      </c>
      <c r="AM52" s="2">
        <v>161.62899999999999</v>
      </c>
      <c r="AN52" s="2">
        <v>174.429</v>
      </c>
      <c r="AO52" s="2">
        <v>190.38800000000001</v>
      </c>
      <c r="AP52" s="2">
        <v>209.62</v>
      </c>
      <c r="AQ52" s="2">
        <v>231.15299999999999</v>
      </c>
      <c r="AR52" s="2">
        <v>254.99299999999999</v>
      </c>
      <c r="AS52" s="2">
        <v>280.91399999999999</v>
      </c>
      <c r="AT52" s="6">
        <v>2010</v>
      </c>
      <c r="AU52" t="s">
        <v>38</v>
      </c>
      <c r="AV52" s="104">
        <f t="shared" si="8"/>
        <v>2.5701150176122268E-3</v>
      </c>
      <c r="AX52" s="23" t="s">
        <v>100</v>
      </c>
      <c r="AY52" s="83">
        <f t="shared" si="10"/>
        <v>301.88</v>
      </c>
      <c r="AZ52" s="25">
        <f t="shared" si="11"/>
        <v>0.11620977812817104</v>
      </c>
      <c r="BI52" s="98"/>
    </row>
    <row r="53" spans="1:61" ht="12" customHeight="1">
      <c r="A53" t="s">
        <v>102</v>
      </c>
      <c r="H53" s="93">
        <v>20.652999999999999</v>
      </c>
      <c r="I53" s="93">
        <v>24.957000000000001</v>
      </c>
      <c r="J53" s="93">
        <v>24.814</v>
      </c>
      <c r="K53" s="93">
        <v>19.295000000000002</v>
      </c>
      <c r="L53" s="93">
        <v>19.888000000000002</v>
      </c>
      <c r="M53" s="93">
        <v>17.209</v>
      </c>
      <c r="N53" s="93">
        <v>25.818999999999999</v>
      </c>
      <c r="O53" s="93">
        <v>42.636000000000003</v>
      </c>
      <c r="P53" s="93">
        <v>33.732999999999997</v>
      </c>
      <c r="Q53" s="93">
        <v>41.631999999999998</v>
      </c>
      <c r="R53" s="93">
        <v>28.975000000000001</v>
      </c>
      <c r="S53" s="93">
        <v>34.545000000000002</v>
      </c>
      <c r="T53" s="93">
        <v>35.945</v>
      </c>
      <c r="U53" s="93">
        <v>34.819000000000003</v>
      </c>
      <c r="V53" s="93">
        <v>44.914999999999999</v>
      </c>
      <c r="W53" s="93">
        <v>53.655999999999999</v>
      </c>
      <c r="X53" s="93">
        <v>55.853000000000002</v>
      </c>
      <c r="Y53" s="93">
        <v>59.136000000000003</v>
      </c>
      <c r="Z53" s="93">
        <v>56.762999999999998</v>
      </c>
      <c r="AA53" s="93">
        <v>51.533999999999999</v>
      </c>
      <c r="AB53" s="93">
        <v>53.335000000000001</v>
      </c>
      <c r="AC53" s="93">
        <v>53.935000000000002</v>
      </c>
      <c r="AD53" s="93">
        <v>56.756</v>
      </c>
      <c r="AE53" s="93">
        <v>61.341999999999999</v>
      </c>
      <c r="AF53" s="93">
        <v>69.701999999999998</v>
      </c>
      <c r="AG53" s="93">
        <v>79.397000000000006</v>
      </c>
      <c r="AH53" s="93">
        <v>92.305999999999997</v>
      </c>
      <c r="AI53" s="93">
        <v>107.254</v>
      </c>
      <c r="AJ53" s="93">
        <v>126.874</v>
      </c>
      <c r="AK53" s="93">
        <v>126.98099999999999</v>
      </c>
      <c r="AL53" s="131">
        <v>153.54900000000001</v>
      </c>
      <c r="AM53" s="2">
        <v>152.83000000000001</v>
      </c>
      <c r="AN53" s="2">
        <v>167.846</v>
      </c>
      <c r="AO53" s="2">
        <v>181.37200000000001</v>
      </c>
      <c r="AP53" s="2">
        <v>195.60300000000001</v>
      </c>
      <c r="AQ53" s="2">
        <v>210.25399999999999</v>
      </c>
      <c r="AR53" s="2">
        <v>226.03800000000001</v>
      </c>
      <c r="AS53" s="2">
        <v>242.38399999999999</v>
      </c>
      <c r="AT53" s="6">
        <v>2010</v>
      </c>
      <c r="AU53" s="9" t="s">
        <v>27</v>
      </c>
      <c r="AV53" s="104">
        <f t="shared" si="8"/>
        <v>2.430199272046951E-3</v>
      </c>
      <c r="AX53" s="23" t="s">
        <v>108</v>
      </c>
      <c r="AY53" s="83">
        <f t="shared" si="10"/>
        <v>216.803</v>
      </c>
      <c r="AZ53" s="25">
        <f t="shared" si="11"/>
        <v>8.3459084826824778E-2</v>
      </c>
      <c r="BI53" s="98"/>
    </row>
    <row r="54" spans="1:61" ht="12" customHeight="1">
      <c r="A54" t="s">
        <v>107</v>
      </c>
      <c r="H54" s="93">
        <v>22.382999999999999</v>
      </c>
      <c r="I54" s="93">
        <v>23.297000000000001</v>
      </c>
      <c r="J54" s="93">
        <v>23.064</v>
      </c>
      <c r="K54" s="93">
        <v>22.317</v>
      </c>
      <c r="L54" s="93">
        <v>22.210999999999999</v>
      </c>
      <c r="M54" s="93">
        <v>22.379000000000001</v>
      </c>
      <c r="N54" s="93">
        <v>27.231999999999999</v>
      </c>
      <c r="O54" s="93">
        <v>36.284999999999997</v>
      </c>
      <c r="P54" s="93">
        <v>44.67</v>
      </c>
      <c r="Q54" s="93">
        <v>43.073</v>
      </c>
      <c r="R54" s="93">
        <v>44.676000000000002</v>
      </c>
      <c r="S54" s="93">
        <v>42.79</v>
      </c>
      <c r="T54" s="93">
        <v>40.624000000000002</v>
      </c>
      <c r="U54" s="93">
        <v>43.935000000000002</v>
      </c>
      <c r="V54" s="93">
        <v>51.768000000000001</v>
      </c>
      <c r="W54" s="93">
        <v>61.064</v>
      </c>
      <c r="X54" s="93">
        <v>67.798000000000002</v>
      </c>
      <c r="Y54" s="93">
        <v>67.686999999999998</v>
      </c>
      <c r="Z54" s="93">
        <v>55.600999999999999</v>
      </c>
      <c r="AA54" s="93">
        <v>57.622</v>
      </c>
      <c r="AB54" s="93">
        <v>53.098999999999997</v>
      </c>
      <c r="AC54" s="93">
        <v>52.124000000000002</v>
      </c>
      <c r="AD54" s="93">
        <v>60.932000000000002</v>
      </c>
      <c r="AE54" s="93">
        <v>81.001000000000005</v>
      </c>
      <c r="AF54" s="93">
        <v>99.863</v>
      </c>
      <c r="AG54" s="93">
        <v>111.675</v>
      </c>
      <c r="AH54" s="93">
        <v>107.88800000000001</v>
      </c>
      <c r="AI54" s="93">
        <v>131.577</v>
      </c>
      <c r="AJ54" s="93">
        <v>131.553</v>
      </c>
      <c r="AK54" s="93">
        <v>117.9</v>
      </c>
      <c r="AL54" s="131">
        <v>138.00299999999999</v>
      </c>
      <c r="AM54" s="2">
        <v>140.434</v>
      </c>
      <c r="AN54" s="2">
        <v>153.25200000000001</v>
      </c>
      <c r="AO54" s="2">
        <v>157.87700000000001</v>
      </c>
      <c r="AP54" s="2">
        <v>165.29</v>
      </c>
      <c r="AQ54" s="2">
        <v>170.059</v>
      </c>
      <c r="AR54" s="2">
        <v>175.745</v>
      </c>
      <c r="AS54" s="2">
        <v>180.84399999999999</v>
      </c>
      <c r="AT54" s="6">
        <v>2009</v>
      </c>
      <c r="AU54" s="9" t="s">
        <v>32</v>
      </c>
      <c r="AV54" s="104">
        <f t="shared" si="8"/>
        <v>2.2330864658158837E-3</v>
      </c>
      <c r="AX54" s="23" t="s">
        <v>109</v>
      </c>
      <c r="AY54" s="83">
        <f t="shared" si="10"/>
        <v>174.86600000000001</v>
      </c>
      <c r="AZ54" s="25">
        <f t="shared" si="11"/>
        <v>6.7315287737381602E-2</v>
      </c>
    </row>
    <row r="55" spans="1:61" ht="12" customHeight="1">
      <c r="A55" t="s">
        <v>112</v>
      </c>
      <c r="H55" s="93" t="s">
        <v>241</v>
      </c>
      <c r="I55" s="93" t="s">
        <v>241</v>
      </c>
      <c r="J55" s="93" t="s">
        <v>241</v>
      </c>
      <c r="K55" s="93" t="s">
        <v>241</v>
      </c>
      <c r="L55" s="93" t="s">
        <v>241</v>
      </c>
      <c r="M55" s="93" t="s">
        <v>241</v>
      </c>
      <c r="N55" s="93" t="s">
        <v>241</v>
      </c>
      <c r="O55" s="93" t="s">
        <v>241</v>
      </c>
      <c r="P55" s="93" t="s">
        <v>241</v>
      </c>
      <c r="Q55" s="93" t="s">
        <v>241</v>
      </c>
      <c r="R55" s="93" t="s">
        <v>241</v>
      </c>
      <c r="S55" s="93" t="s">
        <v>241</v>
      </c>
      <c r="T55" s="93">
        <v>20.783999999999999</v>
      </c>
      <c r="U55" s="93">
        <v>33.866</v>
      </c>
      <c r="V55" s="93">
        <v>36.755000000000003</v>
      </c>
      <c r="W55" s="93">
        <v>37.009</v>
      </c>
      <c r="X55" s="93">
        <v>44.558999999999997</v>
      </c>
      <c r="Y55" s="93">
        <v>50.152000000000001</v>
      </c>
      <c r="Z55" s="93">
        <v>41.883000000000003</v>
      </c>
      <c r="AA55" s="93">
        <v>31.581</v>
      </c>
      <c r="AB55" s="93">
        <v>31.262</v>
      </c>
      <c r="AC55" s="93">
        <v>38.009</v>
      </c>
      <c r="AD55" s="93">
        <v>42.393000000000001</v>
      </c>
      <c r="AE55" s="93">
        <v>50.133000000000003</v>
      </c>
      <c r="AF55" s="93">
        <v>64.884</v>
      </c>
      <c r="AG55" s="93">
        <v>86.183000000000007</v>
      </c>
      <c r="AH55" s="93">
        <v>107.753</v>
      </c>
      <c r="AI55" s="93">
        <v>142.71899999999999</v>
      </c>
      <c r="AJ55" s="93">
        <v>180.11600000000001</v>
      </c>
      <c r="AK55" s="93">
        <v>117.404</v>
      </c>
      <c r="AL55" s="131">
        <v>136.56100000000001</v>
      </c>
      <c r="AM55" s="2">
        <v>136.416</v>
      </c>
      <c r="AN55" s="2">
        <v>157.61099999999999</v>
      </c>
      <c r="AO55" s="2">
        <v>171.37100000000001</v>
      </c>
      <c r="AP55" s="2">
        <v>175.542</v>
      </c>
      <c r="AQ55" s="2">
        <v>179.30199999999999</v>
      </c>
      <c r="AR55" s="2">
        <v>192.488</v>
      </c>
      <c r="AS55" s="2">
        <v>213.31100000000001</v>
      </c>
      <c r="AT55" s="6">
        <v>2009</v>
      </c>
      <c r="AU55" t="s">
        <v>38</v>
      </c>
      <c r="AV55" s="104">
        <f t="shared" si="8"/>
        <v>2.1691949479523448E-3</v>
      </c>
      <c r="AX55" s="23" t="s">
        <v>111</v>
      </c>
      <c r="AY55" s="83">
        <f t="shared" si="10"/>
        <v>161.62899999999999</v>
      </c>
      <c r="AZ55" s="25">
        <f t="shared" si="11"/>
        <v>6.2219657576116853E-2</v>
      </c>
    </row>
    <row r="56" spans="1:61" ht="12" customHeight="1">
      <c r="A56" t="s">
        <v>104</v>
      </c>
      <c r="H56" s="93">
        <v>22.686</v>
      </c>
      <c r="I56" s="93">
        <v>23.263999999999999</v>
      </c>
      <c r="J56" s="93">
        <v>23.692</v>
      </c>
      <c r="K56" s="93">
        <v>21.501000000000001</v>
      </c>
      <c r="L56" s="93">
        <v>20.846</v>
      </c>
      <c r="M56" s="93">
        <v>21.11</v>
      </c>
      <c r="N56" s="93">
        <v>24.315999999999999</v>
      </c>
      <c r="O56" s="93">
        <v>26.724</v>
      </c>
      <c r="P56" s="93">
        <v>29.244</v>
      </c>
      <c r="Q56" s="93">
        <v>29.855</v>
      </c>
      <c r="R56" s="93">
        <v>33.834000000000003</v>
      </c>
      <c r="S56" s="93">
        <v>34.216000000000001</v>
      </c>
      <c r="T56" s="93">
        <v>38.131999999999998</v>
      </c>
      <c r="U56" s="93">
        <v>39.505000000000003</v>
      </c>
      <c r="V56" s="93">
        <v>42.484000000000002</v>
      </c>
      <c r="W56" s="93">
        <v>45.720999999999997</v>
      </c>
      <c r="X56" s="93">
        <v>46.601999999999997</v>
      </c>
      <c r="Y56" s="93">
        <v>47.19</v>
      </c>
      <c r="Z56" s="93">
        <v>48.755000000000003</v>
      </c>
      <c r="AA56" s="93">
        <v>49.085000000000001</v>
      </c>
      <c r="AB56" s="93">
        <v>47.377000000000002</v>
      </c>
      <c r="AC56" s="93">
        <v>53.43</v>
      </c>
      <c r="AD56" s="93">
        <v>66.816999999999993</v>
      </c>
      <c r="AE56" s="93">
        <v>83.983999999999995</v>
      </c>
      <c r="AF56" s="93">
        <v>102.702</v>
      </c>
      <c r="AG56" s="93">
        <v>110.134</v>
      </c>
      <c r="AH56" s="93">
        <v>112.791</v>
      </c>
      <c r="AI56" s="93">
        <v>137.89699999999999</v>
      </c>
      <c r="AJ56" s="93">
        <v>156.71199999999999</v>
      </c>
      <c r="AK56" s="93">
        <v>129.339</v>
      </c>
      <c r="AL56" s="131">
        <v>132.27600000000001</v>
      </c>
      <c r="AM56" s="2">
        <v>128.96</v>
      </c>
      <c r="AN56" s="2">
        <v>133.67699999999999</v>
      </c>
      <c r="AO56" s="2">
        <v>140.05099999999999</v>
      </c>
      <c r="AP56" s="2">
        <v>147.298</v>
      </c>
      <c r="AQ56" s="2">
        <v>155.255</v>
      </c>
      <c r="AR56" s="2">
        <v>163.816</v>
      </c>
      <c r="AS56" s="2">
        <v>171.83600000000001</v>
      </c>
      <c r="AT56" s="6">
        <v>2009</v>
      </c>
      <c r="AU56" s="9" t="s">
        <v>28</v>
      </c>
      <c r="AV56" s="104">
        <f t="shared" si="8"/>
        <v>2.0506346798611192E-3</v>
      </c>
      <c r="AX56" s="23" t="s">
        <v>112</v>
      </c>
      <c r="AY56" s="83">
        <f t="shared" si="10"/>
        <v>136.416</v>
      </c>
      <c r="AZ56" s="25">
        <f t="shared" si="11"/>
        <v>5.251382368203452E-2</v>
      </c>
    </row>
    <row r="57" spans="1:61" ht="12" customHeight="1">
      <c r="A57" t="s">
        <v>113</v>
      </c>
      <c r="H57" s="93" t="s">
        <v>241</v>
      </c>
      <c r="I57" s="93" t="s">
        <v>241</v>
      </c>
      <c r="J57" s="93" t="s">
        <v>241</v>
      </c>
      <c r="K57" s="93" t="s">
        <v>241</v>
      </c>
      <c r="L57" s="93" t="s">
        <v>241</v>
      </c>
      <c r="M57" s="93" t="s">
        <v>241</v>
      </c>
      <c r="N57" s="93" t="s">
        <v>241</v>
      </c>
      <c r="O57" s="93" t="s">
        <v>241</v>
      </c>
      <c r="P57" s="93" t="s">
        <v>241</v>
      </c>
      <c r="Q57" s="93" t="s">
        <v>241</v>
      </c>
      <c r="R57" s="93" t="s">
        <v>241</v>
      </c>
      <c r="S57" s="93" t="s">
        <v>241</v>
      </c>
      <c r="T57" s="93">
        <v>2.875</v>
      </c>
      <c r="U57" s="93">
        <v>5.1520000000000001</v>
      </c>
      <c r="V57" s="93">
        <v>11.648999999999999</v>
      </c>
      <c r="W57" s="93">
        <v>16.594000000000001</v>
      </c>
      <c r="X57" s="93">
        <v>20.893000000000001</v>
      </c>
      <c r="Y57" s="93">
        <v>22.129000000000001</v>
      </c>
      <c r="Z57" s="93">
        <v>21.623000000000001</v>
      </c>
      <c r="AA57" s="93">
        <v>16.954999999999998</v>
      </c>
      <c r="AB57" s="93">
        <v>18.274999999999999</v>
      </c>
      <c r="AC57" s="93">
        <v>22.135000000000002</v>
      </c>
      <c r="AD57" s="93">
        <v>24.599</v>
      </c>
      <c r="AE57" s="93">
        <v>30.847999999999999</v>
      </c>
      <c r="AF57" s="93">
        <v>43.152000000000001</v>
      </c>
      <c r="AG57" s="93">
        <v>57.124000000000002</v>
      </c>
      <c r="AH57" s="93">
        <v>81.003</v>
      </c>
      <c r="AI57" s="93">
        <v>103.142</v>
      </c>
      <c r="AJ57" s="93">
        <v>135.22900000000001</v>
      </c>
      <c r="AK57" s="93">
        <v>113.62</v>
      </c>
      <c r="AL57" s="131">
        <v>129.75700000000001</v>
      </c>
      <c r="AM57" s="2">
        <v>138.429</v>
      </c>
      <c r="AN57" s="2">
        <v>168.78899999999999</v>
      </c>
      <c r="AO57" s="2">
        <v>186.7</v>
      </c>
      <c r="AP57" s="2">
        <v>204.10599999999999</v>
      </c>
      <c r="AQ57" s="2">
        <v>225.56700000000001</v>
      </c>
      <c r="AR57" s="2">
        <v>252.27600000000001</v>
      </c>
      <c r="AS57" s="2">
        <v>289.70499999999998</v>
      </c>
      <c r="AT57" s="6">
        <v>2010</v>
      </c>
      <c r="AU57" t="s">
        <v>38</v>
      </c>
      <c r="AV57" s="104">
        <f t="shared" si="8"/>
        <v>2.2012043121781549E-3</v>
      </c>
      <c r="AX57" s="23" t="s">
        <v>113</v>
      </c>
      <c r="AY57" s="83">
        <f t="shared" si="10"/>
        <v>138.429</v>
      </c>
      <c r="AZ57" s="25">
        <f t="shared" si="11"/>
        <v>5.3288735181213027E-2</v>
      </c>
    </row>
    <row r="58" spans="1:61" ht="12" customHeight="1">
      <c r="A58" t="s">
        <v>114</v>
      </c>
      <c r="H58" s="93">
        <v>7.8289999999999997</v>
      </c>
      <c r="I58" s="93">
        <v>8.6609999999999996</v>
      </c>
      <c r="J58" s="93">
        <v>7.5970000000000004</v>
      </c>
      <c r="K58" s="93">
        <v>6.468</v>
      </c>
      <c r="L58" s="93">
        <v>6.7039999999999997</v>
      </c>
      <c r="M58" s="93">
        <v>6.2720000000000002</v>
      </c>
      <c r="N58" s="93">
        <v>4.95</v>
      </c>
      <c r="O58" s="93">
        <v>5.2160000000000002</v>
      </c>
      <c r="P58" s="93">
        <v>5.0039999999999996</v>
      </c>
      <c r="Q58" s="93">
        <v>5.2880000000000003</v>
      </c>
      <c r="R58" s="93">
        <v>7.36</v>
      </c>
      <c r="S58" s="93">
        <v>6.8840000000000003</v>
      </c>
      <c r="T58" s="93">
        <v>7.6459999999999999</v>
      </c>
      <c r="U58" s="93">
        <v>7.157</v>
      </c>
      <c r="V58" s="93">
        <v>7.3739999999999997</v>
      </c>
      <c r="W58" s="93">
        <v>8.1379999999999999</v>
      </c>
      <c r="X58" s="93">
        <v>9.0589999999999993</v>
      </c>
      <c r="Y58" s="93">
        <v>11.298</v>
      </c>
      <c r="Z58" s="93">
        <v>10.255000000000001</v>
      </c>
      <c r="AA58" s="93">
        <v>12.393000000000001</v>
      </c>
      <c r="AB58" s="93">
        <v>17.760000000000002</v>
      </c>
      <c r="AC58" s="93">
        <v>17.538</v>
      </c>
      <c r="AD58" s="93">
        <v>19.363</v>
      </c>
      <c r="AE58" s="93">
        <v>23.533999999999999</v>
      </c>
      <c r="AF58" s="93">
        <v>31.675000000000001</v>
      </c>
      <c r="AG58" s="93">
        <v>43.04</v>
      </c>
      <c r="AH58" s="93">
        <v>60.497</v>
      </c>
      <c r="AI58" s="93">
        <v>80.751000000000005</v>
      </c>
      <c r="AJ58" s="93">
        <v>110.712</v>
      </c>
      <c r="AK58" s="93">
        <v>98.313000000000002</v>
      </c>
      <c r="AL58" s="131">
        <v>126.518</v>
      </c>
      <c r="AM58" s="2">
        <v>129.48500000000001</v>
      </c>
      <c r="AN58" s="2">
        <v>194.27</v>
      </c>
      <c r="AO58" s="2">
        <v>211.851</v>
      </c>
      <c r="AP58" s="2">
        <v>216.24299999999999</v>
      </c>
      <c r="AQ58" s="2">
        <v>224.30199999999999</v>
      </c>
      <c r="AR58" s="2">
        <v>234.82300000000001</v>
      </c>
      <c r="AS58" s="2">
        <v>243.15199999999999</v>
      </c>
      <c r="AT58" s="6">
        <v>2009</v>
      </c>
      <c r="AU58" t="s">
        <v>42</v>
      </c>
      <c r="AV58" s="104">
        <f t="shared" si="8"/>
        <v>2.0589828747039161E-3</v>
      </c>
      <c r="AX58" s="23" t="s">
        <v>114</v>
      </c>
      <c r="AY58" s="83">
        <f t="shared" si="10"/>
        <v>129.48500000000001</v>
      </c>
      <c r="AZ58" s="25">
        <f t="shared" si="11"/>
        <v>4.9845710616557008E-2</v>
      </c>
    </row>
    <row r="59" spans="1:61" ht="12" customHeight="1">
      <c r="A59" t="s">
        <v>115</v>
      </c>
      <c r="H59" s="93">
        <v>28.724</v>
      </c>
      <c r="I59" s="93">
        <v>25.248999999999999</v>
      </c>
      <c r="J59" s="93">
        <v>21.582999999999998</v>
      </c>
      <c r="K59" s="93">
        <v>20.317</v>
      </c>
      <c r="L59" s="93">
        <v>21.457000000000001</v>
      </c>
      <c r="M59" s="93">
        <v>21.54</v>
      </c>
      <c r="N59" s="93">
        <v>17.376000000000001</v>
      </c>
      <c r="O59" s="93">
        <v>20.817</v>
      </c>
      <c r="P59" s="93">
        <v>19.280999999999999</v>
      </c>
      <c r="Q59" s="93">
        <v>23.855</v>
      </c>
      <c r="R59" s="93">
        <v>18.292999999999999</v>
      </c>
      <c r="S59" s="93">
        <v>10.826000000000001</v>
      </c>
      <c r="T59" s="93">
        <v>19.866</v>
      </c>
      <c r="U59" s="93">
        <v>23.995999999999999</v>
      </c>
      <c r="V59" s="93">
        <v>24.795999999999999</v>
      </c>
      <c r="W59" s="93">
        <v>27.189</v>
      </c>
      <c r="X59" s="93">
        <v>31.492000000000001</v>
      </c>
      <c r="Y59" s="93">
        <v>30.35</v>
      </c>
      <c r="Z59" s="93">
        <v>25.943999999999999</v>
      </c>
      <c r="AA59" s="93">
        <v>30.123000000000001</v>
      </c>
      <c r="AB59" s="93">
        <v>37.720999999999997</v>
      </c>
      <c r="AC59" s="93">
        <v>34.886000000000003</v>
      </c>
      <c r="AD59" s="93">
        <v>38.134999999999998</v>
      </c>
      <c r="AE59" s="93">
        <v>47.844000000000001</v>
      </c>
      <c r="AF59" s="93">
        <v>59.439</v>
      </c>
      <c r="AG59" s="93">
        <v>80.805999999999997</v>
      </c>
      <c r="AH59" s="93">
        <v>101.559</v>
      </c>
      <c r="AI59" s="93">
        <v>114.67700000000001</v>
      </c>
      <c r="AJ59" s="93">
        <v>148.77000000000001</v>
      </c>
      <c r="AK59" s="93">
        <v>109.46299999999999</v>
      </c>
      <c r="AL59" s="131">
        <v>117.316</v>
      </c>
      <c r="AM59" s="2">
        <v>131.315</v>
      </c>
      <c r="AN59" s="2">
        <v>172.77799999999999</v>
      </c>
      <c r="AO59" s="2">
        <v>185.49600000000001</v>
      </c>
      <c r="AP59" s="2">
        <v>190.78200000000001</v>
      </c>
      <c r="AQ59" s="2">
        <v>202.88</v>
      </c>
      <c r="AR59" s="2">
        <v>217.946</v>
      </c>
      <c r="AS59" s="2">
        <v>235.16200000000001</v>
      </c>
      <c r="AT59" s="6">
        <v>2009</v>
      </c>
      <c r="AU59" t="s">
        <v>42</v>
      </c>
      <c r="AV59" s="104">
        <f t="shared" si="8"/>
        <v>2.0880822967273794E-3</v>
      </c>
      <c r="AX59" s="23" t="s">
        <v>115</v>
      </c>
      <c r="AY59" s="83">
        <f t="shared" si="10"/>
        <v>131.315</v>
      </c>
      <c r="AZ59" s="25">
        <f t="shared" si="11"/>
        <v>5.055017561581019E-2</v>
      </c>
    </row>
    <row r="60" spans="1:61" ht="12" customHeight="1">
      <c r="A60" t="s">
        <v>116</v>
      </c>
      <c r="H60" s="93">
        <v>19.507000000000001</v>
      </c>
      <c r="I60" s="93">
        <v>19.010999999999999</v>
      </c>
      <c r="J60" s="93">
        <v>17.408000000000001</v>
      </c>
      <c r="K60" s="93">
        <v>18.242999999999999</v>
      </c>
      <c r="L60" s="93">
        <v>20.741</v>
      </c>
      <c r="M60" s="93">
        <v>21.337</v>
      </c>
      <c r="N60" s="93">
        <v>22.37</v>
      </c>
      <c r="O60" s="93">
        <v>24.678999999999998</v>
      </c>
      <c r="P60" s="93">
        <v>26.637</v>
      </c>
      <c r="Q60" s="93">
        <v>29.344000000000001</v>
      </c>
      <c r="R60" s="93">
        <v>30.497</v>
      </c>
      <c r="S60" s="93">
        <v>31.431999999999999</v>
      </c>
      <c r="T60" s="93">
        <v>31.439</v>
      </c>
      <c r="U60" s="93">
        <v>32.954000000000001</v>
      </c>
      <c r="V60" s="93">
        <v>35.802</v>
      </c>
      <c r="W60" s="93">
        <v>39.58</v>
      </c>
      <c r="X60" s="93">
        <v>41.515999999999998</v>
      </c>
      <c r="Y60" s="93">
        <v>43.387999999999998</v>
      </c>
      <c r="Z60" s="93">
        <v>44.756999999999998</v>
      </c>
      <c r="AA60" s="93">
        <v>46.529000000000003</v>
      </c>
      <c r="AB60" s="93">
        <v>47.048000000000002</v>
      </c>
      <c r="AC60" s="93">
        <v>47.194000000000003</v>
      </c>
      <c r="AD60" s="93">
        <v>49.56</v>
      </c>
      <c r="AE60" s="93">
        <v>54.475999999999999</v>
      </c>
      <c r="AF60" s="93">
        <v>59.12</v>
      </c>
      <c r="AG60" s="93">
        <v>61.127000000000002</v>
      </c>
      <c r="AH60" s="93">
        <v>65.203999999999994</v>
      </c>
      <c r="AI60" s="93">
        <v>73.968999999999994</v>
      </c>
      <c r="AJ60" s="93">
        <v>84.462000000000003</v>
      </c>
      <c r="AK60" s="93">
        <v>94.733000000000004</v>
      </c>
      <c r="AL60" s="131">
        <v>105.402</v>
      </c>
      <c r="AM60" s="2">
        <v>104.919</v>
      </c>
      <c r="AN60" s="2">
        <v>115.387</v>
      </c>
      <c r="AO60" s="2">
        <v>126.414</v>
      </c>
      <c r="AP60" s="2">
        <v>137.61699999999999</v>
      </c>
      <c r="AQ60" s="2">
        <v>150.072</v>
      </c>
      <c r="AR60" s="2">
        <v>163.67599999999999</v>
      </c>
      <c r="AS60" s="2">
        <v>178.179</v>
      </c>
      <c r="AT60" s="6">
        <v>2009</v>
      </c>
      <c r="AU60" t="s">
        <v>44</v>
      </c>
      <c r="AV60" s="104">
        <f t="shared" si="8"/>
        <v>1.6683509613550614E-3</v>
      </c>
      <c r="AX60" s="23" t="s">
        <v>116</v>
      </c>
      <c r="AY60" s="83">
        <f t="shared" si="10"/>
        <v>104.919</v>
      </c>
      <c r="AZ60" s="25">
        <f t="shared" si="11"/>
        <v>4.0388941670298058E-2</v>
      </c>
    </row>
    <row r="61" spans="1:61" ht="12" customHeight="1">
      <c r="A61" t="s">
        <v>117</v>
      </c>
      <c r="H61" s="93">
        <v>27.847000000000001</v>
      </c>
      <c r="I61" s="93">
        <v>13.875</v>
      </c>
      <c r="J61" s="93">
        <v>18.405000000000001</v>
      </c>
      <c r="K61" s="93">
        <v>27.725999999999999</v>
      </c>
      <c r="L61" s="93">
        <v>48.177</v>
      </c>
      <c r="M61" s="93">
        <v>14.999000000000001</v>
      </c>
      <c r="N61" s="93">
        <v>33.872999999999998</v>
      </c>
      <c r="O61" s="93">
        <v>42.045000000000002</v>
      </c>
      <c r="P61" s="93">
        <v>23.234000000000002</v>
      </c>
      <c r="Q61" s="93">
        <v>6.2930000000000001</v>
      </c>
      <c r="R61" s="93">
        <v>6.4720000000000004</v>
      </c>
      <c r="S61" s="93">
        <v>7.6420000000000003</v>
      </c>
      <c r="T61" s="93">
        <v>9.8670000000000009</v>
      </c>
      <c r="U61" s="93">
        <v>13.180999999999999</v>
      </c>
      <c r="V61" s="93">
        <v>16.279</v>
      </c>
      <c r="W61" s="93">
        <v>20.797999999999998</v>
      </c>
      <c r="X61" s="93">
        <v>24.692</v>
      </c>
      <c r="Y61" s="93">
        <v>26.891999999999999</v>
      </c>
      <c r="Z61" s="93">
        <v>27.234000000000002</v>
      </c>
      <c r="AA61" s="93">
        <v>28.702000000000002</v>
      </c>
      <c r="AB61" s="93">
        <v>31.175999999999998</v>
      </c>
      <c r="AC61" s="93">
        <v>32.524000000000001</v>
      </c>
      <c r="AD61" s="93">
        <v>35.097000000000001</v>
      </c>
      <c r="AE61" s="93">
        <v>39.563000000000002</v>
      </c>
      <c r="AF61" s="93">
        <v>45.451999999999998</v>
      </c>
      <c r="AG61" s="93">
        <v>52.930999999999997</v>
      </c>
      <c r="AH61" s="93">
        <v>60.933</v>
      </c>
      <c r="AI61" s="93">
        <v>71.111999999999995</v>
      </c>
      <c r="AJ61" s="93">
        <v>90.302000000000007</v>
      </c>
      <c r="AK61" s="93">
        <v>93.168999999999997</v>
      </c>
      <c r="AL61" s="131">
        <v>101.98699999999999</v>
      </c>
      <c r="AM61" s="2">
        <v>103.574</v>
      </c>
      <c r="AN61" s="2">
        <v>118.56699999999999</v>
      </c>
      <c r="AO61" s="2">
        <v>128.50800000000001</v>
      </c>
      <c r="AP61" s="2">
        <v>143.27199999999999</v>
      </c>
      <c r="AQ61" s="2">
        <v>159.30099999999999</v>
      </c>
      <c r="AR61" s="2">
        <v>176.31200000000001</v>
      </c>
      <c r="AS61" s="2">
        <v>194.34100000000001</v>
      </c>
      <c r="AT61" s="6">
        <v>2010</v>
      </c>
      <c r="AU61" t="s">
        <v>44</v>
      </c>
      <c r="AV61" s="104">
        <f t="shared" si="8"/>
        <v>1.6469636812339913E-3</v>
      </c>
      <c r="AX61" s="23" t="s">
        <v>117</v>
      </c>
      <c r="AY61" s="83">
        <f t="shared" si="10"/>
        <v>103.574</v>
      </c>
      <c r="AZ61" s="25">
        <f t="shared" si="11"/>
        <v>3.9871179143524539E-2</v>
      </c>
    </row>
    <row r="62" spans="1:61" ht="12" customHeight="1">
      <c r="A62" t="s">
        <v>105</v>
      </c>
      <c r="H62" s="93">
        <v>18.821000000000002</v>
      </c>
      <c r="I62" s="93">
        <v>15.28</v>
      </c>
      <c r="J62" s="93">
        <v>15.423999999999999</v>
      </c>
      <c r="K62" s="93">
        <v>13.942</v>
      </c>
      <c r="L62" s="93">
        <v>12.750999999999999</v>
      </c>
      <c r="M62" s="93">
        <v>12.87</v>
      </c>
      <c r="N62" s="93">
        <v>16.994</v>
      </c>
      <c r="O62" s="93">
        <v>18.745999999999999</v>
      </c>
      <c r="P62" s="93">
        <v>22.199000000000002</v>
      </c>
      <c r="Q62" s="93">
        <v>22.847999999999999</v>
      </c>
      <c r="R62" s="93">
        <v>25.82</v>
      </c>
      <c r="S62" s="93">
        <v>27.837</v>
      </c>
      <c r="T62" s="93">
        <v>28.451000000000001</v>
      </c>
      <c r="U62" s="93">
        <v>26.802</v>
      </c>
      <c r="V62" s="93">
        <v>30.352</v>
      </c>
      <c r="W62" s="93">
        <v>32.984999999999999</v>
      </c>
      <c r="X62" s="93">
        <v>36.639000000000003</v>
      </c>
      <c r="Y62" s="93">
        <v>33.414000000000001</v>
      </c>
      <c r="Z62" s="93">
        <v>40.021999999999998</v>
      </c>
      <c r="AA62" s="93">
        <v>39.734000000000002</v>
      </c>
      <c r="AB62" s="93">
        <v>37.021999999999998</v>
      </c>
      <c r="AC62" s="93">
        <v>37.725000000000001</v>
      </c>
      <c r="AD62" s="93">
        <v>40.417999999999999</v>
      </c>
      <c r="AE62" s="93">
        <v>49.823</v>
      </c>
      <c r="AF62" s="93">
        <v>56.948</v>
      </c>
      <c r="AG62" s="93">
        <v>59.524000000000001</v>
      </c>
      <c r="AH62" s="93">
        <v>65.64</v>
      </c>
      <c r="AI62" s="93">
        <v>75.222999999999999</v>
      </c>
      <c r="AJ62" s="93">
        <v>88.879000000000005</v>
      </c>
      <c r="AK62" s="93">
        <v>91.373999999999995</v>
      </c>
      <c r="AL62" s="131">
        <v>91.701999999999998</v>
      </c>
      <c r="AM62" s="2">
        <v>103.482</v>
      </c>
      <c r="AN62" s="2">
        <v>100.32299999999999</v>
      </c>
      <c r="AO62" s="2">
        <v>107.533</v>
      </c>
      <c r="AP62" s="2">
        <v>115.408</v>
      </c>
      <c r="AQ62" s="2">
        <v>123.806</v>
      </c>
      <c r="AR62" s="2">
        <v>133.53399999999999</v>
      </c>
      <c r="AS62" s="2">
        <v>143.36199999999999</v>
      </c>
      <c r="AT62" s="6">
        <v>2009</v>
      </c>
      <c r="AU62" s="9" t="s">
        <v>28</v>
      </c>
      <c r="AV62" s="104">
        <f t="shared" si="8"/>
        <v>1.6455007594710631E-3</v>
      </c>
      <c r="AX62" s="23" t="s">
        <v>118</v>
      </c>
      <c r="AY62" s="83">
        <f t="shared" si="10"/>
        <v>60.588999999999999</v>
      </c>
      <c r="AZ62" s="25">
        <f t="shared" si="11"/>
        <v>2.3323950732104661E-2</v>
      </c>
    </row>
    <row r="63" spans="1:61" ht="12" customHeight="1">
      <c r="A63" t="s">
        <v>122</v>
      </c>
      <c r="H63" s="93" t="s">
        <v>241</v>
      </c>
      <c r="I63" s="93" t="s">
        <v>241</v>
      </c>
      <c r="J63" s="93" t="s">
        <v>241</v>
      </c>
      <c r="K63" s="93" t="s">
        <v>241</v>
      </c>
      <c r="L63" s="93" t="s">
        <v>241</v>
      </c>
      <c r="M63" s="93" t="s">
        <v>241</v>
      </c>
      <c r="N63" s="93" t="s">
        <v>241</v>
      </c>
      <c r="O63" s="93" t="s">
        <v>241</v>
      </c>
      <c r="P63" s="93" t="s">
        <v>241</v>
      </c>
      <c r="Q63" s="93" t="s">
        <v>241</v>
      </c>
      <c r="R63" s="93" t="s">
        <v>241</v>
      </c>
      <c r="S63" s="93" t="s">
        <v>241</v>
      </c>
      <c r="T63" s="93" t="s">
        <v>241</v>
      </c>
      <c r="U63" s="93">
        <v>13.414999999999999</v>
      </c>
      <c r="V63" s="93">
        <v>15.478999999999999</v>
      </c>
      <c r="W63" s="93">
        <v>19.594999999999999</v>
      </c>
      <c r="X63" s="93">
        <v>21.161999999999999</v>
      </c>
      <c r="Y63" s="93">
        <v>21.4</v>
      </c>
      <c r="Z63" s="93">
        <v>22.385000000000002</v>
      </c>
      <c r="AA63" s="93">
        <v>20.521999999999998</v>
      </c>
      <c r="AB63" s="93">
        <v>20.481999999999999</v>
      </c>
      <c r="AC63" s="93">
        <v>21.117000000000001</v>
      </c>
      <c r="AD63" s="93">
        <v>24.538</v>
      </c>
      <c r="AE63" s="93">
        <v>33.341999999999999</v>
      </c>
      <c r="AF63" s="93">
        <v>42.241999999999997</v>
      </c>
      <c r="AG63" s="93">
        <v>47.975999999999999</v>
      </c>
      <c r="AH63" s="93">
        <v>55.996000000000002</v>
      </c>
      <c r="AI63" s="93">
        <v>75.272000000000006</v>
      </c>
      <c r="AJ63" s="93">
        <v>94.944999999999993</v>
      </c>
      <c r="AK63" s="93">
        <v>87.816000000000003</v>
      </c>
      <c r="AL63" s="131">
        <v>86.262</v>
      </c>
      <c r="AM63" s="2">
        <v>87.45</v>
      </c>
      <c r="AN63" s="2">
        <v>95.177000000000007</v>
      </c>
      <c r="AO63" s="2">
        <v>100.649</v>
      </c>
      <c r="AP63" s="2">
        <v>105.952</v>
      </c>
      <c r="AQ63" s="2">
        <v>111.19</v>
      </c>
      <c r="AR63" s="2">
        <v>117.759</v>
      </c>
      <c r="AS63" s="2">
        <v>124.227</v>
      </c>
      <c r="AT63" s="6">
        <v>2010</v>
      </c>
      <c r="AV63" s="104">
        <f t="shared" si="8"/>
        <v>1.3905707409573112E-3</v>
      </c>
      <c r="AX63" s="23" t="s">
        <v>119</v>
      </c>
      <c r="AY63" s="83">
        <f t="shared" si="10"/>
        <v>55.62</v>
      </c>
      <c r="AZ63" s="25">
        <f t="shared" si="11"/>
        <v>2.141111653467892E-2</v>
      </c>
    </row>
    <row r="64" spans="1:61" ht="12" customHeight="1">
      <c r="A64" t="s">
        <v>124</v>
      </c>
      <c r="H64" s="93">
        <v>5.0030000000000001</v>
      </c>
      <c r="I64" s="93">
        <v>4.6820000000000004</v>
      </c>
      <c r="J64" s="93">
        <v>4.6820000000000004</v>
      </c>
      <c r="K64" s="93">
        <v>4.88</v>
      </c>
      <c r="L64" s="93">
        <v>5.173</v>
      </c>
      <c r="M64" s="93">
        <v>6.3730000000000002</v>
      </c>
      <c r="N64" s="93">
        <v>5.9660000000000002</v>
      </c>
      <c r="O64" s="93">
        <v>6.82</v>
      </c>
      <c r="P64" s="93">
        <v>7.3979999999999997</v>
      </c>
      <c r="Q64" s="93">
        <v>8.6059999999999999</v>
      </c>
      <c r="R64" s="93">
        <v>9.4730000000000008</v>
      </c>
      <c r="S64" s="93">
        <v>9.1829999999999998</v>
      </c>
      <c r="T64" s="93">
        <v>7.08</v>
      </c>
      <c r="U64" s="93">
        <v>5.1390000000000002</v>
      </c>
      <c r="V64" s="93">
        <v>3.742</v>
      </c>
      <c r="W64" s="93">
        <v>4.67</v>
      </c>
      <c r="X64" s="93">
        <v>6.024</v>
      </c>
      <c r="Y64" s="93">
        <v>7.0739999999999998</v>
      </c>
      <c r="Z64" s="93">
        <v>5.9969999999999999</v>
      </c>
      <c r="AA64" s="93">
        <v>5.6710000000000003</v>
      </c>
      <c r="AB64" s="93">
        <v>8.42</v>
      </c>
      <c r="AC64" s="93">
        <v>8.2360000000000007</v>
      </c>
      <c r="AD64" s="93">
        <v>10.494999999999999</v>
      </c>
      <c r="AE64" s="93">
        <v>12.863</v>
      </c>
      <c r="AF64" s="93">
        <v>18.248999999999999</v>
      </c>
      <c r="AG64" s="93">
        <v>28.233000000000001</v>
      </c>
      <c r="AH64" s="93">
        <v>41.793999999999997</v>
      </c>
      <c r="AI64" s="93">
        <v>60.448999999999998</v>
      </c>
      <c r="AJ64" s="93">
        <v>84.177999999999997</v>
      </c>
      <c r="AK64" s="93">
        <v>75.507999999999996</v>
      </c>
      <c r="AL64" s="131">
        <v>85.808000000000007</v>
      </c>
      <c r="AM64" s="2">
        <v>85.311999999999998</v>
      </c>
      <c r="AN64" s="2">
        <v>110.06</v>
      </c>
      <c r="AO64" s="2">
        <v>122.542</v>
      </c>
      <c r="AP64" s="2">
        <v>129.71899999999999</v>
      </c>
      <c r="AQ64" s="2">
        <v>135.69399999999999</v>
      </c>
      <c r="AR64" s="2">
        <v>148.05099999999999</v>
      </c>
      <c r="AS64" s="2">
        <v>160.59399999999999</v>
      </c>
      <c r="AT64" s="6">
        <v>2009</v>
      </c>
      <c r="AV64" s="104">
        <f t="shared" si="8"/>
        <v>1.3565737112927402E-3</v>
      </c>
      <c r="AX64" s="23" t="s">
        <v>120</v>
      </c>
      <c r="AY64" s="83">
        <f t="shared" si="10"/>
        <v>49.68</v>
      </c>
      <c r="AZ64" s="25">
        <f t="shared" si="11"/>
        <v>1.9124492438742337E-2</v>
      </c>
    </row>
    <row r="65" spans="1:52" ht="12" customHeight="1">
      <c r="A65" t="s">
        <v>126</v>
      </c>
      <c r="H65" s="93" t="s">
        <v>241</v>
      </c>
      <c r="I65" s="93" t="s">
        <v>241</v>
      </c>
      <c r="J65" s="93" t="s">
        <v>241</v>
      </c>
      <c r="K65" s="93" t="s">
        <v>241</v>
      </c>
      <c r="L65" s="93" t="s">
        <v>241</v>
      </c>
      <c r="M65" s="93" t="s">
        <v>241</v>
      </c>
      <c r="N65" s="93" t="s">
        <v>241</v>
      </c>
      <c r="O65" s="93" t="s">
        <v>241</v>
      </c>
      <c r="P65" s="93" t="s">
        <v>241</v>
      </c>
      <c r="Q65" s="93" t="s">
        <v>241</v>
      </c>
      <c r="R65" s="93" t="s">
        <v>241</v>
      </c>
      <c r="S65" s="93" t="s">
        <v>241</v>
      </c>
      <c r="T65" s="93" t="s">
        <v>241</v>
      </c>
      <c r="U65" s="93" t="s">
        <v>241</v>
      </c>
      <c r="V65" s="93" t="s">
        <v>241</v>
      </c>
      <c r="W65" s="93" t="s">
        <v>241</v>
      </c>
      <c r="X65" s="93" t="s">
        <v>241</v>
      </c>
      <c r="Y65" s="93" t="s">
        <v>241</v>
      </c>
      <c r="Z65" s="93" t="s">
        <v>241</v>
      </c>
      <c r="AA65" s="93" t="s">
        <v>241</v>
      </c>
      <c r="AB65" s="93" t="s">
        <v>241</v>
      </c>
      <c r="AC65" s="93" t="s">
        <v>241</v>
      </c>
      <c r="AD65" s="93" t="s">
        <v>241</v>
      </c>
      <c r="AE65" s="93" t="s">
        <v>241</v>
      </c>
      <c r="AF65" s="93">
        <v>25.768000000000001</v>
      </c>
      <c r="AG65" s="93">
        <v>31.385999999999999</v>
      </c>
      <c r="AH65" s="93">
        <v>45.082000000000001</v>
      </c>
      <c r="AI65" s="93">
        <v>56.987000000000002</v>
      </c>
      <c r="AJ65" s="93">
        <v>86.531000000000006</v>
      </c>
      <c r="AK65" s="93">
        <v>65.192999999999998</v>
      </c>
      <c r="AL65" s="131">
        <v>84.135999999999996</v>
      </c>
      <c r="AM65" s="2">
        <v>82.15</v>
      </c>
      <c r="AN65" s="2">
        <v>108.41800000000001</v>
      </c>
      <c r="AO65" s="2">
        <v>128.09399999999999</v>
      </c>
      <c r="AP65" s="2">
        <v>142.94300000000001</v>
      </c>
      <c r="AQ65" s="2">
        <v>157.88200000000001</v>
      </c>
      <c r="AR65" s="2">
        <v>174.84700000000001</v>
      </c>
      <c r="AS65" s="2">
        <v>196.56</v>
      </c>
      <c r="AT65" s="6">
        <v>2010</v>
      </c>
      <c r="AV65" s="104">
        <f t="shared" si="8"/>
        <v>1.3062937263538378E-3</v>
      </c>
      <c r="AX65" s="23" t="s">
        <v>121</v>
      </c>
      <c r="AY65" s="83">
        <f t="shared" si="10"/>
        <v>47.848999999999997</v>
      </c>
      <c r="AZ65" s="25">
        <f t="shared" si="11"/>
        <v>1.8419642485937644E-2</v>
      </c>
    </row>
    <row r="66" spans="1:52" ht="12" customHeight="1">
      <c r="A66" t="s">
        <v>128</v>
      </c>
      <c r="H66" s="93">
        <v>38.898000000000003</v>
      </c>
      <c r="I66" s="93">
        <v>33.603999999999999</v>
      </c>
      <c r="J66" s="93">
        <v>33.503999999999998</v>
      </c>
      <c r="K66" s="93">
        <v>31.928000000000001</v>
      </c>
      <c r="L66" s="93">
        <v>29.896999999999998</v>
      </c>
      <c r="M66" s="93">
        <v>29.408000000000001</v>
      </c>
      <c r="N66" s="93">
        <v>23.96</v>
      </c>
      <c r="O66" s="93">
        <v>22.27</v>
      </c>
      <c r="P66" s="93">
        <v>25.039000000000001</v>
      </c>
      <c r="Q66" s="93">
        <v>26.564</v>
      </c>
      <c r="R66" s="93">
        <v>30.611000000000001</v>
      </c>
      <c r="S66" s="93">
        <v>33.869999999999997</v>
      </c>
      <c r="T66" s="93">
        <v>34.32</v>
      </c>
      <c r="U66" s="93">
        <v>30.887</v>
      </c>
      <c r="V66" s="93">
        <v>28.763999999999999</v>
      </c>
      <c r="W66" s="93">
        <v>32.655000000000001</v>
      </c>
      <c r="X66" s="93">
        <v>35.643000000000001</v>
      </c>
      <c r="Y66" s="93">
        <v>36.491</v>
      </c>
      <c r="Z66" s="93">
        <v>29.927</v>
      </c>
      <c r="AA66" s="93">
        <v>35.936</v>
      </c>
      <c r="AB66" s="93">
        <v>38.228000000000002</v>
      </c>
      <c r="AC66" s="93">
        <v>34.073999999999998</v>
      </c>
      <c r="AD66" s="93">
        <v>21.916</v>
      </c>
      <c r="AE66" s="93">
        <v>26.431000000000001</v>
      </c>
      <c r="AF66" s="93">
        <v>34.646999999999998</v>
      </c>
      <c r="AG66" s="93">
        <v>44.030999999999999</v>
      </c>
      <c r="AH66" s="93">
        <v>56.478999999999999</v>
      </c>
      <c r="AI66" s="93">
        <v>71.605000000000004</v>
      </c>
      <c r="AJ66" s="93">
        <v>88.888000000000005</v>
      </c>
      <c r="AK66" s="93">
        <v>60.238999999999997</v>
      </c>
      <c r="AL66" s="131">
        <v>77.912000000000006</v>
      </c>
      <c r="AM66" s="144">
        <v>74.231999999999999</v>
      </c>
      <c r="AN66" s="145">
        <v>85.316000000000003</v>
      </c>
      <c r="AO66" s="145">
        <v>94.085999999999999</v>
      </c>
      <c r="AP66" s="145">
        <v>104.17</v>
      </c>
      <c r="AQ66" s="145">
        <v>114.392</v>
      </c>
      <c r="AR66" s="145">
        <v>125.857</v>
      </c>
      <c r="AS66" s="145" t="s">
        <v>241</v>
      </c>
      <c r="AT66" s="6">
        <v>2009</v>
      </c>
      <c r="AV66" s="104">
        <f t="shared" si="8"/>
        <v>1.1803870468009505E-3</v>
      </c>
      <c r="AX66" s="23" t="s">
        <v>123</v>
      </c>
      <c r="AY66" s="83">
        <f t="shared" si="10"/>
        <v>47.701999999999998</v>
      </c>
      <c r="AZ66" s="25">
        <f t="shared" si="11"/>
        <v>1.8363054313866485E-2</v>
      </c>
    </row>
    <row r="67" spans="1:52" ht="12" customHeight="1">
      <c r="A67" t="s">
        <v>130</v>
      </c>
      <c r="H67" s="93">
        <v>9.9019999999999992</v>
      </c>
      <c r="I67" s="93">
        <v>7.109</v>
      </c>
      <c r="J67" s="93">
        <v>5.1689999999999996</v>
      </c>
      <c r="K67" s="93">
        <v>7.06</v>
      </c>
      <c r="L67" s="93">
        <v>8.7010000000000005</v>
      </c>
      <c r="M67" s="93">
        <v>6.0389999999999997</v>
      </c>
      <c r="N67" s="93">
        <v>8.0559999999999992</v>
      </c>
      <c r="O67" s="93">
        <v>13.025</v>
      </c>
      <c r="P67" s="93">
        <v>10.398</v>
      </c>
      <c r="Q67" s="93">
        <v>18.347000000000001</v>
      </c>
      <c r="R67" s="93">
        <v>2.444</v>
      </c>
      <c r="S67" s="93">
        <v>2.7519999999999998</v>
      </c>
      <c r="T67" s="93">
        <v>3.3759999999999999</v>
      </c>
      <c r="U67" s="93">
        <v>5.7119999999999997</v>
      </c>
      <c r="V67" s="93">
        <v>4.3680000000000003</v>
      </c>
      <c r="W67" s="93">
        <v>7.32</v>
      </c>
      <c r="X67" s="93">
        <v>9.0500000000000007</v>
      </c>
      <c r="Y67" s="93">
        <v>11.675000000000001</v>
      </c>
      <c r="Z67" s="93">
        <v>11.327</v>
      </c>
      <c r="AA67" s="93">
        <v>10.723000000000001</v>
      </c>
      <c r="AB67" s="93">
        <v>12.365</v>
      </c>
      <c r="AC67" s="93">
        <v>13.38</v>
      </c>
      <c r="AD67" s="93">
        <v>14.976000000000001</v>
      </c>
      <c r="AE67" s="93">
        <v>17.78</v>
      </c>
      <c r="AF67" s="93">
        <v>21.684999999999999</v>
      </c>
      <c r="AG67" s="93">
        <v>27.385999999999999</v>
      </c>
      <c r="AH67" s="93">
        <v>36.401000000000003</v>
      </c>
      <c r="AI67" s="93">
        <v>46.530999999999999</v>
      </c>
      <c r="AJ67" s="93">
        <v>58.027999999999999</v>
      </c>
      <c r="AK67" s="93">
        <v>55.802</v>
      </c>
      <c r="AL67" s="131">
        <v>65.930000000000007</v>
      </c>
      <c r="AM67" s="2">
        <v>68.441000000000003</v>
      </c>
      <c r="AN67" s="2">
        <v>75.102999999999994</v>
      </c>
      <c r="AO67" s="2">
        <v>79.497</v>
      </c>
      <c r="AP67" s="2">
        <v>84.287999999999997</v>
      </c>
      <c r="AQ67" s="2">
        <v>89.233000000000004</v>
      </c>
      <c r="AR67" s="2">
        <v>94.540999999999997</v>
      </c>
      <c r="AS67" s="2">
        <v>103.874</v>
      </c>
      <c r="AT67" s="6">
        <v>2009</v>
      </c>
      <c r="AV67" s="104">
        <f t="shared" ref="AV67:AV98" si="12">AM67/$AM$187</f>
        <v>1.0883024823540232E-3</v>
      </c>
      <c r="AX67" s="23" t="s">
        <v>125</v>
      </c>
      <c r="AY67" s="83">
        <f t="shared" si="10"/>
        <v>44.29</v>
      </c>
      <c r="AZ67" s="25">
        <f t="shared" si="11"/>
        <v>1.7049592796133217E-2</v>
      </c>
    </row>
    <row r="68" spans="1:52" ht="12" customHeight="1">
      <c r="A68" t="s">
        <v>132</v>
      </c>
      <c r="H68" s="93">
        <v>14.551</v>
      </c>
      <c r="I68" s="93">
        <v>14.898999999999999</v>
      </c>
      <c r="J68" s="93">
        <v>14.874000000000001</v>
      </c>
      <c r="K68" s="93">
        <v>13.071999999999999</v>
      </c>
      <c r="L68" s="93">
        <v>13.912000000000001</v>
      </c>
      <c r="M68" s="93">
        <v>16.27</v>
      </c>
      <c r="N68" s="93">
        <v>11.938000000000001</v>
      </c>
      <c r="O68" s="93">
        <v>11.154999999999999</v>
      </c>
      <c r="P68" s="93">
        <v>10.608000000000001</v>
      </c>
      <c r="Q68" s="93">
        <v>10.411</v>
      </c>
      <c r="R68" s="93">
        <v>10.571999999999999</v>
      </c>
      <c r="S68" s="93">
        <v>11.863</v>
      </c>
      <c r="T68" s="93">
        <v>12.971</v>
      </c>
      <c r="U68" s="93">
        <v>15.153</v>
      </c>
      <c r="V68" s="93">
        <v>18.661999999999999</v>
      </c>
      <c r="W68" s="93">
        <v>20.288</v>
      </c>
      <c r="X68" s="93">
        <v>21.483000000000001</v>
      </c>
      <c r="Y68" s="93">
        <v>23.715</v>
      </c>
      <c r="Z68" s="93">
        <v>23.29</v>
      </c>
      <c r="AA68" s="93">
        <v>16.896000000000001</v>
      </c>
      <c r="AB68" s="93">
        <v>16.283000000000001</v>
      </c>
      <c r="AC68" s="93">
        <v>21.271000000000001</v>
      </c>
      <c r="AD68" s="93">
        <v>24.718</v>
      </c>
      <c r="AE68" s="93">
        <v>28.408999999999999</v>
      </c>
      <c r="AF68" s="93">
        <v>32.646000000000001</v>
      </c>
      <c r="AG68" s="93">
        <v>36.942</v>
      </c>
      <c r="AH68" s="93">
        <v>41.704999999999998</v>
      </c>
      <c r="AI68" s="93">
        <v>45.503999999999998</v>
      </c>
      <c r="AJ68" s="93">
        <v>54.209000000000003</v>
      </c>
      <c r="AK68" s="93">
        <v>52.021999999999998</v>
      </c>
      <c r="AL68" s="131">
        <v>61.488999999999997</v>
      </c>
      <c r="AM68" s="2">
        <v>58.91</v>
      </c>
      <c r="AN68" s="2">
        <v>65.031999999999996</v>
      </c>
      <c r="AO68" s="2">
        <v>68.682000000000002</v>
      </c>
      <c r="AP68" s="2">
        <v>71.927999999999997</v>
      </c>
      <c r="AQ68" s="2">
        <v>75.384</v>
      </c>
      <c r="AR68" s="2">
        <v>79.498000000000005</v>
      </c>
      <c r="AS68" s="2">
        <v>83.738</v>
      </c>
      <c r="AT68" s="6">
        <v>2008</v>
      </c>
      <c r="AV68" s="104">
        <f t="shared" si="12"/>
        <v>9.3674696797936183E-4</v>
      </c>
      <c r="AX68" s="23" t="s">
        <v>127</v>
      </c>
      <c r="AY68" s="83">
        <f t="shared" si="10"/>
        <v>39.247999999999998</v>
      </c>
      <c r="AZ68" s="25">
        <f t="shared" si="11"/>
        <v>1.510865698944765E-2</v>
      </c>
    </row>
    <row r="69" spans="1:52" ht="12" customHeight="1">
      <c r="A69" t="s">
        <v>118</v>
      </c>
      <c r="H69" s="93" t="s">
        <v>241</v>
      </c>
      <c r="I69" s="93" t="s">
        <v>241</v>
      </c>
      <c r="J69" s="93" t="s">
        <v>241</v>
      </c>
      <c r="K69" s="93" t="s">
        <v>241</v>
      </c>
      <c r="L69" s="93" t="s">
        <v>241</v>
      </c>
      <c r="M69" s="93" t="s">
        <v>241</v>
      </c>
      <c r="N69" s="93" t="s">
        <v>241</v>
      </c>
      <c r="O69" s="93" t="s">
        <v>241</v>
      </c>
      <c r="P69" s="93" t="s">
        <v>241</v>
      </c>
      <c r="Q69" s="93" t="s">
        <v>241</v>
      </c>
      <c r="R69" s="93" t="s">
        <v>241</v>
      </c>
      <c r="S69" s="93" t="s">
        <v>241</v>
      </c>
      <c r="T69" s="93">
        <v>12.089</v>
      </c>
      <c r="U69" s="93">
        <v>12.815</v>
      </c>
      <c r="V69" s="93">
        <v>17.143999999999998</v>
      </c>
      <c r="W69" s="93">
        <v>22.119</v>
      </c>
      <c r="X69" s="93">
        <v>23.38</v>
      </c>
      <c r="Y69" s="93">
        <v>20.117999999999999</v>
      </c>
      <c r="Z69" s="93">
        <v>21.625</v>
      </c>
      <c r="AA69" s="93">
        <v>19.890999999999998</v>
      </c>
      <c r="AB69" s="93">
        <v>21.335999999999999</v>
      </c>
      <c r="AC69" s="93">
        <v>22.87</v>
      </c>
      <c r="AD69" s="93">
        <v>26.471</v>
      </c>
      <c r="AE69" s="93">
        <v>33.875</v>
      </c>
      <c r="AF69" s="93">
        <v>40.71</v>
      </c>
      <c r="AG69" s="93">
        <v>44.42</v>
      </c>
      <c r="AH69" s="93">
        <v>49.076000000000001</v>
      </c>
      <c r="AI69" s="93">
        <v>58.603999999999999</v>
      </c>
      <c r="AJ69" s="93">
        <v>69.308000000000007</v>
      </c>
      <c r="AK69" s="93">
        <v>63.04</v>
      </c>
      <c r="AL69" s="131">
        <v>59.917000000000002</v>
      </c>
      <c r="AM69" s="2">
        <v>60.588999999999999</v>
      </c>
      <c r="AN69" s="2">
        <v>65.137</v>
      </c>
      <c r="AO69" s="2">
        <v>67.938999999999993</v>
      </c>
      <c r="AP69" s="2">
        <v>71.177000000000007</v>
      </c>
      <c r="AQ69" s="2">
        <v>74.668999999999997</v>
      </c>
      <c r="AR69" s="2">
        <v>78.581000000000003</v>
      </c>
      <c r="AS69" s="2">
        <v>82.71</v>
      </c>
      <c r="AT69" s="6">
        <v>2009</v>
      </c>
      <c r="AU69" t="s">
        <v>38</v>
      </c>
      <c r="AV69" s="104">
        <f t="shared" si="12"/>
        <v>9.6344529015280191E-4</v>
      </c>
      <c r="AX69" s="23" t="s">
        <v>129</v>
      </c>
      <c r="AY69" s="83">
        <f t="shared" si="10"/>
        <v>38.707000000000001</v>
      </c>
      <c r="AZ69" s="25">
        <f t="shared" si="11"/>
        <v>1.490039711808373E-2</v>
      </c>
    </row>
    <row r="70" spans="1:52" ht="12" customHeight="1">
      <c r="A70" t="s">
        <v>135</v>
      </c>
      <c r="H70" s="93">
        <v>12.98</v>
      </c>
      <c r="I70" s="93">
        <v>16.652000000000001</v>
      </c>
      <c r="J70" s="93">
        <v>17.414999999999999</v>
      </c>
      <c r="K70" s="93">
        <v>18.649000000000001</v>
      </c>
      <c r="L70" s="93">
        <v>19.170999999999999</v>
      </c>
      <c r="M70" s="93">
        <v>21.177</v>
      </c>
      <c r="N70" s="93">
        <v>25.428000000000001</v>
      </c>
      <c r="O70" s="93">
        <v>32.497</v>
      </c>
      <c r="P70" s="93">
        <v>16.538</v>
      </c>
      <c r="Q70" s="93">
        <v>9.8490000000000002</v>
      </c>
      <c r="R70" s="93">
        <v>12.303000000000001</v>
      </c>
      <c r="S70" s="93">
        <v>12.738</v>
      </c>
      <c r="T70" s="93">
        <v>13.263</v>
      </c>
      <c r="U70" s="93">
        <v>13.795999999999999</v>
      </c>
      <c r="V70" s="93">
        <v>15.105</v>
      </c>
      <c r="W70" s="93">
        <v>16.556000000000001</v>
      </c>
      <c r="X70" s="93">
        <v>17.760999999999999</v>
      </c>
      <c r="Y70" s="93">
        <v>16.573</v>
      </c>
      <c r="Z70" s="93">
        <v>16.143999999999998</v>
      </c>
      <c r="AA70" s="93">
        <v>16.785</v>
      </c>
      <c r="AB70" s="93">
        <v>19.861000000000001</v>
      </c>
      <c r="AC70" s="93">
        <v>20.978999999999999</v>
      </c>
      <c r="AD70" s="93">
        <v>22.757999999999999</v>
      </c>
      <c r="AE70" s="93">
        <v>21.702000000000002</v>
      </c>
      <c r="AF70" s="93">
        <v>25.204000000000001</v>
      </c>
      <c r="AG70" s="93">
        <v>28.881</v>
      </c>
      <c r="AH70" s="93">
        <v>33.404000000000003</v>
      </c>
      <c r="AI70" s="93">
        <v>40.438000000000002</v>
      </c>
      <c r="AJ70" s="93">
        <v>52.573</v>
      </c>
      <c r="AK70" s="93">
        <v>53.908000000000001</v>
      </c>
      <c r="AL70" s="131">
        <v>59.633000000000003</v>
      </c>
      <c r="AM70" s="2">
        <v>59.33</v>
      </c>
      <c r="AN70" s="2">
        <v>68.335999999999999</v>
      </c>
      <c r="AO70" s="2">
        <v>73.900999999999996</v>
      </c>
      <c r="AP70" s="2">
        <v>79.956999999999994</v>
      </c>
      <c r="AQ70" s="2">
        <v>86.957999999999998</v>
      </c>
      <c r="AR70" s="2">
        <v>94.951999999999998</v>
      </c>
      <c r="AS70" s="2">
        <v>103.95399999999999</v>
      </c>
      <c r="AT70" s="6">
        <v>2009</v>
      </c>
      <c r="AV70" s="104">
        <f t="shared" si="12"/>
        <v>9.434255238535994E-4</v>
      </c>
      <c r="AX70" s="23" t="s">
        <v>131</v>
      </c>
      <c r="AY70" s="83">
        <f t="shared" si="10"/>
        <v>36.363999999999997</v>
      </c>
      <c r="AZ70" s="25">
        <f t="shared" si="11"/>
        <v>1.3998450946908743E-2</v>
      </c>
    </row>
    <row r="71" spans="1:52" ht="12" customHeight="1">
      <c r="A71" t="s">
        <v>119</v>
      </c>
      <c r="H71" s="93">
        <v>6.3419999999999996</v>
      </c>
      <c r="I71" s="93">
        <v>7.7190000000000003</v>
      </c>
      <c r="J71" s="93">
        <v>8.1</v>
      </c>
      <c r="K71" s="93">
        <v>8.4909999999999997</v>
      </c>
      <c r="L71" s="93">
        <v>9.3580000000000005</v>
      </c>
      <c r="M71" s="93">
        <v>10.395</v>
      </c>
      <c r="N71" s="93">
        <v>8.2289999999999992</v>
      </c>
      <c r="O71" s="93">
        <v>8.6280000000000001</v>
      </c>
      <c r="P71" s="93">
        <v>8.3859999999999992</v>
      </c>
      <c r="Q71" s="93">
        <v>9.3719999999999999</v>
      </c>
      <c r="R71" s="93">
        <v>11.686</v>
      </c>
      <c r="S71" s="93">
        <v>11.342000000000001</v>
      </c>
      <c r="T71" s="93">
        <v>12.452</v>
      </c>
      <c r="U71" s="93">
        <v>12.494</v>
      </c>
      <c r="V71" s="93">
        <v>12.919</v>
      </c>
      <c r="W71" s="93">
        <v>13.803000000000001</v>
      </c>
      <c r="X71" s="93">
        <v>15.276999999999999</v>
      </c>
      <c r="Y71" s="93">
        <v>15.837999999999999</v>
      </c>
      <c r="Z71" s="93">
        <v>13.93</v>
      </c>
      <c r="AA71" s="93">
        <v>15.532</v>
      </c>
      <c r="AB71" s="93">
        <v>19.45</v>
      </c>
      <c r="AC71" s="93">
        <v>19.399000000000001</v>
      </c>
      <c r="AD71" s="93">
        <v>20.047999999999998</v>
      </c>
      <c r="AE71" s="93">
        <v>21.542000000000002</v>
      </c>
      <c r="AF71" s="93">
        <v>24.673999999999999</v>
      </c>
      <c r="AG71" s="93">
        <v>30.905000000000001</v>
      </c>
      <c r="AH71" s="93">
        <v>36.805</v>
      </c>
      <c r="AI71" s="93">
        <v>41.901000000000003</v>
      </c>
      <c r="AJ71" s="93">
        <v>60.567999999999998</v>
      </c>
      <c r="AK71" s="93">
        <v>46.860999999999997</v>
      </c>
      <c r="AL71" s="131">
        <v>53.781999999999996</v>
      </c>
      <c r="AM71" s="2">
        <v>55.62</v>
      </c>
      <c r="AN71" s="2">
        <v>66.048000000000002</v>
      </c>
      <c r="AO71" s="2">
        <v>69.019000000000005</v>
      </c>
      <c r="AP71" s="2">
        <v>71.543000000000006</v>
      </c>
      <c r="AQ71" s="2">
        <v>75.662000000000006</v>
      </c>
      <c r="AR71" s="2">
        <v>82.647999999999996</v>
      </c>
      <c r="AS71" s="2">
        <v>88.042000000000002</v>
      </c>
      <c r="AT71" s="6">
        <v>2009</v>
      </c>
      <c r="AU71" t="s">
        <v>42</v>
      </c>
      <c r="AV71" s="104">
        <f t="shared" si="12"/>
        <v>8.8443161363116799E-4</v>
      </c>
      <c r="AX71" s="23" t="s">
        <v>133</v>
      </c>
      <c r="AY71" s="83">
        <f t="shared" si="10"/>
        <v>32.162999999999997</v>
      </c>
      <c r="AZ71" s="25">
        <f t="shared" si="11"/>
        <v>1.2381261077038441E-2</v>
      </c>
    </row>
    <row r="72" spans="1:52" ht="12" customHeight="1">
      <c r="A72" t="s">
        <v>138</v>
      </c>
      <c r="H72" s="93" t="s">
        <v>241</v>
      </c>
      <c r="I72" s="93" t="s">
        <v>241</v>
      </c>
      <c r="J72" s="93" t="s">
        <v>241</v>
      </c>
      <c r="K72" s="93" t="s">
        <v>241</v>
      </c>
      <c r="L72" s="93" t="s">
        <v>241</v>
      </c>
      <c r="M72" s="93" t="s">
        <v>241</v>
      </c>
      <c r="N72" s="93" t="s">
        <v>241</v>
      </c>
      <c r="O72" s="93" t="s">
        <v>241</v>
      </c>
      <c r="P72" s="93" t="s">
        <v>241</v>
      </c>
      <c r="Q72" s="93" t="s">
        <v>241</v>
      </c>
      <c r="R72" s="93" t="s">
        <v>241</v>
      </c>
      <c r="S72" s="93" t="s">
        <v>241</v>
      </c>
      <c r="T72" s="93">
        <v>4.1150000000000002</v>
      </c>
      <c r="U72" s="93">
        <v>3.6619999999999999</v>
      </c>
      <c r="V72" s="93">
        <v>4.8540000000000001</v>
      </c>
      <c r="W72" s="93">
        <v>3.3839999999999999</v>
      </c>
      <c r="X72" s="93">
        <v>14.5</v>
      </c>
      <c r="Y72" s="93">
        <v>14.098000000000001</v>
      </c>
      <c r="Z72" s="93">
        <v>15.222</v>
      </c>
      <c r="AA72" s="93">
        <v>12.138</v>
      </c>
      <c r="AB72" s="93">
        <v>10.417999999999999</v>
      </c>
      <c r="AC72" s="93">
        <v>12.355</v>
      </c>
      <c r="AD72" s="93">
        <v>14.595000000000001</v>
      </c>
      <c r="AE72" s="93">
        <v>17.824999999999999</v>
      </c>
      <c r="AF72" s="93">
        <v>22.716000000000001</v>
      </c>
      <c r="AG72" s="93">
        <v>30.21</v>
      </c>
      <c r="AH72" s="93">
        <v>36.962000000000003</v>
      </c>
      <c r="AI72" s="93">
        <v>45.276000000000003</v>
      </c>
      <c r="AJ72" s="93">
        <v>60.752000000000002</v>
      </c>
      <c r="AK72" s="93">
        <v>49.209000000000003</v>
      </c>
      <c r="AL72" s="131">
        <v>52.887</v>
      </c>
      <c r="AM72" s="2">
        <v>54.713000000000001</v>
      </c>
      <c r="AN72" s="2">
        <v>66.558999999999997</v>
      </c>
      <c r="AO72" s="2">
        <v>76.984999999999999</v>
      </c>
      <c r="AP72" s="2">
        <v>84.108999999999995</v>
      </c>
      <c r="AQ72" s="2">
        <v>91.623999999999995</v>
      </c>
      <c r="AR72" s="2">
        <v>99.948999999999998</v>
      </c>
      <c r="AS72" s="2">
        <v>109.25700000000001</v>
      </c>
      <c r="AT72" s="6">
        <v>2009</v>
      </c>
      <c r="AV72" s="104">
        <f t="shared" si="12"/>
        <v>8.7000911320751708E-4</v>
      </c>
      <c r="AX72" s="23" t="s">
        <v>134</v>
      </c>
      <c r="AY72" s="83">
        <f t="shared" si="10"/>
        <v>27.527000000000001</v>
      </c>
      <c r="AZ72" s="25">
        <f t="shared" si="11"/>
        <v>1.0596616412263695E-2</v>
      </c>
    </row>
    <row r="73" spans="1:52" ht="12" customHeight="1">
      <c r="A73" t="s">
        <v>140</v>
      </c>
      <c r="H73" s="93">
        <v>6.4729999999999999</v>
      </c>
      <c r="I73" s="93">
        <v>5.5830000000000002</v>
      </c>
      <c r="J73" s="93">
        <v>4.585</v>
      </c>
      <c r="K73" s="93">
        <v>4.5</v>
      </c>
      <c r="L73" s="93">
        <v>4.4119999999999999</v>
      </c>
      <c r="M73" s="93">
        <v>4.5709999999999997</v>
      </c>
      <c r="N73" s="93">
        <v>6.6509999999999998</v>
      </c>
      <c r="O73" s="93">
        <v>8.2609999999999992</v>
      </c>
      <c r="P73" s="93">
        <v>9.3580000000000005</v>
      </c>
      <c r="Q73" s="93">
        <v>9.9629999999999992</v>
      </c>
      <c r="R73" s="93">
        <v>12.705</v>
      </c>
      <c r="S73" s="93">
        <v>13.766</v>
      </c>
      <c r="T73" s="93">
        <v>15.420999999999999</v>
      </c>
      <c r="U73" s="93">
        <v>15.81</v>
      </c>
      <c r="V73" s="93">
        <v>17.594000000000001</v>
      </c>
      <c r="W73" s="93">
        <v>20.696000000000002</v>
      </c>
      <c r="X73" s="93">
        <v>20.588000000000001</v>
      </c>
      <c r="Y73" s="93">
        <v>18.54</v>
      </c>
      <c r="Z73" s="93">
        <v>19.38</v>
      </c>
      <c r="AA73" s="93">
        <v>21.216000000000001</v>
      </c>
      <c r="AB73" s="93">
        <v>20.329000000000001</v>
      </c>
      <c r="AC73" s="93">
        <v>20.216000000000001</v>
      </c>
      <c r="AD73" s="93">
        <v>22.658999999999999</v>
      </c>
      <c r="AE73" s="93">
        <v>29.213999999999999</v>
      </c>
      <c r="AF73" s="93">
        <v>34.136000000000003</v>
      </c>
      <c r="AG73" s="93">
        <v>37.725000000000001</v>
      </c>
      <c r="AH73" s="93">
        <v>42.591999999999999</v>
      </c>
      <c r="AI73" s="93">
        <v>51.386000000000003</v>
      </c>
      <c r="AJ73" s="93">
        <v>58.338000000000001</v>
      </c>
      <c r="AK73" s="93">
        <v>52.988</v>
      </c>
      <c r="AL73" s="131">
        <v>52.433</v>
      </c>
      <c r="AM73" s="2">
        <v>54.95</v>
      </c>
      <c r="AN73" s="2">
        <v>61.58</v>
      </c>
      <c r="AO73" s="2">
        <v>64.417000000000002</v>
      </c>
      <c r="AP73" s="2">
        <v>66.903999999999996</v>
      </c>
      <c r="AQ73" s="2">
        <v>69.495000000000005</v>
      </c>
      <c r="AR73" s="2">
        <v>72.146000000000001</v>
      </c>
      <c r="AS73" s="2">
        <v>74.950999999999993</v>
      </c>
      <c r="AT73" s="6">
        <v>2010</v>
      </c>
      <c r="AV73" s="104">
        <f t="shared" si="12"/>
        <v>8.7377772687940829E-4</v>
      </c>
      <c r="AX73" s="23" t="s">
        <v>136</v>
      </c>
      <c r="AY73" s="83">
        <f t="shared" si="10"/>
        <v>22.655999999999999</v>
      </c>
      <c r="AZ73" s="25">
        <f t="shared" si="11"/>
        <v>8.721507662885394E-3</v>
      </c>
    </row>
    <row r="74" spans="1:52" ht="12" customHeight="1">
      <c r="A74" t="s">
        <v>142</v>
      </c>
      <c r="H74" s="93" t="s">
        <v>241</v>
      </c>
      <c r="I74" s="93" t="s">
        <v>241</v>
      </c>
      <c r="J74" s="93" t="s">
        <v>241</v>
      </c>
      <c r="K74" s="93" t="s">
        <v>241</v>
      </c>
      <c r="L74" s="93" t="s">
        <v>241</v>
      </c>
      <c r="M74" s="93" t="s">
        <v>241</v>
      </c>
      <c r="N74" s="93" t="s">
        <v>241</v>
      </c>
      <c r="O74" s="93" t="s">
        <v>241</v>
      </c>
      <c r="P74" s="93" t="s">
        <v>241</v>
      </c>
      <c r="Q74" s="93" t="s">
        <v>241</v>
      </c>
      <c r="R74" s="93" t="s">
        <v>241</v>
      </c>
      <c r="S74" s="93" t="s">
        <v>241</v>
      </c>
      <c r="T74" s="93">
        <v>1.1930000000000001</v>
      </c>
      <c r="U74" s="93">
        <v>1.3089999999999999</v>
      </c>
      <c r="V74" s="93">
        <v>2.258</v>
      </c>
      <c r="W74" s="93">
        <v>2.4169999999999998</v>
      </c>
      <c r="X74" s="93">
        <v>3.177</v>
      </c>
      <c r="Y74" s="93">
        <v>3.9630000000000001</v>
      </c>
      <c r="Z74" s="93">
        <v>4.28</v>
      </c>
      <c r="AA74" s="93">
        <v>4.5810000000000004</v>
      </c>
      <c r="AB74" s="93">
        <v>5.2729999999999997</v>
      </c>
      <c r="AC74" s="93">
        <v>5.7080000000000002</v>
      </c>
      <c r="AD74" s="93">
        <v>6.2359999999999998</v>
      </c>
      <c r="AE74" s="93">
        <v>7.2759999999999998</v>
      </c>
      <c r="AF74" s="93">
        <v>8.6820000000000004</v>
      </c>
      <c r="AG74" s="93">
        <v>13.244999999999999</v>
      </c>
      <c r="AH74" s="93">
        <v>21.027000000000001</v>
      </c>
      <c r="AI74" s="93">
        <v>33.090000000000003</v>
      </c>
      <c r="AJ74" s="93">
        <v>46.378</v>
      </c>
      <c r="AK74" s="93">
        <v>43.076000000000001</v>
      </c>
      <c r="AL74" s="131">
        <v>52.165999999999997</v>
      </c>
      <c r="AM74" s="2">
        <v>54.37</v>
      </c>
      <c r="AN74" s="2">
        <v>72.188999999999993</v>
      </c>
      <c r="AO74" s="2">
        <v>78.275000000000006</v>
      </c>
      <c r="AP74" s="2">
        <v>82.075000000000003</v>
      </c>
      <c r="AQ74" s="2">
        <v>86.290999999999997</v>
      </c>
      <c r="AR74" s="2">
        <v>90.945999999999998</v>
      </c>
      <c r="AS74" s="2">
        <v>96.097999999999999</v>
      </c>
      <c r="AT74" s="6">
        <v>2010</v>
      </c>
      <c r="AV74" s="104">
        <f t="shared" si="12"/>
        <v>8.6455495924355635E-4</v>
      </c>
      <c r="AX74" s="23" t="s">
        <v>137</v>
      </c>
      <c r="AY74" s="83">
        <f t="shared" si="10"/>
        <v>20.59</v>
      </c>
      <c r="AZ74" s="25">
        <f t="shared" si="11"/>
        <v>7.926193625477149E-3</v>
      </c>
    </row>
    <row r="75" spans="1:52" ht="12" customHeight="1">
      <c r="A75" t="s">
        <v>144</v>
      </c>
      <c r="H75" s="93">
        <v>8.6630000000000003</v>
      </c>
      <c r="I75" s="93">
        <v>9.6880000000000006</v>
      </c>
      <c r="J75" s="93">
        <v>9.1319999999999997</v>
      </c>
      <c r="K75" s="93">
        <v>9.4510000000000005</v>
      </c>
      <c r="L75" s="93">
        <v>14.855</v>
      </c>
      <c r="M75" s="93">
        <v>6.49</v>
      </c>
      <c r="N75" s="93">
        <v>7.883</v>
      </c>
      <c r="O75" s="93">
        <v>8.2959999999999994</v>
      </c>
      <c r="P75" s="93">
        <v>7.5970000000000004</v>
      </c>
      <c r="Q75" s="93">
        <v>8.5809999999999995</v>
      </c>
      <c r="R75" s="93">
        <v>7.9870000000000001</v>
      </c>
      <c r="S75" s="93">
        <v>9.7850000000000001</v>
      </c>
      <c r="T75" s="93">
        <v>11.49</v>
      </c>
      <c r="U75" s="93">
        <v>12.946</v>
      </c>
      <c r="V75" s="93">
        <v>13.989000000000001</v>
      </c>
      <c r="W75" s="93">
        <v>15.516999999999999</v>
      </c>
      <c r="X75" s="93">
        <v>17.068000000000001</v>
      </c>
      <c r="Y75" s="93">
        <v>19.190000000000001</v>
      </c>
      <c r="Z75" s="93">
        <v>20.082999999999998</v>
      </c>
      <c r="AA75" s="93">
        <v>21.484000000000002</v>
      </c>
      <c r="AB75" s="93">
        <v>23.719000000000001</v>
      </c>
      <c r="AC75" s="93">
        <v>24.617000000000001</v>
      </c>
      <c r="AD75" s="93">
        <v>24.925000000000001</v>
      </c>
      <c r="AE75" s="93">
        <v>20.181000000000001</v>
      </c>
      <c r="AF75" s="93">
        <v>21.562999999999999</v>
      </c>
      <c r="AG75" s="93">
        <v>33.533000000000001</v>
      </c>
      <c r="AH75" s="93">
        <v>35.667999999999999</v>
      </c>
      <c r="AI75" s="93">
        <v>40.985999999999997</v>
      </c>
      <c r="AJ75" s="93">
        <v>45.515999999999998</v>
      </c>
      <c r="AK75" s="93">
        <v>46.713999999999999</v>
      </c>
      <c r="AL75" s="131">
        <v>50.874000000000002</v>
      </c>
      <c r="AM75" s="2">
        <v>51.625999999999998</v>
      </c>
      <c r="AN75" s="2">
        <v>54.911999999999999</v>
      </c>
      <c r="AO75" s="2">
        <v>58.866</v>
      </c>
      <c r="AP75" s="2">
        <v>63.64</v>
      </c>
      <c r="AQ75" s="2">
        <v>68.646000000000001</v>
      </c>
      <c r="AR75" s="2">
        <v>74.317999999999998</v>
      </c>
      <c r="AS75" s="2">
        <v>79.929000000000002</v>
      </c>
      <c r="AT75" s="6">
        <v>2010</v>
      </c>
      <c r="AV75" s="104">
        <f t="shared" si="12"/>
        <v>8.2092172753187129E-4</v>
      </c>
      <c r="AX75" s="23" t="s">
        <v>139</v>
      </c>
      <c r="AY75" s="83">
        <f t="shared" si="10"/>
        <v>19.779</v>
      </c>
      <c r="AZ75" s="25">
        <f t="shared" si="11"/>
        <v>7.613996295207019E-3</v>
      </c>
    </row>
    <row r="76" spans="1:52" ht="12" customHeight="1">
      <c r="A76" t="s">
        <v>120</v>
      </c>
      <c r="H76" s="93">
        <v>4.3899999999999997</v>
      </c>
      <c r="I76" s="93">
        <v>4.5679999999999996</v>
      </c>
      <c r="J76" s="93">
        <v>4.9320000000000004</v>
      </c>
      <c r="K76" s="93">
        <v>5.3239999999999998</v>
      </c>
      <c r="L76" s="93">
        <v>6.24</v>
      </c>
      <c r="M76" s="93">
        <v>6.173</v>
      </c>
      <c r="N76" s="93">
        <v>6.6150000000000002</v>
      </c>
      <c r="O76" s="93">
        <v>6.8890000000000002</v>
      </c>
      <c r="P76" s="93">
        <v>7.2</v>
      </c>
      <c r="Q76" s="93">
        <v>7.2270000000000003</v>
      </c>
      <c r="R76" s="93">
        <v>8.3070000000000004</v>
      </c>
      <c r="S76" s="93">
        <v>9.3079999999999998</v>
      </c>
      <c r="T76" s="93">
        <v>10.035</v>
      </c>
      <c r="U76" s="93">
        <v>10.692</v>
      </c>
      <c r="V76" s="93">
        <v>12.12</v>
      </c>
      <c r="W76" s="93">
        <v>13.475</v>
      </c>
      <c r="X76" s="93">
        <v>14.372999999999999</v>
      </c>
      <c r="Y76" s="93">
        <v>15.606999999999999</v>
      </c>
      <c r="Z76" s="93">
        <v>16.335999999999999</v>
      </c>
      <c r="AA76" s="93">
        <v>16.193000000000001</v>
      </c>
      <c r="AB76" s="93">
        <v>16.890999999999998</v>
      </c>
      <c r="AC76" s="93">
        <v>16.285</v>
      </c>
      <c r="AD76" s="93">
        <v>17.102</v>
      </c>
      <c r="AE76" s="93">
        <v>18.882000000000001</v>
      </c>
      <c r="AF76" s="93">
        <v>20.661999999999999</v>
      </c>
      <c r="AG76" s="93">
        <v>24.405999999999999</v>
      </c>
      <c r="AH76" s="93">
        <v>28.28</v>
      </c>
      <c r="AI76" s="93">
        <v>32.348999999999997</v>
      </c>
      <c r="AJ76" s="93">
        <v>39.597000000000001</v>
      </c>
      <c r="AK76" s="93">
        <v>41.978000000000002</v>
      </c>
      <c r="AL76" s="131">
        <v>48.241</v>
      </c>
      <c r="AM76" s="2">
        <v>49.68</v>
      </c>
      <c r="AN76" s="2">
        <v>58</v>
      </c>
      <c r="AO76" s="2">
        <v>64.046999999999997</v>
      </c>
      <c r="AP76" s="2">
        <v>69.504000000000005</v>
      </c>
      <c r="AQ76" s="2">
        <v>75.143000000000001</v>
      </c>
      <c r="AR76" s="2">
        <v>82.103999999999999</v>
      </c>
      <c r="AS76" s="2">
        <v>89.546000000000006</v>
      </c>
      <c r="AT76" s="6">
        <v>2009</v>
      </c>
      <c r="AU76" t="s">
        <v>44</v>
      </c>
      <c r="AV76" s="104">
        <f t="shared" si="12"/>
        <v>7.8997775198123745E-4</v>
      </c>
      <c r="AX76" s="23" t="s">
        <v>141</v>
      </c>
      <c r="AY76" s="83">
        <f t="shared" si="10"/>
        <v>31.084</v>
      </c>
      <c r="AZ76" s="25">
        <f t="shared" si="11"/>
        <v>1.1965896194965114E-2</v>
      </c>
    </row>
    <row r="77" spans="1:52" ht="12" customHeight="1">
      <c r="A77" t="s">
        <v>121</v>
      </c>
      <c r="H77" s="93" t="s">
        <v>241</v>
      </c>
      <c r="I77" s="93" t="s">
        <v>241</v>
      </c>
      <c r="J77" s="93" t="s">
        <v>241</v>
      </c>
      <c r="K77" s="93" t="s">
        <v>241</v>
      </c>
      <c r="L77" s="93" t="s">
        <v>241</v>
      </c>
      <c r="M77" s="93" t="s">
        <v>241</v>
      </c>
      <c r="N77" s="93" t="s">
        <v>241</v>
      </c>
      <c r="O77" s="93" t="s">
        <v>241</v>
      </c>
      <c r="P77" s="93" t="s">
        <v>241</v>
      </c>
      <c r="Q77" s="93" t="s">
        <v>241</v>
      </c>
      <c r="R77" s="93" t="s">
        <v>241</v>
      </c>
      <c r="S77" s="93" t="s">
        <v>241</v>
      </c>
      <c r="T77" s="93">
        <v>18.785</v>
      </c>
      <c r="U77" s="93">
        <v>16.206</v>
      </c>
      <c r="V77" s="93">
        <v>16.420000000000002</v>
      </c>
      <c r="W77" s="93">
        <v>20.844000000000001</v>
      </c>
      <c r="X77" s="93">
        <v>21.018000000000001</v>
      </c>
      <c r="Y77" s="93">
        <v>20.311</v>
      </c>
      <c r="Z77" s="93">
        <v>21.614999999999998</v>
      </c>
      <c r="AA77" s="93">
        <v>22.215</v>
      </c>
      <c r="AB77" s="93">
        <v>19.991</v>
      </c>
      <c r="AC77" s="93">
        <v>20.413</v>
      </c>
      <c r="AD77" s="93">
        <v>23.119</v>
      </c>
      <c r="AE77" s="93">
        <v>29.094999999999999</v>
      </c>
      <c r="AF77" s="93">
        <v>33.756</v>
      </c>
      <c r="AG77" s="93">
        <v>35.807000000000002</v>
      </c>
      <c r="AH77" s="93">
        <v>38.99</v>
      </c>
      <c r="AI77" s="93">
        <v>47.38</v>
      </c>
      <c r="AJ77" s="93">
        <v>54.902000000000001</v>
      </c>
      <c r="AK77" s="93">
        <v>49.283000000000001</v>
      </c>
      <c r="AL77" s="131">
        <v>46.442</v>
      </c>
      <c r="AM77" s="2">
        <v>47.848999999999997</v>
      </c>
      <c r="AN77" s="2">
        <v>50.698</v>
      </c>
      <c r="AO77" s="2">
        <v>53.042000000000002</v>
      </c>
      <c r="AP77" s="2">
        <v>55.225000000000001</v>
      </c>
      <c r="AQ77" s="2">
        <v>57.426000000000002</v>
      </c>
      <c r="AR77" s="2">
        <v>59.442999999999998</v>
      </c>
      <c r="AS77" s="2">
        <v>61.456000000000003</v>
      </c>
      <c r="AT77" s="6">
        <v>2010</v>
      </c>
      <c r="AU77" t="s">
        <v>38</v>
      </c>
      <c r="AV77" s="104">
        <f t="shared" si="12"/>
        <v>7.6086242863426389E-4</v>
      </c>
      <c r="AX77" s="23" t="s">
        <v>143</v>
      </c>
      <c r="AY77" s="83">
        <f t="shared" si="10"/>
        <v>16.829999999999998</v>
      </c>
      <c r="AZ77" s="25">
        <f t="shared" si="11"/>
        <v>6.4787682718203208E-3</v>
      </c>
    </row>
    <row r="78" spans="1:52" ht="12" customHeight="1">
      <c r="A78" t="s">
        <v>123</v>
      </c>
      <c r="H78" s="93">
        <v>26.68</v>
      </c>
      <c r="I78" s="93">
        <v>28.777000000000001</v>
      </c>
      <c r="J78" s="93">
        <v>30.013999999999999</v>
      </c>
      <c r="K78" s="93">
        <v>30.843</v>
      </c>
      <c r="L78" s="93">
        <v>32.762999999999998</v>
      </c>
      <c r="M78" s="93">
        <v>28.052</v>
      </c>
      <c r="N78" s="93">
        <v>24.827000000000002</v>
      </c>
      <c r="O78" s="93">
        <v>28.779</v>
      </c>
      <c r="P78" s="93">
        <v>47.030999999999999</v>
      </c>
      <c r="Q78" s="93">
        <v>47.899000000000001</v>
      </c>
      <c r="R78" s="93">
        <v>21.119</v>
      </c>
      <c r="S78" s="93">
        <v>2.069</v>
      </c>
      <c r="T78" s="93">
        <v>8.3979999999999997</v>
      </c>
      <c r="U78" s="93">
        <v>4.5579999999999998</v>
      </c>
      <c r="V78" s="93">
        <v>8.0129999999999999</v>
      </c>
      <c r="W78" s="93">
        <v>13.422000000000001</v>
      </c>
      <c r="X78" s="93">
        <v>10.14</v>
      </c>
      <c r="Y78" s="93">
        <v>10.616</v>
      </c>
      <c r="Z78" s="93">
        <v>13.154999999999999</v>
      </c>
      <c r="AA78" s="93">
        <v>13.29</v>
      </c>
      <c r="AB78" s="93">
        <v>12.904</v>
      </c>
      <c r="AC78" s="93">
        <v>13.869</v>
      </c>
      <c r="AD78" s="93">
        <v>15.978999999999999</v>
      </c>
      <c r="AE78" s="93">
        <v>20.667999999999999</v>
      </c>
      <c r="AF78" s="93">
        <v>25.283000000000001</v>
      </c>
      <c r="AG78" s="93">
        <v>28.893999999999998</v>
      </c>
      <c r="AH78" s="93">
        <v>33.21</v>
      </c>
      <c r="AI78" s="93">
        <v>42.115000000000002</v>
      </c>
      <c r="AJ78" s="93">
        <v>51.823999999999998</v>
      </c>
      <c r="AK78" s="93">
        <v>48.569000000000003</v>
      </c>
      <c r="AL78" s="131">
        <v>44.843000000000004</v>
      </c>
      <c r="AM78" s="2">
        <v>47.701999999999998</v>
      </c>
      <c r="AN78" s="2">
        <v>52.996000000000002</v>
      </c>
      <c r="AO78" s="2">
        <v>56.414000000000001</v>
      </c>
      <c r="AP78" s="2">
        <v>59.56</v>
      </c>
      <c r="AQ78" s="2">
        <v>62.904000000000003</v>
      </c>
      <c r="AR78" s="2">
        <v>66.518000000000001</v>
      </c>
      <c r="AS78" s="2">
        <v>70.349999999999994</v>
      </c>
      <c r="AT78" s="6">
        <v>2010</v>
      </c>
      <c r="AU78" t="s">
        <v>38</v>
      </c>
      <c r="AV78" s="104">
        <f t="shared" si="12"/>
        <v>7.5852493407828076E-4</v>
      </c>
      <c r="AX78" s="23" t="s">
        <v>145</v>
      </c>
      <c r="AY78" s="83">
        <f t="shared" si="10"/>
        <v>13.694000000000001</v>
      </c>
      <c r="AZ78" s="25">
        <f t="shared" si="11"/>
        <v>5.2715539343022866E-3</v>
      </c>
    </row>
    <row r="79" spans="1:52" ht="12" customHeight="1">
      <c r="A79" t="s">
        <v>125</v>
      </c>
      <c r="H79" s="93">
        <v>9.5969999999999995</v>
      </c>
      <c r="I79" s="93">
        <v>9.2530000000000001</v>
      </c>
      <c r="J79" s="93">
        <v>8.9290000000000003</v>
      </c>
      <c r="K79" s="93">
        <v>9.1669999999999998</v>
      </c>
      <c r="L79" s="93">
        <v>9.0630000000000006</v>
      </c>
      <c r="M79" s="93">
        <v>9.2330000000000005</v>
      </c>
      <c r="N79" s="93">
        <v>9.9009999999999998</v>
      </c>
      <c r="O79" s="93">
        <v>10.645</v>
      </c>
      <c r="P79" s="93">
        <v>11.084</v>
      </c>
      <c r="Q79" s="93">
        <v>11.090999999999999</v>
      </c>
      <c r="R79" s="93">
        <v>13.519</v>
      </c>
      <c r="S79" s="93">
        <v>14.282999999999999</v>
      </c>
      <c r="T79" s="93">
        <v>17.013999999999999</v>
      </c>
      <c r="U79" s="93">
        <v>16.039000000000001</v>
      </c>
      <c r="V79" s="93">
        <v>17.163</v>
      </c>
      <c r="W79" s="93">
        <v>19.795000000000002</v>
      </c>
      <c r="X79" s="93">
        <v>21.504000000000001</v>
      </c>
      <c r="Y79" s="93">
        <v>20.745999999999999</v>
      </c>
      <c r="Z79" s="93">
        <v>21.803000000000001</v>
      </c>
      <c r="AA79" s="93">
        <v>22.943000000000001</v>
      </c>
      <c r="AB79" s="93">
        <v>21.474</v>
      </c>
      <c r="AC79" s="93">
        <v>22.065999999999999</v>
      </c>
      <c r="AD79" s="93">
        <v>23.141999999999999</v>
      </c>
      <c r="AE79" s="93">
        <v>27.454000000000001</v>
      </c>
      <c r="AF79" s="93">
        <v>31.184000000000001</v>
      </c>
      <c r="AG79" s="93">
        <v>32.271999999999998</v>
      </c>
      <c r="AH79" s="93">
        <v>34.377000000000002</v>
      </c>
      <c r="AI79" s="93">
        <v>38.923000000000002</v>
      </c>
      <c r="AJ79" s="93">
        <v>44.878</v>
      </c>
      <c r="AK79" s="93">
        <v>43.523000000000003</v>
      </c>
      <c r="AL79" s="131">
        <v>43.863</v>
      </c>
      <c r="AM79" s="2">
        <v>44.29</v>
      </c>
      <c r="AN79" s="2">
        <v>46.622999999999998</v>
      </c>
      <c r="AO79" s="2">
        <v>49.04</v>
      </c>
      <c r="AP79" s="2">
        <v>52.523000000000003</v>
      </c>
      <c r="AQ79" s="2">
        <v>56.564</v>
      </c>
      <c r="AR79" s="2">
        <v>61.341000000000001</v>
      </c>
      <c r="AS79" s="2">
        <v>66.638999999999996</v>
      </c>
      <c r="AT79" s="6">
        <v>2010</v>
      </c>
      <c r="AU79" t="s">
        <v>40</v>
      </c>
      <c r="AV79" s="104">
        <f t="shared" si="12"/>
        <v>7.0426961826185609E-4</v>
      </c>
      <c r="AX79" s="23" t="s">
        <v>146</v>
      </c>
      <c r="AY79" s="83">
        <f t="shared" si="10"/>
        <v>14.03</v>
      </c>
      <c r="AZ79" s="25">
        <f t="shared" si="11"/>
        <v>5.4008983276077902E-3</v>
      </c>
    </row>
    <row r="80" spans="1:52" ht="12" customHeight="1">
      <c r="A80" t="s">
        <v>148</v>
      </c>
      <c r="H80" s="93">
        <v>7.319</v>
      </c>
      <c r="I80" s="93">
        <v>7.9950000000000001</v>
      </c>
      <c r="J80" s="93">
        <v>8.0980000000000008</v>
      </c>
      <c r="K80" s="93">
        <v>8.4060000000000006</v>
      </c>
      <c r="L80" s="93">
        <v>8.7959999999999994</v>
      </c>
      <c r="M80" s="93">
        <v>10.385</v>
      </c>
      <c r="N80" s="93">
        <v>5.6150000000000002</v>
      </c>
      <c r="O80" s="93">
        <v>6.5019999999999998</v>
      </c>
      <c r="P80" s="93">
        <v>7.0419999999999998</v>
      </c>
      <c r="Q80" s="93">
        <v>8.1180000000000003</v>
      </c>
      <c r="R80" s="93">
        <v>7.0679999999999996</v>
      </c>
      <c r="S80" s="93">
        <v>8.6999999999999993</v>
      </c>
      <c r="T80" s="93">
        <v>9.5969999999999995</v>
      </c>
      <c r="U80" s="93">
        <v>10.461</v>
      </c>
      <c r="V80" s="93">
        <v>11.839</v>
      </c>
      <c r="W80" s="93">
        <v>13.315</v>
      </c>
      <c r="X80" s="93">
        <v>14.201000000000001</v>
      </c>
      <c r="Y80" s="93">
        <v>16.088999999999999</v>
      </c>
      <c r="Z80" s="93">
        <v>17.305</v>
      </c>
      <c r="AA80" s="93">
        <v>16.489999999999998</v>
      </c>
      <c r="AB80" s="93">
        <v>17.187000000000001</v>
      </c>
      <c r="AC80" s="93">
        <v>18.702999999999999</v>
      </c>
      <c r="AD80" s="93">
        <v>20.777000000000001</v>
      </c>
      <c r="AE80" s="93">
        <v>21.917999999999999</v>
      </c>
      <c r="AF80" s="93">
        <v>23.960999999999999</v>
      </c>
      <c r="AG80" s="93">
        <v>27.212</v>
      </c>
      <c r="AH80" s="93">
        <v>30.231999999999999</v>
      </c>
      <c r="AI80" s="93">
        <v>34.112000000000002</v>
      </c>
      <c r="AJ80" s="93">
        <v>39.145000000000003</v>
      </c>
      <c r="AK80" s="93">
        <v>37.68</v>
      </c>
      <c r="AL80" s="131">
        <v>40.773000000000003</v>
      </c>
      <c r="AM80" s="2">
        <v>41.470999999999997</v>
      </c>
      <c r="AN80" s="2">
        <v>46.383000000000003</v>
      </c>
      <c r="AO80" s="2">
        <v>49.515000000000001</v>
      </c>
      <c r="AP80" s="2">
        <v>52.569000000000003</v>
      </c>
      <c r="AQ80" s="2">
        <v>55.402999999999999</v>
      </c>
      <c r="AR80" s="2">
        <v>58.15</v>
      </c>
      <c r="AS80" s="2">
        <v>61.116999999999997</v>
      </c>
      <c r="AT80" s="6">
        <v>2009</v>
      </c>
      <c r="AV80" s="104">
        <f t="shared" si="12"/>
        <v>6.5944378728691416E-4</v>
      </c>
      <c r="AX80" s="23" t="s">
        <v>147</v>
      </c>
      <c r="AY80" s="83">
        <f t="shared" si="10"/>
        <v>9.7289999999999992</v>
      </c>
      <c r="AZ80" s="25">
        <f t="shared" si="11"/>
        <v>3.7452131025870411E-3</v>
      </c>
    </row>
    <row r="81" spans="1:52" ht="12" customHeight="1">
      <c r="A81" t="s">
        <v>149</v>
      </c>
      <c r="H81" s="93">
        <v>11.199</v>
      </c>
      <c r="I81" s="93">
        <v>12.499000000000001</v>
      </c>
      <c r="J81" s="93">
        <v>10.218</v>
      </c>
      <c r="K81" s="93">
        <v>5.609</v>
      </c>
      <c r="L81" s="93">
        <v>5.3339999999999996</v>
      </c>
      <c r="M81" s="93">
        <v>5.2119999999999997</v>
      </c>
      <c r="N81" s="93">
        <v>6.47</v>
      </c>
      <c r="O81" s="93">
        <v>8.0950000000000006</v>
      </c>
      <c r="P81" s="93">
        <v>8.375</v>
      </c>
      <c r="Q81" s="93">
        <v>8.827</v>
      </c>
      <c r="R81" s="93">
        <v>10.27</v>
      </c>
      <c r="S81" s="93">
        <v>12.375999999999999</v>
      </c>
      <c r="T81" s="93">
        <v>14.223000000000001</v>
      </c>
      <c r="U81" s="93">
        <v>16.568000000000001</v>
      </c>
      <c r="V81" s="93">
        <v>19.298999999999999</v>
      </c>
      <c r="W81" s="93">
        <v>21.312000000000001</v>
      </c>
      <c r="X81" s="93">
        <v>22.657</v>
      </c>
      <c r="Y81" s="93">
        <v>23.97</v>
      </c>
      <c r="Z81" s="93">
        <v>25.385999999999999</v>
      </c>
      <c r="AA81" s="93">
        <v>23.984000000000002</v>
      </c>
      <c r="AB81" s="93">
        <v>22.823</v>
      </c>
      <c r="AC81" s="93">
        <v>20.899000000000001</v>
      </c>
      <c r="AD81" s="93">
        <v>13.398999999999999</v>
      </c>
      <c r="AE81" s="93">
        <v>12.067</v>
      </c>
      <c r="AF81" s="93">
        <v>13.74</v>
      </c>
      <c r="AG81" s="93">
        <v>17.478000000000002</v>
      </c>
      <c r="AH81" s="93">
        <v>19.809999999999999</v>
      </c>
      <c r="AI81" s="93">
        <v>23.878</v>
      </c>
      <c r="AJ81" s="93">
        <v>31.177</v>
      </c>
      <c r="AK81" s="93">
        <v>31.321999999999999</v>
      </c>
      <c r="AL81" s="131">
        <v>40.713999999999999</v>
      </c>
      <c r="AM81" s="2">
        <v>40.271999999999998</v>
      </c>
      <c r="AN81" s="2">
        <v>43.265000000000001</v>
      </c>
      <c r="AO81" s="2">
        <v>46.451000000000001</v>
      </c>
      <c r="AP81" s="2">
        <v>49.927999999999997</v>
      </c>
      <c r="AQ81" s="2">
        <v>53.685000000000002</v>
      </c>
      <c r="AR81" s="2">
        <v>57.734000000000002</v>
      </c>
      <c r="AS81" s="2">
        <v>62.076000000000001</v>
      </c>
      <c r="AT81" s="6">
        <v>2010</v>
      </c>
      <c r="AV81" s="104">
        <f t="shared" si="12"/>
        <v>6.4037810039831709E-4</v>
      </c>
      <c r="AX81" s="28"/>
      <c r="AY81" s="89">
        <f>SUM(AY51:AY80)</f>
        <v>2597.7160000000003</v>
      </c>
      <c r="AZ81" s="90">
        <f t="shared" si="11"/>
        <v>1</v>
      </c>
    </row>
    <row r="82" spans="1:52" ht="12" customHeight="1">
      <c r="A82" t="s">
        <v>127</v>
      </c>
      <c r="H82" s="93">
        <v>4.181</v>
      </c>
      <c r="I82" s="93">
        <v>3.996</v>
      </c>
      <c r="J82" s="93">
        <v>2.7250000000000001</v>
      </c>
      <c r="K82" s="93">
        <v>3.7549999999999999</v>
      </c>
      <c r="L82" s="93">
        <v>4.4390000000000001</v>
      </c>
      <c r="M82" s="93">
        <v>3.7080000000000002</v>
      </c>
      <c r="N82" s="93">
        <v>2.891</v>
      </c>
      <c r="O82" s="93">
        <v>3.3839999999999999</v>
      </c>
      <c r="P82" s="93">
        <v>3.4</v>
      </c>
      <c r="Q82" s="93">
        <v>2.7890000000000001</v>
      </c>
      <c r="R82" s="93">
        <v>2.9119999999999999</v>
      </c>
      <c r="S82" s="93">
        <v>4.5679999999999996</v>
      </c>
      <c r="T82" s="93">
        <v>5.69</v>
      </c>
      <c r="U82" s="93">
        <v>7.7309999999999999</v>
      </c>
      <c r="V82" s="93">
        <v>9.3469999999999995</v>
      </c>
      <c r="W82" s="93">
        <v>11.407999999999999</v>
      </c>
      <c r="X82" s="93">
        <v>13.336</v>
      </c>
      <c r="Y82" s="93">
        <v>16.001000000000001</v>
      </c>
      <c r="Z82" s="93">
        <v>17.350999999999999</v>
      </c>
      <c r="AA82" s="93">
        <v>17.452999999999999</v>
      </c>
      <c r="AB82" s="93">
        <v>17.260000000000002</v>
      </c>
      <c r="AC82" s="93">
        <v>17.649999999999999</v>
      </c>
      <c r="AD82" s="93">
        <v>19.152000000000001</v>
      </c>
      <c r="AE82" s="93">
        <v>20.084</v>
      </c>
      <c r="AF82" s="93">
        <v>21.79</v>
      </c>
      <c r="AG82" s="93">
        <v>21.861000000000001</v>
      </c>
      <c r="AH82" s="93">
        <v>22.437999999999999</v>
      </c>
      <c r="AI82" s="93">
        <v>25.056999999999999</v>
      </c>
      <c r="AJ82" s="93">
        <v>30.08</v>
      </c>
      <c r="AK82" s="93">
        <v>34.924999999999997</v>
      </c>
      <c r="AL82" s="131">
        <v>39.149000000000001</v>
      </c>
      <c r="AM82" s="2">
        <v>39.247999999999998</v>
      </c>
      <c r="AN82" s="2">
        <v>42.539000000000001</v>
      </c>
      <c r="AO82" s="2">
        <v>45.933999999999997</v>
      </c>
      <c r="AP82" s="2">
        <v>48.735999999999997</v>
      </c>
      <c r="AQ82" s="2">
        <v>51.786999999999999</v>
      </c>
      <c r="AR82" s="2">
        <v>55.058</v>
      </c>
      <c r="AS82" s="2">
        <v>58.511000000000003</v>
      </c>
      <c r="AT82" s="6">
        <v>2009</v>
      </c>
      <c r="AU82" t="s">
        <v>42</v>
      </c>
      <c r="AV82" s="104">
        <f t="shared" si="12"/>
        <v>6.240951451239856E-4</v>
      </c>
      <c r="AX82" s="32"/>
      <c r="AY82" s="33"/>
      <c r="AZ82" s="34"/>
    </row>
    <row r="83" spans="1:52" ht="12" customHeight="1">
      <c r="A83" t="s">
        <v>129</v>
      </c>
      <c r="H83" s="93" t="s">
        <v>241</v>
      </c>
      <c r="I83" s="93" t="s">
        <v>241</v>
      </c>
      <c r="J83" s="93" t="s">
        <v>241</v>
      </c>
      <c r="K83" s="93" t="s">
        <v>241</v>
      </c>
      <c r="L83" s="93" t="s">
        <v>241</v>
      </c>
      <c r="M83" s="93" t="s">
        <v>241</v>
      </c>
      <c r="N83" s="93" t="s">
        <v>241</v>
      </c>
      <c r="O83" s="93" t="s">
        <v>241</v>
      </c>
      <c r="P83" s="93" t="s">
        <v>241</v>
      </c>
      <c r="Q83" s="93" t="s">
        <v>241</v>
      </c>
      <c r="R83" s="93" t="s">
        <v>241</v>
      </c>
      <c r="S83" s="93" t="s">
        <v>241</v>
      </c>
      <c r="T83" s="93" t="s">
        <v>241</v>
      </c>
      <c r="U83" s="93" t="s">
        <v>241</v>
      </c>
      <c r="V83" s="93" t="s">
        <v>241</v>
      </c>
      <c r="W83" s="93" t="s">
        <v>241</v>
      </c>
      <c r="X83" s="93" t="s">
        <v>241</v>
      </c>
      <c r="Y83" s="93" t="s">
        <v>241</v>
      </c>
      <c r="Z83" s="93" t="s">
        <v>241</v>
      </c>
      <c r="AA83" s="93" t="s">
        <v>241</v>
      </c>
      <c r="AB83" s="93">
        <v>8.6609999999999996</v>
      </c>
      <c r="AC83" s="93">
        <v>11.433</v>
      </c>
      <c r="AD83" s="93">
        <v>15.099</v>
      </c>
      <c r="AE83" s="93">
        <v>19.670999999999999</v>
      </c>
      <c r="AF83" s="93">
        <v>23.712</v>
      </c>
      <c r="AG83" s="93">
        <v>25.234000000000002</v>
      </c>
      <c r="AH83" s="93">
        <v>29.332000000000001</v>
      </c>
      <c r="AI83" s="93">
        <v>39.389000000000003</v>
      </c>
      <c r="AJ83" s="93">
        <v>48.834000000000003</v>
      </c>
      <c r="AK83" s="93">
        <v>41.648000000000003</v>
      </c>
      <c r="AL83" s="131">
        <v>38.920999999999999</v>
      </c>
      <c r="AM83" s="2">
        <v>38.707000000000001</v>
      </c>
      <c r="AN83" s="2">
        <v>45.640999999999998</v>
      </c>
      <c r="AO83" s="2">
        <v>48.402999999999999</v>
      </c>
      <c r="AP83" s="2">
        <v>52.984999999999999</v>
      </c>
      <c r="AQ83" s="2">
        <v>58.06</v>
      </c>
      <c r="AR83" s="2">
        <v>63.372</v>
      </c>
      <c r="AS83" s="2">
        <v>68.98</v>
      </c>
      <c r="AT83" s="6">
        <v>2010</v>
      </c>
      <c r="AU83" t="s">
        <v>38</v>
      </c>
      <c r="AV83" s="104">
        <f t="shared" si="12"/>
        <v>6.1549252910502741E-4</v>
      </c>
      <c r="AX83" s="128" t="s">
        <v>45</v>
      </c>
      <c r="AY83" s="83"/>
      <c r="AZ83" s="25"/>
    </row>
    <row r="84" spans="1:52" ht="12" customHeight="1">
      <c r="A84" t="s">
        <v>150</v>
      </c>
      <c r="H84" s="93" t="s">
        <v>241</v>
      </c>
      <c r="I84" s="93" t="s">
        <v>241</v>
      </c>
      <c r="J84" s="93" t="s">
        <v>241</v>
      </c>
      <c r="K84" s="93" t="s">
        <v>241</v>
      </c>
      <c r="L84" s="93" t="s">
        <v>241</v>
      </c>
      <c r="M84" s="93" t="s">
        <v>241</v>
      </c>
      <c r="N84" s="93" t="s">
        <v>241</v>
      </c>
      <c r="O84" s="93" t="s">
        <v>241</v>
      </c>
      <c r="P84" s="93" t="s">
        <v>241</v>
      </c>
      <c r="Q84" s="93" t="s">
        <v>241</v>
      </c>
      <c r="R84" s="93" t="s">
        <v>241</v>
      </c>
      <c r="S84" s="93" t="s">
        <v>241</v>
      </c>
      <c r="T84" s="93">
        <v>3.5710000000000002</v>
      </c>
      <c r="U84" s="93">
        <v>5.5019999999999998</v>
      </c>
      <c r="V84" s="93">
        <v>6.5209999999999999</v>
      </c>
      <c r="W84" s="93">
        <v>10.167999999999999</v>
      </c>
      <c r="X84" s="93">
        <v>13.922000000000001</v>
      </c>
      <c r="Y84" s="93">
        <v>14.705</v>
      </c>
      <c r="Z84" s="93">
        <v>14.948</v>
      </c>
      <c r="AA84" s="93">
        <v>17.041</v>
      </c>
      <c r="AB84" s="93">
        <v>13.717000000000001</v>
      </c>
      <c r="AC84" s="93">
        <v>11.632</v>
      </c>
      <c r="AD84" s="93">
        <v>9.657</v>
      </c>
      <c r="AE84" s="93">
        <v>10.129</v>
      </c>
      <c r="AF84" s="93">
        <v>12.000999999999999</v>
      </c>
      <c r="AG84" s="93">
        <v>14.31</v>
      </c>
      <c r="AH84" s="93">
        <v>17.027000000000001</v>
      </c>
      <c r="AI84" s="93">
        <v>22.306999999999999</v>
      </c>
      <c r="AJ84" s="93">
        <v>28.605</v>
      </c>
      <c r="AK84" s="93">
        <v>33.460999999999999</v>
      </c>
      <c r="AL84" s="131">
        <v>37.723999999999997</v>
      </c>
      <c r="AM84" s="2">
        <v>38.987000000000002</v>
      </c>
      <c r="AN84" s="2">
        <v>43.268000000000001</v>
      </c>
      <c r="AO84" s="2">
        <v>47.905999999999999</v>
      </c>
      <c r="AP84" s="2">
        <v>52.195</v>
      </c>
      <c r="AQ84" s="2">
        <v>56.838000000000001</v>
      </c>
      <c r="AR84" s="2">
        <v>61.636000000000003</v>
      </c>
      <c r="AS84" s="2">
        <v>66.84</v>
      </c>
      <c r="AT84" s="6">
        <v>2009</v>
      </c>
      <c r="AV84" s="104">
        <f t="shared" si="12"/>
        <v>6.1994489968785242E-4</v>
      </c>
      <c r="AX84" s="23" t="s">
        <v>80</v>
      </c>
      <c r="AY84" s="83">
        <f t="shared" ref="AY84:AY115" si="13">VLOOKUP(AX84,$A$3:$AM$186,39,FALSE)</f>
        <v>443.69099999999997</v>
      </c>
      <c r="AZ84" s="25">
        <f t="shared" ref="AZ84:AZ115" si="14">AY84/$AY$196</f>
        <v>0.15032352229691681</v>
      </c>
    </row>
    <row r="85" spans="1:52" ht="12" customHeight="1">
      <c r="A85" t="s">
        <v>131</v>
      </c>
      <c r="H85" s="93" t="s">
        <v>241</v>
      </c>
      <c r="I85" s="93" t="s">
        <v>241</v>
      </c>
      <c r="J85" s="93" t="s">
        <v>241</v>
      </c>
      <c r="K85" s="93" t="s">
        <v>241</v>
      </c>
      <c r="L85" s="93" t="s">
        <v>241</v>
      </c>
      <c r="M85" s="93" t="s">
        <v>241</v>
      </c>
      <c r="N85" s="93" t="s">
        <v>241</v>
      </c>
      <c r="O85" s="93" t="s">
        <v>241</v>
      </c>
      <c r="P85" s="93" t="s">
        <v>241</v>
      </c>
      <c r="Q85" s="93" t="s">
        <v>241</v>
      </c>
      <c r="R85" s="93" t="s">
        <v>241</v>
      </c>
      <c r="S85" s="93" t="s">
        <v>241</v>
      </c>
      <c r="T85" s="93" t="s">
        <v>241</v>
      </c>
      <c r="U85" s="93" t="s">
        <v>241</v>
      </c>
      <c r="V85" s="93" t="s">
        <v>241</v>
      </c>
      <c r="W85" s="93">
        <v>6.7309999999999999</v>
      </c>
      <c r="X85" s="93">
        <v>8.4269999999999996</v>
      </c>
      <c r="Y85" s="93">
        <v>10.129</v>
      </c>
      <c r="Z85" s="93">
        <v>11.254</v>
      </c>
      <c r="AA85" s="93">
        <v>10.971</v>
      </c>
      <c r="AB85" s="93">
        <v>11.433999999999999</v>
      </c>
      <c r="AC85" s="93">
        <v>12.159000000000001</v>
      </c>
      <c r="AD85" s="93">
        <v>14.161</v>
      </c>
      <c r="AE85" s="93">
        <v>18.609000000000002</v>
      </c>
      <c r="AF85" s="93">
        <v>22.547999999999998</v>
      </c>
      <c r="AG85" s="93">
        <v>25.977</v>
      </c>
      <c r="AH85" s="93">
        <v>30.082000000000001</v>
      </c>
      <c r="AI85" s="93">
        <v>39.097000000000001</v>
      </c>
      <c r="AJ85" s="93">
        <v>47.296999999999997</v>
      </c>
      <c r="AK85" s="93">
        <v>36.92</v>
      </c>
      <c r="AL85" s="131">
        <v>35.734000000000002</v>
      </c>
      <c r="AM85" s="2">
        <v>36.363999999999997</v>
      </c>
      <c r="AN85" s="2">
        <v>40.332999999999998</v>
      </c>
      <c r="AO85" s="2">
        <v>42.774999999999999</v>
      </c>
      <c r="AP85" s="2">
        <v>45.304000000000002</v>
      </c>
      <c r="AQ85" s="2">
        <v>47.805999999999997</v>
      </c>
      <c r="AR85" s="2">
        <v>50.383000000000003</v>
      </c>
      <c r="AS85" s="2">
        <v>53.167999999999999</v>
      </c>
      <c r="AT85" s="6">
        <v>2010</v>
      </c>
      <c r="AU85" t="s">
        <v>38</v>
      </c>
      <c r="AV85" s="104">
        <f t="shared" si="12"/>
        <v>5.782357281208881E-4</v>
      </c>
      <c r="AX85" s="23" t="s">
        <v>86</v>
      </c>
      <c r="AY85" s="83">
        <f t="shared" si="13"/>
        <v>357.221</v>
      </c>
      <c r="AZ85" s="25">
        <f t="shared" si="14"/>
        <v>0.12102728916842335</v>
      </c>
    </row>
    <row r="86" spans="1:52" ht="12" customHeight="1">
      <c r="A86" t="s">
        <v>151</v>
      </c>
      <c r="H86" s="93">
        <v>6.2549999999999999</v>
      </c>
      <c r="I86" s="93">
        <v>6.2960000000000003</v>
      </c>
      <c r="J86" s="93">
        <v>6.3550000000000004</v>
      </c>
      <c r="K86" s="93">
        <v>6.5570000000000004</v>
      </c>
      <c r="L86" s="93">
        <v>6.6950000000000003</v>
      </c>
      <c r="M86" s="93">
        <v>7.3330000000000002</v>
      </c>
      <c r="N86" s="93">
        <v>8.8539999999999992</v>
      </c>
      <c r="O86" s="93">
        <v>11.275</v>
      </c>
      <c r="P86" s="93">
        <v>12.621</v>
      </c>
      <c r="Q86" s="93">
        <v>19.876000000000001</v>
      </c>
      <c r="R86" s="93">
        <v>2.7879999999999998</v>
      </c>
      <c r="S86" s="93">
        <v>2.3769999999999998</v>
      </c>
      <c r="T86" s="93">
        <v>2.6840000000000002</v>
      </c>
      <c r="U86" s="93">
        <v>3.1389999999999998</v>
      </c>
      <c r="V86" s="93">
        <v>4.12</v>
      </c>
      <c r="W86" s="93">
        <v>5.4870000000000001</v>
      </c>
      <c r="X86" s="93">
        <v>4.9550000000000001</v>
      </c>
      <c r="Y86" s="93">
        <v>4.6559999999999997</v>
      </c>
      <c r="Z86" s="93">
        <v>6.4589999999999996</v>
      </c>
      <c r="AA86" s="93">
        <v>8.4870000000000001</v>
      </c>
      <c r="AB86" s="93">
        <v>8.9049999999999994</v>
      </c>
      <c r="AC86" s="93">
        <v>6.4779999999999998</v>
      </c>
      <c r="AD86" s="93">
        <v>6.7779999999999996</v>
      </c>
      <c r="AE86" s="93">
        <v>10.467000000000001</v>
      </c>
      <c r="AF86" s="93">
        <v>10.567</v>
      </c>
      <c r="AG86" s="93">
        <v>11.987</v>
      </c>
      <c r="AH86" s="93">
        <v>14.503</v>
      </c>
      <c r="AI86" s="93">
        <v>20.181999999999999</v>
      </c>
      <c r="AJ86" s="93">
        <v>31.367000000000001</v>
      </c>
      <c r="AK86" s="93">
        <v>35.225999999999999</v>
      </c>
      <c r="AL86" s="131">
        <v>35.646000000000001</v>
      </c>
      <c r="AM86" s="2">
        <v>42.953000000000003</v>
      </c>
      <c r="AN86" s="2">
        <v>51.26</v>
      </c>
      <c r="AO86" s="2">
        <v>53.451000000000001</v>
      </c>
      <c r="AP86" s="2">
        <v>55.838999999999999</v>
      </c>
      <c r="AQ86" s="2">
        <v>58.338000000000001</v>
      </c>
      <c r="AR86" s="2">
        <v>60.953000000000003</v>
      </c>
      <c r="AS86" s="2">
        <v>63.689</v>
      </c>
      <c r="AT86" s="6">
        <v>2009</v>
      </c>
      <c r="AV86" s="104">
        <f t="shared" si="12"/>
        <v>6.8300954872886665E-4</v>
      </c>
      <c r="AX86" s="23" t="s">
        <v>95</v>
      </c>
      <c r="AY86" s="83">
        <f t="shared" si="13"/>
        <v>290.678</v>
      </c>
      <c r="AZ86" s="25">
        <f t="shared" si="14"/>
        <v>9.8482369068164988E-2</v>
      </c>
    </row>
    <row r="87" spans="1:52" ht="12" customHeight="1">
      <c r="A87" t="s">
        <v>152</v>
      </c>
      <c r="H87" s="93">
        <v>4.8310000000000004</v>
      </c>
      <c r="I87" s="93">
        <v>2.6240000000000001</v>
      </c>
      <c r="J87" s="93">
        <v>2.6070000000000002</v>
      </c>
      <c r="K87" s="93">
        <v>3.1469999999999998</v>
      </c>
      <c r="L87" s="93">
        <v>3.661</v>
      </c>
      <c r="M87" s="93">
        <v>3.923</v>
      </c>
      <c r="N87" s="93">
        <v>4.4039999999999999</v>
      </c>
      <c r="O87" s="93">
        <v>4.5330000000000004</v>
      </c>
      <c r="P87" s="93">
        <v>4.6139999999999999</v>
      </c>
      <c r="Q87" s="93">
        <v>5.2249999999999996</v>
      </c>
      <c r="R87" s="93">
        <v>5.71</v>
      </c>
      <c r="S87" s="93">
        <v>7.1589999999999998</v>
      </c>
      <c r="T87" s="93">
        <v>8.5749999999999993</v>
      </c>
      <c r="U87" s="93">
        <v>9.6379999999999999</v>
      </c>
      <c r="V87" s="93">
        <v>10.557</v>
      </c>
      <c r="W87" s="93">
        <v>11.714</v>
      </c>
      <c r="X87" s="93">
        <v>11.845000000000001</v>
      </c>
      <c r="Y87" s="93">
        <v>12.827999999999999</v>
      </c>
      <c r="Z87" s="93">
        <v>14.101000000000001</v>
      </c>
      <c r="AA87" s="93">
        <v>15.795</v>
      </c>
      <c r="AB87" s="93">
        <v>15.946999999999999</v>
      </c>
      <c r="AC87" s="93">
        <v>16.404</v>
      </c>
      <c r="AD87" s="93">
        <v>16.844000000000001</v>
      </c>
      <c r="AE87" s="93">
        <v>17.518000000000001</v>
      </c>
      <c r="AF87" s="93">
        <v>18.594999999999999</v>
      </c>
      <c r="AG87" s="93">
        <v>19.965</v>
      </c>
      <c r="AH87" s="93">
        <v>22.526</v>
      </c>
      <c r="AI87" s="93">
        <v>26.321999999999999</v>
      </c>
      <c r="AJ87" s="93">
        <v>29.838000000000001</v>
      </c>
      <c r="AK87" s="93">
        <v>29.241</v>
      </c>
      <c r="AL87" s="131">
        <v>35.018999999999998</v>
      </c>
      <c r="AM87" s="2">
        <v>35.78</v>
      </c>
      <c r="AN87" s="2">
        <v>40.296999999999997</v>
      </c>
      <c r="AO87" s="2">
        <v>43.106000000000002</v>
      </c>
      <c r="AP87" s="2">
        <v>45.569000000000003</v>
      </c>
      <c r="AQ87" s="2">
        <v>47.905999999999999</v>
      </c>
      <c r="AR87" s="2">
        <v>50.085999999999999</v>
      </c>
      <c r="AS87" s="2">
        <v>52.368000000000002</v>
      </c>
      <c r="AT87" s="6">
        <v>2010</v>
      </c>
      <c r="AV87" s="104">
        <f t="shared" si="12"/>
        <v>5.6894935519099599E-4</v>
      </c>
      <c r="AX87" s="23" t="s">
        <v>110</v>
      </c>
      <c r="AY87" s="83">
        <f t="shared" si="13"/>
        <v>160.27000000000001</v>
      </c>
      <c r="AZ87" s="25">
        <f t="shared" si="14"/>
        <v>5.4299841372772634E-2</v>
      </c>
    </row>
    <row r="88" spans="1:52" ht="12" customHeight="1">
      <c r="A88" t="s">
        <v>133</v>
      </c>
      <c r="H88" s="93">
        <v>10.099</v>
      </c>
      <c r="I88" s="93">
        <v>9.5129999999999999</v>
      </c>
      <c r="J88" s="93">
        <v>9.1590000000000007</v>
      </c>
      <c r="K88" s="93">
        <v>8.4700000000000006</v>
      </c>
      <c r="L88" s="93">
        <v>8.7880000000000003</v>
      </c>
      <c r="M88" s="93">
        <v>8.7460000000000004</v>
      </c>
      <c r="N88" s="93">
        <v>10.387</v>
      </c>
      <c r="O88" s="93">
        <v>11.387</v>
      </c>
      <c r="P88" s="93">
        <v>11.805999999999999</v>
      </c>
      <c r="Q88" s="93">
        <v>11.705</v>
      </c>
      <c r="R88" s="93">
        <v>12.18</v>
      </c>
      <c r="S88" s="93">
        <v>11.500999999999999</v>
      </c>
      <c r="T88" s="93">
        <v>11.327</v>
      </c>
      <c r="U88" s="93">
        <v>7.8689999999999998</v>
      </c>
      <c r="V88" s="93">
        <v>9.4220000000000006</v>
      </c>
      <c r="W88" s="93">
        <v>11.944000000000001</v>
      </c>
      <c r="X88" s="93">
        <v>12.045999999999999</v>
      </c>
      <c r="Y88" s="93">
        <v>13.281000000000001</v>
      </c>
      <c r="Z88" s="93">
        <v>13.766999999999999</v>
      </c>
      <c r="AA88" s="93">
        <v>12.882999999999999</v>
      </c>
      <c r="AB88" s="93">
        <v>12.316000000000001</v>
      </c>
      <c r="AC88" s="93">
        <v>13.058999999999999</v>
      </c>
      <c r="AD88" s="93">
        <v>13.191000000000001</v>
      </c>
      <c r="AE88" s="93">
        <v>15.036</v>
      </c>
      <c r="AF88" s="93">
        <v>16.091000000000001</v>
      </c>
      <c r="AG88" s="93">
        <v>18.739000000000001</v>
      </c>
      <c r="AH88" s="93">
        <v>22.504000000000001</v>
      </c>
      <c r="AI88" s="93">
        <v>27.167000000000002</v>
      </c>
      <c r="AJ88" s="93">
        <v>30.030999999999999</v>
      </c>
      <c r="AK88" s="93">
        <v>29.393999999999998</v>
      </c>
      <c r="AL88" s="131">
        <v>32.417000000000002</v>
      </c>
      <c r="AM88" s="2">
        <v>32.162999999999997</v>
      </c>
      <c r="AN88" s="2">
        <v>35.786999999999999</v>
      </c>
      <c r="AO88" s="2">
        <v>40.619999999999997</v>
      </c>
      <c r="AP88" s="2">
        <v>45.475999999999999</v>
      </c>
      <c r="AQ88" s="2">
        <v>50.97</v>
      </c>
      <c r="AR88" s="2">
        <v>57.106999999999999</v>
      </c>
      <c r="AS88" s="2">
        <v>64.230999999999995</v>
      </c>
      <c r="AT88" s="6">
        <v>2010</v>
      </c>
      <c r="AU88" t="s">
        <v>40</v>
      </c>
      <c r="AV88" s="104">
        <f t="shared" si="12"/>
        <v>5.1143426805500285E-4</v>
      </c>
      <c r="AX88" s="23" t="s">
        <v>122</v>
      </c>
      <c r="AY88" s="83">
        <f t="shared" si="13"/>
        <v>87.45</v>
      </c>
      <c r="AZ88" s="25">
        <f t="shared" si="14"/>
        <v>2.9628259362631599E-2</v>
      </c>
    </row>
    <row r="89" spans="1:52" ht="12" customHeight="1">
      <c r="A89" t="s">
        <v>153</v>
      </c>
      <c r="H89" s="93">
        <v>7.3319999999999999</v>
      </c>
      <c r="I89" s="93">
        <v>7.524</v>
      </c>
      <c r="J89" s="93">
        <v>7.9160000000000004</v>
      </c>
      <c r="K89" s="93">
        <v>8.8000000000000007</v>
      </c>
      <c r="L89" s="93">
        <v>8.3149999999999995</v>
      </c>
      <c r="M89" s="93">
        <v>9.7379999999999995</v>
      </c>
      <c r="N89" s="93">
        <v>10.115</v>
      </c>
      <c r="O89" s="93">
        <v>10.811999999999999</v>
      </c>
      <c r="P89" s="93">
        <v>11.204000000000001</v>
      </c>
      <c r="Q89" s="93">
        <v>11.787000000000001</v>
      </c>
      <c r="R89" s="93">
        <v>12.505000000000001</v>
      </c>
      <c r="S89" s="93">
        <v>13.827999999999999</v>
      </c>
      <c r="T89" s="93">
        <v>14.590999999999999</v>
      </c>
      <c r="U89" s="93">
        <v>9.0779999999999994</v>
      </c>
      <c r="V89" s="93">
        <v>8.077</v>
      </c>
      <c r="W89" s="93">
        <v>8.3710000000000004</v>
      </c>
      <c r="X89" s="93">
        <v>8.7629999999999999</v>
      </c>
      <c r="Y89" s="93">
        <v>8.8450000000000006</v>
      </c>
      <c r="Z89" s="93">
        <v>8.02</v>
      </c>
      <c r="AA89" s="93">
        <v>7.87</v>
      </c>
      <c r="AB89" s="93">
        <v>8.1760000000000002</v>
      </c>
      <c r="AC89" s="93">
        <v>8.16</v>
      </c>
      <c r="AD89" s="93">
        <v>7.7910000000000004</v>
      </c>
      <c r="AE89" s="93">
        <v>8.5579999999999998</v>
      </c>
      <c r="AF89" s="93">
        <v>10.054</v>
      </c>
      <c r="AG89" s="93">
        <v>12.307</v>
      </c>
      <c r="AH89" s="93">
        <v>15.164999999999999</v>
      </c>
      <c r="AI89" s="93">
        <v>19.553000000000001</v>
      </c>
      <c r="AJ89" s="93">
        <v>26.641999999999999</v>
      </c>
      <c r="AK89" s="93">
        <v>32.249000000000002</v>
      </c>
      <c r="AL89" s="131">
        <v>30.940999999999999</v>
      </c>
      <c r="AM89" s="2">
        <v>29.716999999999999</v>
      </c>
      <c r="AN89" s="2">
        <v>29.707000000000001</v>
      </c>
      <c r="AO89" s="2">
        <v>32.372</v>
      </c>
      <c r="AP89" s="2">
        <v>36.439</v>
      </c>
      <c r="AQ89" s="2">
        <v>40.838999999999999</v>
      </c>
      <c r="AR89" s="2">
        <v>45.78</v>
      </c>
      <c r="AS89" s="2">
        <v>51.268999999999998</v>
      </c>
      <c r="AT89" s="6">
        <v>2010</v>
      </c>
      <c r="AV89" s="104">
        <f t="shared" si="12"/>
        <v>4.7253963074932436E-4</v>
      </c>
      <c r="AX89" s="23" t="s">
        <v>124</v>
      </c>
      <c r="AY89" s="83">
        <f t="shared" si="13"/>
        <v>85.311999999999998</v>
      </c>
      <c r="AZ89" s="25">
        <f t="shared" si="14"/>
        <v>2.8903900088562914E-2</v>
      </c>
    </row>
    <row r="90" spans="1:52" ht="12" customHeight="1">
      <c r="A90" t="s">
        <v>154</v>
      </c>
      <c r="H90" s="93" t="s">
        <v>241</v>
      </c>
      <c r="I90" s="93" t="s">
        <v>241</v>
      </c>
      <c r="J90" s="93" t="s">
        <v>241</v>
      </c>
      <c r="K90" s="93" t="s">
        <v>241</v>
      </c>
      <c r="L90" s="93" t="s">
        <v>241</v>
      </c>
      <c r="M90" s="93" t="s">
        <v>241</v>
      </c>
      <c r="N90" s="93" t="s">
        <v>241</v>
      </c>
      <c r="O90" s="93" t="s">
        <v>241</v>
      </c>
      <c r="P90" s="93" t="s">
        <v>241</v>
      </c>
      <c r="Q90" s="93" t="s">
        <v>241</v>
      </c>
      <c r="R90" s="93">
        <v>12.644</v>
      </c>
      <c r="S90" s="93">
        <v>14.664999999999999</v>
      </c>
      <c r="T90" s="93">
        <v>17.959</v>
      </c>
      <c r="U90" s="93">
        <v>21.736999999999998</v>
      </c>
      <c r="V90" s="93">
        <v>28.018999999999998</v>
      </c>
      <c r="W90" s="93">
        <v>12.795999999999999</v>
      </c>
      <c r="X90" s="93">
        <v>6.4960000000000004</v>
      </c>
      <c r="Y90" s="93">
        <v>6.8380000000000001</v>
      </c>
      <c r="Z90" s="93">
        <v>6.3220000000000001</v>
      </c>
      <c r="AA90" s="93">
        <v>7.6390000000000002</v>
      </c>
      <c r="AB90" s="93">
        <v>9.6790000000000003</v>
      </c>
      <c r="AC90" s="93">
        <v>9.8529999999999998</v>
      </c>
      <c r="AD90" s="93">
        <v>10.693</v>
      </c>
      <c r="AE90" s="93">
        <v>11.778</v>
      </c>
      <c r="AF90" s="93">
        <v>13.868</v>
      </c>
      <c r="AG90" s="93">
        <v>16.731999999999999</v>
      </c>
      <c r="AH90" s="93">
        <v>19.062999999999999</v>
      </c>
      <c r="AI90" s="93">
        <v>21.651</v>
      </c>
      <c r="AJ90" s="93">
        <v>26.908999999999999</v>
      </c>
      <c r="AK90" s="93">
        <v>25.131</v>
      </c>
      <c r="AL90" s="131">
        <v>30.023</v>
      </c>
      <c r="AM90" s="2">
        <v>31.273</v>
      </c>
      <c r="AN90" s="2">
        <v>38.255000000000003</v>
      </c>
      <c r="AO90" s="2">
        <v>40.604999999999997</v>
      </c>
      <c r="AP90" s="2">
        <v>42.301000000000002</v>
      </c>
      <c r="AQ90" s="2">
        <v>44.037999999999997</v>
      </c>
      <c r="AR90" s="2">
        <v>46.043999999999997</v>
      </c>
      <c r="AS90" s="2">
        <v>48.216999999999999</v>
      </c>
      <c r="AT90" s="6">
        <v>2008</v>
      </c>
      <c r="AV90" s="104">
        <f t="shared" si="12"/>
        <v>4.9728209013102335E-4</v>
      </c>
      <c r="AX90" s="23" t="s">
        <v>126</v>
      </c>
      <c r="AY90" s="83">
        <f t="shared" si="13"/>
        <v>82.15</v>
      </c>
      <c r="AZ90" s="25">
        <f t="shared" si="14"/>
        <v>2.7832607280047866E-2</v>
      </c>
    </row>
    <row r="91" spans="1:52" ht="12" customHeight="1">
      <c r="A91" t="s">
        <v>155</v>
      </c>
      <c r="H91" s="93">
        <v>3.81</v>
      </c>
      <c r="I91" s="93">
        <v>4.3129999999999997</v>
      </c>
      <c r="J91" s="93">
        <v>4.7649999999999997</v>
      </c>
      <c r="K91" s="93">
        <v>4.8920000000000003</v>
      </c>
      <c r="L91" s="93">
        <v>5.1059999999999999</v>
      </c>
      <c r="M91" s="93">
        <v>5.4020000000000001</v>
      </c>
      <c r="N91" s="93">
        <v>5.6139999999999999</v>
      </c>
      <c r="O91" s="93">
        <v>5.6379999999999999</v>
      </c>
      <c r="P91" s="93">
        <v>4.875</v>
      </c>
      <c r="Q91" s="93">
        <v>4.8879999999999999</v>
      </c>
      <c r="R91" s="93">
        <v>5.3129999999999997</v>
      </c>
      <c r="S91" s="93">
        <v>5.8419999999999996</v>
      </c>
      <c r="T91" s="93">
        <v>6.641</v>
      </c>
      <c r="U91" s="93">
        <v>7.2530000000000001</v>
      </c>
      <c r="V91" s="93">
        <v>7.734</v>
      </c>
      <c r="W91" s="93">
        <v>7.9059999999999997</v>
      </c>
      <c r="X91" s="93">
        <v>9.3219999999999992</v>
      </c>
      <c r="Y91" s="93">
        <v>10.084</v>
      </c>
      <c r="Z91" s="93">
        <v>10.933</v>
      </c>
      <c r="AA91" s="93">
        <v>11.456</v>
      </c>
      <c r="AB91" s="93">
        <v>11.621</v>
      </c>
      <c r="AC91" s="93">
        <v>11.808</v>
      </c>
      <c r="AD91" s="93">
        <v>12.272</v>
      </c>
      <c r="AE91" s="93">
        <v>12.933</v>
      </c>
      <c r="AF91" s="93">
        <v>14.179</v>
      </c>
      <c r="AG91" s="93">
        <v>15.465</v>
      </c>
      <c r="AH91" s="93">
        <v>17.137</v>
      </c>
      <c r="AI91" s="93">
        <v>19.794</v>
      </c>
      <c r="AJ91" s="93">
        <v>23.001000000000001</v>
      </c>
      <c r="AK91" s="93">
        <v>24.08</v>
      </c>
      <c r="AL91" s="131">
        <v>27.199000000000002</v>
      </c>
      <c r="AM91" s="2">
        <v>26.777999999999999</v>
      </c>
      <c r="AN91" s="2">
        <v>29.798999999999999</v>
      </c>
      <c r="AO91" s="2">
        <v>33.073999999999998</v>
      </c>
      <c r="AP91" s="2">
        <v>36.051000000000002</v>
      </c>
      <c r="AQ91" s="2">
        <v>39.183</v>
      </c>
      <c r="AR91" s="2">
        <v>42.320999999999998</v>
      </c>
      <c r="AS91" s="2">
        <v>45.530999999999999</v>
      </c>
      <c r="AT91" s="6">
        <v>2009</v>
      </c>
      <c r="AV91" s="104">
        <f t="shared" si="12"/>
        <v>4.2580564095317185E-4</v>
      </c>
      <c r="AX91" s="23" t="s">
        <v>128</v>
      </c>
      <c r="AY91" s="83">
        <f t="shared" si="13"/>
        <v>74.231999999999999</v>
      </c>
      <c r="AZ91" s="25">
        <f t="shared" si="14"/>
        <v>2.5149970829123715E-2</v>
      </c>
    </row>
    <row r="92" spans="1:52" ht="12" customHeight="1">
      <c r="A92" t="s">
        <v>134</v>
      </c>
      <c r="H92" s="93">
        <v>3.9079999999999999</v>
      </c>
      <c r="I92" s="93">
        <v>4.3879999999999999</v>
      </c>
      <c r="J92" s="93">
        <v>4.6840000000000002</v>
      </c>
      <c r="K92" s="93">
        <v>4.9219999999999997</v>
      </c>
      <c r="L92" s="93">
        <v>4.9720000000000004</v>
      </c>
      <c r="M92" s="93">
        <v>5.0010000000000003</v>
      </c>
      <c r="N92" s="93">
        <v>6.4039999999999999</v>
      </c>
      <c r="O92" s="93">
        <v>6.7510000000000003</v>
      </c>
      <c r="P92" s="93">
        <v>6.3239999999999998</v>
      </c>
      <c r="Q92" s="93">
        <v>4.2519999999999998</v>
      </c>
      <c r="R92" s="93">
        <v>4.1609999999999996</v>
      </c>
      <c r="S92" s="93">
        <v>4.3449999999999998</v>
      </c>
      <c r="T92" s="93">
        <v>5.3689999999999998</v>
      </c>
      <c r="U92" s="93">
        <v>5.532</v>
      </c>
      <c r="V92" s="93">
        <v>6.1970000000000001</v>
      </c>
      <c r="W92" s="93">
        <v>6.7309999999999999</v>
      </c>
      <c r="X92" s="93">
        <v>6.9279999999999999</v>
      </c>
      <c r="Y92" s="93">
        <v>7.2460000000000004</v>
      </c>
      <c r="Z92" s="93">
        <v>7.9119999999999999</v>
      </c>
      <c r="AA92" s="93">
        <v>8.1489999999999991</v>
      </c>
      <c r="AB92" s="93">
        <v>8.4610000000000003</v>
      </c>
      <c r="AC92" s="93">
        <v>8.9749999999999996</v>
      </c>
      <c r="AD92" s="93">
        <v>9.5820000000000007</v>
      </c>
      <c r="AE92" s="93">
        <v>10.196</v>
      </c>
      <c r="AF92" s="93">
        <v>11.411</v>
      </c>
      <c r="AG92" s="93">
        <v>12.589</v>
      </c>
      <c r="AH92" s="93">
        <v>15.645</v>
      </c>
      <c r="AI92" s="93">
        <v>17.765000000000001</v>
      </c>
      <c r="AJ92" s="93">
        <v>22.706</v>
      </c>
      <c r="AK92" s="93">
        <v>25.113</v>
      </c>
      <c r="AL92" s="131">
        <v>27.129000000000001</v>
      </c>
      <c r="AM92" s="2">
        <v>27.527000000000001</v>
      </c>
      <c r="AN92" s="2">
        <v>29.963999999999999</v>
      </c>
      <c r="AO92" s="2">
        <v>32.896000000000001</v>
      </c>
      <c r="AP92" s="2">
        <v>35.841999999999999</v>
      </c>
      <c r="AQ92" s="2">
        <v>38.822000000000003</v>
      </c>
      <c r="AR92" s="2">
        <v>41.914999999999999</v>
      </c>
      <c r="AS92" s="2">
        <v>45.22</v>
      </c>
      <c r="AT92" s="6">
        <v>2010</v>
      </c>
      <c r="AU92" t="s">
        <v>42</v>
      </c>
      <c r="AV92" s="104">
        <f t="shared" si="12"/>
        <v>4.3771573226222875E-4</v>
      </c>
      <c r="AX92" s="23" t="s">
        <v>130</v>
      </c>
      <c r="AY92" s="83">
        <f t="shared" si="13"/>
        <v>68.441000000000003</v>
      </c>
      <c r="AZ92" s="25">
        <f t="shared" si="14"/>
        <v>2.3187966827191188E-2</v>
      </c>
    </row>
    <row r="93" spans="1:52" ht="12" customHeight="1">
      <c r="A93" t="s">
        <v>156</v>
      </c>
      <c r="H93" s="93" t="s">
        <v>241</v>
      </c>
      <c r="I93" s="93" t="s">
        <v>241</v>
      </c>
      <c r="J93" s="93" t="s">
        <v>241</v>
      </c>
      <c r="K93" s="93" t="s">
        <v>241</v>
      </c>
      <c r="L93" s="93" t="s">
        <v>241</v>
      </c>
      <c r="M93" s="93" t="s">
        <v>241</v>
      </c>
      <c r="N93" s="93" t="s">
        <v>241</v>
      </c>
      <c r="O93" s="93" t="s">
        <v>241</v>
      </c>
      <c r="P93" s="93" t="s">
        <v>241</v>
      </c>
      <c r="Q93" s="93" t="s">
        <v>241</v>
      </c>
      <c r="R93" s="93" t="s">
        <v>241</v>
      </c>
      <c r="S93" s="93" t="s">
        <v>241</v>
      </c>
      <c r="T93" s="93">
        <v>1.5529999999999999</v>
      </c>
      <c r="U93" s="93">
        <v>2.4689999999999999</v>
      </c>
      <c r="V93" s="93">
        <v>4.1500000000000004</v>
      </c>
      <c r="W93" s="93">
        <v>4.9569999999999999</v>
      </c>
      <c r="X93" s="93">
        <v>5.6820000000000004</v>
      </c>
      <c r="Y93" s="93">
        <v>6.2530000000000001</v>
      </c>
      <c r="Z93" s="93">
        <v>6.7329999999999997</v>
      </c>
      <c r="AA93" s="93">
        <v>7.2889999999999997</v>
      </c>
      <c r="AB93" s="93">
        <v>7.8330000000000002</v>
      </c>
      <c r="AC93" s="93">
        <v>8.3130000000000006</v>
      </c>
      <c r="AD93" s="93">
        <v>9.3149999999999995</v>
      </c>
      <c r="AE93" s="93">
        <v>11.186</v>
      </c>
      <c r="AF93" s="93">
        <v>13.762</v>
      </c>
      <c r="AG93" s="93">
        <v>16.042000000000002</v>
      </c>
      <c r="AH93" s="93">
        <v>19.940000000000001</v>
      </c>
      <c r="AI93" s="93">
        <v>28.795999999999999</v>
      </c>
      <c r="AJ93" s="93">
        <v>33.866</v>
      </c>
      <c r="AK93" s="93">
        <v>25.927</v>
      </c>
      <c r="AL93" s="131">
        <v>23.385000000000002</v>
      </c>
      <c r="AM93" s="2">
        <v>24.045000000000002</v>
      </c>
      <c r="AN93" s="2">
        <v>26.140999999999998</v>
      </c>
      <c r="AO93" s="2">
        <v>27.448</v>
      </c>
      <c r="AP93" s="2">
        <v>28.762</v>
      </c>
      <c r="AQ93" s="2">
        <v>30.134</v>
      </c>
      <c r="AR93" s="2">
        <v>31.617000000000001</v>
      </c>
      <c r="AS93" s="2">
        <v>33.162999999999997</v>
      </c>
      <c r="AT93" s="6">
        <v>2010</v>
      </c>
      <c r="AV93" s="104">
        <f t="shared" si="12"/>
        <v>3.8234732380009774E-4</v>
      </c>
      <c r="AX93" s="23" t="s">
        <v>132</v>
      </c>
      <c r="AY93" s="83">
        <f t="shared" si="13"/>
        <v>58.91</v>
      </c>
      <c r="AZ93" s="25">
        <f t="shared" si="14"/>
        <v>1.9958842299058061E-2</v>
      </c>
    </row>
    <row r="94" spans="1:52" ht="12" customHeight="1">
      <c r="A94" t="s">
        <v>157</v>
      </c>
      <c r="H94" s="93">
        <v>2.1549999999999998</v>
      </c>
      <c r="I94" s="93">
        <v>2.0870000000000002</v>
      </c>
      <c r="J94" s="93">
        <v>2.16</v>
      </c>
      <c r="K94" s="93">
        <v>2.161</v>
      </c>
      <c r="L94" s="93">
        <v>2.2789999999999999</v>
      </c>
      <c r="M94" s="93">
        <v>2.431</v>
      </c>
      <c r="N94" s="93">
        <v>3.089</v>
      </c>
      <c r="O94" s="93">
        <v>3.7050000000000001</v>
      </c>
      <c r="P94" s="93">
        <v>4.2729999999999997</v>
      </c>
      <c r="Q94" s="93">
        <v>4.5640000000000001</v>
      </c>
      <c r="R94" s="93">
        <v>5.59</v>
      </c>
      <c r="S94" s="93">
        <v>5.7690000000000001</v>
      </c>
      <c r="T94" s="93">
        <v>6.9139999999999997</v>
      </c>
      <c r="U94" s="93">
        <v>6.61</v>
      </c>
      <c r="V94" s="93">
        <v>7.4530000000000003</v>
      </c>
      <c r="W94" s="93">
        <v>9.2539999999999996</v>
      </c>
      <c r="X94" s="93">
        <v>9.3510000000000009</v>
      </c>
      <c r="Y94" s="93">
        <v>8.9019999999999992</v>
      </c>
      <c r="Z94" s="93">
        <v>9.5559999999999992</v>
      </c>
      <c r="AA94" s="93">
        <v>9.7810000000000006</v>
      </c>
      <c r="AB94" s="93">
        <v>9.3170000000000002</v>
      </c>
      <c r="AC94" s="93">
        <v>9.6780000000000008</v>
      </c>
      <c r="AD94" s="93">
        <v>10.558</v>
      </c>
      <c r="AE94" s="93">
        <v>13.324</v>
      </c>
      <c r="AF94" s="93">
        <v>15.823</v>
      </c>
      <c r="AG94" s="93">
        <v>16.995999999999999</v>
      </c>
      <c r="AH94" s="93">
        <v>18.423999999999999</v>
      </c>
      <c r="AI94" s="93">
        <v>21.837</v>
      </c>
      <c r="AJ94" s="93">
        <v>25.440999999999999</v>
      </c>
      <c r="AK94" s="93">
        <v>23.602</v>
      </c>
      <c r="AL94" s="131">
        <v>22.751999999999999</v>
      </c>
      <c r="AM94" s="2">
        <v>23.173999999999999</v>
      </c>
      <c r="AN94" s="2">
        <v>25.021999999999998</v>
      </c>
      <c r="AO94" s="2">
        <v>26.18</v>
      </c>
      <c r="AP94" s="2">
        <v>27.286000000000001</v>
      </c>
      <c r="AQ94" s="2">
        <v>28.465</v>
      </c>
      <c r="AR94" s="2">
        <v>29.757000000000001</v>
      </c>
      <c r="AS94" s="2">
        <v>30.978999999999999</v>
      </c>
      <c r="AT94" s="6">
        <v>2010</v>
      </c>
      <c r="AV94" s="104">
        <f t="shared" si="12"/>
        <v>3.6849727102280995E-4</v>
      </c>
      <c r="AX94" s="23" t="s">
        <v>135</v>
      </c>
      <c r="AY94" s="83">
        <f t="shared" si="13"/>
        <v>59.33</v>
      </c>
      <c r="AZ94" s="25">
        <f t="shared" si="14"/>
        <v>2.0101139256545827E-2</v>
      </c>
    </row>
    <row r="95" spans="1:52" ht="12" customHeight="1">
      <c r="A95" t="s">
        <v>158</v>
      </c>
      <c r="H95" s="93">
        <v>5.8650000000000002</v>
      </c>
      <c r="I95" s="93">
        <v>7.0149999999999997</v>
      </c>
      <c r="J95" s="93">
        <v>8.0549999999999997</v>
      </c>
      <c r="K95" s="93">
        <v>8.25</v>
      </c>
      <c r="L95" s="93">
        <v>7.5060000000000002</v>
      </c>
      <c r="M95" s="93">
        <v>6.7729999999999997</v>
      </c>
      <c r="N95" s="93">
        <v>8.5630000000000006</v>
      </c>
      <c r="O95" s="93">
        <v>4.218</v>
      </c>
      <c r="P95" s="93">
        <v>6.4790000000000001</v>
      </c>
      <c r="Q95" s="93">
        <v>5.5860000000000003</v>
      </c>
      <c r="R95" s="93">
        <v>4.4829999999999997</v>
      </c>
      <c r="S95" s="93">
        <v>5.2169999999999996</v>
      </c>
      <c r="T95" s="93">
        <v>4.8440000000000003</v>
      </c>
      <c r="U95" s="93">
        <v>4.4820000000000002</v>
      </c>
      <c r="V95" s="93">
        <v>4.7480000000000002</v>
      </c>
      <c r="W95" s="93">
        <v>5.9269999999999996</v>
      </c>
      <c r="X95" s="93">
        <v>6.8029999999999999</v>
      </c>
      <c r="Y95" s="93">
        <v>8.016</v>
      </c>
      <c r="Z95" s="93">
        <v>8.8049999999999997</v>
      </c>
      <c r="AA95" s="93">
        <v>9.0890000000000004</v>
      </c>
      <c r="AB95" s="93">
        <v>9.5500000000000007</v>
      </c>
      <c r="AC95" s="93">
        <v>9.7349999999999994</v>
      </c>
      <c r="AD95" s="93">
        <v>10.131</v>
      </c>
      <c r="AE95" s="93">
        <v>10.930999999999999</v>
      </c>
      <c r="AF95" s="93">
        <v>12.025</v>
      </c>
      <c r="AG95" s="93">
        <v>13.724</v>
      </c>
      <c r="AH95" s="93">
        <v>14.332000000000001</v>
      </c>
      <c r="AI95" s="93">
        <v>15.185</v>
      </c>
      <c r="AJ95" s="93">
        <v>19.027999999999999</v>
      </c>
      <c r="AK95" s="93">
        <v>20.956</v>
      </c>
      <c r="AL95" s="131">
        <v>22.434000000000001</v>
      </c>
      <c r="AM95" s="2">
        <v>22.670999999999999</v>
      </c>
      <c r="AN95" s="2">
        <v>23.295000000000002</v>
      </c>
      <c r="AO95" s="2">
        <v>25.428000000000001</v>
      </c>
      <c r="AP95" s="2">
        <v>27.824000000000002</v>
      </c>
      <c r="AQ95" s="2">
        <v>30.452999999999999</v>
      </c>
      <c r="AR95" s="2">
        <v>33.332000000000001</v>
      </c>
      <c r="AS95" s="2">
        <v>36.271000000000001</v>
      </c>
      <c r="AT95" s="6">
        <v>2010</v>
      </c>
      <c r="AV95" s="104">
        <f t="shared" si="12"/>
        <v>3.6049890529723502E-4</v>
      </c>
      <c r="AX95" s="23" t="s">
        <v>138</v>
      </c>
      <c r="AY95" s="83">
        <f t="shared" si="13"/>
        <v>54.713000000000001</v>
      </c>
      <c r="AZ95" s="25">
        <f t="shared" si="14"/>
        <v>1.8536889131019585E-2</v>
      </c>
    </row>
    <row r="96" spans="1:52" ht="12" customHeight="1">
      <c r="A96" t="s">
        <v>159</v>
      </c>
      <c r="H96" s="93">
        <v>10.039999999999999</v>
      </c>
      <c r="I96" s="93">
        <v>8.3209999999999997</v>
      </c>
      <c r="J96" s="93">
        <v>7.4660000000000002</v>
      </c>
      <c r="K96" s="93">
        <v>6.7370000000000001</v>
      </c>
      <c r="L96" s="93">
        <v>6.7169999999999996</v>
      </c>
      <c r="M96" s="93">
        <v>6.851</v>
      </c>
      <c r="N96" s="93">
        <v>9.17</v>
      </c>
      <c r="O96" s="93">
        <v>10.087999999999999</v>
      </c>
      <c r="P96" s="93">
        <v>10.195</v>
      </c>
      <c r="Q96" s="93">
        <v>9.7569999999999997</v>
      </c>
      <c r="R96" s="93">
        <v>10.795999999999999</v>
      </c>
      <c r="S96" s="93">
        <v>10.493</v>
      </c>
      <c r="T96" s="93">
        <v>11.153</v>
      </c>
      <c r="U96" s="93">
        <v>11.045999999999999</v>
      </c>
      <c r="V96" s="93">
        <v>8.3140000000000001</v>
      </c>
      <c r="W96" s="93">
        <v>11.000999999999999</v>
      </c>
      <c r="X96" s="93">
        <v>12.138</v>
      </c>
      <c r="Y96" s="93">
        <v>11.831</v>
      </c>
      <c r="Z96" s="93">
        <v>12.881</v>
      </c>
      <c r="AA96" s="93">
        <v>12.573</v>
      </c>
      <c r="AB96" s="93">
        <v>10.448</v>
      </c>
      <c r="AC96" s="93">
        <v>10.554</v>
      </c>
      <c r="AD96" s="93">
        <v>11.526999999999999</v>
      </c>
      <c r="AE96" s="93">
        <v>13.763999999999999</v>
      </c>
      <c r="AF96" s="93">
        <v>15.500999999999999</v>
      </c>
      <c r="AG96" s="93">
        <v>16.391999999999999</v>
      </c>
      <c r="AH96" s="93">
        <v>17.382999999999999</v>
      </c>
      <c r="AI96" s="93">
        <v>19.824000000000002</v>
      </c>
      <c r="AJ96" s="93">
        <v>23.507999999999999</v>
      </c>
      <c r="AK96" s="93">
        <v>22.495999999999999</v>
      </c>
      <c r="AL96" s="131">
        <v>22.384</v>
      </c>
      <c r="AM96" s="2">
        <v>22.823</v>
      </c>
      <c r="AN96" s="2">
        <v>22.954999999999998</v>
      </c>
      <c r="AO96" s="2">
        <v>24.937999999999999</v>
      </c>
      <c r="AP96" s="2">
        <v>26.908999999999999</v>
      </c>
      <c r="AQ96" s="2">
        <v>28.952999999999999</v>
      </c>
      <c r="AR96" s="2">
        <v>31.427</v>
      </c>
      <c r="AS96" s="2">
        <v>34.119999999999997</v>
      </c>
      <c r="AT96" s="6">
        <v>2008</v>
      </c>
      <c r="AV96" s="104">
        <f t="shared" si="12"/>
        <v>3.6291590647076857E-4</v>
      </c>
      <c r="AX96" s="23" t="s">
        <v>140</v>
      </c>
      <c r="AY96" s="83">
        <f t="shared" si="13"/>
        <v>54.95</v>
      </c>
      <c r="AZ96" s="25">
        <f t="shared" si="14"/>
        <v>1.8617185271316256E-2</v>
      </c>
    </row>
    <row r="97" spans="1:52" ht="12" customHeight="1">
      <c r="A97" t="s">
        <v>160</v>
      </c>
      <c r="H97" s="93">
        <v>7.649</v>
      </c>
      <c r="I97" s="93">
        <v>8.6649999999999991</v>
      </c>
      <c r="J97" s="93">
        <v>8.31</v>
      </c>
      <c r="K97" s="93">
        <v>8.3759999999999994</v>
      </c>
      <c r="L97" s="93">
        <v>8.8529999999999998</v>
      </c>
      <c r="M97" s="93">
        <v>9.2460000000000004</v>
      </c>
      <c r="N97" s="93">
        <v>12.052</v>
      </c>
      <c r="O97" s="93">
        <v>13.96</v>
      </c>
      <c r="P97" s="93">
        <v>14.176</v>
      </c>
      <c r="Q97" s="93">
        <v>12.64</v>
      </c>
      <c r="R97" s="93">
        <v>12.654</v>
      </c>
      <c r="S97" s="93">
        <v>14.109</v>
      </c>
      <c r="T97" s="93">
        <v>12.930999999999999</v>
      </c>
      <c r="U97" s="93">
        <v>13.492000000000001</v>
      </c>
      <c r="V97" s="93">
        <v>8.9120000000000008</v>
      </c>
      <c r="W97" s="93">
        <v>9.0359999999999996</v>
      </c>
      <c r="X97" s="93">
        <v>10.335000000000001</v>
      </c>
      <c r="Y97" s="93">
        <v>10.343</v>
      </c>
      <c r="Z97" s="93">
        <v>9.875</v>
      </c>
      <c r="AA97" s="93">
        <v>10.423999999999999</v>
      </c>
      <c r="AB97" s="93">
        <v>10.045999999999999</v>
      </c>
      <c r="AC97" s="93">
        <v>9.4969999999999999</v>
      </c>
      <c r="AD97" s="93">
        <v>10.888</v>
      </c>
      <c r="AE97" s="93">
        <v>13.63</v>
      </c>
      <c r="AF97" s="93">
        <v>15.784000000000001</v>
      </c>
      <c r="AG97" s="93">
        <v>16.593</v>
      </c>
      <c r="AH97" s="93">
        <v>17.957000000000001</v>
      </c>
      <c r="AI97" s="93">
        <v>20.433</v>
      </c>
      <c r="AJ97" s="93">
        <v>23.731999999999999</v>
      </c>
      <c r="AK97" s="93">
        <v>22.189</v>
      </c>
      <c r="AL97" s="131">
        <v>21.882000000000001</v>
      </c>
      <c r="AM97" s="2">
        <v>22.478000000000002</v>
      </c>
      <c r="AN97" s="2">
        <v>25.042000000000002</v>
      </c>
      <c r="AO97" s="2">
        <v>26.707999999999998</v>
      </c>
      <c r="AP97" s="2">
        <v>28.402999999999999</v>
      </c>
      <c r="AQ97" s="2">
        <v>30.245000000000001</v>
      </c>
      <c r="AR97" s="2">
        <v>31.811</v>
      </c>
      <c r="AS97" s="2">
        <v>33.69</v>
      </c>
      <c r="AT97" s="6">
        <v>2010</v>
      </c>
      <c r="AV97" s="104">
        <f t="shared" si="12"/>
        <v>3.5742994985978781E-4</v>
      </c>
      <c r="AX97" s="23" t="s">
        <v>142</v>
      </c>
      <c r="AY97" s="83">
        <f t="shared" si="13"/>
        <v>54.37</v>
      </c>
      <c r="AZ97" s="25">
        <f t="shared" si="14"/>
        <v>1.8420679949071241E-2</v>
      </c>
    </row>
    <row r="98" spans="1:52" ht="12" customHeight="1">
      <c r="A98" t="s">
        <v>161</v>
      </c>
      <c r="H98" s="93">
        <v>3.899</v>
      </c>
      <c r="I98" s="93">
        <v>3.4369999999999998</v>
      </c>
      <c r="J98" s="93">
        <v>3.3940000000000001</v>
      </c>
      <c r="K98" s="93">
        <v>3.25</v>
      </c>
      <c r="L98" s="93">
        <v>2.3769999999999998</v>
      </c>
      <c r="M98" s="93">
        <v>2.3109999999999999</v>
      </c>
      <c r="N98" s="93">
        <v>2.327</v>
      </c>
      <c r="O98" s="93">
        <v>2.3660000000000001</v>
      </c>
      <c r="P98" s="93">
        <v>2.762</v>
      </c>
      <c r="Q98" s="93">
        <v>3.157</v>
      </c>
      <c r="R98" s="93">
        <v>4.8010000000000002</v>
      </c>
      <c r="S98" s="93">
        <v>5.3109999999999999</v>
      </c>
      <c r="T98" s="93">
        <v>5.9550000000000001</v>
      </c>
      <c r="U98" s="93">
        <v>6.9379999999999997</v>
      </c>
      <c r="V98" s="93">
        <v>8.0860000000000003</v>
      </c>
      <c r="W98" s="93">
        <v>9.5009999999999994</v>
      </c>
      <c r="X98" s="93">
        <v>10.316000000000001</v>
      </c>
      <c r="Y98" s="93">
        <v>11.135</v>
      </c>
      <c r="Z98" s="93">
        <v>12.007999999999999</v>
      </c>
      <c r="AA98" s="93">
        <v>12.465</v>
      </c>
      <c r="AB98" s="93">
        <v>13.134</v>
      </c>
      <c r="AC98" s="93">
        <v>13.813000000000001</v>
      </c>
      <c r="AD98" s="93">
        <v>14.307</v>
      </c>
      <c r="AE98" s="93">
        <v>15.047000000000001</v>
      </c>
      <c r="AF98" s="93">
        <v>15.798</v>
      </c>
      <c r="AG98" s="93">
        <v>17.213999999999999</v>
      </c>
      <c r="AH98" s="93">
        <v>18.748999999999999</v>
      </c>
      <c r="AI98" s="93">
        <v>20.376999999999999</v>
      </c>
      <c r="AJ98" s="93">
        <v>22.106999999999999</v>
      </c>
      <c r="AK98" s="93">
        <v>21.1</v>
      </c>
      <c r="AL98" s="131">
        <v>21.795999999999999</v>
      </c>
      <c r="AM98" s="2">
        <v>21.7</v>
      </c>
      <c r="AN98" s="2">
        <v>23.169</v>
      </c>
      <c r="AO98" s="2">
        <v>24.555</v>
      </c>
      <c r="AP98" s="2">
        <v>26.247</v>
      </c>
      <c r="AQ98" s="2">
        <v>28.105</v>
      </c>
      <c r="AR98" s="2">
        <v>30.039000000000001</v>
      </c>
      <c r="AS98" s="2">
        <v>32.104999999999997</v>
      </c>
      <c r="AT98" s="6">
        <v>2010</v>
      </c>
      <c r="AV98" s="104">
        <f t="shared" si="12"/>
        <v>3.4505872016893824E-4</v>
      </c>
      <c r="AX98" s="23" t="s">
        <v>144</v>
      </c>
      <c r="AY98" s="83">
        <f t="shared" si="13"/>
        <v>51.625999999999998</v>
      </c>
      <c r="AZ98" s="25">
        <f t="shared" si="14"/>
        <v>1.7491006493484493E-2</v>
      </c>
    </row>
    <row r="99" spans="1:52" ht="12" customHeight="1">
      <c r="A99" t="s">
        <v>136</v>
      </c>
      <c r="H99" s="93">
        <v>3.0720000000000001</v>
      </c>
      <c r="I99" s="93">
        <v>3.468</v>
      </c>
      <c r="J99" s="93">
        <v>3.6459999999999999</v>
      </c>
      <c r="K99" s="93">
        <v>3.7349999999999999</v>
      </c>
      <c r="L99" s="93">
        <v>3.8769999999999998</v>
      </c>
      <c r="M99" s="93">
        <v>3.6579999999999999</v>
      </c>
      <c r="N99" s="93">
        <v>2.8620000000000001</v>
      </c>
      <c r="O99" s="93">
        <v>3.101</v>
      </c>
      <c r="P99" s="93">
        <v>3.8319999999999999</v>
      </c>
      <c r="Q99" s="93">
        <v>4.1130000000000004</v>
      </c>
      <c r="R99" s="93">
        <v>4.5279999999999996</v>
      </c>
      <c r="S99" s="93">
        <v>4.6150000000000002</v>
      </c>
      <c r="T99" s="93">
        <v>4.75</v>
      </c>
      <c r="U99" s="93">
        <v>5.1989999999999998</v>
      </c>
      <c r="V99" s="93">
        <v>5.5650000000000004</v>
      </c>
      <c r="W99" s="93">
        <v>5.8479999999999999</v>
      </c>
      <c r="X99" s="93">
        <v>6.1</v>
      </c>
      <c r="Y99" s="93">
        <v>6.35</v>
      </c>
      <c r="Z99" s="93">
        <v>6.1829999999999998</v>
      </c>
      <c r="AA99" s="93">
        <v>6.617</v>
      </c>
      <c r="AB99" s="93">
        <v>7.9660000000000002</v>
      </c>
      <c r="AC99" s="93">
        <v>7.9690000000000003</v>
      </c>
      <c r="AD99" s="93">
        <v>8.4890000000000008</v>
      </c>
      <c r="AE99" s="93">
        <v>9.7449999999999992</v>
      </c>
      <c r="AF99" s="93">
        <v>11.233000000000001</v>
      </c>
      <c r="AG99" s="93">
        <v>13.456</v>
      </c>
      <c r="AH99" s="93">
        <v>15.848000000000001</v>
      </c>
      <c r="AI99" s="93">
        <v>18.468</v>
      </c>
      <c r="AJ99" s="93">
        <v>22.146000000000001</v>
      </c>
      <c r="AK99" s="93">
        <v>19.314</v>
      </c>
      <c r="AL99" s="131">
        <v>21.733000000000001</v>
      </c>
      <c r="AM99" s="2">
        <v>22.655999999999999</v>
      </c>
      <c r="AN99" s="2">
        <v>26.484000000000002</v>
      </c>
      <c r="AO99" s="2">
        <v>28.305</v>
      </c>
      <c r="AP99" s="2">
        <v>30.149000000000001</v>
      </c>
      <c r="AQ99" s="2">
        <v>31.867000000000001</v>
      </c>
      <c r="AR99" s="2">
        <v>33.725999999999999</v>
      </c>
      <c r="AS99" s="2">
        <v>35.834000000000003</v>
      </c>
      <c r="AT99" s="6">
        <v>2009</v>
      </c>
      <c r="AU99" t="s">
        <v>42</v>
      </c>
      <c r="AV99" s="104">
        <f t="shared" ref="AV99:AV130" si="15">AM99/$AM$187</f>
        <v>3.6026038544458364E-4</v>
      </c>
      <c r="AX99" s="23" t="s">
        <v>148</v>
      </c>
      <c r="AY99" s="83">
        <f t="shared" si="13"/>
        <v>41.470999999999997</v>
      </c>
      <c r="AZ99" s="25">
        <f t="shared" si="14"/>
        <v>1.4050469342798112E-2</v>
      </c>
    </row>
    <row r="100" spans="1:52" ht="12" customHeight="1">
      <c r="A100" t="s">
        <v>137</v>
      </c>
      <c r="H100" s="93">
        <v>6.2359999999999998</v>
      </c>
      <c r="I100" s="93">
        <v>6.992</v>
      </c>
      <c r="J100" s="93">
        <v>8.14</v>
      </c>
      <c r="K100" s="93">
        <v>7.7640000000000002</v>
      </c>
      <c r="L100" s="93">
        <v>7.7569999999999997</v>
      </c>
      <c r="M100" s="93">
        <v>7.53</v>
      </c>
      <c r="N100" s="93">
        <v>4.7939999999999996</v>
      </c>
      <c r="O100" s="93">
        <v>4.798</v>
      </c>
      <c r="P100" s="93">
        <v>4.5010000000000003</v>
      </c>
      <c r="Q100" s="93">
        <v>4.3230000000000004</v>
      </c>
      <c r="R100" s="93">
        <v>5.0679999999999996</v>
      </c>
      <c r="S100" s="93">
        <v>5.2030000000000003</v>
      </c>
      <c r="T100" s="93">
        <v>5.3179999999999996</v>
      </c>
      <c r="U100" s="93">
        <v>4.5810000000000004</v>
      </c>
      <c r="V100" s="93">
        <v>4.9470000000000001</v>
      </c>
      <c r="W100" s="93">
        <v>5.3289999999999997</v>
      </c>
      <c r="X100" s="93">
        <v>5.76</v>
      </c>
      <c r="Y100" s="93">
        <v>5.7380000000000004</v>
      </c>
      <c r="Z100" s="93">
        <v>6.0430000000000001</v>
      </c>
      <c r="AA100" s="93">
        <v>6.8079999999999998</v>
      </c>
      <c r="AB100" s="93">
        <v>8.157</v>
      </c>
      <c r="AC100" s="93">
        <v>8.8260000000000005</v>
      </c>
      <c r="AD100" s="93">
        <v>9.0090000000000003</v>
      </c>
      <c r="AE100" s="93">
        <v>11.305</v>
      </c>
      <c r="AF100" s="93">
        <v>13.28</v>
      </c>
      <c r="AG100" s="93">
        <v>15.981999999999999</v>
      </c>
      <c r="AH100" s="93">
        <v>18.369</v>
      </c>
      <c r="AI100" s="93">
        <v>21.641999999999999</v>
      </c>
      <c r="AJ100" s="93">
        <v>27.178999999999998</v>
      </c>
      <c r="AK100" s="93">
        <v>19.623000000000001</v>
      </c>
      <c r="AL100" s="131">
        <v>21.195</v>
      </c>
      <c r="AM100" s="2">
        <v>20.59</v>
      </c>
      <c r="AN100" s="2">
        <v>22.466000000000001</v>
      </c>
      <c r="AO100" s="2">
        <v>24.811</v>
      </c>
      <c r="AP100" s="2">
        <v>27.027000000000001</v>
      </c>
      <c r="AQ100" s="2">
        <v>29.137</v>
      </c>
      <c r="AR100" s="2">
        <v>31.35</v>
      </c>
      <c r="AS100" s="2">
        <v>33.723999999999997</v>
      </c>
      <c r="AT100" s="6">
        <v>2009</v>
      </c>
      <c r="AU100" t="s">
        <v>36</v>
      </c>
      <c r="AV100" s="104">
        <f t="shared" si="15"/>
        <v>3.274082510727391E-4</v>
      </c>
      <c r="AX100" s="23" t="s">
        <v>149</v>
      </c>
      <c r="AY100" s="83">
        <f t="shared" si="13"/>
        <v>40.271999999999998</v>
      </c>
      <c r="AZ100" s="25">
        <f t="shared" si="14"/>
        <v>1.3644245409398509E-2</v>
      </c>
    </row>
    <row r="101" spans="1:52" ht="12" customHeight="1">
      <c r="A101" t="s">
        <v>139</v>
      </c>
      <c r="H101" s="93" t="s">
        <v>241</v>
      </c>
      <c r="I101" s="93" t="s">
        <v>241</v>
      </c>
      <c r="J101" s="93" t="s">
        <v>241</v>
      </c>
      <c r="K101" s="93" t="s">
        <v>241</v>
      </c>
      <c r="L101" s="93" t="s">
        <v>241</v>
      </c>
      <c r="M101" s="93" t="s">
        <v>241</v>
      </c>
      <c r="N101" s="93" t="s">
        <v>241</v>
      </c>
      <c r="O101" s="93" t="s">
        <v>241</v>
      </c>
      <c r="P101" s="93" t="s">
        <v>241</v>
      </c>
      <c r="Q101" s="93" t="s">
        <v>241</v>
      </c>
      <c r="R101" s="93" t="s">
        <v>241</v>
      </c>
      <c r="S101" s="93" t="s">
        <v>241</v>
      </c>
      <c r="T101" s="93" t="s">
        <v>241</v>
      </c>
      <c r="U101" s="93">
        <v>1.73</v>
      </c>
      <c r="V101" s="93">
        <v>2.419</v>
      </c>
      <c r="W101" s="93">
        <v>3.7749999999999999</v>
      </c>
      <c r="X101" s="93">
        <v>4.726</v>
      </c>
      <c r="Y101" s="93">
        <v>5.0510000000000002</v>
      </c>
      <c r="Z101" s="93">
        <v>5.5940000000000003</v>
      </c>
      <c r="AA101" s="93">
        <v>5.7119999999999997</v>
      </c>
      <c r="AB101" s="93">
        <v>5.68</v>
      </c>
      <c r="AC101" s="93">
        <v>6.24</v>
      </c>
      <c r="AD101" s="93">
        <v>7.3239999999999998</v>
      </c>
      <c r="AE101" s="93">
        <v>9.8450000000000006</v>
      </c>
      <c r="AF101" s="93">
        <v>12.031000000000001</v>
      </c>
      <c r="AG101" s="93">
        <v>13.903</v>
      </c>
      <c r="AH101" s="93">
        <v>16.808</v>
      </c>
      <c r="AI101" s="93">
        <v>21.693999999999999</v>
      </c>
      <c r="AJ101" s="93">
        <v>23.704000000000001</v>
      </c>
      <c r="AK101" s="93">
        <v>19.305</v>
      </c>
      <c r="AL101" s="131">
        <v>19.22</v>
      </c>
      <c r="AM101" s="2">
        <v>19.779</v>
      </c>
      <c r="AN101" s="2">
        <v>20.324999999999999</v>
      </c>
      <c r="AO101" s="2">
        <v>21.219000000000001</v>
      </c>
      <c r="AP101" s="2">
        <v>22.192</v>
      </c>
      <c r="AQ101" s="2">
        <v>23.24</v>
      </c>
      <c r="AR101" s="2">
        <v>24.341999999999999</v>
      </c>
      <c r="AS101" s="2">
        <v>25.741</v>
      </c>
      <c r="AT101" s="6">
        <v>2009</v>
      </c>
      <c r="AU101" t="s">
        <v>38</v>
      </c>
      <c r="AV101" s="104">
        <f t="shared" si="15"/>
        <v>3.1451227770605669E-4</v>
      </c>
      <c r="AX101" s="23" t="s">
        <v>150</v>
      </c>
      <c r="AY101" s="83">
        <f t="shared" si="13"/>
        <v>38.987000000000002</v>
      </c>
      <c r="AZ101" s="25">
        <f t="shared" si="14"/>
        <v>1.3208884479941889E-2</v>
      </c>
    </row>
    <row r="102" spans="1:52" ht="12" customHeight="1">
      <c r="A102" t="s">
        <v>162</v>
      </c>
      <c r="H102" s="93">
        <v>3.589</v>
      </c>
      <c r="I102" s="93">
        <v>3.44</v>
      </c>
      <c r="J102" s="93">
        <v>3.8130000000000002</v>
      </c>
      <c r="K102" s="93">
        <v>3.609</v>
      </c>
      <c r="L102" s="93">
        <v>3.7519999999999998</v>
      </c>
      <c r="M102" s="93">
        <v>4.0590000000000002</v>
      </c>
      <c r="N102" s="93">
        <v>3.97</v>
      </c>
      <c r="O102" s="93">
        <v>4.3230000000000004</v>
      </c>
      <c r="P102" s="93">
        <v>4.5979999999999999</v>
      </c>
      <c r="Q102" s="93">
        <v>4.7160000000000002</v>
      </c>
      <c r="R102" s="93">
        <v>4.8680000000000003</v>
      </c>
      <c r="S102" s="93">
        <v>5.343</v>
      </c>
      <c r="T102" s="93">
        <v>5.6429999999999998</v>
      </c>
      <c r="U102" s="93">
        <v>5.734</v>
      </c>
      <c r="V102" s="93">
        <v>5.97</v>
      </c>
      <c r="W102" s="93">
        <v>6.702</v>
      </c>
      <c r="X102" s="93">
        <v>7.375</v>
      </c>
      <c r="Y102" s="93">
        <v>7.9169999999999998</v>
      </c>
      <c r="Z102" s="93">
        <v>8.52</v>
      </c>
      <c r="AA102" s="93">
        <v>8.298</v>
      </c>
      <c r="AB102" s="93">
        <v>8.4120000000000008</v>
      </c>
      <c r="AC102" s="93">
        <v>8.1539999999999999</v>
      </c>
      <c r="AD102" s="93">
        <v>7.9169999999999998</v>
      </c>
      <c r="AE102" s="93">
        <v>8.0920000000000005</v>
      </c>
      <c r="AF102" s="93">
        <v>8.8089999999999993</v>
      </c>
      <c r="AG102" s="93">
        <v>9.5739999999999998</v>
      </c>
      <c r="AH102" s="93">
        <v>11.526</v>
      </c>
      <c r="AI102" s="93">
        <v>13.292</v>
      </c>
      <c r="AJ102" s="93">
        <v>16.602</v>
      </c>
      <c r="AK102" s="93">
        <v>17.463999999999999</v>
      </c>
      <c r="AL102" s="131">
        <v>19.181999999999999</v>
      </c>
      <c r="AM102" s="2">
        <v>19.373000000000001</v>
      </c>
      <c r="AN102" s="2">
        <v>22.777999999999999</v>
      </c>
      <c r="AO102" s="2">
        <v>25.632999999999999</v>
      </c>
      <c r="AP102" s="2">
        <v>27.42</v>
      </c>
      <c r="AQ102" s="2">
        <v>29.079000000000001</v>
      </c>
      <c r="AR102" s="2">
        <v>31.613</v>
      </c>
      <c r="AS102" s="2">
        <v>34.347999999999999</v>
      </c>
      <c r="AT102" s="6">
        <v>2009</v>
      </c>
      <c r="AV102" s="104">
        <f t="shared" si="15"/>
        <v>3.0805634036096046E-4</v>
      </c>
      <c r="AX102" s="23" t="s">
        <v>151</v>
      </c>
      <c r="AY102" s="83">
        <f t="shared" si="13"/>
        <v>42.953000000000003</v>
      </c>
      <c r="AZ102" s="25">
        <f t="shared" si="14"/>
        <v>1.4552574321362094E-2</v>
      </c>
    </row>
    <row r="103" spans="1:52" ht="12" customHeight="1">
      <c r="A103" t="s">
        <v>141</v>
      </c>
      <c r="H103" s="93">
        <v>25.193999999999999</v>
      </c>
      <c r="I103" s="93">
        <v>20.643000000000001</v>
      </c>
      <c r="J103" s="93">
        <v>35.426000000000002</v>
      </c>
      <c r="K103" s="93">
        <v>11.927</v>
      </c>
      <c r="L103" s="93">
        <v>8.3420000000000005</v>
      </c>
      <c r="M103" s="93">
        <v>8.68</v>
      </c>
      <c r="N103" s="93">
        <v>6.9370000000000003</v>
      </c>
      <c r="O103" s="93">
        <v>6.6</v>
      </c>
      <c r="P103" s="93">
        <v>6.9580000000000002</v>
      </c>
      <c r="Q103" s="93">
        <v>7.234</v>
      </c>
      <c r="R103" s="93">
        <v>8.6270000000000007</v>
      </c>
      <c r="S103" s="93">
        <v>10.827</v>
      </c>
      <c r="T103" s="93">
        <v>10.904</v>
      </c>
      <c r="U103" s="93">
        <v>8.6620000000000008</v>
      </c>
      <c r="V103" s="93">
        <v>7.6989999999999998</v>
      </c>
      <c r="W103" s="93">
        <v>8.2330000000000005</v>
      </c>
      <c r="X103" s="93">
        <v>8.9510000000000005</v>
      </c>
      <c r="Y103" s="93">
        <v>10.356999999999999</v>
      </c>
      <c r="Z103" s="93">
        <v>11.715</v>
      </c>
      <c r="AA103" s="93">
        <v>12.457000000000001</v>
      </c>
      <c r="AB103" s="93">
        <v>7.2409999999999997</v>
      </c>
      <c r="AC103" s="93">
        <v>7.3159999999999998</v>
      </c>
      <c r="AD103" s="93">
        <v>9.3420000000000005</v>
      </c>
      <c r="AE103" s="93">
        <v>11.034000000000001</v>
      </c>
      <c r="AF103" s="93">
        <v>14.37</v>
      </c>
      <c r="AG103" s="93">
        <v>17.215</v>
      </c>
      <c r="AH103" s="93">
        <v>20.41</v>
      </c>
      <c r="AI103" s="93">
        <v>24.757999999999999</v>
      </c>
      <c r="AJ103" s="93">
        <v>28.527999999999999</v>
      </c>
      <c r="AK103" s="93">
        <v>25.988</v>
      </c>
      <c r="AL103" s="131">
        <v>18.058</v>
      </c>
      <c r="AM103" s="2">
        <v>31.084</v>
      </c>
      <c r="AN103" s="2">
        <v>37.481000000000002</v>
      </c>
      <c r="AO103" s="2">
        <v>43.704999999999998</v>
      </c>
      <c r="AP103" s="2">
        <v>48.767000000000003</v>
      </c>
      <c r="AQ103" s="2">
        <v>53.46</v>
      </c>
      <c r="AR103" s="2">
        <v>58.62</v>
      </c>
      <c r="AS103" s="2">
        <v>62.478999999999999</v>
      </c>
      <c r="AT103" s="6">
        <v>2010</v>
      </c>
      <c r="AV103" s="104">
        <f t="shared" si="15"/>
        <v>4.9427673998761641E-4</v>
      </c>
      <c r="AX103" s="23" t="s">
        <v>152</v>
      </c>
      <c r="AY103" s="83">
        <f t="shared" si="13"/>
        <v>35.78</v>
      </c>
      <c r="AZ103" s="25">
        <f t="shared" si="14"/>
        <v>1.2122345568838865E-2</v>
      </c>
    </row>
    <row r="104" spans="1:52" ht="12" customHeight="1">
      <c r="A104" t="s">
        <v>163</v>
      </c>
      <c r="H104" s="93">
        <v>4.0949999999999998</v>
      </c>
      <c r="I104" s="93">
        <v>5.22</v>
      </c>
      <c r="J104" s="93">
        <v>5.47</v>
      </c>
      <c r="K104" s="93">
        <v>6.069</v>
      </c>
      <c r="L104" s="93">
        <v>4.931</v>
      </c>
      <c r="M104" s="93">
        <v>4.2140000000000004</v>
      </c>
      <c r="N104" s="93">
        <v>5.032</v>
      </c>
      <c r="O104" s="93">
        <v>4.2160000000000002</v>
      </c>
      <c r="P104" s="93">
        <v>5.5839999999999996</v>
      </c>
      <c r="Q104" s="93">
        <v>3.82</v>
      </c>
      <c r="R104" s="93">
        <v>4.9610000000000003</v>
      </c>
      <c r="S104" s="93">
        <v>5.9029999999999996</v>
      </c>
      <c r="T104" s="93">
        <v>6.0609999999999999</v>
      </c>
      <c r="U104" s="93">
        <v>6.2859999999999996</v>
      </c>
      <c r="V104" s="93">
        <v>6.931</v>
      </c>
      <c r="W104" s="93">
        <v>8.0519999999999996</v>
      </c>
      <c r="X104" s="93">
        <v>8.7379999999999995</v>
      </c>
      <c r="Y104" s="93">
        <v>8.8559999999999999</v>
      </c>
      <c r="Z104" s="93">
        <v>7.9130000000000003</v>
      </c>
      <c r="AA104" s="93">
        <v>7.2690000000000001</v>
      </c>
      <c r="AB104" s="93">
        <v>7.0869999999999997</v>
      </c>
      <c r="AC104" s="93">
        <v>6.383</v>
      </c>
      <c r="AD104" s="93">
        <v>5.0869999999999997</v>
      </c>
      <c r="AE104" s="93">
        <v>5.5659999999999998</v>
      </c>
      <c r="AF104" s="93">
        <v>6.9329999999999998</v>
      </c>
      <c r="AG104" s="93">
        <v>7.4939999999999998</v>
      </c>
      <c r="AH104" s="93">
        <v>9.2750000000000004</v>
      </c>
      <c r="AI104" s="93">
        <v>12.222</v>
      </c>
      <c r="AJ104" s="93">
        <v>16.905000000000001</v>
      </c>
      <c r="AK104" s="93">
        <v>14.215999999999999</v>
      </c>
      <c r="AL104" s="131">
        <v>17.167999999999999</v>
      </c>
      <c r="AM104" s="2">
        <v>18.475000000000001</v>
      </c>
      <c r="AN104" s="2">
        <v>22.143000000000001</v>
      </c>
      <c r="AO104" s="2">
        <v>25.024999999999999</v>
      </c>
      <c r="AP104" s="2">
        <v>26.058</v>
      </c>
      <c r="AQ104" s="2">
        <v>27.257999999999999</v>
      </c>
      <c r="AR104" s="2">
        <v>28.687000000000001</v>
      </c>
      <c r="AS104" s="2">
        <v>30.344000000000001</v>
      </c>
      <c r="AT104" s="6">
        <v>2010</v>
      </c>
      <c r="AV104" s="104">
        <f t="shared" si="15"/>
        <v>2.9377695184890025E-4</v>
      </c>
      <c r="AX104" s="23" t="s">
        <v>153</v>
      </c>
      <c r="AY104" s="83">
        <f t="shared" si="13"/>
        <v>29.716999999999999</v>
      </c>
      <c r="AZ104" s="25">
        <f t="shared" si="14"/>
        <v>1.0068187346819019E-2</v>
      </c>
    </row>
    <row r="105" spans="1:52" ht="12" customHeight="1">
      <c r="A105" t="s">
        <v>164</v>
      </c>
      <c r="H105" s="93">
        <v>4.6130000000000004</v>
      </c>
      <c r="I105" s="93">
        <v>7.468</v>
      </c>
      <c r="J105" s="93">
        <v>5.1820000000000004</v>
      </c>
      <c r="K105" s="93">
        <v>5.9269999999999996</v>
      </c>
      <c r="L105" s="93">
        <v>4.5590000000000002</v>
      </c>
      <c r="M105" s="93">
        <v>4.1719999999999997</v>
      </c>
      <c r="N105" s="93">
        <v>4.157</v>
      </c>
      <c r="O105" s="93">
        <v>6.7030000000000003</v>
      </c>
      <c r="P105" s="93">
        <v>6.9429999999999996</v>
      </c>
      <c r="Q105" s="93">
        <v>5.6289999999999996</v>
      </c>
      <c r="R105" s="93">
        <v>4.5919999999999996</v>
      </c>
      <c r="S105" s="93">
        <v>1.835</v>
      </c>
      <c r="T105" s="93">
        <v>2.7549999999999999</v>
      </c>
      <c r="U105" s="93">
        <v>3.0979999999999999</v>
      </c>
      <c r="V105" s="93">
        <v>3.8250000000000002</v>
      </c>
      <c r="W105" s="93">
        <v>5.5789999999999997</v>
      </c>
      <c r="X105" s="93">
        <v>5.883</v>
      </c>
      <c r="Y105" s="93">
        <v>6.1219999999999999</v>
      </c>
      <c r="Z105" s="93">
        <v>6.5730000000000004</v>
      </c>
      <c r="AA105" s="93">
        <v>6.0039999999999996</v>
      </c>
      <c r="AB105" s="93">
        <v>6.1959999999999997</v>
      </c>
      <c r="AC105" s="93">
        <v>5.8410000000000002</v>
      </c>
      <c r="AD105" s="93">
        <v>6.2149999999999999</v>
      </c>
      <c r="AE105" s="93">
        <v>6.6059999999999999</v>
      </c>
      <c r="AF105" s="93">
        <v>7.9290000000000003</v>
      </c>
      <c r="AG105" s="93">
        <v>9.2230000000000008</v>
      </c>
      <c r="AH105" s="93">
        <v>9.9570000000000007</v>
      </c>
      <c r="AI105" s="93">
        <v>11.916</v>
      </c>
      <c r="AJ105" s="93">
        <v>14.44</v>
      </c>
      <c r="AK105" s="93">
        <v>15.804</v>
      </c>
      <c r="AL105" s="131">
        <v>17.120999999999999</v>
      </c>
      <c r="AM105" s="2">
        <v>17.010999999999999</v>
      </c>
      <c r="AN105" s="2">
        <v>16.385999999999999</v>
      </c>
      <c r="AO105" s="2">
        <v>16.641999999999999</v>
      </c>
      <c r="AP105" s="2">
        <v>17.599</v>
      </c>
      <c r="AQ105" s="2">
        <v>18.805</v>
      </c>
      <c r="AR105" s="2">
        <v>20.004000000000001</v>
      </c>
      <c r="AS105" s="2">
        <v>21.728000000000002</v>
      </c>
      <c r="AT105" s="6">
        <v>2010</v>
      </c>
      <c r="AV105" s="104">
        <f t="shared" si="15"/>
        <v>2.7049741423012944E-4</v>
      </c>
      <c r="AX105" s="23" t="s">
        <v>154</v>
      </c>
      <c r="AY105" s="83">
        <f t="shared" si="13"/>
        <v>31.273</v>
      </c>
      <c r="AZ105" s="25">
        <f t="shared" si="14"/>
        <v>1.0595363694083225E-2</v>
      </c>
    </row>
    <row r="106" spans="1:52" ht="12" customHeight="1">
      <c r="A106" t="s">
        <v>165</v>
      </c>
      <c r="H106" s="93" t="s">
        <v>241</v>
      </c>
      <c r="I106" s="93" t="s">
        <v>241</v>
      </c>
      <c r="J106" s="93" t="s">
        <v>241</v>
      </c>
      <c r="K106" s="93" t="s">
        <v>241</v>
      </c>
      <c r="L106" s="93" t="s">
        <v>241</v>
      </c>
      <c r="M106" s="93" t="s">
        <v>241</v>
      </c>
      <c r="N106" s="93" t="s">
        <v>241</v>
      </c>
      <c r="O106" s="93" t="s">
        <v>241</v>
      </c>
      <c r="P106" s="93" t="s">
        <v>241</v>
      </c>
      <c r="Q106" s="93" t="s">
        <v>241</v>
      </c>
      <c r="R106" s="93" t="s">
        <v>241</v>
      </c>
      <c r="S106" s="93" t="s">
        <v>241</v>
      </c>
      <c r="T106" s="93" t="s">
        <v>241</v>
      </c>
      <c r="U106" s="93" t="s">
        <v>241</v>
      </c>
      <c r="V106" s="93" t="s">
        <v>241</v>
      </c>
      <c r="W106" s="93" t="s">
        <v>241</v>
      </c>
      <c r="X106" s="93" t="s">
        <v>241</v>
      </c>
      <c r="Y106" s="93" t="s">
        <v>241</v>
      </c>
      <c r="Z106" s="93" t="s">
        <v>241</v>
      </c>
      <c r="AA106" s="93" t="s">
        <v>241</v>
      </c>
      <c r="AB106" s="93" t="s">
        <v>241</v>
      </c>
      <c r="AC106" s="93" t="s">
        <v>241</v>
      </c>
      <c r="AD106" s="93">
        <v>4.1420000000000003</v>
      </c>
      <c r="AE106" s="93">
        <v>4.5839999999999996</v>
      </c>
      <c r="AF106" s="93">
        <v>5.28</v>
      </c>
      <c r="AG106" s="93">
        <v>6.2720000000000002</v>
      </c>
      <c r="AH106" s="93">
        <v>7.0659999999999998</v>
      </c>
      <c r="AI106" s="93">
        <v>8.6460000000000008</v>
      </c>
      <c r="AJ106" s="93">
        <v>10.188000000000001</v>
      </c>
      <c r="AK106" s="93">
        <v>12.465999999999999</v>
      </c>
      <c r="AL106" s="131">
        <v>16.631</v>
      </c>
      <c r="AM106" s="2">
        <v>15.608000000000001</v>
      </c>
      <c r="AN106" s="2">
        <v>18.332000000000001</v>
      </c>
      <c r="AO106" s="2">
        <v>19.190999999999999</v>
      </c>
      <c r="AP106" s="2">
        <v>21.056000000000001</v>
      </c>
      <c r="AQ106" s="2">
        <v>23.193000000000001</v>
      </c>
      <c r="AR106" s="2">
        <v>25.722999999999999</v>
      </c>
      <c r="AS106" s="2">
        <v>28.661000000000001</v>
      </c>
      <c r="AT106" s="6">
        <v>2010</v>
      </c>
      <c r="AV106" s="104">
        <f t="shared" si="15"/>
        <v>2.4818785734547416E-4</v>
      </c>
      <c r="AX106" s="23" t="s">
        <v>155</v>
      </c>
      <c r="AY106" s="83">
        <f t="shared" si="13"/>
        <v>26.777999999999999</v>
      </c>
      <c r="AZ106" s="25">
        <f t="shared" si="14"/>
        <v>9.0724474466843778E-3</v>
      </c>
    </row>
    <row r="107" spans="1:52" ht="12" customHeight="1">
      <c r="A107" t="s">
        <v>143</v>
      </c>
      <c r="H107" s="93" t="s">
        <v>241</v>
      </c>
      <c r="I107" s="93" t="s">
        <v>241</v>
      </c>
      <c r="J107" s="93" t="s">
        <v>241</v>
      </c>
      <c r="K107" s="93" t="s">
        <v>241</v>
      </c>
      <c r="L107" s="93" t="s">
        <v>241</v>
      </c>
      <c r="M107" s="93" t="s">
        <v>241</v>
      </c>
      <c r="N107" s="93" t="s">
        <v>241</v>
      </c>
      <c r="O107" s="93" t="s">
        <v>241</v>
      </c>
      <c r="P107" s="93" t="s">
        <v>241</v>
      </c>
      <c r="Q107" s="93" t="s">
        <v>241</v>
      </c>
      <c r="R107" s="93" t="s">
        <v>241</v>
      </c>
      <c r="S107" s="93" t="s">
        <v>241</v>
      </c>
      <c r="T107" s="93" t="s">
        <v>241</v>
      </c>
      <c r="U107" s="93" t="s">
        <v>241</v>
      </c>
      <c r="V107" s="93" t="s">
        <v>241</v>
      </c>
      <c r="W107" s="93" t="s">
        <v>241</v>
      </c>
      <c r="X107" s="93" t="s">
        <v>241</v>
      </c>
      <c r="Y107" s="93" t="s">
        <v>241</v>
      </c>
      <c r="Z107" s="93">
        <v>5.3769999999999998</v>
      </c>
      <c r="AA107" s="93">
        <v>5.9109999999999996</v>
      </c>
      <c r="AB107" s="93">
        <v>5.6970000000000001</v>
      </c>
      <c r="AC107" s="93">
        <v>5.98</v>
      </c>
      <c r="AD107" s="93">
        <v>6.6349999999999998</v>
      </c>
      <c r="AE107" s="93">
        <v>8.3699999999999992</v>
      </c>
      <c r="AF107" s="93">
        <v>10.022</v>
      </c>
      <c r="AG107" s="93">
        <v>10.89</v>
      </c>
      <c r="AH107" s="93">
        <v>12.349</v>
      </c>
      <c r="AI107" s="93">
        <v>15.228</v>
      </c>
      <c r="AJ107" s="93">
        <v>18.501000000000001</v>
      </c>
      <c r="AK107" s="93">
        <v>17.042999999999999</v>
      </c>
      <c r="AL107" s="131">
        <v>16.202000000000002</v>
      </c>
      <c r="AM107" s="2">
        <v>16.829999999999998</v>
      </c>
      <c r="AN107" s="2">
        <v>18.294</v>
      </c>
      <c r="AO107" s="2">
        <v>19.527000000000001</v>
      </c>
      <c r="AP107" s="2">
        <v>20.817</v>
      </c>
      <c r="AQ107" s="2">
        <v>22.177</v>
      </c>
      <c r="AR107" s="2">
        <v>23.687999999999999</v>
      </c>
      <c r="AS107" s="2">
        <v>25.414000000000001</v>
      </c>
      <c r="AT107" s="6">
        <v>2009</v>
      </c>
      <c r="AV107" s="104">
        <f t="shared" si="15"/>
        <v>2.6761927467480327E-4</v>
      </c>
      <c r="AX107" s="23" t="s">
        <v>156</v>
      </c>
      <c r="AY107" s="83">
        <f t="shared" si="13"/>
        <v>24.045000000000002</v>
      </c>
      <c r="AZ107" s="25">
        <f t="shared" si="14"/>
        <v>8.146500816174693E-3</v>
      </c>
    </row>
    <row r="108" spans="1:52" ht="12" customHeight="1">
      <c r="A108" t="s">
        <v>166</v>
      </c>
      <c r="H108" s="93">
        <v>3.9049999999999998</v>
      </c>
      <c r="I108" s="93">
        <v>4.0330000000000004</v>
      </c>
      <c r="J108" s="93">
        <v>3.8919999999999999</v>
      </c>
      <c r="K108" s="93">
        <v>3.36</v>
      </c>
      <c r="L108" s="93">
        <v>2.762</v>
      </c>
      <c r="M108" s="93">
        <v>2.6190000000000002</v>
      </c>
      <c r="N108" s="93">
        <v>1.804</v>
      </c>
      <c r="O108" s="93">
        <v>2.2360000000000002</v>
      </c>
      <c r="P108" s="93">
        <v>3.766</v>
      </c>
      <c r="Q108" s="93">
        <v>4.0140000000000002</v>
      </c>
      <c r="R108" s="93">
        <v>3.7570000000000001</v>
      </c>
      <c r="S108" s="93">
        <v>3.3929999999999998</v>
      </c>
      <c r="T108" s="93">
        <v>3.3239999999999998</v>
      </c>
      <c r="U108" s="93">
        <v>3.2639999999999998</v>
      </c>
      <c r="V108" s="93">
        <v>3.363</v>
      </c>
      <c r="W108" s="93">
        <v>3.4870000000000001</v>
      </c>
      <c r="X108" s="93">
        <v>3.2869999999999999</v>
      </c>
      <c r="Y108" s="93">
        <v>3.93</v>
      </c>
      <c r="Z108" s="93">
        <v>3.254</v>
      </c>
      <c r="AA108" s="93">
        <v>3.1469999999999998</v>
      </c>
      <c r="AB108" s="93">
        <v>3.254</v>
      </c>
      <c r="AC108" s="93">
        <v>3.6539999999999999</v>
      </c>
      <c r="AD108" s="93">
        <v>3.7109999999999999</v>
      </c>
      <c r="AE108" s="93">
        <v>4.3419999999999996</v>
      </c>
      <c r="AF108" s="93">
        <v>5.4390000000000001</v>
      </c>
      <c r="AG108" s="93">
        <v>7.1790000000000003</v>
      </c>
      <c r="AH108" s="93">
        <v>10.702</v>
      </c>
      <c r="AI108" s="93">
        <v>11.541</v>
      </c>
      <c r="AJ108" s="93">
        <v>14.641</v>
      </c>
      <c r="AK108" s="93">
        <v>12.805</v>
      </c>
      <c r="AL108" s="131">
        <v>15.691000000000001</v>
      </c>
      <c r="AM108" s="2">
        <v>16.192</v>
      </c>
      <c r="AN108" s="2">
        <v>19.087</v>
      </c>
      <c r="AO108" s="2">
        <v>21.457999999999998</v>
      </c>
      <c r="AP108" s="2">
        <v>23.609000000000002</v>
      </c>
      <c r="AQ108" s="2">
        <v>25.954000000000001</v>
      </c>
      <c r="AR108" s="2">
        <v>28.687000000000001</v>
      </c>
      <c r="AS108" s="2">
        <v>31.603000000000002</v>
      </c>
      <c r="AT108" s="6">
        <v>2010</v>
      </c>
      <c r="AV108" s="104">
        <f t="shared" si="15"/>
        <v>2.5747423027536632E-4</v>
      </c>
      <c r="AX108" s="23" t="s">
        <v>157</v>
      </c>
      <c r="AY108" s="83">
        <f t="shared" si="13"/>
        <v>23.173999999999999</v>
      </c>
      <c r="AZ108" s="25">
        <f t="shared" si="14"/>
        <v>7.851404030527441E-3</v>
      </c>
    </row>
    <row r="109" spans="1:52" ht="12" customHeight="1">
      <c r="A109" t="s">
        <v>167</v>
      </c>
      <c r="H109" s="93">
        <v>3.0609999999999999</v>
      </c>
      <c r="I109" s="93">
        <v>3.3639999999999999</v>
      </c>
      <c r="J109" s="93">
        <v>3.464</v>
      </c>
      <c r="K109" s="93">
        <v>3.6709999999999998</v>
      </c>
      <c r="L109" s="93">
        <v>3.96</v>
      </c>
      <c r="M109" s="93">
        <v>4.3419999999999996</v>
      </c>
      <c r="N109" s="93">
        <v>4.5430000000000001</v>
      </c>
      <c r="O109" s="93">
        <v>4.9539999999999997</v>
      </c>
      <c r="P109" s="93">
        <v>5.5179999999999998</v>
      </c>
      <c r="Q109" s="93">
        <v>6.1639999999999997</v>
      </c>
      <c r="R109" s="93">
        <v>3.637</v>
      </c>
      <c r="S109" s="93">
        <v>3.661</v>
      </c>
      <c r="T109" s="93">
        <v>4.0789999999999997</v>
      </c>
      <c r="U109" s="93">
        <v>4.1829999999999998</v>
      </c>
      <c r="V109" s="93">
        <v>4.0949999999999998</v>
      </c>
      <c r="W109" s="93">
        <v>4.6680000000000001</v>
      </c>
      <c r="X109" s="93">
        <v>4.8140000000000001</v>
      </c>
      <c r="Y109" s="93">
        <v>5.5620000000000003</v>
      </c>
      <c r="Z109" s="93">
        <v>6.2060000000000004</v>
      </c>
      <c r="AA109" s="93">
        <v>6.4119999999999999</v>
      </c>
      <c r="AB109" s="93">
        <v>7.1040000000000001</v>
      </c>
      <c r="AC109" s="93">
        <v>7.5659999999999998</v>
      </c>
      <c r="AD109" s="93">
        <v>7.7750000000000004</v>
      </c>
      <c r="AE109" s="93">
        <v>8.14</v>
      </c>
      <c r="AF109" s="93">
        <v>8.7720000000000002</v>
      </c>
      <c r="AG109" s="93">
        <v>9.7140000000000004</v>
      </c>
      <c r="AH109" s="93">
        <v>10.879</v>
      </c>
      <c r="AI109" s="93">
        <v>12.349</v>
      </c>
      <c r="AJ109" s="93">
        <v>13.837999999999999</v>
      </c>
      <c r="AK109" s="93">
        <v>14.125999999999999</v>
      </c>
      <c r="AL109" s="131">
        <v>15.34</v>
      </c>
      <c r="AM109" s="2">
        <v>15.347</v>
      </c>
      <c r="AN109" s="2">
        <v>17</v>
      </c>
      <c r="AO109" s="2">
        <v>18.172999999999998</v>
      </c>
      <c r="AP109" s="2">
        <v>19.04</v>
      </c>
      <c r="AQ109" s="2">
        <v>20.164000000000001</v>
      </c>
      <c r="AR109" s="2">
        <v>21.686</v>
      </c>
      <c r="AS109" s="2">
        <v>23.183</v>
      </c>
      <c r="AT109" s="6">
        <v>2010</v>
      </c>
      <c r="AV109" s="104">
        <f t="shared" si="15"/>
        <v>2.4403761190934081E-4</v>
      </c>
      <c r="AX109" s="23" t="s">
        <v>158</v>
      </c>
      <c r="AY109" s="83">
        <f t="shared" si="13"/>
        <v>22.670999999999999</v>
      </c>
      <c r="AZ109" s="25">
        <f t="shared" si="14"/>
        <v>7.6809864838218523E-3</v>
      </c>
    </row>
    <row r="110" spans="1:52" ht="12" customHeight="1">
      <c r="A110" t="s">
        <v>168</v>
      </c>
      <c r="H110" s="93">
        <v>1.98</v>
      </c>
      <c r="I110" s="93">
        <v>2.3149999999999999</v>
      </c>
      <c r="J110" s="93">
        <v>2.34</v>
      </c>
      <c r="K110" s="93">
        <v>2.56</v>
      </c>
      <c r="L110" s="93">
        <v>2.7080000000000002</v>
      </c>
      <c r="M110" s="93">
        <v>2.8119999999999998</v>
      </c>
      <c r="N110" s="93">
        <v>3.06</v>
      </c>
      <c r="O110" s="93">
        <v>3.1749999999999998</v>
      </c>
      <c r="P110" s="93">
        <v>3.7429999999999999</v>
      </c>
      <c r="Q110" s="93">
        <v>3.7839999999999998</v>
      </c>
      <c r="R110" s="93">
        <v>3.8940000000000001</v>
      </c>
      <c r="S110" s="93">
        <v>4.2610000000000001</v>
      </c>
      <c r="T110" s="93">
        <v>3.8719999999999999</v>
      </c>
      <c r="U110" s="93">
        <v>4.1580000000000004</v>
      </c>
      <c r="V110" s="93">
        <v>4.3440000000000003</v>
      </c>
      <c r="W110" s="93">
        <v>4.7160000000000002</v>
      </c>
      <c r="X110" s="93">
        <v>4.8609999999999998</v>
      </c>
      <c r="Y110" s="93">
        <v>5.2839999999999998</v>
      </c>
      <c r="Z110" s="93">
        <v>5.2530000000000001</v>
      </c>
      <c r="AA110" s="93">
        <v>5.4039999999999999</v>
      </c>
      <c r="AB110" s="93">
        <v>5.7309999999999999</v>
      </c>
      <c r="AC110" s="93">
        <v>5.891</v>
      </c>
      <c r="AD110" s="93">
        <v>5.976</v>
      </c>
      <c r="AE110" s="93">
        <v>6.3280000000000003</v>
      </c>
      <c r="AF110" s="93">
        <v>7.274</v>
      </c>
      <c r="AG110" s="93">
        <v>8.18</v>
      </c>
      <c r="AH110" s="93">
        <v>9.0440000000000005</v>
      </c>
      <c r="AI110" s="93">
        <v>10.326000000000001</v>
      </c>
      <c r="AJ110" s="93">
        <v>12.545999999999999</v>
      </c>
      <c r="AK110" s="93">
        <v>12.894</v>
      </c>
      <c r="AL110" s="131">
        <v>15.108000000000001</v>
      </c>
      <c r="AM110" s="2">
        <v>15.836</v>
      </c>
      <c r="AN110" s="2">
        <v>18.219000000000001</v>
      </c>
      <c r="AO110" s="2">
        <v>20.408000000000001</v>
      </c>
      <c r="AP110" s="2">
        <v>22.507999999999999</v>
      </c>
      <c r="AQ110" s="2">
        <v>24.771000000000001</v>
      </c>
      <c r="AR110" s="2">
        <v>27.308</v>
      </c>
      <c r="AS110" s="2">
        <v>30.103000000000002</v>
      </c>
      <c r="AT110" s="6">
        <v>2009</v>
      </c>
      <c r="AV110" s="104">
        <f t="shared" si="15"/>
        <v>2.518133591057745E-4</v>
      </c>
      <c r="AX110" s="23" t="s">
        <v>159</v>
      </c>
      <c r="AY110" s="83">
        <f t="shared" si="13"/>
        <v>22.823</v>
      </c>
      <c r="AZ110" s="25">
        <f t="shared" si="14"/>
        <v>7.7324844303412344E-3</v>
      </c>
    </row>
    <row r="111" spans="1:52" ht="12" customHeight="1">
      <c r="A111" t="s">
        <v>169</v>
      </c>
      <c r="H111" s="93">
        <v>3.2000000000000001E-2</v>
      </c>
      <c r="I111" s="93">
        <v>0.03</v>
      </c>
      <c r="J111" s="93">
        <v>3.5000000000000003E-2</v>
      </c>
      <c r="K111" s="93">
        <v>0.04</v>
      </c>
      <c r="L111" s="93">
        <v>4.3999999999999997E-2</v>
      </c>
      <c r="M111" s="93">
        <v>7.3999999999999996E-2</v>
      </c>
      <c r="N111" s="93">
        <v>9.0999999999999998E-2</v>
      </c>
      <c r="O111" s="93">
        <v>0.111</v>
      </c>
      <c r="P111" s="93">
        <v>0.11899999999999999</v>
      </c>
      <c r="Q111" s="93">
        <v>0.105</v>
      </c>
      <c r="R111" s="93">
        <v>0.13300000000000001</v>
      </c>
      <c r="S111" s="93">
        <v>0.13200000000000001</v>
      </c>
      <c r="T111" s="93">
        <v>0.16</v>
      </c>
      <c r="U111" s="93">
        <v>0.16200000000000001</v>
      </c>
      <c r="V111" s="93">
        <v>0.12</v>
      </c>
      <c r="W111" s="93">
        <v>0.16900000000000001</v>
      </c>
      <c r="X111" s="93">
        <v>0.27600000000000002</v>
      </c>
      <c r="Y111" s="93">
        <v>0.52600000000000002</v>
      </c>
      <c r="Z111" s="93">
        <v>0.44</v>
      </c>
      <c r="AA111" s="93">
        <v>0.73799999999999999</v>
      </c>
      <c r="AB111" s="93">
        <v>1.2430000000000001</v>
      </c>
      <c r="AC111" s="93">
        <v>1.736</v>
      </c>
      <c r="AD111" s="93">
        <v>2.1469999999999998</v>
      </c>
      <c r="AE111" s="93">
        <v>2.952</v>
      </c>
      <c r="AF111" s="93">
        <v>5.2409999999999997</v>
      </c>
      <c r="AG111" s="93">
        <v>8.2170000000000005</v>
      </c>
      <c r="AH111" s="93">
        <v>9.6029999999999998</v>
      </c>
      <c r="AI111" s="93">
        <v>12.574999999999999</v>
      </c>
      <c r="AJ111" s="93">
        <v>18.423999999999999</v>
      </c>
      <c r="AK111" s="93">
        <v>12.233000000000001</v>
      </c>
      <c r="AL111" s="131">
        <v>14.547000000000001</v>
      </c>
      <c r="AM111" s="2">
        <v>14.484999999999999</v>
      </c>
      <c r="AN111" s="2">
        <v>19.373999999999999</v>
      </c>
      <c r="AO111" s="2">
        <v>20.800999999999998</v>
      </c>
      <c r="AP111" s="2">
        <v>22.094000000000001</v>
      </c>
      <c r="AQ111" s="2">
        <v>23.125</v>
      </c>
      <c r="AR111" s="2">
        <v>23.247</v>
      </c>
      <c r="AS111" s="2">
        <v>22.123999999999999</v>
      </c>
      <c r="AT111" s="6">
        <v>2010</v>
      </c>
      <c r="AV111" s="104">
        <f t="shared" si="15"/>
        <v>2.303306710436438E-4</v>
      </c>
      <c r="AX111" s="23" t="s">
        <v>160</v>
      </c>
      <c r="AY111" s="83">
        <f t="shared" si="13"/>
        <v>22.478000000000002</v>
      </c>
      <c r="AZ111" s="25">
        <f t="shared" si="14"/>
        <v>7.6155976438334258E-3</v>
      </c>
    </row>
    <row r="112" spans="1:52" ht="12" customHeight="1">
      <c r="A112" t="s">
        <v>145</v>
      </c>
      <c r="H112" s="93">
        <v>2.7850000000000001</v>
      </c>
      <c r="I112" s="93">
        <v>3.0590000000000002</v>
      </c>
      <c r="J112" s="93">
        <v>3.512</v>
      </c>
      <c r="K112" s="93">
        <v>3.1219999999999999</v>
      </c>
      <c r="L112" s="93">
        <v>2.3010000000000002</v>
      </c>
      <c r="M112" s="93">
        <v>2.1640000000000001</v>
      </c>
      <c r="N112" s="93">
        <v>2.5720000000000001</v>
      </c>
      <c r="O112" s="93">
        <v>2.9009999999999998</v>
      </c>
      <c r="P112" s="93">
        <v>3.4580000000000002</v>
      </c>
      <c r="Q112" s="93">
        <v>4.0090000000000003</v>
      </c>
      <c r="R112" s="93">
        <v>5.0640000000000001</v>
      </c>
      <c r="S112" s="93">
        <v>4.7530000000000001</v>
      </c>
      <c r="T112" s="93">
        <v>4.2530000000000001</v>
      </c>
      <c r="U112" s="93">
        <v>5.9180000000000001</v>
      </c>
      <c r="V112" s="93">
        <v>7.6589999999999998</v>
      </c>
      <c r="W112" s="93">
        <v>5.8090000000000002</v>
      </c>
      <c r="X112" s="93">
        <v>7.3680000000000003</v>
      </c>
      <c r="Y112" s="93">
        <v>8.4130000000000003</v>
      </c>
      <c r="Z112" s="93">
        <v>8.7420000000000009</v>
      </c>
      <c r="AA112" s="93">
        <v>8.8309999999999995</v>
      </c>
      <c r="AB112" s="93">
        <v>9.0180000000000007</v>
      </c>
      <c r="AC112" s="93">
        <v>9.1170000000000009</v>
      </c>
      <c r="AD112" s="93">
        <v>9.6769999999999996</v>
      </c>
      <c r="AE112" s="93">
        <v>9.3979999999999997</v>
      </c>
      <c r="AF112" s="93">
        <v>10.135</v>
      </c>
      <c r="AG112" s="93">
        <v>11.151</v>
      </c>
      <c r="AH112" s="93">
        <v>11.935</v>
      </c>
      <c r="AI112" s="93">
        <v>12.907</v>
      </c>
      <c r="AJ112" s="93">
        <v>13.911</v>
      </c>
      <c r="AK112" s="93">
        <v>12.313000000000001</v>
      </c>
      <c r="AL112" s="131">
        <v>13.737</v>
      </c>
      <c r="AM112" s="2">
        <v>13.694000000000001</v>
      </c>
      <c r="AN112" s="2">
        <v>14.976000000000001</v>
      </c>
      <c r="AO112" s="2">
        <v>15.878</v>
      </c>
      <c r="AP112" s="2">
        <v>16.859000000000002</v>
      </c>
      <c r="AQ112" s="2">
        <v>17.71</v>
      </c>
      <c r="AR112" s="2">
        <v>18.576000000000001</v>
      </c>
      <c r="AS112" s="2">
        <v>19.913</v>
      </c>
      <c r="AT112" s="6">
        <v>2010</v>
      </c>
      <c r="AV112" s="104">
        <f t="shared" si="15"/>
        <v>2.1775272414716317E-4</v>
      </c>
      <c r="AX112" s="23" t="s">
        <v>161</v>
      </c>
      <c r="AY112" s="83">
        <f t="shared" si="13"/>
        <v>21.7</v>
      </c>
      <c r="AZ112" s="25">
        <f t="shared" si="14"/>
        <v>7.3520094702013228E-3</v>
      </c>
    </row>
    <row r="113" spans="1:52" ht="12" customHeight="1">
      <c r="A113" t="s">
        <v>170</v>
      </c>
      <c r="H113" s="93">
        <v>3.331</v>
      </c>
      <c r="I113" s="93">
        <v>3.4409999999999998</v>
      </c>
      <c r="J113" s="93">
        <v>3.1589999999999998</v>
      </c>
      <c r="K113" s="93">
        <v>2.7250000000000001</v>
      </c>
      <c r="L113" s="93">
        <v>2.8220000000000001</v>
      </c>
      <c r="M113" s="93">
        <v>2.94</v>
      </c>
      <c r="N113" s="93">
        <v>3.931</v>
      </c>
      <c r="O113" s="93">
        <v>5.4390000000000001</v>
      </c>
      <c r="P113" s="93">
        <v>6.016</v>
      </c>
      <c r="Q113" s="93">
        <v>5.5890000000000004</v>
      </c>
      <c r="R113" s="93">
        <v>6.3730000000000002</v>
      </c>
      <c r="S113" s="93">
        <v>6.8070000000000004</v>
      </c>
      <c r="T113" s="93">
        <v>6.976</v>
      </c>
      <c r="U113" s="93">
        <v>6.1260000000000003</v>
      </c>
      <c r="V113" s="93">
        <v>6.2949999999999999</v>
      </c>
      <c r="W113" s="93">
        <v>7.0179999999999998</v>
      </c>
      <c r="X113" s="93">
        <v>7.3310000000000004</v>
      </c>
      <c r="Y113" s="93">
        <v>7.423</v>
      </c>
      <c r="Z113" s="93">
        <v>8.2919999999999998</v>
      </c>
      <c r="AA113" s="93">
        <v>8.7430000000000003</v>
      </c>
      <c r="AB113" s="93">
        <v>8.6969999999999992</v>
      </c>
      <c r="AC113" s="93">
        <v>7.923</v>
      </c>
      <c r="AD113" s="93">
        <v>8.907</v>
      </c>
      <c r="AE113" s="93">
        <v>10.968</v>
      </c>
      <c r="AF113" s="93">
        <v>13.234</v>
      </c>
      <c r="AG113" s="93">
        <v>16.302</v>
      </c>
      <c r="AH113" s="93">
        <v>16.651</v>
      </c>
      <c r="AI113" s="93">
        <v>20.428000000000001</v>
      </c>
      <c r="AJ113" s="93">
        <v>16.864000000000001</v>
      </c>
      <c r="AK113" s="93">
        <v>12.093999999999999</v>
      </c>
      <c r="AL113" s="131">
        <v>12.766999999999999</v>
      </c>
      <c r="AM113" s="2">
        <v>12.593999999999999</v>
      </c>
      <c r="AN113" s="2">
        <v>13.815</v>
      </c>
      <c r="AO113" s="2">
        <v>14.577999999999999</v>
      </c>
      <c r="AP113" s="2">
        <v>15.122999999999999</v>
      </c>
      <c r="AQ113" s="2">
        <v>15.677</v>
      </c>
      <c r="AR113" s="2">
        <v>16.387</v>
      </c>
      <c r="AS113" s="2">
        <v>17.268000000000001</v>
      </c>
      <c r="AT113" s="6">
        <v>2010</v>
      </c>
      <c r="AV113" s="104">
        <f t="shared" si="15"/>
        <v>2.0026126828606491E-4</v>
      </c>
      <c r="AX113" s="23" t="s">
        <v>162</v>
      </c>
      <c r="AY113" s="83">
        <f t="shared" si="13"/>
        <v>19.373000000000001</v>
      </c>
      <c r="AZ113" s="25">
        <f t="shared" si="14"/>
        <v>6.5636165652631449E-3</v>
      </c>
    </row>
    <row r="114" spans="1:52" ht="12" customHeight="1">
      <c r="A114" t="s">
        <v>171</v>
      </c>
      <c r="H114" s="93">
        <v>3.5030000000000001</v>
      </c>
      <c r="I114" s="93">
        <v>3.177</v>
      </c>
      <c r="J114" s="93">
        <v>3.11</v>
      </c>
      <c r="K114" s="93">
        <v>2.774</v>
      </c>
      <c r="L114" s="93">
        <v>2.706</v>
      </c>
      <c r="M114" s="93">
        <v>2.9620000000000002</v>
      </c>
      <c r="N114" s="93">
        <v>4.1900000000000004</v>
      </c>
      <c r="O114" s="93">
        <v>5.0410000000000004</v>
      </c>
      <c r="P114" s="93">
        <v>4.9850000000000003</v>
      </c>
      <c r="Q114" s="93">
        <v>4.9130000000000003</v>
      </c>
      <c r="R114" s="93">
        <v>5.7169999999999996</v>
      </c>
      <c r="S114" s="93">
        <v>5.617</v>
      </c>
      <c r="T114" s="93">
        <v>6.0049999999999999</v>
      </c>
      <c r="U114" s="93">
        <v>5.6790000000000003</v>
      </c>
      <c r="V114" s="93">
        <v>3.8769999999999998</v>
      </c>
      <c r="W114" s="93">
        <v>4.8789999999999996</v>
      </c>
      <c r="X114" s="93">
        <v>5.0659999999999998</v>
      </c>
      <c r="Y114" s="93">
        <v>4.6719999999999997</v>
      </c>
      <c r="Z114" s="93">
        <v>5.0579999999999998</v>
      </c>
      <c r="AA114" s="93">
        <v>5.1509999999999998</v>
      </c>
      <c r="AB114" s="93">
        <v>4.6929999999999996</v>
      </c>
      <c r="AC114" s="93">
        <v>4.8819999999999997</v>
      </c>
      <c r="AD114" s="93">
        <v>5.3520000000000003</v>
      </c>
      <c r="AE114" s="93">
        <v>6.8719999999999999</v>
      </c>
      <c r="AF114" s="93">
        <v>8.0419999999999998</v>
      </c>
      <c r="AG114" s="93">
        <v>8.7230000000000008</v>
      </c>
      <c r="AH114" s="93">
        <v>9.3670000000000009</v>
      </c>
      <c r="AI114" s="93">
        <v>11.301</v>
      </c>
      <c r="AJ114" s="93">
        <v>13.35</v>
      </c>
      <c r="AK114" s="93">
        <v>12.789</v>
      </c>
      <c r="AL114" s="131">
        <v>12.657</v>
      </c>
      <c r="AM114" s="2">
        <v>12.877000000000001</v>
      </c>
      <c r="AN114" s="2">
        <v>13.865</v>
      </c>
      <c r="AO114" s="2">
        <v>14.792999999999999</v>
      </c>
      <c r="AP114" s="2">
        <v>15.785</v>
      </c>
      <c r="AQ114" s="2">
        <v>16.893000000000001</v>
      </c>
      <c r="AR114" s="2">
        <v>18.079000000000001</v>
      </c>
      <c r="AS114" s="2">
        <v>19.484000000000002</v>
      </c>
      <c r="AT114" s="6">
        <v>2009</v>
      </c>
      <c r="AV114" s="104">
        <f t="shared" si="15"/>
        <v>2.0476134283942021E-4</v>
      </c>
      <c r="AX114" s="23" t="s">
        <v>141</v>
      </c>
      <c r="AY114" s="83">
        <f t="shared" si="13"/>
        <v>31.084</v>
      </c>
      <c r="AZ114" s="25">
        <f t="shared" si="14"/>
        <v>1.053133006321373E-2</v>
      </c>
    </row>
    <row r="115" spans="1:52" ht="12" customHeight="1">
      <c r="A115" t="s">
        <v>172</v>
      </c>
      <c r="H115" s="93">
        <v>15.474</v>
      </c>
      <c r="I115" s="93">
        <v>13.471</v>
      </c>
      <c r="J115" s="93">
        <v>14.647</v>
      </c>
      <c r="K115" s="93">
        <v>11.814</v>
      </c>
      <c r="L115" s="93">
        <v>7.883</v>
      </c>
      <c r="M115" s="93">
        <v>7.2050000000000001</v>
      </c>
      <c r="N115" s="93">
        <v>8.0839999999999996</v>
      </c>
      <c r="O115" s="93">
        <v>7.6529999999999996</v>
      </c>
      <c r="P115" s="93">
        <v>8.8670000000000009</v>
      </c>
      <c r="Q115" s="93">
        <v>9.0229999999999997</v>
      </c>
      <c r="R115" s="93">
        <v>9.3490000000000002</v>
      </c>
      <c r="S115" s="93">
        <v>9.0779999999999994</v>
      </c>
      <c r="T115" s="93">
        <v>8.1950000000000003</v>
      </c>
      <c r="U115" s="93">
        <v>10.702</v>
      </c>
      <c r="V115" s="93">
        <v>5.8070000000000004</v>
      </c>
      <c r="W115" s="93">
        <v>5.6429999999999998</v>
      </c>
      <c r="X115" s="93">
        <v>7.24</v>
      </c>
      <c r="Y115" s="93">
        <v>6.5</v>
      </c>
      <c r="Z115" s="93">
        <v>4.7569999999999997</v>
      </c>
      <c r="AA115" s="93">
        <v>4.319</v>
      </c>
      <c r="AB115" s="93">
        <v>4.3029999999999999</v>
      </c>
      <c r="AC115" s="93">
        <v>5.1550000000000002</v>
      </c>
      <c r="AD115" s="93">
        <v>5.5389999999999997</v>
      </c>
      <c r="AE115" s="93">
        <v>5.681</v>
      </c>
      <c r="AF115" s="93">
        <v>6.5389999999999997</v>
      </c>
      <c r="AG115" s="93">
        <v>7.1829999999999998</v>
      </c>
      <c r="AH115" s="93">
        <v>8.8239999999999998</v>
      </c>
      <c r="AI115" s="93">
        <v>10.028</v>
      </c>
      <c r="AJ115" s="93">
        <v>11.595000000000001</v>
      </c>
      <c r="AK115" s="93">
        <v>11.108000000000001</v>
      </c>
      <c r="AL115" s="131">
        <v>12.6</v>
      </c>
      <c r="AM115" s="2">
        <v>13.125</v>
      </c>
      <c r="AN115" s="2">
        <v>15.106</v>
      </c>
      <c r="AO115" s="2">
        <v>16.175999999999998</v>
      </c>
      <c r="AP115" s="2">
        <v>17.545999999999999</v>
      </c>
      <c r="AQ115" s="2">
        <v>19.015999999999998</v>
      </c>
      <c r="AR115" s="2">
        <v>20.66</v>
      </c>
      <c r="AS115" s="2">
        <v>22.154</v>
      </c>
      <c r="AT115" s="6">
        <v>2008</v>
      </c>
      <c r="AV115" s="104">
        <f t="shared" si="15"/>
        <v>2.0870487106992234E-4</v>
      </c>
      <c r="AX115" s="23" t="s">
        <v>163</v>
      </c>
      <c r="AY115" s="83">
        <f t="shared" si="13"/>
        <v>18.475000000000001</v>
      </c>
      <c r="AZ115" s="25">
        <f t="shared" si="14"/>
        <v>6.2593721180631079E-3</v>
      </c>
    </row>
    <row r="116" spans="1:52" ht="12" customHeight="1">
      <c r="A116" t="s">
        <v>173</v>
      </c>
      <c r="H116" s="93">
        <v>4.2809999999999997</v>
      </c>
      <c r="I116" s="93">
        <v>3.86</v>
      </c>
      <c r="J116" s="93">
        <v>3.6179999999999999</v>
      </c>
      <c r="K116" s="93">
        <v>3.464</v>
      </c>
      <c r="L116" s="93">
        <v>3.331</v>
      </c>
      <c r="M116" s="93">
        <v>3.508</v>
      </c>
      <c r="N116" s="93">
        <v>4.5910000000000002</v>
      </c>
      <c r="O116" s="93">
        <v>3.4740000000000002</v>
      </c>
      <c r="P116" s="93">
        <v>3.83</v>
      </c>
      <c r="Q116" s="93">
        <v>4.1870000000000003</v>
      </c>
      <c r="R116" s="93">
        <v>5.952</v>
      </c>
      <c r="S116" s="93">
        <v>5.4029999999999996</v>
      </c>
      <c r="T116" s="93">
        <v>5.5919999999999996</v>
      </c>
      <c r="U116" s="93">
        <v>5.4059999999999997</v>
      </c>
      <c r="V116" s="93">
        <v>4.1909999999999998</v>
      </c>
      <c r="W116" s="93">
        <v>4.9589999999999996</v>
      </c>
      <c r="X116" s="93">
        <v>5.694</v>
      </c>
      <c r="Y116" s="93">
        <v>5.327</v>
      </c>
      <c r="Z116" s="93">
        <v>4.4829999999999997</v>
      </c>
      <c r="AA116" s="93">
        <v>4.6630000000000003</v>
      </c>
      <c r="AB116" s="93">
        <v>5.0679999999999996</v>
      </c>
      <c r="AC116" s="93">
        <v>4.7130000000000001</v>
      </c>
      <c r="AD116" s="93">
        <v>4.9320000000000004</v>
      </c>
      <c r="AE116" s="93">
        <v>6.0549999999999997</v>
      </c>
      <c r="AF116" s="93">
        <v>7.1779999999999999</v>
      </c>
      <c r="AG116" s="93">
        <v>8.6660000000000004</v>
      </c>
      <c r="AH116" s="93">
        <v>9.5459999999999994</v>
      </c>
      <c r="AI116" s="93">
        <v>11.569000000000001</v>
      </c>
      <c r="AJ116" s="93">
        <v>14.529</v>
      </c>
      <c r="AK116" s="93">
        <v>10.95</v>
      </c>
      <c r="AL116" s="131">
        <v>12.563000000000001</v>
      </c>
      <c r="AM116" s="2">
        <v>13.055999999999999</v>
      </c>
      <c r="AN116" s="2">
        <v>16.771000000000001</v>
      </c>
      <c r="AO116" s="2">
        <v>17.428999999999998</v>
      </c>
      <c r="AP116" s="2">
        <v>17.311</v>
      </c>
      <c r="AQ116" s="2">
        <v>17.538</v>
      </c>
      <c r="AR116" s="2">
        <v>17.902999999999999</v>
      </c>
      <c r="AS116" s="2">
        <v>18.481999999999999</v>
      </c>
      <c r="AT116" s="6">
        <v>2008</v>
      </c>
      <c r="AV116" s="104">
        <f t="shared" si="15"/>
        <v>2.0760767974772616E-4</v>
      </c>
      <c r="AX116" s="23" t="s">
        <v>164</v>
      </c>
      <c r="AY116" s="83">
        <f t="shared" ref="AY116:AY147" si="16">VLOOKUP(AX116,$A$3:$AM$186,39,FALSE)</f>
        <v>17.010999999999999</v>
      </c>
      <c r="AZ116" s="25">
        <f t="shared" ref="AZ116:AZ147" si="17">AY116/$AY$196</f>
        <v>5.763365580534318E-3</v>
      </c>
    </row>
    <row r="117" spans="1:52" ht="12" customHeight="1">
      <c r="A117" t="s">
        <v>146</v>
      </c>
      <c r="H117" s="93">
        <v>1.175</v>
      </c>
      <c r="I117" s="93">
        <v>1.038</v>
      </c>
      <c r="J117" s="93">
        <v>1.095</v>
      </c>
      <c r="K117" s="93">
        <v>1.21</v>
      </c>
      <c r="L117" s="93">
        <v>1.2010000000000001</v>
      </c>
      <c r="M117" s="93">
        <v>1.1180000000000001</v>
      </c>
      <c r="N117" s="93">
        <v>1.516</v>
      </c>
      <c r="O117" s="93">
        <v>2.3759999999999999</v>
      </c>
      <c r="P117" s="93">
        <v>3.0840000000000001</v>
      </c>
      <c r="Q117" s="93">
        <v>3.444</v>
      </c>
      <c r="R117" s="93">
        <v>4.0789999999999997</v>
      </c>
      <c r="S117" s="93">
        <v>4</v>
      </c>
      <c r="T117" s="93">
        <v>4.0990000000000002</v>
      </c>
      <c r="U117" s="93">
        <v>4.3380000000000001</v>
      </c>
      <c r="V117" s="93">
        <v>4.2549999999999999</v>
      </c>
      <c r="W117" s="93">
        <v>4.742</v>
      </c>
      <c r="X117" s="93">
        <v>4.915</v>
      </c>
      <c r="Y117" s="93">
        <v>5.1719999999999997</v>
      </c>
      <c r="Z117" s="93">
        <v>5.43</v>
      </c>
      <c r="AA117" s="93">
        <v>5.867</v>
      </c>
      <c r="AB117" s="93">
        <v>5.6479999999999997</v>
      </c>
      <c r="AC117" s="93">
        <v>6.0629999999999997</v>
      </c>
      <c r="AD117" s="93">
        <v>6.1109999999999998</v>
      </c>
      <c r="AE117" s="93">
        <v>8.1159999999999997</v>
      </c>
      <c r="AF117" s="93">
        <v>10.061</v>
      </c>
      <c r="AG117" s="93">
        <v>10.363</v>
      </c>
      <c r="AH117" s="93">
        <v>11.298</v>
      </c>
      <c r="AI117" s="93">
        <v>12.382</v>
      </c>
      <c r="AJ117" s="93">
        <v>13.526</v>
      </c>
      <c r="AK117" s="93">
        <v>11.683999999999999</v>
      </c>
      <c r="AL117" s="131">
        <v>12.500999999999999</v>
      </c>
      <c r="AM117" s="2">
        <v>14.03</v>
      </c>
      <c r="AN117" s="2">
        <v>15.246</v>
      </c>
      <c r="AO117" s="2">
        <v>16.542000000000002</v>
      </c>
      <c r="AP117" s="2">
        <v>18.167000000000002</v>
      </c>
      <c r="AQ117" s="2">
        <v>19.515999999999998</v>
      </c>
      <c r="AR117" s="2">
        <v>20.937000000000001</v>
      </c>
      <c r="AS117" s="2">
        <v>21.957999999999998</v>
      </c>
      <c r="AT117" s="6">
        <v>2010</v>
      </c>
      <c r="AU117" t="s">
        <v>40</v>
      </c>
      <c r="AV117" s="104">
        <f t="shared" si="15"/>
        <v>2.2309556884655317E-4</v>
      </c>
      <c r="AX117" s="23" t="s">
        <v>165</v>
      </c>
      <c r="AY117" s="83">
        <f t="shared" si="16"/>
        <v>15.608000000000001</v>
      </c>
      <c r="AZ117" s="25">
        <f t="shared" si="17"/>
        <v>5.288025982069228E-3</v>
      </c>
    </row>
    <row r="118" spans="1:52" ht="12" customHeight="1">
      <c r="A118" t="s">
        <v>174</v>
      </c>
      <c r="H118" s="93" t="s">
        <v>241</v>
      </c>
      <c r="I118" s="93" t="s">
        <v>241</v>
      </c>
      <c r="J118" s="93" t="s">
        <v>241</v>
      </c>
      <c r="K118" s="93" t="s">
        <v>241</v>
      </c>
      <c r="L118" s="93" t="s">
        <v>241</v>
      </c>
      <c r="M118" s="93">
        <v>3.9940000000000002</v>
      </c>
      <c r="N118" s="93">
        <v>2.4350000000000001</v>
      </c>
      <c r="O118" s="93">
        <v>2.7970000000000002</v>
      </c>
      <c r="P118" s="93">
        <v>2.6619999999999999</v>
      </c>
      <c r="Q118" s="93">
        <v>2.9860000000000002</v>
      </c>
      <c r="R118" s="93">
        <v>3.52</v>
      </c>
      <c r="S118" s="93">
        <v>3.7010000000000001</v>
      </c>
      <c r="T118" s="93">
        <v>4.1849999999999996</v>
      </c>
      <c r="U118" s="93">
        <v>4.1059999999999999</v>
      </c>
      <c r="V118" s="93">
        <v>4.0869999999999997</v>
      </c>
      <c r="W118" s="93">
        <v>4.734</v>
      </c>
      <c r="X118" s="93">
        <v>5.1150000000000002</v>
      </c>
      <c r="Y118" s="93">
        <v>5.1970000000000001</v>
      </c>
      <c r="Z118" s="93">
        <v>4.05</v>
      </c>
      <c r="AA118" s="93">
        <v>4.5999999999999996</v>
      </c>
      <c r="AB118" s="93">
        <v>6.0010000000000003</v>
      </c>
      <c r="AC118" s="93">
        <v>5.601</v>
      </c>
      <c r="AD118" s="93">
        <v>5.843</v>
      </c>
      <c r="AE118" s="93">
        <v>6.5570000000000004</v>
      </c>
      <c r="AF118" s="93">
        <v>7.8719999999999999</v>
      </c>
      <c r="AG118" s="93">
        <v>9.5310000000000006</v>
      </c>
      <c r="AH118" s="93">
        <v>11.47</v>
      </c>
      <c r="AI118" s="93">
        <v>12.247999999999999</v>
      </c>
      <c r="AJ118" s="93">
        <v>14.417</v>
      </c>
      <c r="AK118" s="93">
        <v>10.733000000000001</v>
      </c>
      <c r="AL118" s="131">
        <v>11.962999999999999</v>
      </c>
      <c r="AM118" s="2">
        <v>13.022</v>
      </c>
      <c r="AN118" s="2">
        <v>16.312999999999999</v>
      </c>
      <c r="AO118" s="2">
        <v>16.731999999999999</v>
      </c>
      <c r="AP118" s="2">
        <v>16.727</v>
      </c>
      <c r="AQ118" s="2">
        <v>17.184999999999999</v>
      </c>
      <c r="AR118" s="2">
        <v>17.550999999999998</v>
      </c>
      <c r="AS118" s="2">
        <v>18.12</v>
      </c>
      <c r="AT118" s="6">
        <v>2009</v>
      </c>
      <c r="AV118" s="104">
        <f t="shared" si="15"/>
        <v>2.0706703474838314E-4</v>
      </c>
      <c r="AX118" s="23" t="s">
        <v>143</v>
      </c>
      <c r="AY118" s="83">
        <f t="shared" si="16"/>
        <v>16.829999999999998</v>
      </c>
      <c r="AZ118" s="25">
        <f t="shared" si="17"/>
        <v>5.7020423679026841E-3</v>
      </c>
    </row>
    <row r="119" spans="1:52" ht="12" customHeight="1">
      <c r="A119" t="s">
        <v>175</v>
      </c>
      <c r="H119" s="93">
        <v>2.0830000000000002</v>
      </c>
      <c r="I119" s="93">
        <v>1.708</v>
      </c>
      <c r="J119" s="93">
        <v>1.4890000000000001</v>
      </c>
      <c r="K119" s="93">
        <v>1.3540000000000001</v>
      </c>
      <c r="L119" s="93">
        <v>1.2450000000000001</v>
      </c>
      <c r="M119" s="93">
        <v>1.276</v>
      </c>
      <c r="N119" s="93">
        <v>1.746</v>
      </c>
      <c r="O119" s="93">
        <v>2.121</v>
      </c>
      <c r="P119" s="93">
        <v>2.2570000000000001</v>
      </c>
      <c r="Q119" s="93">
        <v>2.3839999999999999</v>
      </c>
      <c r="R119" s="93">
        <v>2.7989999999999999</v>
      </c>
      <c r="S119" s="93">
        <v>2.7250000000000001</v>
      </c>
      <c r="T119" s="93">
        <v>2.9329999999999998</v>
      </c>
      <c r="U119" s="93">
        <v>2.6840000000000002</v>
      </c>
      <c r="V119" s="93">
        <v>1.7689999999999999</v>
      </c>
      <c r="W119" s="93">
        <v>2.1160000000000001</v>
      </c>
      <c r="X119" s="93">
        <v>2.54</v>
      </c>
      <c r="Y119" s="93">
        <v>2.323</v>
      </c>
      <c r="Z119" s="93">
        <v>1.9490000000000001</v>
      </c>
      <c r="AA119" s="93">
        <v>2.3540000000000001</v>
      </c>
      <c r="AB119" s="93">
        <v>3.22</v>
      </c>
      <c r="AC119" s="93">
        <v>2.794</v>
      </c>
      <c r="AD119" s="93">
        <v>3.02</v>
      </c>
      <c r="AE119" s="93">
        <v>3.5030000000000001</v>
      </c>
      <c r="AF119" s="93">
        <v>4.6550000000000002</v>
      </c>
      <c r="AG119" s="93">
        <v>6.0979999999999999</v>
      </c>
      <c r="AH119" s="93">
        <v>7.7380000000000004</v>
      </c>
      <c r="AI119" s="93">
        <v>8.3580000000000005</v>
      </c>
      <c r="AJ119" s="93">
        <v>11.845000000000001</v>
      </c>
      <c r="AK119" s="93">
        <v>9.6050000000000004</v>
      </c>
      <c r="AL119" s="131">
        <v>11.884</v>
      </c>
      <c r="AM119" s="2">
        <v>11.53</v>
      </c>
      <c r="AN119" s="2">
        <v>16.242999999999999</v>
      </c>
      <c r="AO119" s="2">
        <v>16.759</v>
      </c>
      <c r="AP119" s="2">
        <v>16.501999999999999</v>
      </c>
      <c r="AQ119" s="2">
        <v>16.472000000000001</v>
      </c>
      <c r="AR119" s="2">
        <v>17.059000000000001</v>
      </c>
      <c r="AS119" s="2">
        <v>17.344000000000001</v>
      </c>
      <c r="AT119" s="6">
        <v>2009</v>
      </c>
      <c r="AV119" s="104">
        <f t="shared" si="15"/>
        <v>1.8334226007132986E-4</v>
      </c>
      <c r="AX119" s="23" t="s">
        <v>166</v>
      </c>
      <c r="AY119" s="83">
        <f t="shared" si="16"/>
        <v>16.192</v>
      </c>
      <c r="AZ119" s="25">
        <f t="shared" si="17"/>
        <v>5.4858865134331716E-3</v>
      </c>
    </row>
    <row r="120" spans="1:52" ht="12" customHeight="1">
      <c r="A120" t="s">
        <v>176</v>
      </c>
      <c r="H120" s="93">
        <v>1.833</v>
      </c>
      <c r="I120" s="93">
        <v>2.0990000000000002</v>
      </c>
      <c r="J120" s="93">
        <v>2.1619999999999999</v>
      </c>
      <c r="K120" s="93">
        <v>2.1840000000000002</v>
      </c>
      <c r="L120" s="93">
        <v>2.1560000000000001</v>
      </c>
      <c r="M120" s="93">
        <v>2.202</v>
      </c>
      <c r="N120" s="93">
        <v>2.4359999999999999</v>
      </c>
      <c r="O120" s="93">
        <v>2.4169999999999998</v>
      </c>
      <c r="P120" s="93">
        <v>2.3820000000000001</v>
      </c>
      <c r="Q120" s="93">
        <v>2.617</v>
      </c>
      <c r="R120" s="93">
        <v>2.0910000000000002</v>
      </c>
      <c r="S120" s="93">
        <v>1.2549999999999999</v>
      </c>
      <c r="T120" s="93">
        <v>0.79400000000000004</v>
      </c>
      <c r="U120" s="93">
        <v>1.3759999999999999</v>
      </c>
      <c r="V120" s="93">
        <v>2.2229999999999999</v>
      </c>
      <c r="W120" s="93">
        <v>2.714</v>
      </c>
      <c r="X120" s="93">
        <v>3.0129999999999999</v>
      </c>
      <c r="Y120" s="93">
        <v>2.1640000000000001</v>
      </c>
      <c r="Z120" s="93">
        <v>2.7290000000000001</v>
      </c>
      <c r="AA120" s="93">
        <v>3.43</v>
      </c>
      <c r="AB120" s="93">
        <v>3.64</v>
      </c>
      <c r="AC120" s="93">
        <v>4.0650000000000004</v>
      </c>
      <c r="AD120" s="93">
        <v>4.4349999999999996</v>
      </c>
      <c r="AE120" s="93">
        <v>5.7469999999999999</v>
      </c>
      <c r="AF120" s="93">
        <v>7.3129999999999997</v>
      </c>
      <c r="AG120" s="93">
        <v>8.1579999999999995</v>
      </c>
      <c r="AH120" s="93">
        <v>9.0009999999999994</v>
      </c>
      <c r="AI120" s="93">
        <v>10.698</v>
      </c>
      <c r="AJ120" s="93">
        <v>12.99</v>
      </c>
      <c r="AK120" s="93">
        <v>12.09</v>
      </c>
      <c r="AL120" s="131">
        <v>11.577999999999999</v>
      </c>
      <c r="AM120" s="2">
        <v>11.773</v>
      </c>
      <c r="AN120" s="2">
        <v>13.032</v>
      </c>
      <c r="AO120" s="2">
        <v>13.887</v>
      </c>
      <c r="AP120" s="2">
        <v>14.596</v>
      </c>
      <c r="AQ120" s="2">
        <v>15.467000000000001</v>
      </c>
      <c r="AR120" s="2">
        <v>16.57</v>
      </c>
      <c r="AS120" s="2">
        <v>17.754999999999999</v>
      </c>
      <c r="AT120" s="6">
        <v>2010</v>
      </c>
      <c r="AV120" s="104">
        <f t="shared" si="15"/>
        <v>1.8720628168428157E-4</v>
      </c>
      <c r="AX120" s="23" t="s">
        <v>167</v>
      </c>
      <c r="AY120" s="83">
        <f t="shared" si="16"/>
        <v>15.347</v>
      </c>
      <c r="AZ120" s="25">
        <f t="shared" si="17"/>
        <v>5.1995985870589723E-3</v>
      </c>
    </row>
    <row r="121" spans="1:52" ht="12" customHeight="1">
      <c r="A121" t="s">
        <v>177</v>
      </c>
      <c r="H121" s="93" t="s">
        <v>241</v>
      </c>
      <c r="I121" s="93" t="s">
        <v>241</v>
      </c>
      <c r="J121" s="93" t="s">
        <v>241</v>
      </c>
      <c r="K121" s="93" t="s">
        <v>241</v>
      </c>
      <c r="L121" s="93" t="s">
        <v>241</v>
      </c>
      <c r="M121" s="93" t="s">
        <v>241</v>
      </c>
      <c r="N121" s="93" t="s">
        <v>241</v>
      </c>
      <c r="O121" s="93" t="s">
        <v>241</v>
      </c>
      <c r="P121" s="93" t="s">
        <v>241</v>
      </c>
      <c r="Q121" s="93" t="s">
        <v>241</v>
      </c>
      <c r="R121" s="93">
        <v>2.8380000000000001</v>
      </c>
      <c r="S121" s="93">
        <v>2.8540000000000001</v>
      </c>
      <c r="T121" s="93">
        <v>3.0139999999999998</v>
      </c>
      <c r="U121" s="93">
        <v>2.891</v>
      </c>
      <c r="V121" s="93">
        <v>3.254</v>
      </c>
      <c r="W121" s="93">
        <v>3.5030000000000001</v>
      </c>
      <c r="X121" s="93">
        <v>3.4940000000000002</v>
      </c>
      <c r="Y121" s="93">
        <v>3.6360000000000001</v>
      </c>
      <c r="Z121" s="93">
        <v>3.3969999999999998</v>
      </c>
      <c r="AA121" s="93">
        <v>3.3839999999999999</v>
      </c>
      <c r="AB121" s="93">
        <v>3.911</v>
      </c>
      <c r="AC121" s="93">
        <v>3.55</v>
      </c>
      <c r="AD121" s="93">
        <v>3.3690000000000002</v>
      </c>
      <c r="AE121" s="93">
        <v>4.9320000000000004</v>
      </c>
      <c r="AF121" s="93">
        <v>6.617</v>
      </c>
      <c r="AG121" s="93">
        <v>7.258</v>
      </c>
      <c r="AH121" s="93">
        <v>7.9779999999999998</v>
      </c>
      <c r="AI121" s="93">
        <v>8.8119999999999994</v>
      </c>
      <c r="AJ121" s="93">
        <v>8.9600000000000009</v>
      </c>
      <c r="AK121" s="93">
        <v>9.3230000000000004</v>
      </c>
      <c r="AL121" s="131">
        <v>11.451000000000001</v>
      </c>
      <c r="AM121" s="2">
        <v>11.865</v>
      </c>
      <c r="AN121" s="2">
        <v>13.471</v>
      </c>
      <c r="AO121" s="2">
        <v>13.98</v>
      </c>
      <c r="AP121" s="2">
        <v>14.752000000000001</v>
      </c>
      <c r="AQ121" s="2">
        <v>15.664</v>
      </c>
      <c r="AR121" s="2">
        <v>16.66</v>
      </c>
      <c r="AS121" s="2">
        <v>17.722999999999999</v>
      </c>
      <c r="AT121" s="6">
        <v>2009</v>
      </c>
      <c r="AV121" s="104">
        <f t="shared" si="15"/>
        <v>1.886692034472098E-4</v>
      </c>
      <c r="AX121" s="23" t="s">
        <v>168</v>
      </c>
      <c r="AY121" s="83">
        <f t="shared" si="16"/>
        <v>15.836</v>
      </c>
      <c r="AZ121" s="25">
        <f t="shared" si="17"/>
        <v>5.3652729018483017E-3</v>
      </c>
    </row>
    <row r="122" spans="1:52" ht="12" customHeight="1">
      <c r="A122" t="s">
        <v>178</v>
      </c>
      <c r="H122" s="93" t="s">
        <v>241</v>
      </c>
      <c r="I122" s="93" t="s">
        <v>241</v>
      </c>
      <c r="J122" s="93" t="s">
        <v>241</v>
      </c>
      <c r="K122" s="93" t="s">
        <v>241</v>
      </c>
      <c r="L122" s="93" t="s">
        <v>241</v>
      </c>
      <c r="M122" s="93" t="s">
        <v>241</v>
      </c>
      <c r="N122" s="93">
        <v>0.20499999999999999</v>
      </c>
      <c r="O122" s="93">
        <v>0.14099999999999999</v>
      </c>
      <c r="P122" s="93">
        <v>0.27600000000000002</v>
      </c>
      <c r="Q122" s="93">
        <v>0.34599999999999997</v>
      </c>
      <c r="R122" s="93">
        <v>0.89900000000000002</v>
      </c>
      <c r="S122" s="93">
        <v>2.0110000000000001</v>
      </c>
      <c r="T122" s="93">
        <v>2.4390000000000001</v>
      </c>
      <c r="U122" s="93">
        <v>2.427</v>
      </c>
      <c r="V122" s="93">
        <v>2.7650000000000001</v>
      </c>
      <c r="W122" s="93">
        <v>3.419</v>
      </c>
      <c r="X122" s="93">
        <v>3.4860000000000002</v>
      </c>
      <c r="Y122" s="93">
        <v>3.3919999999999999</v>
      </c>
      <c r="Z122" s="93">
        <v>3.1059999999999999</v>
      </c>
      <c r="AA122" s="93">
        <v>3.508</v>
      </c>
      <c r="AB122" s="93">
        <v>3.653</v>
      </c>
      <c r="AC122" s="93">
        <v>3.984</v>
      </c>
      <c r="AD122" s="93">
        <v>4.2830000000000004</v>
      </c>
      <c r="AE122" s="93">
        <v>4.657</v>
      </c>
      <c r="AF122" s="93">
        <v>5.3319999999999999</v>
      </c>
      <c r="AG122" s="93">
        <v>6.2859999999999996</v>
      </c>
      <c r="AH122" s="93">
        <v>7.2640000000000002</v>
      </c>
      <c r="AI122" s="93">
        <v>8.6910000000000007</v>
      </c>
      <c r="AJ122" s="93">
        <v>11.276999999999999</v>
      </c>
      <c r="AK122" s="93">
        <v>10.871</v>
      </c>
      <c r="AL122" s="131">
        <v>11.36</v>
      </c>
      <c r="AM122" s="2">
        <v>11.629</v>
      </c>
      <c r="AN122" s="2">
        <v>13.000999999999999</v>
      </c>
      <c r="AO122" s="2">
        <v>14.302</v>
      </c>
      <c r="AP122" s="2">
        <v>15.798</v>
      </c>
      <c r="AQ122" s="2">
        <v>17.300999999999998</v>
      </c>
      <c r="AR122" s="2">
        <v>19.097999999999999</v>
      </c>
      <c r="AS122" s="2">
        <v>21.081</v>
      </c>
      <c r="AT122" s="6">
        <v>2009</v>
      </c>
      <c r="AV122" s="104">
        <f t="shared" si="15"/>
        <v>1.8491649109882871E-4</v>
      </c>
      <c r="AX122" s="23" t="s">
        <v>169</v>
      </c>
      <c r="AY122" s="83">
        <f t="shared" si="16"/>
        <v>14.484999999999999</v>
      </c>
      <c r="AZ122" s="25">
        <f t="shared" si="17"/>
        <v>4.9075510219293164E-3</v>
      </c>
    </row>
    <row r="123" spans="1:52" ht="12" customHeight="1">
      <c r="A123" t="s">
        <v>179</v>
      </c>
      <c r="H123" s="93" t="s">
        <v>241</v>
      </c>
      <c r="I123" s="93" t="s">
        <v>241</v>
      </c>
      <c r="J123" s="93" t="s">
        <v>241</v>
      </c>
      <c r="K123" s="93" t="s">
        <v>241</v>
      </c>
      <c r="L123" s="93" t="s">
        <v>241</v>
      </c>
      <c r="M123" s="93" t="s">
        <v>241</v>
      </c>
      <c r="N123" s="93" t="s">
        <v>241</v>
      </c>
      <c r="O123" s="93" t="s">
        <v>241</v>
      </c>
      <c r="P123" s="93" t="s">
        <v>241</v>
      </c>
      <c r="Q123" s="93" t="s">
        <v>241</v>
      </c>
      <c r="R123" s="93" t="s">
        <v>241</v>
      </c>
      <c r="S123" s="93" t="s">
        <v>241</v>
      </c>
      <c r="T123" s="93" t="s">
        <v>241</v>
      </c>
      <c r="U123" s="93" t="s">
        <v>241</v>
      </c>
      <c r="V123" s="93">
        <v>0.82299999999999995</v>
      </c>
      <c r="W123" s="93">
        <v>1.897</v>
      </c>
      <c r="X123" s="93">
        <v>3.0459999999999998</v>
      </c>
      <c r="Y123" s="93">
        <v>3.5750000000000002</v>
      </c>
      <c r="Z123" s="93">
        <v>3.62</v>
      </c>
      <c r="AA123" s="93">
        <v>2.8029999999999999</v>
      </c>
      <c r="AB123" s="93">
        <v>3.0419999999999998</v>
      </c>
      <c r="AC123" s="93">
        <v>3.2050000000000001</v>
      </c>
      <c r="AD123" s="93">
        <v>3.395</v>
      </c>
      <c r="AE123" s="93">
        <v>3.992</v>
      </c>
      <c r="AF123" s="93">
        <v>5.1260000000000003</v>
      </c>
      <c r="AG123" s="93">
        <v>6.4109999999999996</v>
      </c>
      <c r="AH123" s="93">
        <v>7.7679999999999998</v>
      </c>
      <c r="AI123" s="93">
        <v>10.224</v>
      </c>
      <c r="AJ123" s="93">
        <v>12.87</v>
      </c>
      <c r="AK123" s="93">
        <v>10.768000000000001</v>
      </c>
      <c r="AL123" s="131">
        <v>11.234</v>
      </c>
      <c r="AM123" s="2">
        <v>11.664999999999999</v>
      </c>
      <c r="AN123" s="2">
        <v>12.855</v>
      </c>
      <c r="AO123" s="2">
        <v>13.266</v>
      </c>
      <c r="AP123" s="2">
        <v>13.653</v>
      </c>
      <c r="AQ123" s="2">
        <v>14.218999999999999</v>
      </c>
      <c r="AR123" s="2">
        <v>14.891</v>
      </c>
      <c r="AS123" s="2">
        <v>15.74</v>
      </c>
      <c r="AT123" s="6">
        <v>2010</v>
      </c>
      <c r="AV123" s="104">
        <f t="shared" si="15"/>
        <v>1.8548893874519192E-4</v>
      </c>
      <c r="AX123" s="23" t="s">
        <v>145</v>
      </c>
      <c r="AY123" s="83">
        <f t="shared" si="16"/>
        <v>13.694000000000001</v>
      </c>
      <c r="AZ123" s="25">
        <f t="shared" si="17"/>
        <v>4.6395584186606879E-3</v>
      </c>
    </row>
    <row r="124" spans="1:52" ht="12" customHeight="1">
      <c r="A124" t="s">
        <v>180</v>
      </c>
      <c r="H124" s="93">
        <v>4.6150000000000002</v>
      </c>
      <c r="I124" s="93">
        <v>3.585</v>
      </c>
      <c r="J124" s="93">
        <v>3.6619999999999999</v>
      </c>
      <c r="K124" s="93">
        <v>3.28</v>
      </c>
      <c r="L124" s="93">
        <v>3.4169999999999998</v>
      </c>
      <c r="M124" s="93">
        <v>4.516</v>
      </c>
      <c r="N124" s="93">
        <v>5.3010000000000002</v>
      </c>
      <c r="O124" s="93">
        <v>2.395</v>
      </c>
      <c r="P124" s="93">
        <v>2.105</v>
      </c>
      <c r="Q124" s="93">
        <v>2.1989999999999998</v>
      </c>
      <c r="R124" s="93">
        <v>3.5289999999999999</v>
      </c>
      <c r="S124" s="93">
        <v>2.7490000000000001</v>
      </c>
      <c r="T124" s="93">
        <v>1.923</v>
      </c>
      <c r="U124" s="93">
        <v>1.9630000000000001</v>
      </c>
      <c r="V124" s="93">
        <v>2.206</v>
      </c>
      <c r="W124" s="93">
        <v>2.2919999999999998</v>
      </c>
      <c r="X124" s="93">
        <v>3.242</v>
      </c>
      <c r="Y124" s="93">
        <v>3.8090000000000002</v>
      </c>
      <c r="Z124" s="93">
        <v>4.3330000000000002</v>
      </c>
      <c r="AA124" s="93">
        <v>4.5670000000000002</v>
      </c>
      <c r="AB124" s="93">
        <v>4.1829999999999998</v>
      </c>
      <c r="AC124" s="93">
        <v>4.0739999999999998</v>
      </c>
      <c r="AD124" s="93">
        <v>4.2039999999999997</v>
      </c>
      <c r="AE124" s="93">
        <v>4.6660000000000004</v>
      </c>
      <c r="AF124" s="93">
        <v>5.6980000000000004</v>
      </c>
      <c r="AG124" s="93">
        <v>6.5789999999999997</v>
      </c>
      <c r="AH124" s="93">
        <v>7.2149999999999999</v>
      </c>
      <c r="AI124" s="93">
        <v>8.1210000000000004</v>
      </c>
      <c r="AJ124" s="93">
        <v>9.9429999999999996</v>
      </c>
      <c r="AK124" s="93">
        <v>10.058</v>
      </c>
      <c r="AL124" s="131">
        <v>10.212</v>
      </c>
      <c r="AM124" s="2">
        <v>9.8930000000000007</v>
      </c>
      <c r="AN124" s="2">
        <v>11.664</v>
      </c>
      <c r="AO124" s="2">
        <v>12.94</v>
      </c>
      <c r="AP124" s="2">
        <v>14.339</v>
      </c>
      <c r="AQ124" s="2">
        <v>15.707000000000001</v>
      </c>
      <c r="AR124" s="2">
        <v>17.033000000000001</v>
      </c>
      <c r="AS124" s="2">
        <v>18.555</v>
      </c>
      <c r="AT124" s="6">
        <v>2009</v>
      </c>
      <c r="AV124" s="104">
        <f t="shared" si="15"/>
        <v>1.5731179348531368E-4</v>
      </c>
      <c r="AX124" s="23" t="s">
        <v>170</v>
      </c>
      <c r="AY124" s="83">
        <f t="shared" si="16"/>
        <v>12.593999999999999</v>
      </c>
      <c r="AZ124" s="25">
        <f t="shared" si="17"/>
        <v>4.2668759109546293E-3</v>
      </c>
    </row>
    <row r="125" spans="1:52" ht="12" customHeight="1">
      <c r="A125" t="s">
        <v>181</v>
      </c>
      <c r="H125" s="93" t="s">
        <v>241</v>
      </c>
      <c r="I125" s="93" t="s">
        <v>241</v>
      </c>
      <c r="J125" s="93" t="s">
        <v>241</v>
      </c>
      <c r="K125" s="93" t="s">
        <v>241</v>
      </c>
      <c r="L125" s="93" t="s">
        <v>241</v>
      </c>
      <c r="M125" s="93" t="s">
        <v>241</v>
      </c>
      <c r="N125" s="93" t="s">
        <v>241</v>
      </c>
      <c r="O125" s="93" t="s">
        <v>241</v>
      </c>
      <c r="P125" s="93" t="s">
        <v>241</v>
      </c>
      <c r="Q125" s="93" t="s">
        <v>241</v>
      </c>
      <c r="R125" s="93" t="s">
        <v>241</v>
      </c>
      <c r="S125" s="93">
        <v>15.598000000000001</v>
      </c>
      <c r="T125" s="93">
        <v>2.3220000000000001</v>
      </c>
      <c r="U125" s="93">
        <v>2.5550000000000002</v>
      </c>
      <c r="V125" s="93">
        <v>3.3860000000000001</v>
      </c>
      <c r="W125" s="93">
        <v>4.4569999999999999</v>
      </c>
      <c r="X125" s="93">
        <v>4.4139999999999997</v>
      </c>
      <c r="Y125" s="93">
        <v>3.7349999999999999</v>
      </c>
      <c r="Z125" s="93">
        <v>3.5790000000000002</v>
      </c>
      <c r="AA125" s="93">
        <v>3.677</v>
      </c>
      <c r="AB125" s="93">
        <v>3.589</v>
      </c>
      <c r="AC125" s="93">
        <v>3.4369999999999998</v>
      </c>
      <c r="AD125" s="93">
        <v>3.7629999999999999</v>
      </c>
      <c r="AE125" s="93">
        <v>5.0439999999999996</v>
      </c>
      <c r="AF125" s="93">
        <v>5.9560000000000004</v>
      </c>
      <c r="AG125" s="93">
        <v>5.7069999999999999</v>
      </c>
      <c r="AH125" s="93">
        <v>6.9109999999999996</v>
      </c>
      <c r="AI125" s="93">
        <v>8.6969999999999992</v>
      </c>
      <c r="AJ125" s="93">
        <v>9.1549999999999994</v>
      </c>
      <c r="AK125" s="93">
        <v>9.7469999999999999</v>
      </c>
      <c r="AL125" s="131">
        <v>9.58</v>
      </c>
      <c r="AM125" s="2">
        <v>9.1080000000000005</v>
      </c>
      <c r="AN125" s="2">
        <v>10.113</v>
      </c>
      <c r="AO125" s="2">
        <v>10.784000000000001</v>
      </c>
      <c r="AP125" s="2">
        <v>11.414999999999999</v>
      </c>
      <c r="AQ125" s="2">
        <v>12.227</v>
      </c>
      <c r="AR125" s="2">
        <v>13.039</v>
      </c>
      <c r="AS125" s="2">
        <v>13.817</v>
      </c>
      <c r="AT125" s="6">
        <v>2010</v>
      </c>
      <c r="AV125" s="104">
        <f t="shared" si="15"/>
        <v>1.4482925452989355E-4</v>
      </c>
      <c r="AX125" s="23" t="s">
        <v>171</v>
      </c>
      <c r="AY125" s="83">
        <f t="shared" si="16"/>
        <v>12.877000000000001</v>
      </c>
      <c r="AZ125" s="25">
        <f t="shared" si="17"/>
        <v>4.3627569561190066E-3</v>
      </c>
    </row>
    <row r="126" spans="1:52" ht="12" customHeight="1">
      <c r="A126" t="s">
        <v>147</v>
      </c>
      <c r="H126" s="93">
        <v>1.292</v>
      </c>
      <c r="I126" s="93">
        <v>1.28</v>
      </c>
      <c r="J126" s="93">
        <v>1.1739999999999999</v>
      </c>
      <c r="K126" s="93">
        <v>1.216</v>
      </c>
      <c r="L126" s="93">
        <v>1.177</v>
      </c>
      <c r="M126" s="93">
        <v>1.0940000000000001</v>
      </c>
      <c r="N126" s="93">
        <v>1.3779999999999999</v>
      </c>
      <c r="O126" s="93">
        <v>1.841</v>
      </c>
      <c r="P126" s="93">
        <v>2.2330000000000001</v>
      </c>
      <c r="Q126" s="93">
        <v>2.3359999999999999</v>
      </c>
      <c r="R126" s="93">
        <v>2.569</v>
      </c>
      <c r="S126" s="93">
        <v>3.0619999999999998</v>
      </c>
      <c r="T126" s="93">
        <v>3.23</v>
      </c>
      <c r="U126" s="93">
        <v>3.6709999999999998</v>
      </c>
      <c r="V126" s="93">
        <v>3.702</v>
      </c>
      <c r="W126" s="93">
        <v>4.2809999999999997</v>
      </c>
      <c r="X126" s="93">
        <v>4.4939999999999998</v>
      </c>
      <c r="Y126" s="93">
        <v>4.5990000000000002</v>
      </c>
      <c r="Z126" s="93">
        <v>4.4740000000000002</v>
      </c>
      <c r="AA126" s="93">
        <v>4.5140000000000002</v>
      </c>
      <c r="AB126" s="93">
        <v>4.7320000000000002</v>
      </c>
      <c r="AC126" s="93">
        <v>4.6840000000000002</v>
      </c>
      <c r="AD126" s="93">
        <v>4.9109999999999996</v>
      </c>
      <c r="AE126" s="93">
        <v>5.8250000000000002</v>
      </c>
      <c r="AF126" s="93">
        <v>6.5940000000000003</v>
      </c>
      <c r="AG126" s="93">
        <v>6.4889999999999999</v>
      </c>
      <c r="AH126" s="93">
        <v>6.7320000000000002</v>
      </c>
      <c r="AI126" s="93">
        <v>7.7919999999999998</v>
      </c>
      <c r="AJ126" s="93">
        <v>9.641</v>
      </c>
      <c r="AK126" s="93">
        <v>8.8650000000000002</v>
      </c>
      <c r="AL126" s="131">
        <v>9.4269999999999996</v>
      </c>
      <c r="AM126" s="2">
        <v>9.7289999999999992</v>
      </c>
      <c r="AN126" s="2">
        <v>10.298999999999999</v>
      </c>
      <c r="AO126" s="2">
        <v>10.986000000000001</v>
      </c>
      <c r="AP126" s="2">
        <v>11.715999999999999</v>
      </c>
      <c r="AQ126" s="2">
        <v>12.555</v>
      </c>
      <c r="AR126" s="2">
        <v>13.47</v>
      </c>
      <c r="AS126" s="2">
        <v>14.766999999999999</v>
      </c>
      <c r="AT126" s="6">
        <v>2010</v>
      </c>
      <c r="AU126" t="s">
        <v>40</v>
      </c>
      <c r="AV126" s="104">
        <f t="shared" si="15"/>
        <v>1.5470397642965898E-4</v>
      </c>
      <c r="AX126" s="23" t="s">
        <v>172</v>
      </c>
      <c r="AY126" s="83">
        <f t="shared" si="16"/>
        <v>13.125</v>
      </c>
      <c r="AZ126" s="25">
        <f t="shared" si="17"/>
        <v>4.4467799214927359E-3</v>
      </c>
    </row>
    <row r="127" spans="1:52" ht="12" customHeight="1">
      <c r="A127" t="s">
        <v>182</v>
      </c>
      <c r="H127" s="93">
        <v>1.6850000000000001</v>
      </c>
      <c r="I127" s="93">
        <v>1.393</v>
      </c>
      <c r="J127" s="93">
        <v>1.2470000000000001</v>
      </c>
      <c r="K127" s="93">
        <v>1.222</v>
      </c>
      <c r="L127" s="93">
        <v>1.2170000000000001</v>
      </c>
      <c r="M127" s="93">
        <v>1.2270000000000001</v>
      </c>
      <c r="N127" s="93">
        <v>1.6950000000000001</v>
      </c>
      <c r="O127" s="93">
        <v>1.964</v>
      </c>
      <c r="P127" s="93">
        <v>1.9670000000000001</v>
      </c>
      <c r="Q127" s="93">
        <v>2.0219999999999998</v>
      </c>
      <c r="R127" s="93">
        <v>2.7519999999999998</v>
      </c>
      <c r="S127" s="93">
        <v>2.7810000000000001</v>
      </c>
      <c r="T127" s="93">
        <v>2.8759999999999999</v>
      </c>
      <c r="U127" s="93">
        <v>2.87</v>
      </c>
      <c r="V127" s="93">
        <v>2.157</v>
      </c>
      <c r="W127" s="93">
        <v>2.8170000000000002</v>
      </c>
      <c r="X127" s="93">
        <v>2.88</v>
      </c>
      <c r="Y127" s="93">
        <v>2.7559999999999998</v>
      </c>
      <c r="Z127" s="93">
        <v>2.92</v>
      </c>
      <c r="AA127" s="93">
        <v>2.9380000000000002</v>
      </c>
      <c r="AB127" s="93">
        <v>2.6629999999999998</v>
      </c>
      <c r="AC127" s="93">
        <v>3.02</v>
      </c>
      <c r="AD127" s="93">
        <v>3.2</v>
      </c>
      <c r="AE127" s="93">
        <v>4.2300000000000004</v>
      </c>
      <c r="AF127" s="93">
        <v>4.9889999999999999</v>
      </c>
      <c r="AG127" s="93">
        <v>5.4960000000000004</v>
      </c>
      <c r="AH127" s="93">
        <v>6.1280000000000001</v>
      </c>
      <c r="AI127" s="93">
        <v>7.1559999999999997</v>
      </c>
      <c r="AJ127" s="93">
        <v>8.7789999999999999</v>
      </c>
      <c r="AK127" s="93">
        <v>8.9879999999999995</v>
      </c>
      <c r="AL127" s="131">
        <v>9.077</v>
      </c>
      <c r="AM127" s="2">
        <v>9.2680000000000007</v>
      </c>
      <c r="AN127" s="2">
        <v>10.728</v>
      </c>
      <c r="AO127" s="2">
        <v>11.391999999999999</v>
      </c>
      <c r="AP127" s="2">
        <v>12.117000000000001</v>
      </c>
      <c r="AQ127" s="2">
        <v>12.894</v>
      </c>
      <c r="AR127" s="2">
        <v>13.747999999999999</v>
      </c>
      <c r="AS127" s="2">
        <v>14.67</v>
      </c>
      <c r="AT127" s="6">
        <v>2009</v>
      </c>
      <c r="AV127" s="104">
        <f t="shared" si="15"/>
        <v>1.4737346629150783E-4</v>
      </c>
      <c r="AX127" s="23" t="s">
        <v>173</v>
      </c>
      <c r="AY127" s="83">
        <f t="shared" si="16"/>
        <v>13.055999999999999</v>
      </c>
      <c r="AZ127" s="25">
        <f t="shared" si="17"/>
        <v>4.4234025641911737E-3</v>
      </c>
    </row>
    <row r="128" spans="1:52" ht="12" customHeight="1">
      <c r="A128" t="s">
        <v>183</v>
      </c>
      <c r="H128" s="93" t="s">
        <v>241</v>
      </c>
      <c r="I128" s="93" t="s">
        <v>241</v>
      </c>
      <c r="J128" s="93" t="s">
        <v>241</v>
      </c>
      <c r="K128" s="93" t="s">
        <v>241</v>
      </c>
      <c r="L128" s="93" t="s">
        <v>241</v>
      </c>
      <c r="M128" s="93" t="s">
        <v>241</v>
      </c>
      <c r="N128" s="93" t="s">
        <v>241</v>
      </c>
      <c r="O128" s="93" t="s">
        <v>241</v>
      </c>
      <c r="P128" s="93" t="s">
        <v>241</v>
      </c>
      <c r="Q128" s="93" t="s">
        <v>241</v>
      </c>
      <c r="R128" s="93" t="s">
        <v>241</v>
      </c>
      <c r="S128" s="93" t="s">
        <v>241</v>
      </c>
      <c r="T128" s="93">
        <v>0.108</v>
      </c>
      <c r="U128" s="93">
        <v>0.83499999999999996</v>
      </c>
      <c r="V128" s="93">
        <v>0.65100000000000002</v>
      </c>
      <c r="W128" s="93">
        <v>1.2869999999999999</v>
      </c>
      <c r="X128" s="93">
        <v>1.597</v>
      </c>
      <c r="Y128" s="93">
        <v>1.639</v>
      </c>
      <c r="Z128" s="93">
        <v>1.8919999999999999</v>
      </c>
      <c r="AA128" s="93">
        <v>1.845</v>
      </c>
      <c r="AB128" s="93">
        <v>1.9119999999999999</v>
      </c>
      <c r="AC128" s="93">
        <v>2.1179999999999999</v>
      </c>
      <c r="AD128" s="93">
        <v>2.3759999999999999</v>
      </c>
      <c r="AE128" s="93">
        <v>2.8069999999999999</v>
      </c>
      <c r="AF128" s="93">
        <v>3.577</v>
      </c>
      <c r="AG128" s="93">
        <v>4.9000000000000004</v>
      </c>
      <c r="AH128" s="93">
        <v>6.3840000000000003</v>
      </c>
      <c r="AI128" s="93">
        <v>9.2059999999999995</v>
      </c>
      <c r="AJ128" s="93">
        <v>11.662000000000001</v>
      </c>
      <c r="AK128" s="93">
        <v>8.5410000000000004</v>
      </c>
      <c r="AL128" s="131">
        <v>8.83</v>
      </c>
      <c r="AM128" s="2">
        <v>9.3889999999999993</v>
      </c>
      <c r="AN128" s="2">
        <v>9.859</v>
      </c>
      <c r="AO128" s="2">
        <v>10.397</v>
      </c>
      <c r="AP128" s="2">
        <v>10.914999999999999</v>
      </c>
      <c r="AQ128" s="2">
        <v>11.53</v>
      </c>
      <c r="AR128" s="2">
        <v>12.180999999999999</v>
      </c>
      <c r="AS128" s="2">
        <v>12.869</v>
      </c>
      <c r="AT128" s="6">
        <v>2010</v>
      </c>
      <c r="AV128" s="104">
        <f t="shared" si="15"/>
        <v>1.4929752643622862E-4</v>
      </c>
      <c r="AX128" s="23" t="s">
        <v>174</v>
      </c>
      <c r="AY128" s="83">
        <f t="shared" si="16"/>
        <v>13.022</v>
      </c>
      <c r="AZ128" s="25">
        <f t="shared" si="17"/>
        <v>4.4118832866802595E-3</v>
      </c>
    </row>
    <row r="129" spans="1:52" ht="12" customHeight="1">
      <c r="A129" t="s">
        <v>184</v>
      </c>
      <c r="H129" s="93">
        <v>2.7669999999999999</v>
      </c>
      <c r="I129" s="93">
        <v>2.7160000000000002</v>
      </c>
      <c r="J129" s="93">
        <v>2.5760000000000001</v>
      </c>
      <c r="K129" s="93">
        <v>2.5720000000000001</v>
      </c>
      <c r="L129" s="93">
        <v>2.3759999999999999</v>
      </c>
      <c r="M129" s="93">
        <v>2.2000000000000002</v>
      </c>
      <c r="N129" s="93">
        <v>2.3940000000000001</v>
      </c>
      <c r="O129" s="93">
        <v>2.6309999999999998</v>
      </c>
      <c r="P129" s="93">
        <v>3.657</v>
      </c>
      <c r="Q129" s="93">
        <v>3.5590000000000002</v>
      </c>
      <c r="R129" s="93">
        <v>3.22</v>
      </c>
      <c r="S129" s="93">
        <v>3.7869999999999999</v>
      </c>
      <c r="T129" s="93">
        <v>4.3780000000000001</v>
      </c>
      <c r="U129" s="93">
        <v>4.9749999999999996</v>
      </c>
      <c r="V129" s="93">
        <v>5.5030000000000001</v>
      </c>
      <c r="W129" s="93">
        <v>4.6360000000000001</v>
      </c>
      <c r="X129" s="93">
        <v>5.1550000000000002</v>
      </c>
      <c r="Y129" s="93">
        <v>4.9370000000000003</v>
      </c>
      <c r="Z129" s="93">
        <v>3.7890000000000001</v>
      </c>
      <c r="AA129" s="93">
        <v>3.4769999999999999</v>
      </c>
      <c r="AB129" s="93">
        <v>3.5209999999999999</v>
      </c>
      <c r="AC129" s="93">
        <v>3.081</v>
      </c>
      <c r="AD129" s="93">
        <v>3.0550000000000002</v>
      </c>
      <c r="AE129" s="93">
        <v>3.726</v>
      </c>
      <c r="AF129" s="93">
        <v>4.1779999999999999</v>
      </c>
      <c r="AG129" s="93">
        <v>4.8659999999999997</v>
      </c>
      <c r="AH129" s="93">
        <v>5.5279999999999996</v>
      </c>
      <c r="AI129" s="93">
        <v>6.3390000000000004</v>
      </c>
      <c r="AJ129" s="93">
        <v>7.9969999999999999</v>
      </c>
      <c r="AK129" s="93">
        <v>8.06</v>
      </c>
      <c r="AL129" s="131">
        <v>8.8089999999999993</v>
      </c>
      <c r="AM129" s="2">
        <v>9.6679999999999993</v>
      </c>
      <c r="AN129" s="2">
        <v>10.98</v>
      </c>
      <c r="AO129" s="2">
        <v>11.34</v>
      </c>
      <c r="AP129" s="2">
        <v>11.206</v>
      </c>
      <c r="AQ129" s="2">
        <v>11.621</v>
      </c>
      <c r="AR129" s="2">
        <v>14.747</v>
      </c>
      <c r="AS129" s="2">
        <v>15.391999999999999</v>
      </c>
      <c r="AT129" s="6">
        <v>2009</v>
      </c>
      <c r="AV129" s="104">
        <f t="shared" si="15"/>
        <v>1.5373399569554354E-4</v>
      </c>
      <c r="AX129" s="23" t="s">
        <v>175</v>
      </c>
      <c r="AY129" s="83">
        <f t="shared" si="16"/>
        <v>11.53</v>
      </c>
      <c r="AZ129" s="25">
        <f t="shared" si="17"/>
        <v>3.9063902853189517E-3</v>
      </c>
    </row>
    <row r="130" spans="1:52" ht="12" customHeight="1">
      <c r="A130" t="s">
        <v>185</v>
      </c>
      <c r="H130" s="93">
        <v>2.121</v>
      </c>
      <c r="I130" s="93">
        <v>1.8460000000000001</v>
      </c>
      <c r="J130" s="93">
        <v>1.7190000000000001</v>
      </c>
      <c r="K130" s="93">
        <v>1.571</v>
      </c>
      <c r="L130" s="93">
        <v>1.4039999999999999</v>
      </c>
      <c r="M130" s="93">
        <v>1.5529999999999999</v>
      </c>
      <c r="N130" s="93">
        <v>2.036</v>
      </c>
      <c r="O130" s="93">
        <v>2.37</v>
      </c>
      <c r="P130" s="93">
        <v>2.6160000000000001</v>
      </c>
      <c r="Q130" s="93">
        <v>2.6160000000000001</v>
      </c>
      <c r="R130" s="93">
        <v>3.101</v>
      </c>
      <c r="S130" s="93">
        <v>3.1349999999999998</v>
      </c>
      <c r="T130" s="93">
        <v>3.3570000000000002</v>
      </c>
      <c r="U130" s="93">
        <v>3.2</v>
      </c>
      <c r="V130" s="93">
        <v>1.9239999999999999</v>
      </c>
      <c r="W130" s="93">
        <v>2.38</v>
      </c>
      <c r="X130" s="93">
        <v>2.5870000000000002</v>
      </c>
      <c r="Y130" s="93">
        <v>2.448</v>
      </c>
      <c r="Z130" s="93">
        <v>2.8050000000000002</v>
      </c>
      <c r="AA130" s="93">
        <v>2.9820000000000002</v>
      </c>
      <c r="AB130" s="93">
        <v>2.633</v>
      </c>
      <c r="AC130" s="93">
        <v>2.8370000000000002</v>
      </c>
      <c r="AD130" s="93">
        <v>3.2170000000000001</v>
      </c>
      <c r="AE130" s="93">
        <v>4.2140000000000004</v>
      </c>
      <c r="AF130" s="93">
        <v>4.8449999999999998</v>
      </c>
      <c r="AG130" s="93">
        <v>5.4720000000000004</v>
      </c>
      <c r="AH130" s="93">
        <v>6.0739999999999998</v>
      </c>
      <c r="AI130" s="93">
        <v>6.7949999999999999</v>
      </c>
      <c r="AJ130" s="93">
        <v>8.2759999999999998</v>
      </c>
      <c r="AK130" s="93">
        <v>8.4629999999999992</v>
      </c>
      <c r="AL130" s="131">
        <v>8.6720000000000006</v>
      </c>
      <c r="AM130" s="2">
        <v>8.7810000000000006</v>
      </c>
      <c r="AN130" s="2">
        <v>9.6120000000000001</v>
      </c>
      <c r="AO130" s="2">
        <v>10.302</v>
      </c>
      <c r="AP130" s="2">
        <v>11.073</v>
      </c>
      <c r="AQ130" s="2">
        <v>11.929</v>
      </c>
      <c r="AR130" s="2">
        <v>12.855</v>
      </c>
      <c r="AS130" s="2">
        <v>13.471</v>
      </c>
      <c r="AT130" s="6">
        <v>2010</v>
      </c>
      <c r="AV130" s="104">
        <f t="shared" si="15"/>
        <v>1.3962952174209435E-4</v>
      </c>
      <c r="AX130" s="23" t="s">
        <v>176</v>
      </c>
      <c r="AY130" s="83">
        <f t="shared" si="16"/>
        <v>11.773</v>
      </c>
      <c r="AZ130" s="25">
        <f t="shared" si="17"/>
        <v>3.9887192392940168E-3</v>
      </c>
    </row>
    <row r="131" spans="1:52" ht="12" customHeight="1">
      <c r="A131" t="s">
        <v>186</v>
      </c>
      <c r="H131" s="93">
        <v>4.0419999999999998</v>
      </c>
      <c r="I131" s="93">
        <v>3.5950000000000002</v>
      </c>
      <c r="J131" s="93">
        <v>3.5259999999999998</v>
      </c>
      <c r="K131" s="93">
        <v>3.512</v>
      </c>
      <c r="L131" s="93">
        <v>2.9390000000000001</v>
      </c>
      <c r="M131" s="93">
        <v>2.8580000000000001</v>
      </c>
      <c r="N131" s="93">
        <v>3.258</v>
      </c>
      <c r="O131" s="93">
        <v>2.5659999999999998</v>
      </c>
      <c r="P131" s="93">
        <v>2.4420000000000002</v>
      </c>
      <c r="Q131" s="93">
        <v>2.4980000000000002</v>
      </c>
      <c r="R131" s="93">
        <v>3.081</v>
      </c>
      <c r="S131" s="93">
        <v>2.677</v>
      </c>
      <c r="T131" s="93">
        <v>3.0009999999999999</v>
      </c>
      <c r="U131" s="93">
        <v>3.371</v>
      </c>
      <c r="V131" s="93">
        <v>2.9769999999999999</v>
      </c>
      <c r="W131" s="93">
        <v>3.16</v>
      </c>
      <c r="X131" s="93">
        <v>3.9950000000000001</v>
      </c>
      <c r="Y131" s="93">
        <v>3.5459999999999998</v>
      </c>
      <c r="Z131" s="93">
        <v>3.738</v>
      </c>
      <c r="AA131" s="93">
        <v>3.7210000000000001</v>
      </c>
      <c r="AB131" s="93">
        <v>3.8780000000000001</v>
      </c>
      <c r="AC131" s="93">
        <v>4.53</v>
      </c>
      <c r="AD131" s="93">
        <v>4.3970000000000002</v>
      </c>
      <c r="AE131" s="93">
        <v>5.4740000000000002</v>
      </c>
      <c r="AF131" s="93">
        <v>4.3639999999999999</v>
      </c>
      <c r="AG131" s="93">
        <v>5.0389999999999997</v>
      </c>
      <c r="AH131" s="93">
        <v>5.5149999999999997</v>
      </c>
      <c r="AI131" s="93">
        <v>7.343</v>
      </c>
      <c r="AJ131" s="93">
        <v>9.4239999999999995</v>
      </c>
      <c r="AK131" s="93">
        <v>8.59</v>
      </c>
      <c r="AL131" s="131">
        <v>8.33</v>
      </c>
      <c r="AM131" s="2">
        <v>8.3450000000000006</v>
      </c>
      <c r="AN131" s="2">
        <v>8.4570000000000007</v>
      </c>
      <c r="AO131" s="2">
        <v>9.5180000000000007</v>
      </c>
      <c r="AP131" s="2">
        <v>10.561</v>
      </c>
      <c r="AQ131" s="2">
        <v>11.641999999999999</v>
      </c>
      <c r="AR131" s="2">
        <v>12.840999999999999</v>
      </c>
      <c r="AS131" s="2">
        <v>14.173999999999999</v>
      </c>
      <c r="AT131" s="6">
        <v>2009</v>
      </c>
      <c r="AV131" s="104">
        <f t="shared" ref="AV131:AV162" si="18">AM131/$AM$187</f>
        <v>1.3269654469169538E-4</v>
      </c>
      <c r="AX131" s="23" t="s">
        <v>177</v>
      </c>
      <c r="AY131" s="83">
        <f t="shared" si="16"/>
        <v>11.865</v>
      </c>
      <c r="AZ131" s="25">
        <f t="shared" si="17"/>
        <v>4.0198890490294329E-3</v>
      </c>
    </row>
    <row r="132" spans="1:52" ht="12" customHeight="1">
      <c r="A132" t="s">
        <v>187</v>
      </c>
      <c r="H132" s="93" t="s">
        <v>241</v>
      </c>
      <c r="I132" s="93" t="s">
        <v>241</v>
      </c>
      <c r="J132" s="93" t="s">
        <v>241</v>
      </c>
      <c r="K132" s="93" t="s">
        <v>241</v>
      </c>
      <c r="L132" s="93" t="s">
        <v>241</v>
      </c>
      <c r="M132" s="93" t="s">
        <v>241</v>
      </c>
      <c r="N132" s="93" t="s">
        <v>241</v>
      </c>
      <c r="O132" s="93" t="s">
        <v>241</v>
      </c>
      <c r="P132" s="93" t="s">
        <v>241</v>
      </c>
      <c r="Q132" s="93" t="s">
        <v>241</v>
      </c>
      <c r="R132" s="93" t="s">
        <v>241</v>
      </c>
      <c r="S132" s="93" t="s">
        <v>241</v>
      </c>
      <c r="T132" s="93" t="s">
        <v>241</v>
      </c>
      <c r="U132" s="93" t="s">
        <v>241</v>
      </c>
      <c r="V132" s="93" t="s">
        <v>241</v>
      </c>
      <c r="W132" s="93">
        <v>3.601</v>
      </c>
      <c r="X132" s="93">
        <v>3.6720000000000002</v>
      </c>
      <c r="Y132" s="93">
        <v>3.6349999999999998</v>
      </c>
      <c r="Z132" s="93">
        <v>3.8109999999999999</v>
      </c>
      <c r="AA132" s="93">
        <v>3.91</v>
      </c>
      <c r="AB132" s="93">
        <v>3.8980000000000001</v>
      </c>
      <c r="AC132" s="93">
        <v>3.8519999999999999</v>
      </c>
      <c r="AD132" s="93">
        <v>4.24</v>
      </c>
      <c r="AE132" s="93">
        <v>5</v>
      </c>
      <c r="AF132" s="93">
        <v>5.5970000000000004</v>
      </c>
      <c r="AG132" s="93">
        <v>5.9950000000000001</v>
      </c>
      <c r="AH132" s="93">
        <v>6.391</v>
      </c>
      <c r="AI132" s="93">
        <v>7.5369999999999999</v>
      </c>
      <c r="AJ132" s="93">
        <v>8.6890000000000001</v>
      </c>
      <c r="AK132" s="93">
        <v>8.1489999999999991</v>
      </c>
      <c r="AL132" s="131">
        <v>7.8010000000000002</v>
      </c>
      <c r="AM132" s="2">
        <v>8.2880000000000003</v>
      </c>
      <c r="AN132" s="2">
        <v>8.9849999999999994</v>
      </c>
      <c r="AO132" s="2">
        <v>9.3439999999999994</v>
      </c>
      <c r="AP132" s="2">
        <v>9.7119999999999997</v>
      </c>
      <c r="AQ132" s="2">
        <v>10.11</v>
      </c>
      <c r="AR132" s="2">
        <v>10.523999999999999</v>
      </c>
      <c r="AS132" s="2">
        <v>10.968</v>
      </c>
      <c r="AT132" s="6">
        <v>2009</v>
      </c>
      <c r="AV132" s="104">
        <f t="shared" si="18"/>
        <v>1.317901692516203E-4</v>
      </c>
      <c r="AX132" s="23" t="s">
        <v>178</v>
      </c>
      <c r="AY132" s="83">
        <f t="shared" si="16"/>
        <v>11.629</v>
      </c>
      <c r="AZ132" s="25">
        <f t="shared" si="17"/>
        <v>3.939931711012497E-3</v>
      </c>
    </row>
    <row r="133" spans="1:52" ht="12" customHeight="1">
      <c r="A133" t="s">
        <v>188</v>
      </c>
      <c r="H133" s="93">
        <v>0.65200000000000002</v>
      </c>
      <c r="I133" s="93">
        <v>0.77200000000000002</v>
      </c>
      <c r="J133" s="93">
        <v>0.746</v>
      </c>
      <c r="K133" s="93">
        <v>0.746</v>
      </c>
      <c r="L133" s="93">
        <v>0.80200000000000005</v>
      </c>
      <c r="M133" s="93">
        <v>0.86899999999999999</v>
      </c>
      <c r="N133" s="93">
        <v>1.07</v>
      </c>
      <c r="O133" s="93">
        <v>1.2130000000000001</v>
      </c>
      <c r="P133" s="93">
        <v>1.4179999999999999</v>
      </c>
      <c r="Q133" s="93">
        <v>1.339</v>
      </c>
      <c r="R133" s="93">
        <v>1.6140000000000001</v>
      </c>
      <c r="S133" s="93">
        <v>1.599</v>
      </c>
      <c r="T133" s="93">
        <v>1.6659999999999999</v>
      </c>
      <c r="U133" s="93">
        <v>1.456</v>
      </c>
      <c r="V133" s="93">
        <v>1.18</v>
      </c>
      <c r="W133" s="93">
        <v>1.446</v>
      </c>
      <c r="X133" s="93">
        <v>1.607</v>
      </c>
      <c r="Y133" s="93">
        <v>1.5449999999999999</v>
      </c>
      <c r="Z133" s="93">
        <v>1.7450000000000001</v>
      </c>
      <c r="AA133" s="93">
        <v>1.5369999999999999</v>
      </c>
      <c r="AB133" s="93">
        <v>1.389</v>
      </c>
      <c r="AC133" s="93">
        <v>1.7110000000000001</v>
      </c>
      <c r="AD133" s="93">
        <v>1.9950000000000001</v>
      </c>
      <c r="AE133" s="93">
        <v>2.7410000000000001</v>
      </c>
      <c r="AF133" s="93">
        <v>4.4210000000000003</v>
      </c>
      <c r="AG133" s="93">
        <v>5.8840000000000003</v>
      </c>
      <c r="AH133" s="93">
        <v>6.306</v>
      </c>
      <c r="AI133" s="93">
        <v>7.0179999999999998</v>
      </c>
      <c r="AJ133" s="93">
        <v>8.39</v>
      </c>
      <c r="AK133" s="93">
        <v>6.9749999999999996</v>
      </c>
      <c r="AL133" s="131">
        <v>7.5919999999999996</v>
      </c>
      <c r="AM133" s="2">
        <v>7.8479999999999999</v>
      </c>
      <c r="AN133" s="2">
        <v>9.5350000000000001</v>
      </c>
      <c r="AO133" s="2">
        <v>10.441000000000001</v>
      </c>
      <c r="AP133" s="2">
        <v>10.62</v>
      </c>
      <c r="AQ133" s="2">
        <v>10.81</v>
      </c>
      <c r="AR133" s="2">
        <v>11.095000000000001</v>
      </c>
      <c r="AS133" s="2">
        <v>11.414</v>
      </c>
      <c r="AT133" s="6">
        <v>2008</v>
      </c>
      <c r="AV133" s="104">
        <f t="shared" si="18"/>
        <v>1.24793586907181E-4</v>
      </c>
      <c r="AX133" s="23" t="s">
        <v>179</v>
      </c>
      <c r="AY133" s="83">
        <f t="shared" si="16"/>
        <v>11.664999999999999</v>
      </c>
      <c r="AZ133" s="25">
        <f t="shared" si="17"/>
        <v>3.9521285930828771E-3</v>
      </c>
    </row>
    <row r="134" spans="1:52" ht="12" customHeight="1">
      <c r="A134" t="s">
        <v>189</v>
      </c>
      <c r="H134" s="93">
        <v>1.621</v>
      </c>
      <c r="I134" s="93">
        <v>1.679</v>
      </c>
      <c r="J134" s="93">
        <v>1.891</v>
      </c>
      <c r="K134" s="93">
        <v>2.105</v>
      </c>
      <c r="L134" s="93">
        <v>2.2480000000000002</v>
      </c>
      <c r="M134" s="93">
        <v>2.448</v>
      </c>
      <c r="N134" s="93">
        <v>2.6459999999999999</v>
      </c>
      <c r="O134" s="93">
        <v>2.9129999999999998</v>
      </c>
      <c r="P134" s="93">
        <v>3.0289999999999999</v>
      </c>
      <c r="Q134" s="93">
        <v>3.4140000000000001</v>
      </c>
      <c r="R134" s="93">
        <v>3.2559999999999998</v>
      </c>
      <c r="S134" s="93">
        <v>3.246</v>
      </c>
      <c r="T134" s="93">
        <v>3.18</v>
      </c>
      <c r="U134" s="93">
        <v>3.141</v>
      </c>
      <c r="V134" s="93">
        <v>3.3359999999999999</v>
      </c>
      <c r="W134" s="93">
        <v>3.4870000000000001</v>
      </c>
      <c r="X134" s="93">
        <v>3.6850000000000001</v>
      </c>
      <c r="Y134" s="93">
        <v>4.2519999999999998</v>
      </c>
      <c r="Z134" s="93">
        <v>4.7140000000000004</v>
      </c>
      <c r="AA134" s="93">
        <v>5.18</v>
      </c>
      <c r="AB134" s="93">
        <v>5.4829999999999997</v>
      </c>
      <c r="AC134" s="93">
        <v>5.5750000000000002</v>
      </c>
      <c r="AD134" s="93">
        <v>5.6820000000000004</v>
      </c>
      <c r="AE134" s="93">
        <v>5.9050000000000002</v>
      </c>
      <c r="AF134" s="93">
        <v>6.0179999999999998</v>
      </c>
      <c r="AG134" s="93">
        <v>6.5579999999999998</v>
      </c>
      <c r="AH134" s="93">
        <v>7.0039999999999996</v>
      </c>
      <c r="AI134" s="93">
        <v>7.3810000000000002</v>
      </c>
      <c r="AJ134" s="93">
        <v>7.3090000000000002</v>
      </c>
      <c r="AK134" s="93">
        <v>7.3769999999999998</v>
      </c>
      <c r="AL134" s="131">
        <v>7.5380000000000003</v>
      </c>
      <c r="AM134" s="2">
        <v>7.5380000000000003</v>
      </c>
      <c r="AN134" s="2">
        <v>7.7869999999999999</v>
      </c>
      <c r="AO134" s="2">
        <v>8.0820000000000007</v>
      </c>
      <c r="AP134" s="2">
        <v>8.4390000000000001</v>
      </c>
      <c r="AQ134" s="2">
        <v>8.8079999999999998</v>
      </c>
      <c r="AR134" s="2">
        <v>9.1920000000000002</v>
      </c>
      <c r="AS134" s="2">
        <v>9.5939999999999994</v>
      </c>
      <c r="AT134" s="6">
        <v>2009</v>
      </c>
      <c r="AV134" s="104">
        <f t="shared" si="18"/>
        <v>1.1986417661905332E-4</v>
      </c>
      <c r="AX134" s="23" t="s">
        <v>180</v>
      </c>
      <c r="AY134" s="83">
        <f t="shared" si="16"/>
        <v>9.8930000000000007</v>
      </c>
      <c r="AZ134" s="25">
        <f t="shared" si="17"/>
        <v>3.3517709533963914E-3</v>
      </c>
    </row>
    <row r="135" spans="1:52" ht="12" customHeight="1">
      <c r="A135" t="s">
        <v>190</v>
      </c>
      <c r="H135" s="93">
        <v>1.5469999999999999</v>
      </c>
      <c r="I135" s="93">
        <v>1.7030000000000001</v>
      </c>
      <c r="J135" s="93">
        <v>1.772</v>
      </c>
      <c r="K135" s="93">
        <v>1.901</v>
      </c>
      <c r="L135" s="93">
        <v>2.1070000000000002</v>
      </c>
      <c r="M135" s="93">
        <v>2.34</v>
      </c>
      <c r="N135" s="93">
        <v>2.5990000000000002</v>
      </c>
      <c r="O135" s="93">
        <v>1.2809999999999999</v>
      </c>
      <c r="P135" s="93">
        <v>0.84199999999999997</v>
      </c>
      <c r="Q135" s="93">
        <v>0.77800000000000002</v>
      </c>
      <c r="R135" s="93">
        <v>0.99099999999999999</v>
      </c>
      <c r="S135" s="93">
        <v>0.88900000000000001</v>
      </c>
      <c r="T135" s="93">
        <v>0.53300000000000003</v>
      </c>
      <c r="U135" s="93">
        <v>0.61099999999999999</v>
      </c>
      <c r="V135" s="93">
        <v>1.7769999999999999</v>
      </c>
      <c r="W135" s="93">
        <v>2.8159999999999998</v>
      </c>
      <c r="X135" s="93">
        <v>2.91</v>
      </c>
      <c r="Y135" s="93">
        <v>3.3420000000000001</v>
      </c>
      <c r="Z135" s="93">
        <v>3.7280000000000002</v>
      </c>
      <c r="AA135" s="93">
        <v>4.1580000000000004</v>
      </c>
      <c r="AB135" s="93">
        <v>3.9580000000000002</v>
      </c>
      <c r="AC135" s="93">
        <v>3.5960000000000001</v>
      </c>
      <c r="AD135" s="93">
        <v>3.472</v>
      </c>
      <c r="AE135" s="93">
        <v>2.9620000000000002</v>
      </c>
      <c r="AF135" s="93">
        <v>3.5379999999999998</v>
      </c>
      <c r="AG135" s="93">
        <v>4.3099999999999996</v>
      </c>
      <c r="AH135" s="93">
        <v>4.7709999999999999</v>
      </c>
      <c r="AI135" s="93">
        <v>5.7930000000000001</v>
      </c>
      <c r="AJ135" s="93">
        <v>6.5890000000000004</v>
      </c>
      <c r="AK135" s="93">
        <v>6.6340000000000003</v>
      </c>
      <c r="AL135" s="131">
        <v>6.4950000000000001</v>
      </c>
      <c r="AM135" s="2">
        <v>6.6319999999999997</v>
      </c>
      <c r="AN135" s="2">
        <v>7.7240000000000002</v>
      </c>
      <c r="AO135" s="2">
        <v>9.2100000000000009</v>
      </c>
      <c r="AP135" s="2">
        <v>10.497</v>
      </c>
      <c r="AQ135" s="2">
        <v>11.85</v>
      </c>
      <c r="AR135" s="2">
        <v>12.88</v>
      </c>
      <c r="AS135" s="2">
        <v>13.907999999999999</v>
      </c>
      <c r="AT135" s="6">
        <v>2009</v>
      </c>
      <c r="AV135" s="104">
        <f t="shared" si="18"/>
        <v>1.0545757751891238E-4</v>
      </c>
      <c r="AX135" s="23" t="s">
        <v>181</v>
      </c>
      <c r="AY135" s="83">
        <f t="shared" si="16"/>
        <v>9.1080000000000005</v>
      </c>
      <c r="AZ135" s="25">
        <f t="shared" si="17"/>
        <v>3.0858111638061591E-3</v>
      </c>
    </row>
    <row r="136" spans="1:52" ht="12" customHeight="1">
      <c r="A136" t="s">
        <v>191</v>
      </c>
      <c r="H136" s="93">
        <v>1.6850000000000001</v>
      </c>
      <c r="I136" s="93">
        <v>1.1399999999999999</v>
      </c>
      <c r="J136" s="93">
        <v>1.1279999999999999</v>
      </c>
      <c r="K136" s="93">
        <v>0.999</v>
      </c>
      <c r="L136" s="93">
        <v>1.0649999999999999</v>
      </c>
      <c r="M136" s="93">
        <v>1.111</v>
      </c>
      <c r="N136" s="93">
        <v>1.419</v>
      </c>
      <c r="O136" s="93">
        <v>1.66</v>
      </c>
      <c r="P136" s="93">
        <v>1.728</v>
      </c>
      <c r="Q136" s="93">
        <v>1.5960000000000001</v>
      </c>
      <c r="R136" s="93">
        <v>1.96</v>
      </c>
      <c r="S136" s="93">
        <v>1.986</v>
      </c>
      <c r="T136" s="93">
        <v>2.246</v>
      </c>
      <c r="U136" s="93">
        <v>2.2749999999999999</v>
      </c>
      <c r="V136" s="93">
        <v>1.5980000000000001</v>
      </c>
      <c r="W136" s="93">
        <v>2.17</v>
      </c>
      <c r="X136" s="93">
        <v>2.3610000000000002</v>
      </c>
      <c r="Y136" s="93">
        <v>2.2679999999999998</v>
      </c>
      <c r="Z136" s="93">
        <v>2.4550000000000001</v>
      </c>
      <c r="AA136" s="93">
        <v>2.4889999999999999</v>
      </c>
      <c r="AB136" s="93">
        <v>2.359</v>
      </c>
      <c r="AC136" s="93">
        <v>2.4990000000000001</v>
      </c>
      <c r="AD136" s="93">
        <v>2.8069999999999999</v>
      </c>
      <c r="AE136" s="93">
        <v>3.5579999999999998</v>
      </c>
      <c r="AF136" s="93">
        <v>4.0469999999999997</v>
      </c>
      <c r="AG136" s="93">
        <v>4.3890000000000002</v>
      </c>
      <c r="AH136" s="93">
        <v>4.7350000000000003</v>
      </c>
      <c r="AI136" s="93">
        <v>5.5460000000000003</v>
      </c>
      <c r="AJ136" s="93">
        <v>6.718</v>
      </c>
      <c r="AK136" s="93">
        <v>6.6589999999999998</v>
      </c>
      <c r="AL136" s="131">
        <v>6.4939999999999998</v>
      </c>
      <c r="AM136" s="2">
        <v>6.649</v>
      </c>
      <c r="AN136" s="2">
        <v>7.3289999999999997</v>
      </c>
      <c r="AO136" s="2">
        <v>7.8090000000000002</v>
      </c>
      <c r="AP136" s="2">
        <v>8.3420000000000005</v>
      </c>
      <c r="AQ136" s="2">
        <v>8.9160000000000004</v>
      </c>
      <c r="AR136" s="2">
        <v>9.5329999999999995</v>
      </c>
      <c r="AS136" s="2">
        <v>9.9949999999999992</v>
      </c>
      <c r="AT136" s="6">
        <v>2010</v>
      </c>
      <c r="AV136" s="104">
        <f t="shared" si="18"/>
        <v>1.057279000185839E-4</v>
      </c>
      <c r="AX136" s="23" t="s">
        <v>182</v>
      </c>
      <c r="AY136" s="83">
        <f t="shared" si="16"/>
        <v>9.2680000000000007</v>
      </c>
      <c r="AZ136" s="25">
        <f t="shared" si="17"/>
        <v>3.140019528563404E-3</v>
      </c>
    </row>
    <row r="137" spans="1:52" ht="12" customHeight="1">
      <c r="A137" t="s">
        <v>192</v>
      </c>
      <c r="H137" s="93">
        <v>1.429</v>
      </c>
      <c r="I137" s="93">
        <v>1.6819999999999999</v>
      </c>
      <c r="J137" s="93">
        <v>1.948</v>
      </c>
      <c r="K137" s="93">
        <v>2.262</v>
      </c>
      <c r="L137" s="93">
        <v>3.0939999999999999</v>
      </c>
      <c r="M137" s="93">
        <v>3.0070000000000001</v>
      </c>
      <c r="N137" s="93">
        <v>4.5250000000000004</v>
      </c>
      <c r="O137" s="93">
        <v>2.6589999999999998</v>
      </c>
      <c r="P137" s="93">
        <v>1.17</v>
      </c>
      <c r="Q137" s="93">
        <v>1.6240000000000001</v>
      </c>
      <c r="R137" s="93">
        <v>0.40500000000000003</v>
      </c>
      <c r="S137" s="93">
        <v>2.8690000000000002</v>
      </c>
      <c r="T137" s="93">
        <v>3.0379999999999998</v>
      </c>
      <c r="U137" s="93">
        <v>2.907</v>
      </c>
      <c r="V137" s="93">
        <v>3.012</v>
      </c>
      <c r="W137" s="93">
        <v>3.23</v>
      </c>
      <c r="X137" s="93">
        <v>3.3610000000000002</v>
      </c>
      <c r="Y137" s="93">
        <v>3.4239999999999999</v>
      </c>
      <c r="Z137" s="93">
        <v>3.617</v>
      </c>
      <c r="AA137" s="93">
        <v>3.7879999999999998</v>
      </c>
      <c r="AB137" s="93">
        <v>3.9860000000000002</v>
      </c>
      <c r="AC137" s="93">
        <v>4.1520000000000001</v>
      </c>
      <c r="AD137" s="93">
        <v>4.0739999999999998</v>
      </c>
      <c r="AE137" s="93">
        <v>4.1500000000000004</v>
      </c>
      <c r="AF137" s="93">
        <v>4.5190000000000001</v>
      </c>
      <c r="AG137" s="93">
        <v>4.931</v>
      </c>
      <c r="AH137" s="93">
        <v>5.2889999999999997</v>
      </c>
      <c r="AI137" s="93">
        <v>5.6619999999999999</v>
      </c>
      <c r="AJ137" s="93">
        <v>6.3719999999999999</v>
      </c>
      <c r="AK137" s="93">
        <v>6.2140000000000004</v>
      </c>
      <c r="AL137" s="131">
        <v>6.375</v>
      </c>
      <c r="AM137" s="2">
        <v>6.5510000000000002</v>
      </c>
      <c r="AN137" s="2">
        <v>7.05</v>
      </c>
      <c r="AO137" s="2">
        <v>7.5469999999999997</v>
      </c>
      <c r="AP137" s="2">
        <v>8.0210000000000008</v>
      </c>
      <c r="AQ137" s="2">
        <v>8.51</v>
      </c>
      <c r="AR137" s="2">
        <v>9.0190000000000001</v>
      </c>
      <c r="AS137" s="2">
        <v>9.5579999999999998</v>
      </c>
      <c r="AT137" s="6">
        <v>2010</v>
      </c>
      <c r="AV137" s="104">
        <f t="shared" si="18"/>
        <v>1.0416957031459515E-4</v>
      </c>
      <c r="AX137" s="23" t="s">
        <v>183</v>
      </c>
      <c r="AY137" s="83">
        <f t="shared" si="16"/>
        <v>9.3889999999999993</v>
      </c>
      <c r="AZ137" s="25">
        <f t="shared" si="17"/>
        <v>3.18101460441107E-3</v>
      </c>
    </row>
    <row r="138" spans="1:52" ht="12" customHeight="1">
      <c r="A138" t="s">
        <v>193</v>
      </c>
      <c r="H138" s="93">
        <v>1.004</v>
      </c>
      <c r="I138" s="93">
        <v>0.58699999999999997</v>
      </c>
      <c r="J138" s="93">
        <v>0.58699999999999997</v>
      </c>
      <c r="K138" s="93">
        <v>1.075</v>
      </c>
      <c r="L138" s="93">
        <v>1.5389999999999999</v>
      </c>
      <c r="M138" s="93">
        <v>1.9350000000000001</v>
      </c>
      <c r="N138" s="93">
        <v>1.353</v>
      </c>
      <c r="O138" s="93">
        <v>0.95299999999999996</v>
      </c>
      <c r="P138" s="93">
        <v>0.621</v>
      </c>
      <c r="Q138" s="93">
        <v>0.76700000000000002</v>
      </c>
      <c r="R138" s="93">
        <v>0.91500000000000004</v>
      </c>
      <c r="S138" s="93">
        <v>1.0780000000000001</v>
      </c>
      <c r="T138" s="93">
        <v>1.236</v>
      </c>
      <c r="U138" s="93">
        <v>1.3919999999999999</v>
      </c>
      <c r="V138" s="93">
        <v>1.6180000000000001</v>
      </c>
      <c r="W138" s="93">
        <v>1.88</v>
      </c>
      <c r="X138" s="93">
        <v>1.956</v>
      </c>
      <c r="Y138" s="93">
        <v>1.8460000000000001</v>
      </c>
      <c r="Z138" s="93">
        <v>1.3</v>
      </c>
      <c r="AA138" s="93">
        <v>1.4219999999999999</v>
      </c>
      <c r="AB138" s="93">
        <v>1.64</v>
      </c>
      <c r="AC138" s="93">
        <v>1.673</v>
      </c>
      <c r="AD138" s="93">
        <v>1.758</v>
      </c>
      <c r="AE138" s="93">
        <v>2.024</v>
      </c>
      <c r="AF138" s="93">
        <v>2.3759999999999999</v>
      </c>
      <c r="AG138" s="93">
        <v>2.726</v>
      </c>
      <c r="AH138" s="93">
        <v>3.5640000000000001</v>
      </c>
      <c r="AI138" s="93">
        <v>4.226</v>
      </c>
      <c r="AJ138" s="93">
        <v>5.3129999999999997</v>
      </c>
      <c r="AK138" s="93">
        <v>5.5979999999999999</v>
      </c>
      <c r="AL138" s="131">
        <v>6.3410000000000002</v>
      </c>
      <c r="AM138" s="2">
        <v>6.3410000000000002</v>
      </c>
      <c r="AN138" s="2">
        <v>6.9459999999999997</v>
      </c>
      <c r="AO138" s="2">
        <v>7.4409999999999998</v>
      </c>
      <c r="AP138" s="2">
        <v>7.9790000000000001</v>
      </c>
      <c r="AQ138" s="2">
        <v>8.6809999999999992</v>
      </c>
      <c r="AR138" s="2">
        <v>9.6150000000000002</v>
      </c>
      <c r="AS138" s="2">
        <v>10.491</v>
      </c>
      <c r="AT138" s="6">
        <v>2009</v>
      </c>
      <c r="AV138" s="104">
        <f t="shared" si="18"/>
        <v>1.0083029237747639E-4</v>
      </c>
      <c r="AX138" s="23" t="s">
        <v>184</v>
      </c>
      <c r="AY138" s="83">
        <f t="shared" si="16"/>
        <v>9.6679999999999993</v>
      </c>
      <c r="AZ138" s="25">
        <f t="shared" si="17"/>
        <v>3.2755404404565154E-3</v>
      </c>
    </row>
    <row r="139" spans="1:52" ht="12" customHeight="1">
      <c r="A139" t="s">
        <v>194</v>
      </c>
      <c r="H139" s="93">
        <v>2.6240000000000001</v>
      </c>
      <c r="I139" s="93">
        <v>2.7450000000000001</v>
      </c>
      <c r="J139" s="93">
        <v>2.85</v>
      </c>
      <c r="K139" s="93">
        <v>2.9540000000000002</v>
      </c>
      <c r="L139" s="93">
        <v>2.7290000000000001</v>
      </c>
      <c r="M139" s="93">
        <v>3.169</v>
      </c>
      <c r="N139" s="93">
        <v>3.4980000000000002</v>
      </c>
      <c r="O139" s="93">
        <v>3.93</v>
      </c>
      <c r="P139" s="93">
        <v>3.9470000000000001</v>
      </c>
      <c r="Q139" s="93">
        <v>4.1120000000000001</v>
      </c>
      <c r="R139" s="93">
        <v>2.5760000000000001</v>
      </c>
      <c r="S139" s="93">
        <v>2.7130000000000001</v>
      </c>
      <c r="T139" s="93">
        <v>1.5169999999999999</v>
      </c>
      <c r="U139" s="93">
        <v>0.75900000000000001</v>
      </c>
      <c r="V139" s="93">
        <v>0.90400000000000003</v>
      </c>
      <c r="W139" s="93">
        <v>1.41</v>
      </c>
      <c r="X139" s="93">
        <v>1.355</v>
      </c>
      <c r="Y139" s="93">
        <v>1.212</v>
      </c>
      <c r="Z139" s="93">
        <v>1.1180000000000001</v>
      </c>
      <c r="AA139" s="93">
        <v>1.0409999999999999</v>
      </c>
      <c r="AB139" s="93">
        <v>1.089</v>
      </c>
      <c r="AC139" s="93">
        <v>1.169</v>
      </c>
      <c r="AD139" s="93">
        <v>1.2729999999999999</v>
      </c>
      <c r="AE139" s="93">
        <v>1.448</v>
      </c>
      <c r="AF139" s="93">
        <v>1.8140000000000001</v>
      </c>
      <c r="AG139" s="93">
        <v>2.3069999999999999</v>
      </c>
      <c r="AH139" s="93">
        <v>3.4209999999999998</v>
      </c>
      <c r="AI139" s="93">
        <v>4.2350000000000003</v>
      </c>
      <c r="AJ139" s="93">
        <v>5.6070000000000002</v>
      </c>
      <c r="AK139" s="93">
        <v>4.5739999999999998</v>
      </c>
      <c r="AL139" s="131">
        <v>5.8070000000000004</v>
      </c>
      <c r="AM139" s="2">
        <v>6.125</v>
      </c>
      <c r="AN139" s="2">
        <v>8.859</v>
      </c>
      <c r="AO139" s="2">
        <v>10.691000000000001</v>
      </c>
      <c r="AP139" s="2">
        <v>14.72</v>
      </c>
      <c r="AQ139" s="2">
        <v>17.634</v>
      </c>
      <c r="AR139" s="2">
        <v>19.529</v>
      </c>
      <c r="AS139" s="2">
        <v>24.010999999999999</v>
      </c>
      <c r="AT139" s="6">
        <v>2010</v>
      </c>
      <c r="AV139" s="104">
        <f t="shared" si="18"/>
        <v>9.7395606499297099E-5</v>
      </c>
      <c r="AX139" s="23" t="s">
        <v>185</v>
      </c>
      <c r="AY139" s="83">
        <f t="shared" si="16"/>
        <v>8.7810000000000006</v>
      </c>
      <c r="AZ139" s="25">
        <f t="shared" si="17"/>
        <v>2.9750228183335402E-3</v>
      </c>
    </row>
    <row r="140" spans="1:52" ht="12" customHeight="1">
      <c r="A140" t="s">
        <v>195</v>
      </c>
      <c r="H140" s="93" t="s">
        <v>241</v>
      </c>
      <c r="I140" s="93" t="s">
        <v>241</v>
      </c>
      <c r="J140" s="93" t="s">
        <v>241</v>
      </c>
      <c r="K140" s="93" t="s">
        <v>241</v>
      </c>
      <c r="L140" s="93" t="s">
        <v>241</v>
      </c>
      <c r="M140" s="93" t="s">
        <v>241</v>
      </c>
      <c r="N140" s="93" t="s">
        <v>241</v>
      </c>
      <c r="O140" s="93" t="s">
        <v>241</v>
      </c>
      <c r="P140" s="93" t="s">
        <v>241</v>
      </c>
      <c r="Q140" s="93" t="s">
        <v>241</v>
      </c>
      <c r="R140" s="93" t="s">
        <v>241</v>
      </c>
      <c r="S140" s="93" t="s">
        <v>241</v>
      </c>
      <c r="T140" s="93" t="s">
        <v>241</v>
      </c>
      <c r="U140" s="93" t="s">
        <v>241</v>
      </c>
      <c r="V140" s="93" t="s">
        <v>241</v>
      </c>
      <c r="W140" s="93" t="s">
        <v>241</v>
      </c>
      <c r="X140" s="93" t="s">
        <v>241</v>
      </c>
      <c r="Y140" s="93" t="s">
        <v>241</v>
      </c>
      <c r="Z140" s="93" t="s">
        <v>241</v>
      </c>
      <c r="AA140" s="93" t="s">
        <v>241</v>
      </c>
      <c r="AB140" s="93">
        <v>1.849</v>
      </c>
      <c r="AC140" s="93">
        <v>2.5350000000000001</v>
      </c>
      <c r="AD140" s="93">
        <v>2.7029999999999998</v>
      </c>
      <c r="AE140" s="93">
        <v>3.355</v>
      </c>
      <c r="AF140" s="93">
        <v>3.621</v>
      </c>
      <c r="AG140" s="93">
        <v>3.7410000000000001</v>
      </c>
      <c r="AH140" s="93">
        <v>3.9180000000000001</v>
      </c>
      <c r="AI140" s="93">
        <v>4.6509999999999998</v>
      </c>
      <c r="AJ140" s="93">
        <v>5.6680000000000001</v>
      </c>
      <c r="AK140" s="93">
        <v>5.4489999999999998</v>
      </c>
      <c r="AL140" s="131">
        <v>5.7279999999999998</v>
      </c>
      <c r="AM140" s="2">
        <v>5.601</v>
      </c>
      <c r="AN140" s="2">
        <v>6.4880000000000004</v>
      </c>
      <c r="AO140" s="2">
        <v>6.931</v>
      </c>
      <c r="AP140" s="2">
        <v>7.2220000000000004</v>
      </c>
      <c r="AQ140" s="2">
        <v>7.3959999999999999</v>
      </c>
      <c r="AR140" s="2">
        <v>7.6630000000000003</v>
      </c>
      <c r="AS140" s="2">
        <v>8.0060000000000002</v>
      </c>
      <c r="AT140" s="6">
        <v>2009</v>
      </c>
      <c r="AV140" s="104">
        <f t="shared" si="18"/>
        <v>8.9063312980010287E-5</v>
      </c>
      <c r="AX140" s="23" t="s">
        <v>186</v>
      </c>
      <c r="AY140" s="83">
        <f t="shared" si="16"/>
        <v>8.3450000000000006</v>
      </c>
      <c r="AZ140" s="25">
        <f t="shared" si="17"/>
        <v>2.8273050243700481E-3</v>
      </c>
    </row>
    <row r="141" spans="1:52" ht="12" customHeight="1">
      <c r="A141" t="s">
        <v>196</v>
      </c>
      <c r="H141" s="93">
        <v>1.2589999999999999</v>
      </c>
      <c r="I141" s="93">
        <v>1.429</v>
      </c>
      <c r="J141" s="93">
        <v>1.5249999999999999</v>
      </c>
      <c r="K141" s="93">
        <v>1.629</v>
      </c>
      <c r="L141" s="93">
        <v>1.56</v>
      </c>
      <c r="M141" s="93">
        <v>1.853</v>
      </c>
      <c r="N141" s="93">
        <v>2.1</v>
      </c>
      <c r="O141" s="93">
        <v>2.331</v>
      </c>
      <c r="P141" s="93">
        <v>2.4950000000000001</v>
      </c>
      <c r="Q141" s="93">
        <v>2.605</v>
      </c>
      <c r="R141" s="93">
        <v>2.4910000000000001</v>
      </c>
      <c r="S141" s="93">
        <v>1.837</v>
      </c>
      <c r="T141" s="93">
        <v>1.95</v>
      </c>
      <c r="U141" s="93">
        <v>1.881</v>
      </c>
      <c r="V141" s="93">
        <v>1.1950000000000001</v>
      </c>
      <c r="W141" s="93">
        <v>1.2390000000000001</v>
      </c>
      <c r="X141" s="93">
        <v>1.343</v>
      </c>
      <c r="Y141" s="93">
        <v>1.8080000000000001</v>
      </c>
      <c r="Z141" s="93">
        <v>1.93</v>
      </c>
      <c r="AA141" s="93">
        <v>1.7969999999999999</v>
      </c>
      <c r="AB141" s="93">
        <v>1.718</v>
      </c>
      <c r="AC141" s="93">
        <v>1.675</v>
      </c>
      <c r="AD141" s="93">
        <v>1.6739999999999999</v>
      </c>
      <c r="AE141" s="93">
        <v>1.8460000000000001</v>
      </c>
      <c r="AF141" s="93">
        <v>2.0990000000000002</v>
      </c>
      <c r="AG141" s="93">
        <v>2.59</v>
      </c>
      <c r="AH141" s="93">
        <v>3.109</v>
      </c>
      <c r="AI141" s="93">
        <v>3.746</v>
      </c>
      <c r="AJ141" s="93">
        <v>4.6929999999999996</v>
      </c>
      <c r="AK141" s="93">
        <v>5.2160000000000002</v>
      </c>
      <c r="AL141" s="131">
        <v>5.6929999999999996</v>
      </c>
      <c r="AM141" s="2">
        <v>5.6219999999999999</v>
      </c>
      <c r="AN141" s="2">
        <v>6.0549999999999997</v>
      </c>
      <c r="AO141" s="2">
        <v>6.5830000000000002</v>
      </c>
      <c r="AP141" s="2">
        <v>7.1769999999999996</v>
      </c>
      <c r="AQ141" s="2">
        <v>7.8040000000000003</v>
      </c>
      <c r="AR141" s="2">
        <v>8.4860000000000007</v>
      </c>
      <c r="AS141" s="2">
        <v>9.2279999999999998</v>
      </c>
      <c r="AT141" s="6">
        <v>2010</v>
      </c>
      <c r="AV141" s="104">
        <f t="shared" si="18"/>
        <v>8.9397240773722166E-5</v>
      </c>
      <c r="AX141" s="23" t="s">
        <v>187</v>
      </c>
      <c r="AY141" s="83">
        <f t="shared" si="16"/>
        <v>8.2880000000000003</v>
      </c>
      <c r="AZ141" s="25">
        <f t="shared" si="17"/>
        <v>2.8079932944252797E-3</v>
      </c>
    </row>
    <row r="142" spans="1:52" ht="12" customHeight="1">
      <c r="A142" t="s">
        <v>197</v>
      </c>
      <c r="H142" s="93">
        <v>2.5089999999999999</v>
      </c>
      <c r="I142" s="93">
        <v>2.1709999999999998</v>
      </c>
      <c r="J142" s="93">
        <v>2.0179999999999998</v>
      </c>
      <c r="K142" s="93">
        <v>1.8029999999999999</v>
      </c>
      <c r="L142" s="93">
        <v>1.4610000000000001</v>
      </c>
      <c r="M142" s="93">
        <v>1.44</v>
      </c>
      <c r="N142" s="93">
        <v>1.9039999999999999</v>
      </c>
      <c r="O142" s="93">
        <v>2.2330000000000001</v>
      </c>
      <c r="P142" s="93">
        <v>2.2799999999999998</v>
      </c>
      <c r="Q142" s="93">
        <v>2.1800000000000002</v>
      </c>
      <c r="R142" s="93">
        <v>2.48</v>
      </c>
      <c r="S142" s="93">
        <v>2.3279999999999998</v>
      </c>
      <c r="T142" s="93">
        <v>2.3450000000000002</v>
      </c>
      <c r="U142" s="93">
        <v>2.2210000000000001</v>
      </c>
      <c r="V142" s="93">
        <v>1.5629999999999999</v>
      </c>
      <c r="W142" s="93">
        <v>1.756</v>
      </c>
      <c r="X142" s="93">
        <v>1.88</v>
      </c>
      <c r="Y142" s="93">
        <v>1.7310000000000001</v>
      </c>
      <c r="Z142" s="93">
        <v>1.978</v>
      </c>
      <c r="AA142" s="93">
        <v>1.9159999999999999</v>
      </c>
      <c r="AB142" s="93">
        <v>1.6719999999999999</v>
      </c>
      <c r="AC142" s="93">
        <v>1.8149999999999999</v>
      </c>
      <c r="AD142" s="93">
        <v>2.0739999999999998</v>
      </c>
      <c r="AE142" s="93">
        <v>2.645</v>
      </c>
      <c r="AF142" s="93">
        <v>2.9009999999999998</v>
      </c>
      <c r="AG142" s="93">
        <v>3.375</v>
      </c>
      <c r="AH142" s="93">
        <v>3.649</v>
      </c>
      <c r="AI142" s="93">
        <v>4.2969999999999997</v>
      </c>
      <c r="AJ142" s="93">
        <v>5.3949999999999996</v>
      </c>
      <c r="AK142" s="93">
        <v>5.2729999999999997</v>
      </c>
      <c r="AL142" s="131">
        <v>5.6029999999999998</v>
      </c>
      <c r="AM142" s="2">
        <v>5.577</v>
      </c>
      <c r="AN142" s="2">
        <v>6.2859999999999996</v>
      </c>
      <c r="AO142" s="2">
        <v>7.38</v>
      </c>
      <c r="AP142" s="2">
        <v>7.8159999999999998</v>
      </c>
      <c r="AQ142" s="2">
        <v>8.3770000000000007</v>
      </c>
      <c r="AR142" s="2">
        <v>8.9079999999999995</v>
      </c>
      <c r="AS142" s="2">
        <v>9.89</v>
      </c>
      <c r="AT142" s="6">
        <v>2008</v>
      </c>
      <c r="AV142" s="104">
        <f t="shared" si="18"/>
        <v>8.8681681215768148E-5</v>
      </c>
      <c r="AX142" s="23" t="s">
        <v>188</v>
      </c>
      <c r="AY142" s="83">
        <f t="shared" si="16"/>
        <v>7.8479999999999999</v>
      </c>
      <c r="AZ142" s="25">
        <f t="shared" si="17"/>
        <v>2.6589202913428565E-3</v>
      </c>
    </row>
    <row r="143" spans="1:52" ht="12" customHeight="1">
      <c r="A143" t="s">
        <v>198</v>
      </c>
      <c r="H143" s="93" t="s">
        <v>241</v>
      </c>
      <c r="I143" s="93" t="s">
        <v>241</v>
      </c>
      <c r="J143" s="93" t="s">
        <v>241</v>
      </c>
      <c r="K143" s="93" t="s">
        <v>241</v>
      </c>
      <c r="L143" s="93" t="s">
        <v>241</v>
      </c>
      <c r="M143" s="93" t="s">
        <v>241</v>
      </c>
      <c r="N143" s="93" t="s">
        <v>241</v>
      </c>
      <c r="O143" s="93" t="s">
        <v>241</v>
      </c>
      <c r="P143" s="93" t="s">
        <v>241</v>
      </c>
      <c r="Q143" s="93" t="s">
        <v>241</v>
      </c>
      <c r="R143" s="93" t="s">
        <v>241</v>
      </c>
      <c r="S143" s="93" t="s">
        <v>241</v>
      </c>
      <c r="T143" s="93">
        <v>0.29099999999999998</v>
      </c>
      <c r="U143" s="93">
        <v>0.67800000000000005</v>
      </c>
      <c r="V143" s="93">
        <v>0.82899999999999996</v>
      </c>
      <c r="W143" s="93">
        <v>0.56899999999999995</v>
      </c>
      <c r="X143" s="93">
        <v>1.052</v>
      </c>
      <c r="Y143" s="93">
        <v>1.121</v>
      </c>
      <c r="Z143" s="93">
        <v>1.32</v>
      </c>
      <c r="AA143" s="93">
        <v>1.087</v>
      </c>
      <c r="AB143" s="93">
        <v>0.99099999999999999</v>
      </c>
      <c r="AC143" s="93">
        <v>1.0569999999999999</v>
      </c>
      <c r="AD143" s="93">
        <v>1.212</v>
      </c>
      <c r="AE143" s="93">
        <v>1.5549999999999999</v>
      </c>
      <c r="AF143" s="93">
        <v>2.073</v>
      </c>
      <c r="AG143" s="93">
        <v>2.3109999999999999</v>
      </c>
      <c r="AH143" s="93">
        <v>2.8109999999999999</v>
      </c>
      <c r="AI143" s="93">
        <v>3.7120000000000002</v>
      </c>
      <c r="AJ143" s="93">
        <v>5.1349999999999998</v>
      </c>
      <c r="AK143" s="93">
        <v>4.9820000000000002</v>
      </c>
      <c r="AL143" s="131">
        <v>5.5780000000000003</v>
      </c>
      <c r="AM143" s="2">
        <v>5.6420000000000003</v>
      </c>
      <c r="AN143" s="2">
        <v>6.8310000000000004</v>
      </c>
      <c r="AO143" s="2">
        <v>7.7619999999999996</v>
      </c>
      <c r="AP143" s="2">
        <v>8.7729999999999997</v>
      </c>
      <c r="AQ143" s="2">
        <v>9.7850000000000001</v>
      </c>
      <c r="AR143" s="2">
        <v>10.965</v>
      </c>
      <c r="AS143" s="2">
        <v>12.287000000000001</v>
      </c>
      <c r="AT143" s="6">
        <v>2010</v>
      </c>
      <c r="AV143" s="104">
        <f t="shared" si="18"/>
        <v>8.9715267243923962E-5</v>
      </c>
      <c r="AX143" s="23" t="s">
        <v>189</v>
      </c>
      <c r="AY143" s="83">
        <f t="shared" si="16"/>
        <v>7.5380000000000003</v>
      </c>
      <c r="AZ143" s="25">
        <f t="shared" si="17"/>
        <v>2.5538915846256946E-3</v>
      </c>
    </row>
    <row r="144" spans="1:52" ht="12" customHeight="1">
      <c r="A144" t="s">
        <v>199</v>
      </c>
      <c r="H144" s="93" t="s">
        <v>241</v>
      </c>
      <c r="I144" s="93" t="s">
        <v>241</v>
      </c>
      <c r="J144" s="93" t="s">
        <v>241</v>
      </c>
      <c r="K144" s="93" t="s">
        <v>241</v>
      </c>
      <c r="L144" s="93" t="s">
        <v>241</v>
      </c>
      <c r="M144" s="93" t="s">
        <v>241</v>
      </c>
      <c r="N144" s="93" t="s">
        <v>241</v>
      </c>
      <c r="O144" s="93" t="s">
        <v>241</v>
      </c>
      <c r="P144" s="93" t="s">
        <v>241</v>
      </c>
      <c r="Q144" s="93" t="s">
        <v>241</v>
      </c>
      <c r="R144" s="93" t="s">
        <v>241</v>
      </c>
      <c r="S144" s="93" t="s">
        <v>241</v>
      </c>
      <c r="T144" s="93" t="s">
        <v>241</v>
      </c>
      <c r="U144" s="93" t="s">
        <v>241</v>
      </c>
      <c r="V144" s="93" t="s">
        <v>241</v>
      </c>
      <c r="W144" s="93" t="s">
        <v>241</v>
      </c>
      <c r="X144" s="93" t="s">
        <v>241</v>
      </c>
      <c r="Y144" s="93" t="s">
        <v>241</v>
      </c>
      <c r="Z144" s="93" t="s">
        <v>241</v>
      </c>
      <c r="AA144" s="93" t="s">
        <v>241</v>
      </c>
      <c r="AB144" s="93" t="s">
        <v>241</v>
      </c>
      <c r="AC144" s="93" t="s">
        <v>241</v>
      </c>
      <c r="AD144" s="93" t="s">
        <v>241</v>
      </c>
      <c r="AE144" s="93" t="s">
        <v>241</v>
      </c>
      <c r="AF144" s="93" t="s">
        <v>241</v>
      </c>
      <c r="AG144" s="93">
        <v>5.7549999999999999</v>
      </c>
      <c r="AH144" s="93">
        <v>5.444</v>
      </c>
      <c r="AI144" s="93">
        <v>5.2919999999999998</v>
      </c>
      <c r="AJ144" s="93">
        <v>4.4160000000000004</v>
      </c>
      <c r="AK144" s="93">
        <v>5.8360000000000003</v>
      </c>
      <c r="AL144" s="131">
        <v>5.5739999999999998</v>
      </c>
      <c r="AM144" s="2">
        <v>7.4740000000000002</v>
      </c>
      <c r="AN144" s="2">
        <v>9.1120000000000001</v>
      </c>
      <c r="AO144" s="2">
        <v>9.9359999999999999</v>
      </c>
      <c r="AP144" s="2">
        <v>10.627000000000001</v>
      </c>
      <c r="AQ144" s="2">
        <v>11.281000000000001</v>
      </c>
      <c r="AR144" s="2">
        <v>12.081</v>
      </c>
      <c r="AS144" s="2">
        <v>13.085000000000001</v>
      </c>
      <c r="AT144" s="6">
        <v>2009</v>
      </c>
      <c r="AV144" s="104">
        <f t="shared" si="18"/>
        <v>1.188464919144076E-4</v>
      </c>
      <c r="AX144" s="23" t="s">
        <v>190</v>
      </c>
      <c r="AY144" s="83">
        <f t="shared" si="16"/>
        <v>6.6319999999999997</v>
      </c>
      <c r="AZ144" s="25">
        <f t="shared" si="17"/>
        <v>2.2469367191877958E-3</v>
      </c>
    </row>
    <row r="145" spans="1:52" ht="12" customHeight="1">
      <c r="A145" t="s">
        <v>200</v>
      </c>
      <c r="H145" s="93" t="s">
        <v>241</v>
      </c>
      <c r="I145" s="93" t="s">
        <v>241</v>
      </c>
      <c r="J145" s="93" t="s">
        <v>241</v>
      </c>
      <c r="K145" s="93" t="s">
        <v>241</v>
      </c>
      <c r="L145" s="93" t="s">
        <v>241</v>
      </c>
      <c r="M145" s="93" t="s">
        <v>241</v>
      </c>
      <c r="N145" s="93" t="s">
        <v>241</v>
      </c>
      <c r="O145" s="93" t="s">
        <v>241</v>
      </c>
      <c r="P145" s="93" t="s">
        <v>241</v>
      </c>
      <c r="Q145" s="93" t="s">
        <v>241</v>
      </c>
      <c r="R145" s="93" t="s">
        <v>241</v>
      </c>
      <c r="S145" s="93" t="s">
        <v>241</v>
      </c>
      <c r="T145" s="93">
        <v>0.86399999999999999</v>
      </c>
      <c r="U145" s="93">
        <v>1.1100000000000001</v>
      </c>
      <c r="V145" s="93">
        <v>1.1579999999999999</v>
      </c>
      <c r="W145" s="93">
        <v>1.4410000000000001</v>
      </c>
      <c r="X145" s="93">
        <v>1.694</v>
      </c>
      <c r="Y145" s="93">
        <v>1.9279999999999999</v>
      </c>
      <c r="Z145" s="93">
        <v>1.6970000000000001</v>
      </c>
      <c r="AA145" s="93">
        <v>1.1719999999999999</v>
      </c>
      <c r="AB145" s="93">
        <v>1.288</v>
      </c>
      <c r="AC145" s="93">
        <v>1.4810000000000001</v>
      </c>
      <c r="AD145" s="93">
        <v>1.6619999999999999</v>
      </c>
      <c r="AE145" s="93">
        <v>1.9810000000000001</v>
      </c>
      <c r="AF145" s="93">
        <v>2.5979999999999999</v>
      </c>
      <c r="AG145" s="93">
        <v>2.988</v>
      </c>
      <c r="AH145" s="93">
        <v>3.4079999999999999</v>
      </c>
      <c r="AI145" s="93">
        <v>4.4009999999999998</v>
      </c>
      <c r="AJ145" s="93">
        <v>6.0549999999999997</v>
      </c>
      <c r="AK145" s="93">
        <v>5.4379999999999997</v>
      </c>
      <c r="AL145" s="131">
        <v>5.3570000000000002</v>
      </c>
      <c r="AM145" s="2">
        <v>5.81</v>
      </c>
      <c r="AN145" s="2">
        <v>6.6189999999999998</v>
      </c>
      <c r="AO145" s="2">
        <v>7.298</v>
      </c>
      <c r="AP145" s="2">
        <v>8.0129999999999999</v>
      </c>
      <c r="AQ145" s="2">
        <v>8.7539999999999996</v>
      </c>
      <c r="AR145" s="2">
        <v>9.5679999999999996</v>
      </c>
      <c r="AS145" s="2">
        <v>10.454000000000001</v>
      </c>
      <c r="AT145" s="6">
        <v>2010</v>
      </c>
      <c r="AV145" s="104">
        <f t="shared" si="18"/>
        <v>9.2386689593618949E-5</v>
      </c>
      <c r="AX145" s="23" t="s">
        <v>191</v>
      </c>
      <c r="AY145" s="83">
        <f t="shared" si="16"/>
        <v>6.649</v>
      </c>
      <c r="AZ145" s="25">
        <f t="shared" si="17"/>
        <v>2.2526963579432534E-3</v>
      </c>
    </row>
    <row r="146" spans="1:52" ht="12" customHeight="1">
      <c r="A146" t="s">
        <v>201</v>
      </c>
      <c r="H146" s="93">
        <v>1.238</v>
      </c>
      <c r="I146" s="93">
        <v>1.238</v>
      </c>
      <c r="J146" s="93">
        <v>1.18</v>
      </c>
      <c r="K146" s="93">
        <v>1.2230000000000001</v>
      </c>
      <c r="L146" s="93">
        <v>1.208</v>
      </c>
      <c r="M146" s="93">
        <v>1.131</v>
      </c>
      <c r="N146" s="93">
        <v>1.181</v>
      </c>
      <c r="O146" s="93">
        <v>1.161</v>
      </c>
      <c r="P146" s="93">
        <v>1.3340000000000001</v>
      </c>
      <c r="Q146" s="93">
        <v>1.522</v>
      </c>
      <c r="R146" s="93">
        <v>1.7290000000000001</v>
      </c>
      <c r="S146" s="93">
        <v>2.2040000000000002</v>
      </c>
      <c r="T146" s="93">
        <v>1.8</v>
      </c>
      <c r="U146" s="93">
        <v>2.0710000000000002</v>
      </c>
      <c r="V146" s="93">
        <v>1.2</v>
      </c>
      <c r="W146" s="93">
        <v>1.397</v>
      </c>
      <c r="X146" s="93">
        <v>2.2810000000000001</v>
      </c>
      <c r="Y146" s="93">
        <v>2.6640000000000001</v>
      </c>
      <c r="Z146" s="93">
        <v>1.7509999999999999</v>
      </c>
      <c r="AA146" s="93">
        <v>1.776</v>
      </c>
      <c r="AB146" s="93">
        <v>1.7430000000000001</v>
      </c>
      <c r="AC146" s="93">
        <v>1.7170000000000001</v>
      </c>
      <c r="AD146" s="93">
        <v>2.6459999999999999</v>
      </c>
      <c r="AE146" s="93">
        <v>2.4</v>
      </c>
      <c r="AF146" s="93">
        <v>2.625</v>
      </c>
      <c r="AG146" s="93">
        <v>2.7549999999999999</v>
      </c>
      <c r="AH146" s="93">
        <v>3.117</v>
      </c>
      <c r="AI146" s="93">
        <v>3.4569999999999999</v>
      </c>
      <c r="AJ146" s="93">
        <v>4.0739999999999998</v>
      </c>
      <c r="AK146" s="93">
        <v>4.7309999999999999</v>
      </c>
      <c r="AL146" s="131">
        <v>5.0350000000000001</v>
      </c>
      <c r="AM146" s="2">
        <v>5.0529999999999999</v>
      </c>
      <c r="AN146" s="2">
        <v>5.6369999999999996</v>
      </c>
      <c r="AO146" s="2">
        <v>6.0609999999999999</v>
      </c>
      <c r="AP146" s="2">
        <v>6.4950000000000001</v>
      </c>
      <c r="AQ146" s="2">
        <v>6.9539999999999997</v>
      </c>
      <c r="AR146" s="2">
        <v>7.4329999999999998</v>
      </c>
      <c r="AS146" s="2">
        <v>7.952</v>
      </c>
      <c r="AT146" s="6">
        <v>2008</v>
      </c>
      <c r="AV146" s="104">
        <f t="shared" si="18"/>
        <v>8.0349387696481336E-5</v>
      </c>
      <c r="AX146" s="23" t="s">
        <v>192</v>
      </c>
      <c r="AY146" s="83">
        <f t="shared" si="16"/>
        <v>6.5510000000000002</v>
      </c>
      <c r="AZ146" s="25">
        <f t="shared" si="17"/>
        <v>2.2194937345294411E-3</v>
      </c>
    </row>
    <row r="147" spans="1:52" ht="12" customHeight="1">
      <c r="A147" t="s">
        <v>202</v>
      </c>
      <c r="H147" s="93" t="s">
        <v>241</v>
      </c>
      <c r="I147" s="93" t="s">
        <v>241</v>
      </c>
      <c r="J147" s="93" t="s">
        <v>241</v>
      </c>
      <c r="K147" s="93" t="s">
        <v>241</v>
      </c>
      <c r="L147" s="93" t="s">
        <v>241</v>
      </c>
      <c r="M147" s="93" t="s">
        <v>241</v>
      </c>
      <c r="N147" s="93" t="s">
        <v>241</v>
      </c>
      <c r="O147" s="93" t="s">
        <v>241</v>
      </c>
      <c r="P147" s="93" t="s">
        <v>241</v>
      </c>
      <c r="Q147" s="93" t="s">
        <v>241</v>
      </c>
      <c r="R147" s="93" t="s">
        <v>241</v>
      </c>
      <c r="S147" s="93" t="s">
        <v>241</v>
      </c>
      <c r="T147" s="93">
        <v>0.92</v>
      </c>
      <c r="U147" s="93">
        <v>0.66700000000000004</v>
      </c>
      <c r="V147" s="93">
        <v>1.121</v>
      </c>
      <c r="W147" s="93">
        <v>1.4930000000000001</v>
      </c>
      <c r="X147" s="93">
        <v>1.855</v>
      </c>
      <c r="Y147" s="93">
        <v>1.766</v>
      </c>
      <c r="Z147" s="93">
        <v>1.6739999999999999</v>
      </c>
      <c r="AA147" s="93">
        <v>1.2669999999999999</v>
      </c>
      <c r="AB147" s="93">
        <v>1.3680000000000001</v>
      </c>
      <c r="AC147" s="93">
        <v>1.5249999999999999</v>
      </c>
      <c r="AD147" s="93">
        <v>1.6060000000000001</v>
      </c>
      <c r="AE147" s="93">
        <v>1.919</v>
      </c>
      <c r="AF147" s="93">
        <v>2.2149999999999999</v>
      </c>
      <c r="AG147" s="93">
        <v>2.46</v>
      </c>
      <c r="AH147" s="93">
        <v>2.8370000000000002</v>
      </c>
      <c r="AI147" s="93">
        <v>3.8069999999999999</v>
      </c>
      <c r="AJ147" s="93">
        <v>5.1310000000000002</v>
      </c>
      <c r="AK147" s="93">
        <v>4.6829999999999998</v>
      </c>
      <c r="AL147" s="131">
        <v>4.444</v>
      </c>
      <c r="AM147" s="2">
        <v>4.6150000000000002</v>
      </c>
      <c r="AN147" s="2">
        <v>5.0860000000000003</v>
      </c>
      <c r="AO147" s="2">
        <v>5.617</v>
      </c>
      <c r="AP147" s="2">
        <v>6.0990000000000002</v>
      </c>
      <c r="AQ147" s="2">
        <v>6.6790000000000003</v>
      </c>
      <c r="AR147" s="2">
        <v>7.1680000000000001</v>
      </c>
      <c r="AS147" s="2">
        <v>7.6550000000000002</v>
      </c>
      <c r="AT147" s="6">
        <v>2010</v>
      </c>
      <c r="AV147" s="104">
        <f t="shared" si="18"/>
        <v>7.3384607999062217E-5</v>
      </c>
      <c r="AX147" s="23" t="s">
        <v>193</v>
      </c>
      <c r="AY147" s="83">
        <f t="shared" si="16"/>
        <v>6.3410000000000002</v>
      </c>
      <c r="AZ147" s="25">
        <f t="shared" si="17"/>
        <v>2.1483452557855571E-3</v>
      </c>
    </row>
    <row r="148" spans="1:52" ht="12" customHeight="1">
      <c r="A148" t="s">
        <v>203</v>
      </c>
      <c r="H148" s="93">
        <v>1.7250000000000001</v>
      </c>
      <c r="I148" s="93">
        <v>1.7110000000000001</v>
      </c>
      <c r="J148" s="93">
        <v>1.6779999999999999</v>
      </c>
      <c r="K148" s="93">
        <v>1.641</v>
      </c>
      <c r="L148" s="93">
        <v>1.6719999999999999</v>
      </c>
      <c r="M148" s="93">
        <v>1.7769999999999999</v>
      </c>
      <c r="N148" s="93">
        <v>1.923</v>
      </c>
      <c r="O148" s="93">
        <v>2.0419999999999998</v>
      </c>
      <c r="P148" s="93">
        <v>2.3839999999999999</v>
      </c>
      <c r="Q148" s="93">
        <v>2.4319999999999999</v>
      </c>
      <c r="R148" s="93">
        <v>2.6669999999999998</v>
      </c>
      <c r="S148" s="93">
        <v>3.0150000000000001</v>
      </c>
      <c r="T148" s="93">
        <v>3.2850000000000001</v>
      </c>
      <c r="U148" s="93">
        <v>3.2789999999999999</v>
      </c>
      <c r="V148" s="93">
        <v>3.383</v>
      </c>
      <c r="W148" s="93">
        <v>3.694</v>
      </c>
      <c r="X148" s="93">
        <v>3.8690000000000002</v>
      </c>
      <c r="Y148" s="93">
        <v>3.7839999999999998</v>
      </c>
      <c r="Z148" s="93">
        <v>3.5880000000000001</v>
      </c>
      <c r="AA148" s="93">
        <v>3.4609999999999999</v>
      </c>
      <c r="AB148" s="93">
        <v>3.1120000000000001</v>
      </c>
      <c r="AC148" s="93">
        <v>3.0350000000000001</v>
      </c>
      <c r="AD148" s="93">
        <v>3.2090000000000001</v>
      </c>
      <c r="AE148" s="93">
        <v>3.4460000000000002</v>
      </c>
      <c r="AF148" s="93">
        <v>3.6659999999999999</v>
      </c>
      <c r="AG148" s="93">
        <v>2.9369999999999998</v>
      </c>
      <c r="AH148" s="93">
        <v>2.903</v>
      </c>
      <c r="AI148" s="93">
        <v>4.157</v>
      </c>
      <c r="AJ148" s="93">
        <v>4.5170000000000003</v>
      </c>
      <c r="AK148" s="93">
        <v>4.55</v>
      </c>
      <c r="AL148" s="131">
        <v>4.3440000000000003</v>
      </c>
      <c r="AM148" s="2">
        <v>4.633</v>
      </c>
      <c r="AN148" s="2">
        <v>4.6589999999999998</v>
      </c>
      <c r="AO148" s="2">
        <v>4.9749999999999996</v>
      </c>
      <c r="AP148" s="2">
        <v>5.2430000000000003</v>
      </c>
      <c r="AQ148" s="2">
        <v>5.5860000000000003</v>
      </c>
      <c r="AR148" s="2">
        <v>6.01</v>
      </c>
      <c r="AS148" s="2">
        <v>6.4930000000000003</v>
      </c>
      <c r="AT148" s="6">
        <v>2009</v>
      </c>
      <c r="AV148" s="104">
        <f t="shared" si="18"/>
        <v>7.3670831822243821E-5</v>
      </c>
      <c r="AX148" s="23" t="s">
        <v>194</v>
      </c>
      <c r="AY148" s="83">
        <f t="shared" ref="AY148:AY179" si="19">VLOOKUP(AX148,$A$3:$AM$186,39,FALSE)</f>
        <v>6.125</v>
      </c>
      <c r="AZ148" s="25">
        <f t="shared" ref="AZ148:AZ179" si="20">AY148/$AY$196</f>
        <v>2.0751639633632768E-3</v>
      </c>
    </row>
    <row r="149" spans="1:52" ht="12" customHeight="1">
      <c r="A149" t="s">
        <v>204</v>
      </c>
      <c r="H149" s="93">
        <v>0.97099999999999997</v>
      </c>
      <c r="I149" s="93">
        <v>1.069</v>
      </c>
      <c r="J149" s="93">
        <v>1.117</v>
      </c>
      <c r="K149" s="93">
        <v>1.1859999999999999</v>
      </c>
      <c r="L149" s="93">
        <v>1.292</v>
      </c>
      <c r="M149" s="93">
        <v>1.353</v>
      </c>
      <c r="N149" s="93">
        <v>1.4850000000000001</v>
      </c>
      <c r="O149" s="93">
        <v>1.635</v>
      </c>
      <c r="P149" s="93">
        <v>1.7390000000000001</v>
      </c>
      <c r="Q149" s="93">
        <v>1.925</v>
      </c>
      <c r="R149" s="93">
        <v>1.931</v>
      </c>
      <c r="S149" s="93">
        <v>1.9390000000000001</v>
      </c>
      <c r="T149" s="93">
        <v>1.867</v>
      </c>
      <c r="U149" s="93">
        <v>1.98</v>
      </c>
      <c r="V149" s="93">
        <v>2.0640000000000001</v>
      </c>
      <c r="W149" s="93">
        <v>2.1560000000000001</v>
      </c>
      <c r="X149" s="93">
        <v>2.2930000000000001</v>
      </c>
      <c r="Y149" s="93">
        <v>2.4249999999999998</v>
      </c>
      <c r="Z149" s="93">
        <v>2.73</v>
      </c>
      <c r="AA149" s="93">
        <v>2.8559999999999999</v>
      </c>
      <c r="AB149" s="93">
        <v>2.9129999999999998</v>
      </c>
      <c r="AC149" s="93">
        <v>2.9220000000000002</v>
      </c>
      <c r="AD149" s="93">
        <v>2.956</v>
      </c>
      <c r="AE149" s="93">
        <v>3.0510000000000002</v>
      </c>
      <c r="AF149" s="93">
        <v>3.2029999999999998</v>
      </c>
      <c r="AG149" s="93">
        <v>3.6850000000000001</v>
      </c>
      <c r="AH149" s="93">
        <v>3.8849999999999998</v>
      </c>
      <c r="AI149" s="93">
        <v>4.0380000000000003</v>
      </c>
      <c r="AJ149" s="93">
        <v>3.988</v>
      </c>
      <c r="AK149" s="93">
        <v>3.895</v>
      </c>
      <c r="AL149" s="131">
        <v>3.9630000000000001</v>
      </c>
      <c r="AM149" s="2">
        <v>3.9630000000000001</v>
      </c>
      <c r="AN149" s="2">
        <v>4.2240000000000002</v>
      </c>
      <c r="AO149" s="2">
        <v>4.4809999999999999</v>
      </c>
      <c r="AP149" s="2">
        <v>4.7080000000000002</v>
      </c>
      <c r="AQ149" s="2">
        <v>4.9219999999999997</v>
      </c>
      <c r="AR149" s="2">
        <v>5.1719999999999997</v>
      </c>
      <c r="AS149" s="2">
        <v>5.4329999999999998</v>
      </c>
      <c r="AT149" s="6">
        <v>2009</v>
      </c>
      <c r="AV149" s="104">
        <f t="shared" si="18"/>
        <v>6.3016945070483983E-5</v>
      </c>
      <c r="AX149" s="23" t="s">
        <v>195</v>
      </c>
      <c r="AY149" s="83">
        <f t="shared" si="19"/>
        <v>5.601</v>
      </c>
      <c r="AZ149" s="25">
        <f t="shared" si="20"/>
        <v>1.8976315687833001E-3</v>
      </c>
    </row>
    <row r="150" spans="1:52" ht="12" customHeight="1">
      <c r="A150" t="s">
        <v>205</v>
      </c>
      <c r="H150" s="93" t="s">
        <v>241</v>
      </c>
      <c r="I150" s="93" t="s">
        <v>241</v>
      </c>
      <c r="J150" s="93" t="s">
        <v>241</v>
      </c>
      <c r="K150" s="93" t="s">
        <v>241</v>
      </c>
      <c r="L150" s="93" t="s">
        <v>241</v>
      </c>
      <c r="M150" s="93" t="s">
        <v>241</v>
      </c>
      <c r="N150" s="93" t="s">
        <v>241</v>
      </c>
      <c r="O150" s="93" t="s">
        <v>241</v>
      </c>
      <c r="P150" s="93" t="s">
        <v>241</v>
      </c>
      <c r="Q150" s="93" t="s">
        <v>241</v>
      </c>
      <c r="R150" s="93" t="s">
        <v>241</v>
      </c>
      <c r="S150" s="93" t="s">
        <v>241</v>
      </c>
      <c r="T150" s="93" t="s">
        <v>241</v>
      </c>
      <c r="U150" s="93" t="s">
        <v>241</v>
      </c>
      <c r="V150" s="93" t="s">
        <v>241</v>
      </c>
      <c r="W150" s="93" t="s">
        <v>241</v>
      </c>
      <c r="X150" s="93" t="s">
        <v>241</v>
      </c>
      <c r="Y150" s="93" t="s">
        <v>241</v>
      </c>
      <c r="Z150" s="93" t="s">
        <v>241</v>
      </c>
      <c r="AA150" s="93" t="s">
        <v>241</v>
      </c>
      <c r="AB150" s="93" t="s">
        <v>241</v>
      </c>
      <c r="AC150" s="93">
        <v>1.1599999999999999</v>
      </c>
      <c r="AD150" s="93">
        <v>1.2849999999999999</v>
      </c>
      <c r="AE150" s="93">
        <v>1.708</v>
      </c>
      <c r="AF150" s="93">
        <v>2.0760000000000001</v>
      </c>
      <c r="AG150" s="93">
        <v>2.2610000000000001</v>
      </c>
      <c r="AH150" s="93">
        <v>2.698</v>
      </c>
      <c r="AI150" s="93">
        <v>3.6739999999999999</v>
      </c>
      <c r="AJ150" s="93">
        <v>4.5410000000000004</v>
      </c>
      <c r="AK150" s="93">
        <v>4.1520000000000001</v>
      </c>
      <c r="AL150" s="131">
        <v>3.8839999999999999</v>
      </c>
      <c r="AM150" s="2">
        <v>4.0170000000000003</v>
      </c>
      <c r="AN150" s="2">
        <v>4.1740000000000004</v>
      </c>
      <c r="AO150" s="2">
        <v>4.3499999999999996</v>
      </c>
      <c r="AP150" s="2">
        <v>4.5510000000000002</v>
      </c>
      <c r="AQ150" s="2">
        <v>4.7720000000000002</v>
      </c>
      <c r="AR150" s="2">
        <v>5.0279999999999996</v>
      </c>
      <c r="AS150" s="2">
        <v>5.3230000000000004</v>
      </c>
      <c r="AT150" s="6">
        <v>2009</v>
      </c>
      <c r="AV150" s="104">
        <f t="shared" si="18"/>
        <v>6.3875616540028809E-5</v>
      </c>
      <c r="AX150" s="23" t="s">
        <v>196</v>
      </c>
      <c r="AY150" s="83">
        <f t="shared" si="19"/>
        <v>5.6219999999999999</v>
      </c>
      <c r="AZ150" s="25">
        <f t="shared" si="20"/>
        <v>1.9047464166576883E-3</v>
      </c>
    </row>
    <row r="151" spans="1:52" ht="12" customHeight="1">
      <c r="A151" t="s">
        <v>206</v>
      </c>
      <c r="H151" s="93">
        <v>0.81</v>
      </c>
      <c r="I151" s="93">
        <v>0.85499999999999998</v>
      </c>
      <c r="J151" s="93">
        <v>0.85799999999999998</v>
      </c>
      <c r="K151" s="93">
        <v>0.89800000000000002</v>
      </c>
      <c r="L151" s="93">
        <v>0.82599999999999996</v>
      </c>
      <c r="M151" s="93">
        <v>0.78100000000000003</v>
      </c>
      <c r="N151" s="93">
        <v>0.91800000000000004</v>
      </c>
      <c r="O151" s="93">
        <v>1.04</v>
      </c>
      <c r="P151" s="93">
        <v>1.117</v>
      </c>
      <c r="Q151" s="93">
        <v>1.115</v>
      </c>
      <c r="R151" s="93">
        <v>1.2130000000000001</v>
      </c>
      <c r="S151" s="93">
        <v>1.39</v>
      </c>
      <c r="T151" s="93">
        <v>1.464</v>
      </c>
      <c r="U151" s="93">
        <v>1.25</v>
      </c>
      <c r="V151" s="93">
        <v>1.3160000000000001</v>
      </c>
      <c r="W151" s="93">
        <v>1.415</v>
      </c>
      <c r="X151" s="93">
        <v>1.4430000000000001</v>
      </c>
      <c r="Y151" s="93">
        <v>1.4019999999999999</v>
      </c>
      <c r="Z151" s="93">
        <v>1.2190000000000001</v>
      </c>
      <c r="AA151" s="93">
        <v>1.1950000000000001</v>
      </c>
      <c r="AB151" s="93">
        <v>1.081</v>
      </c>
      <c r="AC151" s="93">
        <v>1.1220000000000001</v>
      </c>
      <c r="AD151" s="93">
        <v>1.1499999999999999</v>
      </c>
      <c r="AE151" s="93">
        <v>1.2849999999999999</v>
      </c>
      <c r="AF151" s="93">
        <v>1.4950000000000001</v>
      </c>
      <c r="AG151" s="93">
        <v>1.857</v>
      </c>
      <c r="AH151" s="93">
        <v>2.6989999999999998</v>
      </c>
      <c r="AI151" s="93">
        <v>2.8220000000000001</v>
      </c>
      <c r="AJ151" s="93">
        <v>3.536</v>
      </c>
      <c r="AK151" s="93">
        <v>3.0310000000000001</v>
      </c>
      <c r="AL151" s="131">
        <v>3.4860000000000002</v>
      </c>
      <c r="AM151" s="2">
        <v>3.7989999999999999</v>
      </c>
      <c r="AN151" s="2">
        <v>4.4020000000000001</v>
      </c>
      <c r="AO151" s="2">
        <v>4.7679999999999998</v>
      </c>
      <c r="AP151" s="2">
        <v>4.9539999999999997</v>
      </c>
      <c r="AQ151" s="2">
        <v>5.0190000000000001</v>
      </c>
      <c r="AR151" s="2">
        <v>5.2290000000000001</v>
      </c>
      <c r="AS151" s="2">
        <v>5.5709999999999997</v>
      </c>
      <c r="AT151" s="6">
        <v>2009</v>
      </c>
      <c r="AV151" s="104">
        <f t="shared" si="18"/>
        <v>6.0409128014829332E-5</v>
      </c>
      <c r="AX151" s="23" t="s">
        <v>197</v>
      </c>
      <c r="AY151" s="83">
        <f t="shared" si="19"/>
        <v>5.577</v>
      </c>
      <c r="AZ151" s="25">
        <f t="shared" si="20"/>
        <v>1.8895003140697133E-3</v>
      </c>
    </row>
    <row r="152" spans="1:52" ht="12" customHeight="1">
      <c r="A152" t="s">
        <v>207</v>
      </c>
      <c r="H152" s="93">
        <v>0.89100000000000001</v>
      </c>
      <c r="I152" s="93">
        <v>0.996</v>
      </c>
      <c r="J152" s="93">
        <v>1.0249999999999999</v>
      </c>
      <c r="K152" s="93">
        <v>0.99</v>
      </c>
      <c r="L152" s="93">
        <v>0.96799999999999997</v>
      </c>
      <c r="M152" s="93">
        <v>0.97799999999999998</v>
      </c>
      <c r="N152" s="93">
        <v>0.998</v>
      </c>
      <c r="O152" s="93">
        <v>1.0980000000000001</v>
      </c>
      <c r="P152" s="93">
        <v>1.3009999999999999</v>
      </c>
      <c r="Q152" s="93">
        <v>1.52</v>
      </c>
      <c r="R152" s="93">
        <v>0.40300000000000002</v>
      </c>
      <c r="S152" s="93">
        <v>0.44400000000000001</v>
      </c>
      <c r="T152" s="93">
        <v>0.41199999999999998</v>
      </c>
      <c r="U152" s="93">
        <v>0.32500000000000001</v>
      </c>
      <c r="V152" s="93">
        <v>0.36499999999999999</v>
      </c>
      <c r="W152" s="93">
        <v>0.69299999999999995</v>
      </c>
      <c r="X152" s="93">
        <v>0.86099999999999999</v>
      </c>
      <c r="Y152" s="93">
        <v>0.92300000000000004</v>
      </c>
      <c r="Z152" s="93">
        <v>1.1080000000000001</v>
      </c>
      <c r="AA152" s="93">
        <v>0.91300000000000003</v>
      </c>
      <c r="AB152" s="93">
        <v>0.94599999999999995</v>
      </c>
      <c r="AC152" s="93">
        <v>0.83499999999999996</v>
      </c>
      <c r="AD152" s="93">
        <v>1.095</v>
      </c>
      <c r="AE152" s="93">
        <v>1.274</v>
      </c>
      <c r="AF152" s="93">
        <v>1.484</v>
      </c>
      <c r="AG152" s="93">
        <v>1.7929999999999999</v>
      </c>
      <c r="AH152" s="93">
        <v>2.1320000000000001</v>
      </c>
      <c r="AI152" s="93">
        <v>2.419</v>
      </c>
      <c r="AJ152" s="93">
        <v>3.0649999999999999</v>
      </c>
      <c r="AK152" s="93">
        <v>3.2519999999999998</v>
      </c>
      <c r="AL152" s="131">
        <v>3.2970000000000002</v>
      </c>
      <c r="AM152" s="2">
        <v>3.6819999999999999</v>
      </c>
      <c r="AN152" s="2">
        <v>3.8889999999999998</v>
      </c>
      <c r="AO152" s="2">
        <v>4.5650000000000004</v>
      </c>
      <c r="AP152" s="2">
        <v>5.1440000000000001</v>
      </c>
      <c r="AQ152" s="2">
        <v>5.8239999999999998</v>
      </c>
      <c r="AR152" s="2">
        <v>6.4610000000000003</v>
      </c>
      <c r="AS152" s="2">
        <v>7.1509999999999998</v>
      </c>
      <c r="AT152" s="6">
        <v>2009</v>
      </c>
      <c r="AV152" s="104">
        <f t="shared" si="18"/>
        <v>5.8548673164148883E-5</v>
      </c>
      <c r="AX152" s="23" t="s">
        <v>198</v>
      </c>
      <c r="AY152" s="83">
        <f t="shared" si="19"/>
        <v>5.6420000000000003</v>
      </c>
      <c r="AZ152" s="25">
        <f t="shared" si="20"/>
        <v>1.9115224622523442E-3</v>
      </c>
    </row>
    <row r="153" spans="1:52" ht="12" customHeight="1">
      <c r="A153" t="s">
        <v>208</v>
      </c>
      <c r="H153" s="93">
        <v>0.97499999999999998</v>
      </c>
      <c r="I153" s="93">
        <v>0.98399999999999999</v>
      </c>
      <c r="J153" s="93">
        <v>0.93500000000000005</v>
      </c>
      <c r="K153" s="93">
        <v>1.012</v>
      </c>
      <c r="L153" s="93">
        <v>0.874</v>
      </c>
      <c r="M153" s="93">
        <v>0.621</v>
      </c>
      <c r="N153" s="93">
        <v>0.66100000000000003</v>
      </c>
      <c r="O153" s="93">
        <v>0.877</v>
      </c>
      <c r="P153" s="93">
        <v>0.88900000000000001</v>
      </c>
      <c r="Q153" s="93">
        <v>0.89300000000000002</v>
      </c>
      <c r="R153" s="93">
        <v>1.115</v>
      </c>
      <c r="S153" s="93">
        <v>1.1579999999999999</v>
      </c>
      <c r="T153" s="93">
        <v>1.286</v>
      </c>
      <c r="U153" s="93">
        <v>1.359</v>
      </c>
      <c r="V153" s="93">
        <v>1.42</v>
      </c>
      <c r="W153" s="93">
        <v>1.6990000000000001</v>
      </c>
      <c r="X153" s="93">
        <v>1.6140000000000001</v>
      </c>
      <c r="Y153" s="93">
        <v>1.7190000000000001</v>
      </c>
      <c r="Z153" s="93">
        <v>1.5760000000000001</v>
      </c>
      <c r="AA153" s="93">
        <v>1.5349999999999999</v>
      </c>
      <c r="AB153" s="93">
        <v>1.5149999999999999</v>
      </c>
      <c r="AC153" s="93">
        <v>1.3169999999999999</v>
      </c>
      <c r="AD153" s="93">
        <v>1.19</v>
      </c>
      <c r="AE153" s="93">
        <v>1.821</v>
      </c>
      <c r="AF153" s="93">
        <v>2.2850000000000001</v>
      </c>
      <c r="AG153" s="93">
        <v>2.5230000000000001</v>
      </c>
      <c r="AH153" s="93">
        <v>2.6709999999999998</v>
      </c>
      <c r="AI153" s="93">
        <v>2.9460000000000002</v>
      </c>
      <c r="AJ153" s="93">
        <v>2.84</v>
      </c>
      <c r="AK153" s="93">
        <v>2.9630000000000001</v>
      </c>
      <c r="AL153" s="131">
        <v>3.165</v>
      </c>
      <c r="AM153" s="2">
        <v>3.5529999999999999</v>
      </c>
      <c r="AN153" s="2">
        <v>3.5939999999999999</v>
      </c>
      <c r="AO153" s="2">
        <v>3.6619999999999999</v>
      </c>
      <c r="AP153" s="2">
        <v>3.673</v>
      </c>
      <c r="AQ153" s="2">
        <v>3.7480000000000002</v>
      </c>
      <c r="AR153" s="2">
        <v>3.819</v>
      </c>
      <c r="AS153" s="2">
        <v>4.0720000000000001</v>
      </c>
      <c r="AT153" s="6">
        <v>2009</v>
      </c>
      <c r="AV153" s="104">
        <f t="shared" si="18"/>
        <v>5.6497402431347359E-5</v>
      </c>
      <c r="AX153" s="23" t="s">
        <v>199</v>
      </c>
      <c r="AY153" s="83">
        <f t="shared" si="19"/>
        <v>7.4740000000000002</v>
      </c>
      <c r="AZ153" s="25">
        <f t="shared" si="20"/>
        <v>2.5322082387227969E-3</v>
      </c>
    </row>
    <row r="154" spans="1:52" ht="12" customHeight="1">
      <c r="A154" t="s">
        <v>209</v>
      </c>
      <c r="H154" s="93">
        <v>1.2310000000000001</v>
      </c>
      <c r="I154" s="93">
        <v>1.264</v>
      </c>
      <c r="J154" s="93">
        <v>1.222</v>
      </c>
      <c r="K154" s="93">
        <v>1.149</v>
      </c>
      <c r="L154" s="93">
        <v>1.2050000000000001</v>
      </c>
      <c r="M154" s="93">
        <v>1.1679999999999999</v>
      </c>
      <c r="N154" s="93">
        <v>1.32</v>
      </c>
      <c r="O154" s="93">
        <v>1.2050000000000001</v>
      </c>
      <c r="P154" s="93">
        <v>1.1359999999999999</v>
      </c>
      <c r="Q154" s="93">
        <v>1.21</v>
      </c>
      <c r="R154" s="93">
        <v>1.3680000000000001</v>
      </c>
      <c r="S154" s="93">
        <v>1.4159999999999999</v>
      </c>
      <c r="T154" s="93">
        <v>1.5680000000000001</v>
      </c>
      <c r="U154" s="93">
        <v>1.6739999999999999</v>
      </c>
      <c r="V154" s="93">
        <v>1.8680000000000001</v>
      </c>
      <c r="W154" s="93">
        <v>2.0369999999999999</v>
      </c>
      <c r="X154" s="93">
        <v>2.16</v>
      </c>
      <c r="Y154" s="93">
        <v>2.169</v>
      </c>
      <c r="Z154" s="93">
        <v>1.6910000000000001</v>
      </c>
      <c r="AA154" s="93">
        <v>1.9119999999999999</v>
      </c>
      <c r="AB154" s="93">
        <v>1.7230000000000001</v>
      </c>
      <c r="AC154" s="93">
        <v>1.6970000000000001</v>
      </c>
      <c r="AD154" s="93">
        <v>1.8839999999999999</v>
      </c>
      <c r="AE154" s="93">
        <v>2.3650000000000002</v>
      </c>
      <c r="AF154" s="93">
        <v>2.786</v>
      </c>
      <c r="AG154" s="93">
        <v>3.0070000000000001</v>
      </c>
      <c r="AH154" s="93">
        <v>3.1030000000000002</v>
      </c>
      <c r="AI154" s="93">
        <v>3.4049999999999998</v>
      </c>
      <c r="AJ154" s="93">
        <v>3.5649999999999999</v>
      </c>
      <c r="AK154" s="93">
        <v>2.903</v>
      </c>
      <c r="AL154" s="131">
        <v>3.1539999999999999</v>
      </c>
      <c r="AM154" s="2">
        <v>3.1309999999999998</v>
      </c>
      <c r="AN154" s="2">
        <v>3.2759999999999998</v>
      </c>
      <c r="AO154" s="2">
        <v>3.4249999999999998</v>
      </c>
      <c r="AP154" s="2">
        <v>3.5489999999999999</v>
      </c>
      <c r="AQ154" s="2">
        <v>3.6970000000000001</v>
      </c>
      <c r="AR154" s="2">
        <v>3.867</v>
      </c>
      <c r="AS154" s="2">
        <v>4.0579999999999998</v>
      </c>
      <c r="AT154" s="6">
        <v>2007</v>
      </c>
      <c r="AV154" s="104">
        <f t="shared" si="18"/>
        <v>4.9787043910089665E-5</v>
      </c>
      <c r="AX154" s="23" t="s">
        <v>200</v>
      </c>
      <c r="AY154" s="83">
        <f t="shared" si="19"/>
        <v>5.81</v>
      </c>
      <c r="AZ154" s="25">
        <f t="shared" si="20"/>
        <v>1.9684412452474508E-3</v>
      </c>
    </row>
    <row r="155" spans="1:52" ht="12" customHeight="1">
      <c r="A155" t="s">
        <v>210</v>
      </c>
      <c r="H155" s="93">
        <v>1.046</v>
      </c>
      <c r="I155" s="93">
        <v>0.86899999999999999</v>
      </c>
      <c r="J155" s="93">
        <v>0.73199999999999998</v>
      </c>
      <c r="K155" s="93">
        <v>0.70299999999999996</v>
      </c>
      <c r="L155" s="93">
        <v>0.62</v>
      </c>
      <c r="M155" s="93">
        <v>0.67600000000000005</v>
      </c>
      <c r="N155" s="93">
        <v>1.0609999999999999</v>
      </c>
      <c r="O155" s="93">
        <v>1.2490000000000001</v>
      </c>
      <c r="P155" s="93">
        <v>1.514</v>
      </c>
      <c r="Q155" s="93">
        <v>1.486</v>
      </c>
      <c r="R155" s="93">
        <v>1.7889999999999999</v>
      </c>
      <c r="S155" s="93">
        <v>1.768</v>
      </c>
      <c r="T155" s="93">
        <v>1.8540000000000001</v>
      </c>
      <c r="U155" s="93">
        <v>1.413</v>
      </c>
      <c r="V155" s="93">
        <v>1.095</v>
      </c>
      <c r="W155" s="93">
        <v>1.446</v>
      </c>
      <c r="X155" s="93">
        <v>1.581</v>
      </c>
      <c r="Y155" s="93">
        <v>1.61</v>
      </c>
      <c r="Z155" s="93">
        <v>1.524</v>
      </c>
      <c r="AA155" s="93">
        <v>1.5289999999999999</v>
      </c>
      <c r="AB155" s="93">
        <v>1.2989999999999999</v>
      </c>
      <c r="AC155" s="93">
        <v>1.3340000000000001</v>
      </c>
      <c r="AD155" s="93">
        <v>1.4810000000000001</v>
      </c>
      <c r="AE155" s="93">
        <v>1.677</v>
      </c>
      <c r="AF155" s="93">
        <v>1.94</v>
      </c>
      <c r="AG155" s="93">
        <v>2.117</v>
      </c>
      <c r="AH155" s="93">
        <v>2.2050000000000001</v>
      </c>
      <c r="AI155" s="93">
        <v>2.5270000000000001</v>
      </c>
      <c r="AJ155" s="93">
        <v>3.177</v>
      </c>
      <c r="AK155" s="93">
        <v>3.1669999999999998</v>
      </c>
      <c r="AL155" s="131">
        <v>3.0739999999999998</v>
      </c>
      <c r="AM155" s="2">
        <v>3.194</v>
      </c>
      <c r="AN155" s="2">
        <v>3.5739999999999998</v>
      </c>
      <c r="AO155" s="2">
        <v>3.7709999999999999</v>
      </c>
      <c r="AP155" s="2">
        <v>3.9580000000000002</v>
      </c>
      <c r="AQ155" s="2">
        <v>4.1660000000000004</v>
      </c>
      <c r="AR155" s="2">
        <v>4.4029999999999996</v>
      </c>
      <c r="AS155" s="2">
        <v>4.6680000000000001</v>
      </c>
      <c r="AT155" s="6">
        <v>2009</v>
      </c>
      <c r="AV155" s="104">
        <f t="shared" si="18"/>
        <v>5.0788827291225294E-5</v>
      </c>
      <c r="AX155" s="23" t="s">
        <v>201</v>
      </c>
      <c r="AY155" s="83">
        <f t="shared" si="19"/>
        <v>5.0529999999999999</v>
      </c>
      <c r="AZ155" s="25">
        <f t="shared" si="20"/>
        <v>1.7119679194897365E-3</v>
      </c>
    </row>
    <row r="156" spans="1:52" ht="12" customHeight="1">
      <c r="A156" t="s">
        <v>211</v>
      </c>
      <c r="H156" s="93" t="s">
        <v>241</v>
      </c>
      <c r="I156" s="93" t="s">
        <v>241</v>
      </c>
      <c r="J156" s="93" t="s">
        <v>241</v>
      </c>
      <c r="K156" s="93" t="s">
        <v>241</v>
      </c>
      <c r="L156" s="93" t="s">
        <v>241</v>
      </c>
      <c r="M156" s="93" t="s">
        <v>241</v>
      </c>
      <c r="N156" s="93" t="s">
        <v>241</v>
      </c>
      <c r="O156" s="93" t="s">
        <v>241</v>
      </c>
      <c r="P156" s="93" t="s">
        <v>241</v>
      </c>
      <c r="Q156" s="93" t="s">
        <v>241</v>
      </c>
      <c r="R156" s="93" t="s">
        <v>241</v>
      </c>
      <c r="S156" s="93" t="s">
        <v>241</v>
      </c>
      <c r="T156" s="93">
        <v>0.78300000000000003</v>
      </c>
      <c r="U156" s="93">
        <v>0.48299999999999998</v>
      </c>
      <c r="V156" s="93">
        <v>0.56000000000000005</v>
      </c>
      <c r="W156" s="93">
        <v>0.624</v>
      </c>
      <c r="X156" s="93">
        <v>0.749</v>
      </c>
      <c r="Y156" s="93">
        <v>0.76700000000000002</v>
      </c>
      <c r="Z156" s="93">
        <v>0.80900000000000005</v>
      </c>
      <c r="AA156" s="93">
        <v>0.79400000000000004</v>
      </c>
      <c r="AB156" s="93">
        <v>0.70599999999999996</v>
      </c>
      <c r="AC156" s="93">
        <v>0.752</v>
      </c>
      <c r="AD156" s="93">
        <v>0.72899999999999998</v>
      </c>
      <c r="AE156" s="93">
        <v>0.87</v>
      </c>
      <c r="AF156" s="93">
        <v>1.109</v>
      </c>
      <c r="AG156" s="93">
        <v>1.0980000000000001</v>
      </c>
      <c r="AH156" s="93">
        <v>1.2110000000000001</v>
      </c>
      <c r="AI156" s="93">
        <v>1.3180000000000001</v>
      </c>
      <c r="AJ156" s="93">
        <v>1.38</v>
      </c>
      <c r="AK156" s="93">
        <v>1.857</v>
      </c>
      <c r="AL156" s="131">
        <v>2.254</v>
      </c>
      <c r="AM156" s="2">
        <v>2.117</v>
      </c>
      <c r="AN156" s="2">
        <v>2.59</v>
      </c>
      <c r="AO156" s="2">
        <v>3.0489999999999999</v>
      </c>
      <c r="AP156" s="2">
        <v>3.4790000000000001</v>
      </c>
      <c r="AQ156" s="2">
        <v>3.9780000000000002</v>
      </c>
      <c r="AR156" s="2">
        <v>4.4059999999999997</v>
      </c>
      <c r="AS156" s="2">
        <v>4.9390000000000001</v>
      </c>
      <c r="AT156" s="6">
        <v>2006</v>
      </c>
      <c r="AV156" s="104">
        <f t="shared" si="18"/>
        <v>3.3663101870859092E-5</v>
      </c>
      <c r="AX156" s="23" t="s">
        <v>202</v>
      </c>
      <c r="AY156" s="83">
        <f t="shared" si="19"/>
        <v>4.6150000000000002</v>
      </c>
      <c r="AZ156" s="25">
        <f t="shared" si="20"/>
        <v>1.5635725209667791E-3</v>
      </c>
    </row>
    <row r="157" spans="1:52" ht="12" customHeight="1">
      <c r="A157" t="s">
        <v>212</v>
      </c>
      <c r="H157" s="93">
        <v>0.55900000000000005</v>
      </c>
      <c r="I157" s="93">
        <v>0.53600000000000003</v>
      </c>
      <c r="J157" s="93">
        <v>0.45900000000000002</v>
      </c>
      <c r="K157" s="93">
        <v>0.46600000000000003</v>
      </c>
      <c r="L157" s="93">
        <v>0.434</v>
      </c>
      <c r="M157" s="93">
        <v>0.46300000000000002</v>
      </c>
      <c r="N157" s="93">
        <v>0.52300000000000002</v>
      </c>
      <c r="O157" s="93">
        <v>0.48399999999999999</v>
      </c>
      <c r="P157" s="93">
        <v>0.61499999999999999</v>
      </c>
      <c r="Q157" s="93">
        <v>0.61699999999999999</v>
      </c>
      <c r="R157" s="93">
        <v>0.64300000000000002</v>
      </c>
      <c r="S157" s="93">
        <v>0.54900000000000004</v>
      </c>
      <c r="T157" s="93">
        <v>0.59699999999999998</v>
      </c>
      <c r="U157" s="93">
        <v>0.71099999999999997</v>
      </c>
      <c r="V157" s="93">
        <v>0.86399999999999999</v>
      </c>
      <c r="W157" s="93">
        <v>0.99</v>
      </c>
      <c r="X157" s="93">
        <v>1.1200000000000001</v>
      </c>
      <c r="Y157" s="93">
        <v>1.179</v>
      </c>
      <c r="Z157" s="93">
        <v>1.1339999999999999</v>
      </c>
      <c r="AA157" s="93">
        <v>1.107</v>
      </c>
      <c r="AB157" s="93">
        <v>1.123</v>
      </c>
      <c r="AC157" s="93">
        <v>1.127</v>
      </c>
      <c r="AD157" s="93">
        <v>1.1599999999999999</v>
      </c>
      <c r="AE157" s="93">
        <v>1.1970000000000001</v>
      </c>
      <c r="AF157" s="93">
        <v>1.252</v>
      </c>
      <c r="AG157" s="93">
        <v>1.3120000000000001</v>
      </c>
      <c r="AH157" s="93">
        <v>1.4550000000000001</v>
      </c>
      <c r="AI157" s="93">
        <v>1.7390000000000001</v>
      </c>
      <c r="AJ157" s="93">
        <v>1.9159999999999999</v>
      </c>
      <c r="AK157" s="93">
        <v>2.024</v>
      </c>
      <c r="AL157" s="131">
        <v>2.1970000000000001</v>
      </c>
      <c r="AM157" s="2">
        <v>2.2149999999999999</v>
      </c>
      <c r="AN157" s="2">
        <v>2.3969999999999998</v>
      </c>
      <c r="AO157" s="2">
        <v>2.61</v>
      </c>
      <c r="AP157" s="2">
        <v>2.8180000000000001</v>
      </c>
      <c r="AQ157" s="2">
        <v>3.016</v>
      </c>
      <c r="AR157" s="2">
        <v>3.1549999999999998</v>
      </c>
      <c r="AS157" s="2">
        <v>3.2839999999999998</v>
      </c>
      <c r="AT157" s="6">
        <v>2009</v>
      </c>
      <c r="AV157" s="104">
        <f t="shared" si="18"/>
        <v>3.5221431574847847E-5</v>
      </c>
      <c r="AX157" s="23" t="s">
        <v>203</v>
      </c>
      <c r="AY157" s="83">
        <f t="shared" si="19"/>
        <v>4.633</v>
      </c>
      <c r="AZ157" s="25">
        <f t="shared" si="20"/>
        <v>1.569670962001969E-3</v>
      </c>
    </row>
    <row r="158" spans="1:52" ht="12" customHeight="1">
      <c r="A158" t="s">
        <v>213</v>
      </c>
      <c r="H158" s="93">
        <v>0.71399999999999997</v>
      </c>
      <c r="I158" s="93">
        <v>0.74299999999999999</v>
      </c>
      <c r="J158" s="93">
        <v>0.71899999999999997</v>
      </c>
      <c r="K158" s="93">
        <v>0.69</v>
      </c>
      <c r="L158" s="93">
        <v>0.67</v>
      </c>
      <c r="M158" s="93">
        <v>0.88300000000000001</v>
      </c>
      <c r="N158" s="93">
        <v>1.1579999999999999</v>
      </c>
      <c r="O158" s="93">
        <v>1.2749999999999999</v>
      </c>
      <c r="P158" s="93">
        <v>1.3720000000000001</v>
      </c>
      <c r="Q158" s="93">
        <v>1.3540000000000001</v>
      </c>
      <c r="R158" s="93">
        <v>1.5720000000000001</v>
      </c>
      <c r="S158" s="93">
        <v>1.498</v>
      </c>
      <c r="T158" s="93">
        <v>1.494</v>
      </c>
      <c r="U158" s="93">
        <v>1.3089999999999999</v>
      </c>
      <c r="V158" s="93">
        <v>0.85799999999999998</v>
      </c>
      <c r="W158" s="93">
        <v>1.117</v>
      </c>
      <c r="X158" s="93">
        <v>1</v>
      </c>
      <c r="Y158" s="93">
        <v>0.97899999999999998</v>
      </c>
      <c r="Z158" s="93">
        <v>1.036</v>
      </c>
      <c r="AA158" s="93">
        <v>1.0389999999999999</v>
      </c>
      <c r="AB158" s="93">
        <v>0.91700000000000004</v>
      </c>
      <c r="AC158" s="93">
        <v>0.93300000000000005</v>
      </c>
      <c r="AD158" s="93">
        <v>0.995</v>
      </c>
      <c r="AE158" s="93">
        <v>1.1419999999999999</v>
      </c>
      <c r="AF158" s="93">
        <v>1.2709999999999999</v>
      </c>
      <c r="AG158" s="93">
        <v>1.3520000000000001</v>
      </c>
      <c r="AH158" s="93">
        <v>1.474</v>
      </c>
      <c r="AI158" s="93">
        <v>1.7</v>
      </c>
      <c r="AJ158" s="93">
        <v>1.9930000000000001</v>
      </c>
      <c r="AK158" s="93">
        <v>1.986</v>
      </c>
      <c r="AL158" s="131">
        <v>2.113</v>
      </c>
      <c r="AM158" s="2">
        <v>2.0179999999999998</v>
      </c>
      <c r="AN158" s="2">
        <v>2.2309999999999999</v>
      </c>
      <c r="AO158" s="2">
        <v>2.4060000000000001</v>
      </c>
      <c r="AP158" s="2">
        <v>2.5910000000000002</v>
      </c>
      <c r="AQ158" s="2">
        <v>2.7909999999999999</v>
      </c>
      <c r="AR158" s="2">
        <v>2.9809999999999999</v>
      </c>
      <c r="AS158" s="2">
        <v>3.2189999999999999</v>
      </c>
      <c r="AT158" s="6">
        <v>2006</v>
      </c>
      <c r="AV158" s="104">
        <f t="shared" si="18"/>
        <v>3.2088870843360248E-5</v>
      </c>
      <c r="AX158" s="23" t="s">
        <v>204</v>
      </c>
      <c r="AY158" s="83">
        <f t="shared" si="19"/>
        <v>3.9630000000000001</v>
      </c>
      <c r="AZ158" s="25">
        <f t="shared" si="20"/>
        <v>1.3426734345810066E-3</v>
      </c>
    </row>
    <row r="159" spans="1:52" ht="12" customHeight="1">
      <c r="A159" t="s">
        <v>214</v>
      </c>
      <c r="H159" s="93">
        <v>1.1659999999999999</v>
      </c>
      <c r="I159" s="93">
        <v>1.25</v>
      </c>
      <c r="J159" s="93">
        <v>1.405</v>
      </c>
      <c r="K159" s="93">
        <v>1.2210000000000001</v>
      </c>
      <c r="L159" s="93">
        <v>1.413</v>
      </c>
      <c r="M159" s="93">
        <v>1.2030000000000001</v>
      </c>
      <c r="N159" s="93">
        <v>0.90100000000000002</v>
      </c>
      <c r="O159" s="93">
        <v>0.78500000000000003</v>
      </c>
      <c r="P159" s="93">
        <v>1.286</v>
      </c>
      <c r="Q159" s="93">
        <v>1.181</v>
      </c>
      <c r="R159" s="93">
        <v>0.65</v>
      </c>
      <c r="S159" s="93">
        <v>0.78</v>
      </c>
      <c r="T159" s="93">
        <v>0.68</v>
      </c>
      <c r="U159" s="93">
        <v>0.76900000000000002</v>
      </c>
      <c r="V159" s="93">
        <v>0.91200000000000003</v>
      </c>
      <c r="W159" s="93">
        <v>0.872</v>
      </c>
      <c r="X159" s="93">
        <v>0.94199999999999995</v>
      </c>
      <c r="Y159" s="93">
        <v>0.85</v>
      </c>
      <c r="Z159" s="93">
        <v>0.67200000000000004</v>
      </c>
      <c r="AA159" s="93">
        <v>0.66900000000000004</v>
      </c>
      <c r="AB159" s="93">
        <v>0.64500000000000002</v>
      </c>
      <c r="AC159" s="93">
        <v>0.80100000000000005</v>
      </c>
      <c r="AD159" s="93">
        <v>0.93300000000000005</v>
      </c>
      <c r="AE159" s="93">
        <v>0.98499999999999999</v>
      </c>
      <c r="AF159" s="93">
        <v>1.0660000000000001</v>
      </c>
      <c r="AG159" s="93">
        <v>1.214</v>
      </c>
      <c r="AH159" s="93">
        <v>1.423</v>
      </c>
      <c r="AI159" s="93">
        <v>1.6639999999999999</v>
      </c>
      <c r="AJ159" s="93">
        <v>1.952</v>
      </c>
      <c r="AK159" s="93">
        <v>1.8560000000000001</v>
      </c>
      <c r="AL159" s="131">
        <v>1.901</v>
      </c>
      <c r="AM159" s="2">
        <v>1.905</v>
      </c>
      <c r="AN159" s="2">
        <v>2.2029999999999998</v>
      </c>
      <c r="AO159" s="2">
        <v>2.4809999999999999</v>
      </c>
      <c r="AP159" s="2">
        <v>2.726</v>
      </c>
      <c r="AQ159" s="2">
        <v>2.952</v>
      </c>
      <c r="AR159" s="2">
        <v>3.1669999999999998</v>
      </c>
      <c r="AS159" s="2">
        <v>3.3959999999999999</v>
      </c>
      <c r="AT159" s="6">
        <v>2010</v>
      </c>
      <c r="AV159" s="104">
        <f t="shared" si="18"/>
        <v>3.0292021286720159E-5</v>
      </c>
      <c r="AX159" s="23" t="s">
        <v>205</v>
      </c>
      <c r="AY159" s="83">
        <f t="shared" si="19"/>
        <v>4.0170000000000003</v>
      </c>
      <c r="AZ159" s="25">
        <f t="shared" si="20"/>
        <v>1.3609687576865768E-3</v>
      </c>
    </row>
    <row r="160" spans="1:52" ht="12" customHeight="1">
      <c r="A160" t="s">
        <v>215</v>
      </c>
      <c r="H160" s="93">
        <v>0.39800000000000002</v>
      </c>
      <c r="I160" s="93">
        <v>0.40500000000000003</v>
      </c>
      <c r="J160" s="93">
        <v>0.33700000000000002</v>
      </c>
      <c r="K160" s="93">
        <v>0.35899999999999999</v>
      </c>
      <c r="L160" s="93">
        <v>0.315</v>
      </c>
      <c r="M160" s="93">
        <v>0.25800000000000001</v>
      </c>
      <c r="N160" s="93">
        <v>0.29899999999999999</v>
      </c>
      <c r="O160" s="93">
        <v>0.377</v>
      </c>
      <c r="P160" s="93">
        <v>0.438</v>
      </c>
      <c r="Q160" s="93">
        <v>0.46400000000000002</v>
      </c>
      <c r="R160" s="93">
        <v>0.55900000000000005</v>
      </c>
      <c r="S160" s="93">
        <v>0.61899999999999999</v>
      </c>
      <c r="T160" s="93">
        <v>0.73199999999999998</v>
      </c>
      <c r="U160" s="93">
        <v>0.73</v>
      </c>
      <c r="V160" s="93">
        <v>0.76300000000000001</v>
      </c>
      <c r="W160" s="93">
        <v>0.84199999999999997</v>
      </c>
      <c r="X160" s="93">
        <v>0.82299999999999995</v>
      </c>
      <c r="Y160" s="93">
        <v>0.86599999999999999</v>
      </c>
      <c r="Z160" s="93">
        <v>0.82699999999999996</v>
      </c>
      <c r="AA160" s="93">
        <v>0.81</v>
      </c>
      <c r="AB160" s="93">
        <v>0.77200000000000002</v>
      </c>
      <c r="AC160" s="93">
        <v>0.70699999999999996</v>
      </c>
      <c r="AD160" s="93">
        <v>0.65800000000000003</v>
      </c>
      <c r="AE160" s="93">
        <v>0.96899999999999997</v>
      </c>
      <c r="AF160" s="93">
        <v>1.2370000000000001</v>
      </c>
      <c r="AG160" s="93">
        <v>1.355</v>
      </c>
      <c r="AH160" s="93">
        <v>1.4159999999999999</v>
      </c>
      <c r="AI160" s="93">
        <v>1.593</v>
      </c>
      <c r="AJ160" s="93">
        <v>1.601</v>
      </c>
      <c r="AK160" s="93">
        <v>1.72</v>
      </c>
      <c r="AL160" s="131">
        <v>1.7989999999999999</v>
      </c>
      <c r="AM160" s="2">
        <v>2.1269999999999998</v>
      </c>
      <c r="AN160" s="2">
        <v>2.4119999999999999</v>
      </c>
      <c r="AO160" s="2">
        <v>2.5529999999999999</v>
      </c>
      <c r="AP160" s="2">
        <v>2.7309999999999999</v>
      </c>
      <c r="AQ160" s="2">
        <v>2.9239999999999999</v>
      </c>
      <c r="AR160" s="2">
        <v>3.3439999999999999</v>
      </c>
      <c r="AS160" s="2">
        <v>3.4980000000000002</v>
      </c>
      <c r="AT160" s="6">
        <v>2008</v>
      </c>
      <c r="AV160" s="104">
        <f t="shared" si="18"/>
        <v>3.3822115105959983E-5</v>
      </c>
      <c r="AX160" s="23" t="s">
        <v>206</v>
      </c>
      <c r="AY160" s="83">
        <f t="shared" si="19"/>
        <v>3.7989999999999999</v>
      </c>
      <c r="AZ160" s="25">
        <f t="shared" si="20"/>
        <v>1.2871098607048306E-3</v>
      </c>
    </row>
    <row r="161" spans="1:52" ht="12" customHeight="1">
      <c r="A161" t="s">
        <v>216</v>
      </c>
      <c r="H161" s="93">
        <v>0.14299999999999999</v>
      </c>
      <c r="I161" s="93">
        <v>0.14000000000000001</v>
      </c>
      <c r="J161" s="93">
        <v>0.14199999999999999</v>
      </c>
      <c r="K161" s="93">
        <v>0.13900000000000001</v>
      </c>
      <c r="L161" s="93">
        <v>0.13300000000000001</v>
      </c>
      <c r="M161" s="93">
        <v>0.13900000000000001</v>
      </c>
      <c r="N161" s="93">
        <v>0.192</v>
      </c>
      <c r="O161" s="93">
        <v>0.23799999999999999</v>
      </c>
      <c r="P161" s="93">
        <v>0.26700000000000002</v>
      </c>
      <c r="Q161" s="93">
        <v>0.27</v>
      </c>
      <c r="R161" s="93">
        <v>0.31</v>
      </c>
      <c r="S161" s="93">
        <v>0.32300000000000001</v>
      </c>
      <c r="T161" s="93">
        <v>0.36099999999999999</v>
      </c>
      <c r="U161" s="93">
        <v>0.36399999999999999</v>
      </c>
      <c r="V161" s="93">
        <v>0.40899999999999997</v>
      </c>
      <c r="W161" s="93">
        <v>0.49</v>
      </c>
      <c r="X161" s="93">
        <v>0.505</v>
      </c>
      <c r="Y161" s="93">
        <v>0.49299999999999999</v>
      </c>
      <c r="Z161" s="93">
        <v>0.52500000000000002</v>
      </c>
      <c r="AA161" s="93">
        <v>0.59599999999999997</v>
      </c>
      <c r="AB161" s="93">
        <v>0.53900000000000003</v>
      </c>
      <c r="AC161" s="93">
        <v>0.56299999999999994</v>
      </c>
      <c r="AD161" s="93">
        <v>0.621</v>
      </c>
      <c r="AE161" s="93">
        <v>0.81399999999999995</v>
      </c>
      <c r="AF161" s="93">
        <v>0.92400000000000004</v>
      </c>
      <c r="AG161" s="93">
        <v>0.97199999999999998</v>
      </c>
      <c r="AH161" s="93">
        <v>1.109</v>
      </c>
      <c r="AI161" s="93">
        <v>1.333</v>
      </c>
      <c r="AJ161" s="93">
        <v>1.5580000000000001</v>
      </c>
      <c r="AK161" s="93">
        <v>1.591</v>
      </c>
      <c r="AL161" s="131">
        <v>1.573</v>
      </c>
      <c r="AM161" s="2">
        <v>1.651</v>
      </c>
      <c r="AN161" s="2">
        <v>1.867</v>
      </c>
      <c r="AO161" s="2">
        <v>2.0390000000000001</v>
      </c>
      <c r="AP161" s="2">
        <v>2.2349999999999999</v>
      </c>
      <c r="AQ161" s="2">
        <v>2.4620000000000002</v>
      </c>
      <c r="AR161" s="2">
        <v>2.702</v>
      </c>
      <c r="AS161" s="2">
        <v>2.9350000000000001</v>
      </c>
      <c r="AT161" s="6">
        <v>2008</v>
      </c>
      <c r="AV161" s="104">
        <f t="shared" si="18"/>
        <v>2.625308511515747E-5</v>
      </c>
      <c r="AX161" s="23" t="s">
        <v>207</v>
      </c>
      <c r="AY161" s="83">
        <f t="shared" si="19"/>
        <v>3.6819999999999999</v>
      </c>
      <c r="AZ161" s="25">
        <f t="shared" si="20"/>
        <v>1.2474699939760954E-3</v>
      </c>
    </row>
    <row r="162" spans="1:52" ht="12" customHeight="1">
      <c r="A162" t="s">
        <v>217</v>
      </c>
      <c r="H162" s="93">
        <v>0.95099999999999996</v>
      </c>
      <c r="I162" s="93">
        <v>0.99</v>
      </c>
      <c r="J162" s="93">
        <v>1.0449999999999999</v>
      </c>
      <c r="K162" s="93">
        <v>1.107</v>
      </c>
      <c r="L162" s="93">
        <v>1.006</v>
      </c>
      <c r="M162" s="93">
        <v>1.171</v>
      </c>
      <c r="N162" s="93">
        <v>1.234</v>
      </c>
      <c r="O162" s="93">
        <v>1.1619999999999999</v>
      </c>
      <c r="P162" s="93">
        <v>1.089</v>
      </c>
      <c r="Q162" s="93">
        <v>1.1319999999999999</v>
      </c>
      <c r="R162" s="93">
        <v>1.1319999999999999</v>
      </c>
      <c r="S162" s="93">
        <v>1.1679999999999999</v>
      </c>
      <c r="T162" s="93">
        <v>1.083</v>
      </c>
      <c r="U162" s="93">
        <v>0.93899999999999995</v>
      </c>
      <c r="V162" s="93">
        <v>0.92500000000000004</v>
      </c>
      <c r="W162" s="93">
        <v>1</v>
      </c>
      <c r="X162" s="93">
        <v>0.86899999999999999</v>
      </c>
      <c r="Y162" s="93">
        <v>0.97299999999999998</v>
      </c>
      <c r="Z162" s="93">
        <v>0.89400000000000002</v>
      </c>
      <c r="AA162" s="93">
        <v>0.80800000000000005</v>
      </c>
      <c r="AB162" s="93">
        <v>0.70899999999999996</v>
      </c>
      <c r="AC162" s="93">
        <v>0.66200000000000003</v>
      </c>
      <c r="AD162" s="93">
        <v>0.628</v>
      </c>
      <c r="AE162" s="93">
        <v>0.59499999999999997</v>
      </c>
      <c r="AF162" s="93">
        <v>0.66400000000000003</v>
      </c>
      <c r="AG162" s="93">
        <v>0.80100000000000005</v>
      </c>
      <c r="AH162" s="93">
        <v>0.91900000000000004</v>
      </c>
      <c r="AI162" s="93">
        <v>0.97499999999999998</v>
      </c>
      <c r="AJ162" s="93">
        <v>1.165</v>
      </c>
      <c r="AK162" s="93">
        <v>1.33</v>
      </c>
      <c r="AL162" s="131">
        <v>1.4690000000000001</v>
      </c>
      <c r="AM162" s="2">
        <v>1.4890000000000001</v>
      </c>
      <c r="AN162" s="2">
        <v>1.655</v>
      </c>
      <c r="AO162" s="2">
        <v>1.8939999999999999</v>
      </c>
      <c r="AP162" s="2">
        <v>2.0979999999999999</v>
      </c>
      <c r="AQ162" s="2">
        <v>2.2919999999999998</v>
      </c>
      <c r="AR162" s="2">
        <v>2.4660000000000002</v>
      </c>
      <c r="AS162" s="2">
        <v>2.605</v>
      </c>
      <c r="AT162" s="6">
        <v>2009</v>
      </c>
      <c r="AV162" s="104">
        <f t="shared" si="18"/>
        <v>2.3677070706523001E-5</v>
      </c>
      <c r="AX162" s="23" t="s">
        <v>208</v>
      </c>
      <c r="AY162" s="83">
        <f t="shared" si="19"/>
        <v>3.5529999999999999</v>
      </c>
      <c r="AZ162" s="25">
        <f t="shared" si="20"/>
        <v>1.2037644998905668E-3</v>
      </c>
    </row>
    <row r="163" spans="1:52" ht="12" customHeight="1">
      <c r="A163" t="s">
        <v>218</v>
      </c>
      <c r="H163" s="93">
        <v>6.2E-2</v>
      </c>
      <c r="I163" s="93">
        <v>7.2999999999999995E-2</v>
      </c>
      <c r="J163" s="93">
        <v>8.5999999999999993E-2</v>
      </c>
      <c r="K163" s="93">
        <v>9.4E-2</v>
      </c>
      <c r="L163" s="93">
        <v>0.112</v>
      </c>
      <c r="M163" s="93">
        <v>0.13300000000000001</v>
      </c>
      <c r="N163" s="93">
        <v>0.156</v>
      </c>
      <c r="O163" s="93">
        <v>0.14699999999999999</v>
      </c>
      <c r="P163" s="93">
        <v>0.17599999999999999</v>
      </c>
      <c r="Q163" s="93">
        <v>0.19900000000000001</v>
      </c>
      <c r="R163" s="93">
        <v>0.22900000000000001</v>
      </c>
      <c r="S163" s="93">
        <v>0.26</v>
      </c>
      <c r="T163" s="93">
        <v>0.30299999999999999</v>
      </c>
      <c r="U163" s="93">
        <v>0.34300000000000003</v>
      </c>
      <c r="V163" s="93">
        <v>0.379</v>
      </c>
      <c r="W163" s="93">
        <v>0.46100000000000002</v>
      </c>
      <c r="X163" s="93">
        <v>0.52200000000000002</v>
      </c>
      <c r="Y163" s="93">
        <v>0.64600000000000002</v>
      </c>
      <c r="Z163" s="93">
        <v>0.68700000000000006</v>
      </c>
      <c r="AA163" s="93">
        <v>0.749</v>
      </c>
      <c r="AB163" s="93">
        <v>0.79400000000000004</v>
      </c>
      <c r="AC163" s="93">
        <v>0.76</v>
      </c>
      <c r="AD163" s="93">
        <v>0.81200000000000006</v>
      </c>
      <c r="AE163" s="93">
        <v>0.93200000000000005</v>
      </c>
      <c r="AF163" s="93">
        <v>1.0580000000000001</v>
      </c>
      <c r="AG163" s="93">
        <v>0.99</v>
      </c>
      <c r="AH163" s="93">
        <v>1.288</v>
      </c>
      <c r="AI163" s="93">
        <v>1.4970000000000001</v>
      </c>
      <c r="AJ163" s="93">
        <v>1.758</v>
      </c>
      <c r="AK163" s="93">
        <v>1.7310000000000001</v>
      </c>
      <c r="AL163" s="131">
        <v>1.4330000000000001</v>
      </c>
      <c r="AM163" s="2">
        <v>1.87</v>
      </c>
      <c r="AN163" s="2">
        <v>2.0619999999999998</v>
      </c>
      <c r="AO163" s="2">
        <v>2.23</v>
      </c>
      <c r="AP163" s="2">
        <v>2.4009999999999998</v>
      </c>
      <c r="AQ163" s="2">
        <v>2.56</v>
      </c>
      <c r="AR163" s="2">
        <v>2.73</v>
      </c>
      <c r="AS163" s="2">
        <v>2.91</v>
      </c>
      <c r="AT163" s="6">
        <v>2009</v>
      </c>
      <c r="AV163" s="104">
        <f t="shared" ref="AV163:AV185" si="21">AM163/$AM$187</f>
        <v>2.9735474963867033E-5</v>
      </c>
      <c r="AX163" s="23" t="s">
        <v>209</v>
      </c>
      <c r="AY163" s="83">
        <f t="shared" si="19"/>
        <v>3.1309999999999998</v>
      </c>
      <c r="AZ163" s="25">
        <f t="shared" si="20"/>
        <v>1.0607899378433337E-3</v>
      </c>
    </row>
    <row r="164" spans="1:52" ht="12" customHeight="1">
      <c r="A164" t="s">
        <v>219</v>
      </c>
      <c r="H164" s="93">
        <v>0.17199999999999999</v>
      </c>
      <c r="I164" s="93">
        <v>0.17899999999999999</v>
      </c>
      <c r="J164" s="93">
        <v>0.17899999999999999</v>
      </c>
      <c r="K164" s="93">
        <v>0.189</v>
      </c>
      <c r="L164" s="93">
        <v>0.21099999999999999</v>
      </c>
      <c r="M164" s="93">
        <v>0.20899999999999999</v>
      </c>
      <c r="N164" s="93">
        <v>0.22800000000000001</v>
      </c>
      <c r="O164" s="93">
        <v>0.26700000000000002</v>
      </c>
      <c r="P164" s="93">
        <v>0.315</v>
      </c>
      <c r="Q164" s="93">
        <v>0.36299999999999999</v>
      </c>
      <c r="R164" s="93">
        <v>0.41199999999999998</v>
      </c>
      <c r="S164" s="93">
        <v>0.44500000000000001</v>
      </c>
      <c r="T164" s="93">
        <v>0.51800000000000002</v>
      </c>
      <c r="U164" s="93">
        <v>0.56000000000000005</v>
      </c>
      <c r="V164" s="93">
        <v>0.58099999999999996</v>
      </c>
      <c r="W164" s="93">
        <v>0.62</v>
      </c>
      <c r="X164" s="93">
        <v>0.64100000000000001</v>
      </c>
      <c r="Y164" s="93">
        <v>0.65400000000000003</v>
      </c>
      <c r="Z164" s="93">
        <v>0.68899999999999995</v>
      </c>
      <c r="AA164" s="93">
        <v>0.73199999999999998</v>
      </c>
      <c r="AB164" s="93">
        <v>0.83199999999999996</v>
      </c>
      <c r="AC164" s="93">
        <v>0.872</v>
      </c>
      <c r="AD164" s="93">
        <v>0.93300000000000005</v>
      </c>
      <c r="AE164" s="93">
        <v>0.98799999999999999</v>
      </c>
      <c r="AF164" s="93">
        <v>1.056</v>
      </c>
      <c r="AG164" s="93">
        <v>1.115</v>
      </c>
      <c r="AH164" s="93">
        <v>1.2130000000000001</v>
      </c>
      <c r="AI164" s="93">
        <v>1.2769999999999999</v>
      </c>
      <c r="AJ164" s="93">
        <v>1.359</v>
      </c>
      <c r="AK164" s="93">
        <v>1.351</v>
      </c>
      <c r="AL164" s="131">
        <v>1.431</v>
      </c>
      <c r="AM164" s="2">
        <v>1.3959999999999999</v>
      </c>
      <c r="AN164" s="2">
        <v>1.468</v>
      </c>
      <c r="AO164" s="2">
        <v>1.542</v>
      </c>
      <c r="AP164" s="2">
        <v>1.62</v>
      </c>
      <c r="AQ164" s="2">
        <v>1.702</v>
      </c>
      <c r="AR164" s="2">
        <v>1.788</v>
      </c>
      <c r="AS164" s="2">
        <v>1.879</v>
      </c>
      <c r="AT164" s="6">
        <v>2009</v>
      </c>
      <c r="AV164" s="104">
        <f t="shared" si="21"/>
        <v>2.2198247620084691E-5</v>
      </c>
      <c r="AX164" s="23" t="s">
        <v>210</v>
      </c>
      <c r="AY164" s="83">
        <f t="shared" si="19"/>
        <v>3.194</v>
      </c>
      <c r="AZ164" s="25">
        <f t="shared" si="20"/>
        <v>1.0821344814664988E-3</v>
      </c>
    </row>
    <row r="165" spans="1:52" ht="12" customHeight="1">
      <c r="A165" t="s">
        <v>220</v>
      </c>
      <c r="H165" s="93">
        <v>0.13800000000000001</v>
      </c>
      <c r="I165" s="93">
        <v>0.14899999999999999</v>
      </c>
      <c r="J165" s="93">
        <v>0.152</v>
      </c>
      <c r="K165" s="93">
        <v>0.16900000000000001</v>
      </c>
      <c r="L165" s="93">
        <v>0.17199999999999999</v>
      </c>
      <c r="M165" s="93">
        <v>0.17599999999999999</v>
      </c>
      <c r="N165" s="93">
        <v>0.20499999999999999</v>
      </c>
      <c r="O165" s="93">
        <v>0.25700000000000001</v>
      </c>
      <c r="P165" s="93">
        <v>0.28399999999999997</v>
      </c>
      <c r="Q165" s="93">
        <v>0.27900000000000003</v>
      </c>
      <c r="R165" s="93">
        <v>0.30399999999999999</v>
      </c>
      <c r="S165" s="93">
        <v>0.253</v>
      </c>
      <c r="T165" s="93">
        <v>0.254</v>
      </c>
      <c r="U165" s="93">
        <v>0.23799999999999999</v>
      </c>
      <c r="V165" s="93">
        <v>0.27500000000000002</v>
      </c>
      <c r="W165" s="93">
        <v>0.307</v>
      </c>
      <c r="X165" s="93">
        <v>0.32100000000000001</v>
      </c>
      <c r="Y165" s="93">
        <v>0.373</v>
      </c>
      <c r="Z165" s="93">
        <v>0.38400000000000001</v>
      </c>
      <c r="AA165" s="93">
        <v>0.42599999999999999</v>
      </c>
      <c r="AB165" s="93">
        <v>0.439</v>
      </c>
      <c r="AC165" s="93">
        <v>0.47699999999999998</v>
      </c>
      <c r="AD165" s="93">
        <v>0.53500000000000003</v>
      </c>
      <c r="AE165" s="93">
        <v>0.61099999999999999</v>
      </c>
      <c r="AF165" s="93">
        <v>0.69</v>
      </c>
      <c r="AG165" s="93">
        <v>0.81899999999999995</v>
      </c>
      <c r="AH165" s="93">
        <v>0.89800000000000002</v>
      </c>
      <c r="AI165" s="93">
        <v>1.196</v>
      </c>
      <c r="AJ165" s="93">
        <v>1.2410000000000001</v>
      </c>
      <c r="AK165" s="93">
        <v>1.2969999999999999</v>
      </c>
      <c r="AL165" s="131">
        <v>1.397</v>
      </c>
      <c r="AM165" s="2">
        <v>1.4119999999999999</v>
      </c>
      <c r="AN165" s="2">
        <v>1.4830000000000001</v>
      </c>
      <c r="AO165" s="2">
        <v>1.5740000000000001</v>
      </c>
      <c r="AP165" s="2">
        <v>1.6919999999999999</v>
      </c>
      <c r="AQ165" s="2">
        <v>1.8520000000000001</v>
      </c>
      <c r="AR165" s="2">
        <v>1.976</v>
      </c>
      <c r="AS165" s="2">
        <v>2.351</v>
      </c>
      <c r="AT165" s="6">
        <v>0</v>
      </c>
      <c r="AV165" s="104">
        <f t="shared" si="21"/>
        <v>2.2452668796246121E-5</v>
      </c>
      <c r="AX165" s="23" t="s">
        <v>211</v>
      </c>
      <c r="AY165" s="83">
        <f t="shared" si="19"/>
        <v>2.117</v>
      </c>
      <c r="AZ165" s="25">
        <f t="shared" si="20"/>
        <v>7.1724442619429494E-4</v>
      </c>
    </row>
    <row r="166" spans="1:52" ht="12" customHeight="1">
      <c r="A166" t="s">
        <v>221</v>
      </c>
      <c r="H166" s="93" t="s">
        <v>241</v>
      </c>
      <c r="I166" s="93" t="s">
        <v>241</v>
      </c>
      <c r="J166" s="93" t="s">
        <v>241</v>
      </c>
      <c r="K166" s="93" t="s">
        <v>241</v>
      </c>
      <c r="L166" s="93" t="s">
        <v>241</v>
      </c>
      <c r="M166" s="93" t="s">
        <v>241</v>
      </c>
      <c r="N166" s="93" t="s">
        <v>241</v>
      </c>
      <c r="O166" s="93" t="s">
        <v>241</v>
      </c>
      <c r="P166" s="93" t="s">
        <v>241</v>
      </c>
      <c r="Q166" s="93" t="s">
        <v>241</v>
      </c>
      <c r="R166" s="93" t="s">
        <v>241</v>
      </c>
      <c r="S166" s="93">
        <v>0.46200000000000002</v>
      </c>
      <c r="T166" s="93">
        <v>0.47799999999999998</v>
      </c>
      <c r="U166" s="93">
        <v>0.46600000000000003</v>
      </c>
      <c r="V166" s="93">
        <v>0.49199999999999999</v>
      </c>
      <c r="W166" s="93">
        <v>0.498</v>
      </c>
      <c r="X166" s="93">
        <v>0.49399999999999999</v>
      </c>
      <c r="Y166" s="93">
        <v>0.503</v>
      </c>
      <c r="Z166" s="93">
        <v>0.51400000000000001</v>
      </c>
      <c r="AA166" s="93">
        <v>0.54100000000000004</v>
      </c>
      <c r="AB166" s="93">
        <v>0.55600000000000005</v>
      </c>
      <c r="AC166" s="93">
        <v>0.57699999999999996</v>
      </c>
      <c r="AD166" s="93">
        <v>0.59599999999999997</v>
      </c>
      <c r="AE166" s="93">
        <v>0.628</v>
      </c>
      <c r="AF166" s="93">
        <v>0.66600000000000004</v>
      </c>
      <c r="AG166" s="93">
        <v>0.70899999999999996</v>
      </c>
      <c r="AH166" s="93">
        <v>0.76900000000000002</v>
      </c>
      <c r="AI166" s="93">
        <v>0.84799999999999998</v>
      </c>
      <c r="AJ166" s="93">
        <v>0.98299999999999998</v>
      </c>
      <c r="AK166" s="93">
        <v>1.0489999999999999</v>
      </c>
      <c r="AL166" s="131">
        <v>1.139</v>
      </c>
      <c r="AM166" s="2">
        <v>1.1399999999999999</v>
      </c>
      <c r="AN166" s="2">
        <v>1.25</v>
      </c>
      <c r="AO166" s="2">
        <v>1.351</v>
      </c>
      <c r="AP166" s="2">
        <v>1.4650000000000001</v>
      </c>
      <c r="AQ166" s="2">
        <v>1.589</v>
      </c>
      <c r="AR166" s="2">
        <v>1.7250000000000001</v>
      </c>
      <c r="AS166" s="2">
        <v>1.87</v>
      </c>
      <c r="AT166" s="6">
        <v>1999</v>
      </c>
      <c r="AV166" s="104">
        <f t="shared" si="21"/>
        <v>1.8127508801501824E-5</v>
      </c>
      <c r="AX166" s="23" t="s">
        <v>212</v>
      </c>
      <c r="AY166" s="83">
        <f t="shared" si="19"/>
        <v>2.2149999999999999</v>
      </c>
      <c r="AZ166" s="25">
        <f t="shared" si="20"/>
        <v>7.5044704960810734E-4</v>
      </c>
    </row>
    <row r="167" spans="1:52" ht="12" customHeight="1">
      <c r="A167" t="s">
        <v>222</v>
      </c>
      <c r="H167" s="93">
        <v>0.11</v>
      </c>
      <c r="I167" s="93">
        <v>0.125</v>
      </c>
      <c r="J167" s="93">
        <v>0.13800000000000001</v>
      </c>
      <c r="K167" s="93">
        <v>0.153</v>
      </c>
      <c r="L167" s="93">
        <v>0.17399999999999999</v>
      </c>
      <c r="M167" s="93">
        <v>0.20200000000000001</v>
      </c>
      <c r="N167" s="93">
        <v>0.246</v>
      </c>
      <c r="O167" s="93">
        <v>0.28699999999999998</v>
      </c>
      <c r="P167" s="93">
        <v>0.33900000000000002</v>
      </c>
      <c r="Q167" s="93">
        <v>0.374</v>
      </c>
      <c r="R167" s="93">
        <v>0.39200000000000002</v>
      </c>
      <c r="S167" s="93">
        <v>0.41099999999999998</v>
      </c>
      <c r="T167" s="93">
        <v>0.42599999999999999</v>
      </c>
      <c r="U167" s="93">
        <v>0.45600000000000002</v>
      </c>
      <c r="V167" s="93">
        <v>0.501</v>
      </c>
      <c r="W167" s="93">
        <v>0.49399999999999999</v>
      </c>
      <c r="X167" s="93">
        <v>0.54100000000000004</v>
      </c>
      <c r="Y167" s="93">
        <v>0.57999999999999996</v>
      </c>
      <c r="Z167" s="93">
        <v>0.621</v>
      </c>
      <c r="AA167" s="93">
        <v>0.65200000000000002</v>
      </c>
      <c r="AB167" s="93">
        <v>0.67800000000000005</v>
      </c>
      <c r="AC167" s="93">
        <v>0.71</v>
      </c>
      <c r="AD167" s="93">
        <v>0.71799999999999997</v>
      </c>
      <c r="AE167" s="93">
        <v>0.754</v>
      </c>
      <c r="AF167" s="93">
        <v>0.81899999999999995</v>
      </c>
      <c r="AG167" s="93">
        <v>0.86699999999999999</v>
      </c>
      <c r="AH167" s="93">
        <v>1.0109999999999999</v>
      </c>
      <c r="AI167" s="93">
        <v>1.155</v>
      </c>
      <c r="AJ167" s="93">
        <v>1.2030000000000001</v>
      </c>
      <c r="AK167" s="93">
        <v>1.1180000000000001</v>
      </c>
      <c r="AL167" s="131">
        <v>1.099</v>
      </c>
      <c r="AM167" s="2">
        <v>1.105</v>
      </c>
      <c r="AN167" s="2">
        <v>1.1739999999999999</v>
      </c>
      <c r="AO167" s="2">
        <v>1.2310000000000001</v>
      </c>
      <c r="AP167" s="2">
        <v>1.304</v>
      </c>
      <c r="AQ167" s="2">
        <v>1.3839999999999999</v>
      </c>
      <c r="AR167" s="2">
        <v>1.472</v>
      </c>
      <c r="AS167" s="2">
        <v>1.569</v>
      </c>
      <c r="AT167" s="6">
        <v>2009</v>
      </c>
      <c r="AV167" s="104">
        <f t="shared" si="21"/>
        <v>1.7570962478648701E-5</v>
      </c>
      <c r="AX167" s="23" t="s">
        <v>213</v>
      </c>
      <c r="AY167" s="83">
        <f t="shared" si="19"/>
        <v>2.0179999999999998</v>
      </c>
      <c r="AZ167" s="25">
        <f t="shared" si="20"/>
        <v>6.8370300050074964E-4</v>
      </c>
    </row>
    <row r="168" spans="1:52" ht="12" customHeight="1">
      <c r="A168" t="s">
        <v>223</v>
      </c>
      <c r="H168" s="93">
        <v>0.36399999999999999</v>
      </c>
      <c r="I168" s="93">
        <v>0.39300000000000002</v>
      </c>
      <c r="J168" s="93">
        <v>0.34599999999999997</v>
      </c>
      <c r="K168" s="93">
        <v>0.35299999999999998</v>
      </c>
      <c r="L168" s="93">
        <v>0.30299999999999999</v>
      </c>
      <c r="M168" s="93">
        <v>0.27600000000000002</v>
      </c>
      <c r="N168" s="93">
        <v>0.31</v>
      </c>
      <c r="O168" s="93">
        <v>0.29399999999999998</v>
      </c>
      <c r="P168" s="93">
        <v>0.35</v>
      </c>
      <c r="Q168" s="93">
        <v>0.39900000000000002</v>
      </c>
      <c r="R168" s="93">
        <v>0.42</v>
      </c>
      <c r="S168" s="93">
        <v>0.505</v>
      </c>
      <c r="T168" s="93">
        <v>0.48099999999999998</v>
      </c>
      <c r="U168" s="93">
        <v>0.54200000000000004</v>
      </c>
      <c r="V168" s="93">
        <v>0.52900000000000003</v>
      </c>
      <c r="W168" s="93">
        <v>0.55100000000000005</v>
      </c>
      <c r="X168" s="93">
        <v>0.57799999999999996</v>
      </c>
      <c r="Y168" s="93">
        <v>0.59099999999999997</v>
      </c>
      <c r="Z168" s="93">
        <v>0.60699999999999998</v>
      </c>
      <c r="AA168" s="93">
        <v>0.623</v>
      </c>
      <c r="AB168" s="93">
        <v>0.61</v>
      </c>
      <c r="AC168" s="93">
        <v>0.60399999999999998</v>
      </c>
      <c r="AD168" s="93">
        <v>0.53900000000000003</v>
      </c>
      <c r="AE168" s="93">
        <v>0.53300000000000003</v>
      </c>
      <c r="AF168" s="93">
        <v>0.57899999999999996</v>
      </c>
      <c r="AG168" s="93">
        <v>0.63600000000000001</v>
      </c>
      <c r="AH168" s="93">
        <v>0.66700000000000004</v>
      </c>
      <c r="AI168" s="93">
        <v>0.83299999999999996</v>
      </c>
      <c r="AJ168" s="93">
        <v>1.0349999999999999</v>
      </c>
      <c r="AK168" s="93">
        <v>0.98299999999999998</v>
      </c>
      <c r="AL168" s="131">
        <v>1.04</v>
      </c>
      <c r="AM168" s="2">
        <v>1.0669999999999999</v>
      </c>
      <c r="AN168" s="2">
        <v>1.1439999999999999</v>
      </c>
      <c r="AO168" s="2">
        <v>1.212</v>
      </c>
      <c r="AP168" s="2">
        <v>1.2929999999999999</v>
      </c>
      <c r="AQ168" s="2">
        <v>1.38</v>
      </c>
      <c r="AR168" s="2">
        <v>1.476</v>
      </c>
      <c r="AS168" s="2">
        <v>1.59</v>
      </c>
      <c r="AT168" s="6">
        <v>2009</v>
      </c>
      <c r="AV168" s="104">
        <f t="shared" si="21"/>
        <v>1.6966712185265304E-5</v>
      </c>
      <c r="AX168" s="23" t="s">
        <v>214</v>
      </c>
      <c r="AY168" s="83">
        <f t="shared" si="19"/>
        <v>1.905</v>
      </c>
      <c r="AZ168" s="25">
        <f t="shared" si="20"/>
        <v>6.454183428909456E-4</v>
      </c>
    </row>
    <row r="169" spans="1:52" ht="12" customHeight="1">
      <c r="A169" t="s">
        <v>224</v>
      </c>
      <c r="H169" s="93">
        <v>0.13300000000000001</v>
      </c>
      <c r="I169" s="93">
        <v>0.152</v>
      </c>
      <c r="J169" s="93">
        <v>0.14399999999999999</v>
      </c>
      <c r="K169" s="93">
        <v>0.155</v>
      </c>
      <c r="L169" s="93">
        <v>0.19700000000000001</v>
      </c>
      <c r="M169" s="93">
        <v>0.223</v>
      </c>
      <c r="N169" s="93">
        <v>0.27</v>
      </c>
      <c r="O169" s="93">
        <v>0.29599999999999999</v>
      </c>
      <c r="P169" s="93">
        <v>0.33700000000000002</v>
      </c>
      <c r="Q169" s="93">
        <v>0.38200000000000001</v>
      </c>
      <c r="R169" s="93">
        <v>0.41599999999999998</v>
      </c>
      <c r="S169" s="93">
        <v>0.44700000000000001</v>
      </c>
      <c r="T169" s="93">
        <v>0.496</v>
      </c>
      <c r="U169" s="93">
        <v>0.498</v>
      </c>
      <c r="V169" s="93">
        <v>0.51800000000000002</v>
      </c>
      <c r="W169" s="93">
        <v>0.55300000000000005</v>
      </c>
      <c r="X169" s="93">
        <v>0.56799999999999995</v>
      </c>
      <c r="Y169" s="93">
        <v>0.57799999999999996</v>
      </c>
      <c r="Z169" s="93">
        <v>0.65800000000000003</v>
      </c>
      <c r="AA169" s="93">
        <v>0.69199999999999995</v>
      </c>
      <c r="AB169" s="93">
        <v>0.70799999999999996</v>
      </c>
      <c r="AC169" s="93">
        <v>0.68700000000000006</v>
      </c>
      <c r="AD169" s="93">
        <v>0.70499999999999996</v>
      </c>
      <c r="AE169" s="93">
        <v>0.748</v>
      </c>
      <c r="AF169" s="93">
        <v>0.80100000000000005</v>
      </c>
      <c r="AG169" s="93">
        <v>0.879</v>
      </c>
      <c r="AH169" s="93">
        <v>0.93300000000000005</v>
      </c>
      <c r="AI169" s="93">
        <v>0.96</v>
      </c>
      <c r="AJ169" s="93">
        <v>0.996</v>
      </c>
      <c r="AK169" s="93">
        <v>0.95899999999999996</v>
      </c>
      <c r="AL169" s="131">
        <v>1</v>
      </c>
      <c r="AM169" s="2">
        <v>0.98499999999999999</v>
      </c>
      <c r="AN169" s="2">
        <v>1.04</v>
      </c>
      <c r="AO169" s="2">
        <v>1.107</v>
      </c>
      <c r="AP169" s="2">
        <v>1.1579999999999999</v>
      </c>
      <c r="AQ169" s="2">
        <v>1.214</v>
      </c>
      <c r="AR169" s="2">
        <v>1.272</v>
      </c>
      <c r="AS169" s="2">
        <v>1.3360000000000001</v>
      </c>
      <c r="AT169" s="6">
        <v>2009</v>
      </c>
      <c r="AV169" s="104">
        <f t="shared" si="21"/>
        <v>1.5662803657437981E-5</v>
      </c>
      <c r="AX169" s="23" t="s">
        <v>215</v>
      </c>
      <c r="AY169" s="83">
        <f t="shared" si="19"/>
        <v>2.1269999999999998</v>
      </c>
      <c r="AZ169" s="25">
        <f t="shared" si="20"/>
        <v>7.2063244899162266E-4</v>
      </c>
    </row>
    <row r="170" spans="1:52" ht="12" customHeight="1">
      <c r="A170" t="s">
        <v>225</v>
      </c>
      <c r="H170" s="93" t="s">
        <v>241</v>
      </c>
      <c r="I170" s="93" t="s">
        <v>241</v>
      </c>
      <c r="J170" s="93" t="s">
        <v>241</v>
      </c>
      <c r="K170" s="93" t="s">
        <v>241</v>
      </c>
      <c r="L170" s="93" t="s">
        <v>241</v>
      </c>
      <c r="M170" s="93" t="s">
        <v>241</v>
      </c>
      <c r="N170" s="93" t="s">
        <v>241</v>
      </c>
      <c r="O170" s="93" t="s">
        <v>241</v>
      </c>
      <c r="P170" s="93" t="s">
        <v>241</v>
      </c>
      <c r="Q170" s="93" t="s">
        <v>241</v>
      </c>
      <c r="R170" s="93" t="s">
        <v>241</v>
      </c>
      <c r="S170" s="93" t="s">
        <v>241</v>
      </c>
      <c r="T170" s="93" t="s">
        <v>241</v>
      </c>
      <c r="U170" s="93" t="s">
        <v>241</v>
      </c>
      <c r="V170" s="93" t="s">
        <v>241</v>
      </c>
      <c r="W170" s="93" t="s">
        <v>241</v>
      </c>
      <c r="X170" s="93" t="s">
        <v>241</v>
      </c>
      <c r="Y170" s="93" t="s">
        <v>241</v>
      </c>
      <c r="Z170" s="93" t="s">
        <v>241</v>
      </c>
      <c r="AA170" s="93" t="s">
        <v>241</v>
      </c>
      <c r="AB170" s="93">
        <v>0.52900000000000003</v>
      </c>
      <c r="AC170" s="93">
        <v>0.51400000000000001</v>
      </c>
      <c r="AD170" s="93">
        <v>0.53600000000000003</v>
      </c>
      <c r="AE170" s="93">
        <v>0.40899999999999997</v>
      </c>
      <c r="AF170" s="93">
        <v>0.46700000000000003</v>
      </c>
      <c r="AG170" s="93">
        <v>0.54200000000000004</v>
      </c>
      <c r="AH170" s="93">
        <v>0.60399999999999998</v>
      </c>
      <c r="AI170" s="93">
        <v>0.74</v>
      </c>
      <c r="AJ170" s="93">
        <v>0.85099999999999998</v>
      </c>
      <c r="AK170" s="93">
        <v>0.879</v>
      </c>
      <c r="AL170" s="131">
        <v>0.97699999999999998</v>
      </c>
      <c r="AM170" s="2">
        <v>0.97399999999999998</v>
      </c>
      <c r="AN170" s="2">
        <v>1.1599999999999999</v>
      </c>
      <c r="AO170" s="2">
        <v>1.327</v>
      </c>
      <c r="AP170" s="2">
        <v>1.423</v>
      </c>
      <c r="AQ170" s="2">
        <v>1.4670000000000001</v>
      </c>
      <c r="AR170" s="2">
        <v>1.63</v>
      </c>
      <c r="AS170" s="2">
        <v>1.673</v>
      </c>
      <c r="AT170" s="6">
        <v>2009</v>
      </c>
      <c r="AV170" s="104">
        <f t="shared" si="21"/>
        <v>1.5487889098826998E-5</v>
      </c>
      <c r="AX170" s="23" t="s">
        <v>216</v>
      </c>
      <c r="AY170" s="83">
        <f t="shared" si="19"/>
        <v>1.651</v>
      </c>
      <c r="AZ170" s="25">
        <f t="shared" si="20"/>
        <v>5.5936256383881959E-4</v>
      </c>
    </row>
    <row r="171" spans="1:52" ht="12" customHeight="1">
      <c r="A171" t="s">
        <v>226</v>
      </c>
      <c r="H171" s="93">
        <v>0.14699999999999999</v>
      </c>
      <c r="I171" s="93">
        <v>0.154</v>
      </c>
      <c r="J171" s="93">
        <v>0.14799999999999999</v>
      </c>
      <c r="K171" s="93">
        <v>0.14699999999999999</v>
      </c>
      <c r="L171" s="93">
        <v>0.151</v>
      </c>
      <c r="M171" s="93">
        <v>0.16900000000000001</v>
      </c>
      <c r="N171" s="93">
        <v>0.20799999999999999</v>
      </c>
      <c r="O171" s="93">
        <v>0.249</v>
      </c>
      <c r="P171" s="93">
        <v>0.28399999999999997</v>
      </c>
      <c r="Q171" s="93">
        <v>0.30499999999999999</v>
      </c>
      <c r="R171" s="93">
        <v>0.36899999999999999</v>
      </c>
      <c r="S171" s="93">
        <v>0.374</v>
      </c>
      <c r="T171" s="93">
        <v>0.434</v>
      </c>
      <c r="U171" s="93">
        <v>0.47399999999999998</v>
      </c>
      <c r="V171" s="93">
        <v>0.48599999999999999</v>
      </c>
      <c r="W171" s="93">
        <v>0.50800000000000001</v>
      </c>
      <c r="X171" s="93">
        <v>0.503</v>
      </c>
      <c r="Y171" s="93">
        <v>0.56299999999999994</v>
      </c>
      <c r="Z171" s="93">
        <v>0.60799999999999998</v>
      </c>
      <c r="AA171" s="93">
        <v>0.623</v>
      </c>
      <c r="AB171" s="93">
        <v>0.61499999999999999</v>
      </c>
      <c r="AC171" s="93">
        <v>0.622</v>
      </c>
      <c r="AD171" s="93">
        <v>0.69799999999999995</v>
      </c>
      <c r="AE171" s="93">
        <v>0.70599999999999996</v>
      </c>
      <c r="AF171" s="93">
        <v>0.86499999999999999</v>
      </c>
      <c r="AG171" s="93">
        <v>0.92800000000000005</v>
      </c>
      <c r="AH171" s="93">
        <v>1.0149999999999999</v>
      </c>
      <c r="AI171" s="93">
        <v>1.018</v>
      </c>
      <c r="AJ171" s="93">
        <v>0.91600000000000004</v>
      </c>
      <c r="AK171" s="93">
        <v>0.79</v>
      </c>
      <c r="AL171" s="131">
        <v>0.91900000000000004</v>
      </c>
      <c r="AM171" s="2">
        <v>0.93600000000000005</v>
      </c>
      <c r="AN171" s="2">
        <v>0.96499999999999997</v>
      </c>
      <c r="AO171" s="2">
        <v>1.008</v>
      </c>
      <c r="AP171" s="2">
        <v>1.0740000000000001</v>
      </c>
      <c r="AQ171" s="2">
        <v>1.1519999999999999</v>
      </c>
      <c r="AR171" s="2">
        <v>1.234</v>
      </c>
      <c r="AS171" s="2">
        <v>1.321</v>
      </c>
      <c r="AT171" s="6">
        <v>2009</v>
      </c>
      <c r="AV171" s="104">
        <f t="shared" si="21"/>
        <v>1.4883638805443606E-5</v>
      </c>
      <c r="AX171" s="23" t="s">
        <v>217</v>
      </c>
      <c r="AY171" s="83">
        <f t="shared" si="19"/>
        <v>1.4890000000000001</v>
      </c>
      <c r="AZ171" s="25">
        <f t="shared" si="20"/>
        <v>5.0447659452210929E-4</v>
      </c>
    </row>
    <row r="172" spans="1:52" ht="12" customHeight="1">
      <c r="A172" t="s">
        <v>227</v>
      </c>
      <c r="H172" s="93">
        <v>0.23300000000000001</v>
      </c>
      <c r="I172" s="93">
        <v>0.29899999999999999</v>
      </c>
      <c r="J172" s="93">
        <v>0.34</v>
      </c>
      <c r="K172" s="93">
        <v>0.38300000000000001</v>
      </c>
      <c r="L172" s="93">
        <v>0.26600000000000001</v>
      </c>
      <c r="M172" s="93">
        <v>0.39100000000000001</v>
      </c>
      <c r="N172" s="93">
        <v>0.38200000000000001</v>
      </c>
      <c r="O172" s="93">
        <v>0.32300000000000001</v>
      </c>
      <c r="P172" s="93">
        <v>0.30099999999999999</v>
      </c>
      <c r="Q172" s="93">
        <v>0.36199999999999999</v>
      </c>
      <c r="R172" s="93">
        <v>0.44</v>
      </c>
      <c r="S172" s="93">
        <v>0.43099999999999999</v>
      </c>
      <c r="T172" s="93">
        <v>0.38100000000000001</v>
      </c>
      <c r="U172" s="93">
        <v>0.39800000000000002</v>
      </c>
      <c r="V172" s="93">
        <v>0.39600000000000002</v>
      </c>
      <c r="W172" s="93">
        <v>0.752</v>
      </c>
      <c r="X172" s="93">
        <v>0.84199999999999997</v>
      </c>
      <c r="Y172" s="93">
        <v>0.52500000000000002</v>
      </c>
      <c r="Z172" s="93">
        <v>0.39400000000000002</v>
      </c>
      <c r="AA172" s="93">
        <v>0.40100000000000002</v>
      </c>
      <c r="AB172" s="93">
        <v>0.36299999999999999</v>
      </c>
      <c r="AC172" s="93">
        <v>0.38500000000000001</v>
      </c>
      <c r="AD172" s="93">
        <v>0.40799999999999997</v>
      </c>
      <c r="AE172" s="93">
        <v>0.46600000000000003</v>
      </c>
      <c r="AF172" s="93">
        <v>0.52300000000000002</v>
      </c>
      <c r="AG172" s="93">
        <v>0.57399999999999995</v>
      </c>
      <c r="AH172" s="93">
        <v>0.57899999999999996</v>
      </c>
      <c r="AI172" s="93">
        <v>0.69199999999999995</v>
      </c>
      <c r="AJ172" s="93">
        <v>0.84699999999999998</v>
      </c>
      <c r="AK172" s="93">
        <v>0.83499999999999996</v>
      </c>
      <c r="AL172" s="131">
        <v>0.82499999999999996</v>
      </c>
      <c r="AM172" s="2">
        <v>0.83699999999999997</v>
      </c>
      <c r="AN172" s="2">
        <v>0.90400000000000003</v>
      </c>
      <c r="AO172" s="2">
        <v>0.96099999999999997</v>
      </c>
      <c r="AP172" s="2">
        <v>1.014</v>
      </c>
      <c r="AQ172" s="2">
        <v>1.0740000000000001</v>
      </c>
      <c r="AR172" s="2">
        <v>1.1459999999999999</v>
      </c>
      <c r="AS172" s="2">
        <v>1.224</v>
      </c>
      <c r="AT172" s="6">
        <v>2009</v>
      </c>
      <c r="AV172" s="104">
        <f t="shared" si="21"/>
        <v>1.3309407777944762E-5</v>
      </c>
      <c r="AX172" s="23" t="s">
        <v>218</v>
      </c>
      <c r="AY172" s="83">
        <f t="shared" si="19"/>
        <v>1.87</v>
      </c>
      <c r="AZ172" s="25">
        <f t="shared" si="20"/>
        <v>6.3356026310029841E-4</v>
      </c>
    </row>
    <row r="173" spans="1:52" ht="12" customHeight="1">
      <c r="A173" t="s">
        <v>228</v>
      </c>
      <c r="H173" s="93">
        <v>0.121</v>
      </c>
      <c r="I173" s="93">
        <v>0.114</v>
      </c>
      <c r="J173" s="93">
        <v>0.114</v>
      </c>
      <c r="K173" s="93">
        <v>0.11700000000000001</v>
      </c>
      <c r="L173" s="93">
        <v>0.14399999999999999</v>
      </c>
      <c r="M173" s="93">
        <v>0.13200000000000001</v>
      </c>
      <c r="N173" s="93">
        <v>0.128</v>
      </c>
      <c r="O173" s="93">
        <v>0.13900000000000001</v>
      </c>
      <c r="P173" s="93">
        <v>0.158</v>
      </c>
      <c r="Q173" s="93">
        <v>0.154</v>
      </c>
      <c r="R173" s="93">
        <v>0.16900000000000001</v>
      </c>
      <c r="S173" s="93">
        <v>0.20100000000000001</v>
      </c>
      <c r="T173" s="93">
        <v>0.20899999999999999</v>
      </c>
      <c r="U173" s="93">
        <v>0.2</v>
      </c>
      <c r="V173" s="93">
        <v>0.23400000000000001</v>
      </c>
      <c r="W173" s="93">
        <v>0.249</v>
      </c>
      <c r="X173" s="93">
        <v>0.26100000000000001</v>
      </c>
      <c r="Y173" s="93">
        <v>0.27300000000000002</v>
      </c>
      <c r="Z173" s="93">
        <v>0.26200000000000001</v>
      </c>
      <c r="AA173" s="93">
        <v>0.26800000000000002</v>
      </c>
      <c r="AB173" s="93">
        <v>0.27200000000000002</v>
      </c>
      <c r="AC173" s="93">
        <v>0.25800000000000001</v>
      </c>
      <c r="AD173" s="93">
        <v>0.26200000000000001</v>
      </c>
      <c r="AE173" s="93">
        <v>0.313</v>
      </c>
      <c r="AF173" s="93">
        <v>0.36399999999999999</v>
      </c>
      <c r="AG173" s="93">
        <v>0.39300000000000002</v>
      </c>
      <c r="AH173" s="93">
        <v>0.438</v>
      </c>
      <c r="AI173" s="93">
        <v>0.52800000000000002</v>
      </c>
      <c r="AJ173" s="93">
        <v>0.59299999999999997</v>
      </c>
      <c r="AK173" s="93">
        <v>0.59</v>
      </c>
      <c r="AL173" s="131">
        <v>0.72099999999999997</v>
      </c>
      <c r="AM173" s="2">
        <v>0.69299999999999995</v>
      </c>
      <c r="AN173" s="2">
        <v>0.76700000000000002</v>
      </c>
      <c r="AO173" s="2">
        <v>0.82799999999999996</v>
      </c>
      <c r="AP173" s="2">
        <v>0.88800000000000001</v>
      </c>
      <c r="AQ173" s="2">
        <v>0.95099999999999996</v>
      </c>
      <c r="AR173" s="2">
        <v>1.0189999999999999</v>
      </c>
      <c r="AS173" s="2">
        <v>1.091</v>
      </c>
      <c r="AT173" s="6">
        <v>2009</v>
      </c>
      <c r="AV173" s="104">
        <f t="shared" si="21"/>
        <v>1.1019617192491898E-5</v>
      </c>
      <c r="AX173" s="23" t="s">
        <v>219</v>
      </c>
      <c r="AY173" s="83">
        <f t="shared" si="19"/>
        <v>1.3959999999999999</v>
      </c>
      <c r="AZ173" s="25">
        <f t="shared" si="20"/>
        <v>4.7296798250696064E-4</v>
      </c>
    </row>
    <row r="174" spans="1:52" ht="12" customHeight="1">
      <c r="A174" t="s">
        <v>229</v>
      </c>
      <c r="H174" s="93">
        <v>0.184</v>
      </c>
      <c r="I174" s="93">
        <v>0.19500000000000001</v>
      </c>
      <c r="J174" s="93">
        <v>0.19400000000000001</v>
      </c>
      <c r="K174" s="93">
        <v>0.183</v>
      </c>
      <c r="L174" s="93">
        <v>0.183</v>
      </c>
      <c r="M174" s="93">
        <v>0.16700000000000001</v>
      </c>
      <c r="N174" s="93">
        <v>0.14899999999999999</v>
      </c>
      <c r="O174" s="93">
        <v>0.156</v>
      </c>
      <c r="P174" s="93">
        <v>0.17799999999999999</v>
      </c>
      <c r="Q174" s="93">
        <v>0.17399999999999999</v>
      </c>
      <c r="R174" s="93">
        <v>0.217</v>
      </c>
      <c r="S174" s="93">
        <v>0.22900000000000001</v>
      </c>
      <c r="T174" s="93">
        <v>0.27100000000000002</v>
      </c>
      <c r="U174" s="93">
        <v>0.30299999999999999</v>
      </c>
      <c r="V174" s="93">
        <v>0.378</v>
      </c>
      <c r="W174" s="93">
        <v>0.44</v>
      </c>
      <c r="X174" s="93">
        <v>0.48799999999999999</v>
      </c>
      <c r="Y174" s="93">
        <v>0.51500000000000001</v>
      </c>
      <c r="Z174" s="93">
        <v>0.442</v>
      </c>
      <c r="AA174" s="93">
        <v>0.47</v>
      </c>
      <c r="AB174" s="93">
        <v>0.4</v>
      </c>
      <c r="AC174" s="93">
        <v>0.4</v>
      </c>
      <c r="AD174" s="93">
        <v>0.34200000000000003</v>
      </c>
      <c r="AE174" s="93">
        <v>0.33300000000000002</v>
      </c>
      <c r="AF174" s="93">
        <v>0.375</v>
      </c>
      <c r="AG174" s="93">
        <v>0.41399999999999998</v>
      </c>
      <c r="AH174" s="93">
        <v>0.45700000000000002</v>
      </c>
      <c r="AI174" s="93">
        <v>0.58599999999999997</v>
      </c>
      <c r="AJ174" s="93">
        <v>0.64600000000000002</v>
      </c>
      <c r="AK174" s="93">
        <v>0.66300000000000003</v>
      </c>
      <c r="AL174" s="131">
        <v>0.67400000000000004</v>
      </c>
      <c r="AM174" s="2">
        <v>0.71199999999999997</v>
      </c>
      <c r="AN174" s="2">
        <v>0.77</v>
      </c>
      <c r="AO174" s="2">
        <v>0.82599999999999996</v>
      </c>
      <c r="AP174" s="2">
        <v>0.85699999999999998</v>
      </c>
      <c r="AQ174" s="2">
        <v>0.91900000000000004</v>
      </c>
      <c r="AR174" s="2">
        <v>0.97599999999999998</v>
      </c>
      <c r="AS174" s="2">
        <v>1.038</v>
      </c>
      <c r="AT174" s="6">
        <v>2006</v>
      </c>
      <c r="AV174" s="104">
        <f t="shared" si="21"/>
        <v>1.1321742339183597E-5</v>
      </c>
      <c r="AX174" s="23" t="s">
        <v>220</v>
      </c>
      <c r="AY174" s="83">
        <f t="shared" si="19"/>
        <v>1.4119999999999999</v>
      </c>
      <c r="AZ174" s="25">
        <f t="shared" si="20"/>
        <v>4.7838881898268511E-4</v>
      </c>
    </row>
    <row r="175" spans="1:52" ht="12" customHeight="1">
      <c r="A175" t="s">
        <v>230</v>
      </c>
      <c r="H175" s="93">
        <v>8.1000000000000003E-2</v>
      </c>
      <c r="I175" s="93">
        <v>8.7999999999999995E-2</v>
      </c>
      <c r="J175" s="93">
        <v>9.5000000000000001E-2</v>
      </c>
      <c r="K175" s="93">
        <v>0.10100000000000001</v>
      </c>
      <c r="L175" s="93">
        <v>0.11</v>
      </c>
      <c r="M175" s="93">
        <v>0.128</v>
      </c>
      <c r="N175" s="93">
        <v>0.14399999999999999</v>
      </c>
      <c r="O175" s="93">
        <v>0.16700000000000001</v>
      </c>
      <c r="P175" s="93">
        <v>0.185</v>
      </c>
      <c r="Q175" s="93">
        <v>0.21299999999999999</v>
      </c>
      <c r="R175" s="93">
        <v>0.221</v>
      </c>
      <c r="S175" s="93">
        <v>0.24199999999999999</v>
      </c>
      <c r="T175" s="93">
        <v>0.251</v>
      </c>
      <c r="U175" s="93">
        <v>0.25</v>
      </c>
      <c r="V175" s="93">
        <v>0.26300000000000001</v>
      </c>
      <c r="W175" s="93">
        <v>0.27700000000000002</v>
      </c>
      <c r="X175" s="93">
        <v>0.29799999999999999</v>
      </c>
      <c r="Y175" s="93">
        <v>0.32100000000000001</v>
      </c>
      <c r="Z175" s="93">
        <v>0.36699999999999999</v>
      </c>
      <c r="AA175" s="93">
        <v>0.39800000000000002</v>
      </c>
      <c r="AB175" s="93">
        <v>0.43</v>
      </c>
      <c r="AC175" s="93">
        <v>0.42199999999999999</v>
      </c>
      <c r="AD175" s="93">
        <v>0.437</v>
      </c>
      <c r="AE175" s="93">
        <v>0.48</v>
      </c>
      <c r="AF175" s="93">
        <v>0.46899999999999997</v>
      </c>
      <c r="AG175" s="93">
        <v>0.55400000000000005</v>
      </c>
      <c r="AH175" s="93">
        <v>0.56399999999999995</v>
      </c>
      <c r="AI175" s="93">
        <v>0.61</v>
      </c>
      <c r="AJ175" s="93">
        <v>0.67800000000000005</v>
      </c>
      <c r="AK175" s="93">
        <v>0.64500000000000002</v>
      </c>
      <c r="AL175" s="131">
        <v>0.64500000000000002</v>
      </c>
      <c r="AM175" s="2">
        <v>0.67400000000000004</v>
      </c>
      <c r="AN175" s="2">
        <v>0.72799999999999998</v>
      </c>
      <c r="AO175" s="2">
        <v>0.78900000000000003</v>
      </c>
      <c r="AP175" s="2">
        <v>0.83599999999999997</v>
      </c>
      <c r="AQ175" s="2">
        <v>0.88800000000000001</v>
      </c>
      <c r="AR175" s="2">
        <v>0.94599999999999995</v>
      </c>
      <c r="AS175" s="2">
        <v>1.0069999999999999</v>
      </c>
      <c r="AT175" s="6">
        <v>2009</v>
      </c>
      <c r="AV175" s="104">
        <f t="shared" si="21"/>
        <v>1.0717492045800203E-5</v>
      </c>
      <c r="AX175" s="23" t="s">
        <v>221</v>
      </c>
      <c r="AY175" s="83">
        <f t="shared" si="19"/>
        <v>1.1399999999999999</v>
      </c>
      <c r="AZ175" s="25">
        <f t="shared" si="20"/>
        <v>3.8623459889536901E-4</v>
      </c>
    </row>
    <row r="176" spans="1:52" ht="12" customHeight="1">
      <c r="A176" t="s">
        <v>231</v>
      </c>
      <c r="H176" s="93" t="s">
        <v>241</v>
      </c>
      <c r="I176" s="93" t="s">
        <v>241</v>
      </c>
      <c r="J176" s="93" t="s">
        <v>241</v>
      </c>
      <c r="K176" s="93" t="s">
        <v>241</v>
      </c>
      <c r="L176" s="93" t="s">
        <v>241</v>
      </c>
      <c r="M176" s="93" t="s">
        <v>241</v>
      </c>
      <c r="N176" s="93" t="s">
        <v>241</v>
      </c>
      <c r="O176" s="93" t="s">
        <v>241</v>
      </c>
      <c r="P176" s="93" t="s">
        <v>241</v>
      </c>
      <c r="Q176" s="93" t="s">
        <v>241</v>
      </c>
      <c r="R176" s="93" t="s">
        <v>241</v>
      </c>
      <c r="S176" s="93" t="s">
        <v>241</v>
      </c>
      <c r="T176" s="93" t="s">
        <v>241</v>
      </c>
      <c r="U176" s="93" t="s">
        <v>241</v>
      </c>
      <c r="V176" s="93" t="s">
        <v>241</v>
      </c>
      <c r="W176" s="93" t="s">
        <v>241</v>
      </c>
      <c r="X176" s="93" t="s">
        <v>241</v>
      </c>
      <c r="Y176" s="93" t="s">
        <v>241</v>
      </c>
      <c r="Z176" s="93" t="s">
        <v>241</v>
      </c>
      <c r="AA176" s="93">
        <v>0.246</v>
      </c>
      <c r="AB176" s="93">
        <v>0.23300000000000001</v>
      </c>
      <c r="AC176" s="93">
        <v>0.27700000000000002</v>
      </c>
      <c r="AD176" s="93">
        <v>0.28399999999999997</v>
      </c>
      <c r="AE176" s="93">
        <v>0.29799999999999999</v>
      </c>
      <c r="AF176" s="93">
        <v>0.309</v>
      </c>
      <c r="AG176" s="93">
        <v>0.33200000000000002</v>
      </c>
      <c r="AH176" s="93">
        <v>0.32700000000000001</v>
      </c>
      <c r="AI176" s="93">
        <v>0.35799999999999998</v>
      </c>
      <c r="AJ176" s="93">
        <v>0.44400000000000001</v>
      </c>
      <c r="AK176" s="93">
        <v>0.55600000000000005</v>
      </c>
      <c r="AL176" s="131">
        <v>0.61599999999999999</v>
      </c>
      <c r="AM176" s="2">
        <v>0.628</v>
      </c>
      <c r="AN176" s="2">
        <v>0.70899999999999996</v>
      </c>
      <c r="AO176" s="2">
        <v>0.80700000000000005</v>
      </c>
      <c r="AP176" s="2">
        <v>0.93</v>
      </c>
      <c r="AQ176" s="2">
        <v>1.069</v>
      </c>
      <c r="AR176" s="2">
        <v>1.216</v>
      </c>
      <c r="AS176" s="2">
        <v>1.37</v>
      </c>
      <c r="AT176" s="6">
        <v>2007</v>
      </c>
      <c r="AV176" s="104">
        <f t="shared" si="21"/>
        <v>9.9860311643360948E-6</v>
      </c>
      <c r="AX176" s="23" t="s">
        <v>222</v>
      </c>
      <c r="AY176" s="83">
        <f t="shared" si="19"/>
        <v>1.105</v>
      </c>
      <c r="AZ176" s="25">
        <f t="shared" si="20"/>
        <v>3.7437651910472171E-4</v>
      </c>
    </row>
    <row r="177" spans="1:52" ht="12" customHeight="1">
      <c r="A177" t="s">
        <v>232</v>
      </c>
      <c r="H177" s="93">
        <v>0.06</v>
      </c>
      <c r="I177" s="93">
        <v>7.4999999999999997E-2</v>
      </c>
      <c r="J177" s="93">
        <v>8.5000000000000006E-2</v>
      </c>
      <c r="K177" s="93">
        <v>9.4E-2</v>
      </c>
      <c r="L177" s="93">
        <v>0.104</v>
      </c>
      <c r="M177" s="93">
        <v>0.113</v>
      </c>
      <c r="N177" s="93">
        <v>0.128</v>
      </c>
      <c r="O177" s="93">
        <v>0.14199999999999999</v>
      </c>
      <c r="P177" s="93">
        <v>0.16500000000000001</v>
      </c>
      <c r="Q177" s="93">
        <v>0.17699999999999999</v>
      </c>
      <c r="R177" s="93">
        <v>0.19800000000000001</v>
      </c>
      <c r="S177" s="93">
        <v>0.21199999999999999</v>
      </c>
      <c r="T177" s="93">
        <v>0.23200000000000001</v>
      </c>
      <c r="U177" s="93">
        <v>0.23899999999999999</v>
      </c>
      <c r="V177" s="93">
        <v>0.24099999999999999</v>
      </c>
      <c r="W177" s="93">
        <v>0.26600000000000001</v>
      </c>
      <c r="X177" s="93">
        <v>0.28000000000000003</v>
      </c>
      <c r="Y177" s="93">
        <v>0.29299999999999998</v>
      </c>
      <c r="Z177" s="93">
        <v>0.317</v>
      </c>
      <c r="AA177" s="93">
        <v>0.33</v>
      </c>
      <c r="AB177" s="93">
        <v>0.33900000000000002</v>
      </c>
      <c r="AC177" s="93">
        <v>0.34899999999999998</v>
      </c>
      <c r="AD177" s="93">
        <v>0.37</v>
      </c>
      <c r="AE177" s="93">
        <v>0.38700000000000001</v>
      </c>
      <c r="AF177" s="93">
        <v>0.42099999999999999</v>
      </c>
      <c r="AG177" s="93">
        <v>0.44600000000000001</v>
      </c>
      <c r="AH177" s="93">
        <v>0.498</v>
      </c>
      <c r="AI177" s="93">
        <v>0.55400000000000005</v>
      </c>
      <c r="AJ177" s="93">
        <v>0.57399999999999995</v>
      </c>
      <c r="AK177" s="93">
        <v>0.56699999999999995</v>
      </c>
      <c r="AL177" s="131">
        <v>0.58299999999999996</v>
      </c>
      <c r="AM177" s="2">
        <v>0.56100000000000005</v>
      </c>
      <c r="AN177" s="2">
        <v>0.59299999999999997</v>
      </c>
      <c r="AO177" s="2">
        <v>0.63800000000000001</v>
      </c>
      <c r="AP177" s="2">
        <v>0.68</v>
      </c>
      <c r="AQ177" s="2">
        <v>0.72699999999999998</v>
      </c>
      <c r="AR177" s="2">
        <v>0.77900000000000003</v>
      </c>
      <c r="AS177" s="2">
        <v>0.83499999999999996</v>
      </c>
      <c r="AT177" s="6">
        <v>2009</v>
      </c>
      <c r="AV177" s="104">
        <f t="shared" si="21"/>
        <v>8.9206424891601096E-6</v>
      </c>
      <c r="AX177" s="23" t="s">
        <v>223</v>
      </c>
      <c r="AY177" s="83">
        <f t="shared" si="19"/>
        <v>1.0669999999999999</v>
      </c>
      <c r="AZ177" s="25">
        <f t="shared" si="20"/>
        <v>3.6150203247487607E-4</v>
      </c>
    </row>
    <row r="178" spans="1:52" ht="12" customHeight="1">
      <c r="A178" t="s">
        <v>233</v>
      </c>
      <c r="H178" s="93">
        <v>4.8000000000000001E-2</v>
      </c>
      <c r="I178" s="93">
        <v>5.7000000000000002E-2</v>
      </c>
      <c r="J178" s="93">
        <v>0.06</v>
      </c>
      <c r="K178" s="93">
        <v>0.06</v>
      </c>
      <c r="L178" s="93">
        <v>7.0000000000000007E-2</v>
      </c>
      <c r="M178" s="93">
        <v>7.8E-2</v>
      </c>
      <c r="N178" s="93">
        <v>9.4E-2</v>
      </c>
      <c r="O178" s="93">
        <v>0.108</v>
      </c>
      <c r="P178" s="93">
        <v>0.127</v>
      </c>
      <c r="Q178" s="93">
        <v>0.14299999999999999</v>
      </c>
      <c r="R178" s="93">
        <v>0.159</v>
      </c>
      <c r="S178" s="93">
        <v>0.16500000000000001</v>
      </c>
      <c r="T178" s="93">
        <v>0.182</v>
      </c>
      <c r="U178" s="93">
        <v>0.19800000000000001</v>
      </c>
      <c r="V178" s="93">
        <v>0.222</v>
      </c>
      <c r="W178" s="93">
        <v>0.23100000000000001</v>
      </c>
      <c r="X178" s="93">
        <v>0.246</v>
      </c>
      <c r="Y178" s="93">
        <v>0.27600000000000002</v>
      </c>
      <c r="Z178" s="93">
        <v>0.28699999999999998</v>
      </c>
      <c r="AA178" s="93">
        <v>0.30499999999999999</v>
      </c>
      <c r="AB178" s="93">
        <v>0.32900000000000001</v>
      </c>
      <c r="AC178" s="93">
        <v>0.34200000000000003</v>
      </c>
      <c r="AD178" s="93">
        <v>0.35099999999999998</v>
      </c>
      <c r="AE178" s="93">
        <v>0.36199999999999999</v>
      </c>
      <c r="AF178" s="93">
        <v>0.4</v>
      </c>
      <c r="AG178" s="93">
        <v>0.439</v>
      </c>
      <c r="AH178" s="93">
        <v>0.48699999999999999</v>
      </c>
      <c r="AI178" s="93">
        <v>0.51300000000000001</v>
      </c>
      <c r="AJ178" s="93">
        <v>0.56999999999999995</v>
      </c>
      <c r="AK178" s="93">
        <v>0.52600000000000002</v>
      </c>
      <c r="AL178" s="131">
        <v>0.56200000000000006</v>
      </c>
      <c r="AM178" s="2">
        <v>0.53100000000000003</v>
      </c>
      <c r="AN178" s="2">
        <v>0.55700000000000005</v>
      </c>
      <c r="AO178" s="2">
        <v>0.58199999999999996</v>
      </c>
      <c r="AP178" s="2">
        <v>0.60899999999999999</v>
      </c>
      <c r="AQ178" s="2">
        <v>0.63700000000000001</v>
      </c>
      <c r="AR178" s="2">
        <v>0.66600000000000004</v>
      </c>
      <c r="AS178" s="2">
        <v>0.69599999999999995</v>
      </c>
      <c r="AT178" s="6">
        <v>2008</v>
      </c>
      <c r="AV178" s="104">
        <f t="shared" si="21"/>
        <v>8.4436027838574307E-6</v>
      </c>
      <c r="AX178" s="23" t="s">
        <v>224</v>
      </c>
      <c r="AY178" s="83">
        <f t="shared" si="19"/>
        <v>0.98499999999999999</v>
      </c>
      <c r="AZ178" s="25">
        <f t="shared" si="20"/>
        <v>3.3372024553678814E-4</v>
      </c>
    </row>
    <row r="179" spans="1:52" ht="12" customHeight="1">
      <c r="A179" t="s">
        <v>234</v>
      </c>
      <c r="H179" s="93">
        <v>0.13500000000000001</v>
      </c>
      <c r="I179" s="93">
        <v>0.11899999999999999</v>
      </c>
      <c r="J179" s="93">
        <v>0.113</v>
      </c>
      <c r="K179" s="93">
        <v>0.109</v>
      </c>
      <c r="L179" s="93">
        <v>0.105</v>
      </c>
      <c r="M179" s="93">
        <v>0.115</v>
      </c>
      <c r="N179" s="93">
        <v>0.16200000000000001</v>
      </c>
      <c r="O179" s="93">
        <v>0.19600000000000001</v>
      </c>
      <c r="P179" s="93">
        <v>0.20699999999999999</v>
      </c>
      <c r="Q179" s="93">
        <v>0.19900000000000001</v>
      </c>
      <c r="R179" s="93">
        <v>0.25</v>
      </c>
      <c r="S179" s="93">
        <v>0.247</v>
      </c>
      <c r="T179" s="93">
        <v>0.26600000000000001</v>
      </c>
      <c r="U179" s="93">
        <v>0.26400000000000001</v>
      </c>
      <c r="V179" s="93">
        <v>0.186</v>
      </c>
      <c r="W179" s="93">
        <v>0.23200000000000001</v>
      </c>
      <c r="X179" s="93">
        <v>0.23</v>
      </c>
      <c r="Y179" s="93">
        <v>0.21199999999999999</v>
      </c>
      <c r="Z179" s="93">
        <v>0.215</v>
      </c>
      <c r="AA179" s="93">
        <v>0.223</v>
      </c>
      <c r="AB179" s="93">
        <v>0.20200000000000001</v>
      </c>
      <c r="AC179" s="93">
        <v>0.22</v>
      </c>
      <c r="AD179" s="93">
        <v>0.252</v>
      </c>
      <c r="AE179" s="93">
        <v>0.32500000000000001</v>
      </c>
      <c r="AF179" s="93">
        <v>0.36299999999999999</v>
      </c>
      <c r="AG179" s="93">
        <v>0.38800000000000001</v>
      </c>
      <c r="AH179" s="93">
        <v>0.40400000000000003</v>
      </c>
      <c r="AI179" s="93">
        <v>0.46600000000000003</v>
      </c>
      <c r="AJ179" s="93">
        <v>0.53300000000000003</v>
      </c>
      <c r="AK179" s="93">
        <v>0.53700000000000003</v>
      </c>
      <c r="AL179" s="131">
        <v>0.55700000000000005</v>
      </c>
      <c r="AM179" s="2">
        <v>0.53400000000000003</v>
      </c>
      <c r="AN179" s="2">
        <v>0.55500000000000005</v>
      </c>
      <c r="AO179" s="2">
        <v>0.58899999999999997</v>
      </c>
      <c r="AP179" s="2">
        <v>0.628</v>
      </c>
      <c r="AQ179" s="2">
        <v>0.67200000000000004</v>
      </c>
      <c r="AR179" s="2">
        <v>0.71799999999999997</v>
      </c>
      <c r="AS179" s="2">
        <v>0.76900000000000002</v>
      </c>
      <c r="AT179" s="6">
        <v>2009</v>
      </c>
      <c r="AV179" s="104">
        <f t="shared" si="21"/>
        <v>8.4913067543876981E-6</v>
      </c>
      <c r="AX179" s="23" t="s">
        <v>225</v>
      </c>
      <c r="AY179" s="83">
        <f t="shared" si="19"/>
        <v>0.97399999999999998</v>
      </c>
      <c r="AZ179" s="25">
        <f t="shared" si="20"/>
        <v>3.2999342045972758E-4</v>
      </c>
    </row>
    <row r="180" spans="1:52" ht="12" customHeight="1">
      <c r="A180" t="s">
        <v>235</v>
      </c>
      <c r="H180" s="93">
        <v>0.108</v>
      </c>
      <c r="I180" s="93">
        <v>0.10199999999999999</v>
      </c>
      <c r="J180" s="93">
        <v>0.104</v>
      </c>
      <c r="K180" s="93">
        <v>9.6000000000000002E-2</v>
      </c>
      <c r="L180" s="93">
        <v>9.4E-2</v>
      </c>
      <c r="M180" s="93">
        <v>0.09</v>
      </c>
      <c r="N180" s="93">
        <v>9.6000000000000002E-2</v>
      </c>
      <c r="O180" s="93">
        <v>0.106</v>
      </c>
      <c r="P180" s="93">
        <v>0.11799999999999999</v>
      </c>
      <c r="Q180" s="93">
        <v>0.12</v>
      </c>
      <c r="R180" s="93">
        <v>0.155</v>
      </c>
      <c r="S180" s="93">
        <v>0.15</v>
      </c>
      <c r="T180" s="93">
        <v>0.16400000000000001</v>
      </c>
      <c r="U180" s="93">
        <v>0.16900000000000001</v>
      </c>
      <c r="V180" s="93">
        <v>0.13400000000000001</v>
      </c>
      <c r="W180" s="93">
        <v>0.20599999999999999</v>
      </c>
      <c r="X180" s="93">
        <v>0.22</v>
      </c>
      <c r="Y180" s="93">
        <v>0.23899999999999999</v>
      </c>
      <c r="Z180" s="93">
        <v>0.24299999999999999</v>
      </c>
      <c r="AA180" s="93">
        <v>0.222</v>
      </c>
      <c r="AB180" s="93">
        <v>0.215</v>
      </c>
      <c r="AC180" s="93">
        <v>0.22600000000000001</v>
      </c>
      <c r="AD180" s="93">
        <v>0.26700000000000002</v>
      </c>
      <c r="AE180" s="93">
        <v>0.33100000000000002</v>
      </c>
      <c r="AF180" s="93">
        <v>0.378</v>
      </c>
      <c r="AG180" s="93">
        <v>0.40699999999999997</v>
      </c>
      <c r="AH180" s="93">
        <v>0.45500000000000002</v>
      </c>
      <c r="AI180" s="93">
        <v>0.52200000000000002</v>
      </c>
      <c r="AJ180" s="93">
        <v>0.50600000000000001</v>
      </c>
      <c r="AK180" s="93">
        <v>0.55700000000000005</v>
      </c>
      <c r="AL180" s="131">
        <v>0.55000000000000004</v>
      </c>
      <c r="AM180" s="2">
        <v>0.55600000000000005</v>
      </c>
      <c r="AN180" s="2">
        <v>0.60599999999999998</v>
      </c>
      <c r="AO180" s="2">
        <v>0.64400000000000002</v>
      </c>
      <c r="AP180" s="2">
        <v>0.68600000000000005</v>
      </c>
      <c r="AQ180" s="2">
        <v>0.73399999999999999</v>
      </c>
      <c r="AR180" s="2">
        <v>0.78600000000000003</v>
      </c>
      <c r="AS180" s="2">
        <v>0.84099999999999997</v>
      </c>
      <c r="AT180" s="6">
        <v>2009</v>
      </c>
      <c r="AV180" s="104">
        <f t="shared" si="21"/>
        <v>8.841135871609664E-6</v>
      </c>
      <c r="AX180" s="23" t="s">
        <v>226</v>
      </c>
      <c r="AY180" s="83">
        <f t="shared" ref="AY180:AY195" si="22">VLOOKUP(AX180,$A$3:$AM$186,39,FALSE)</f>
        <v>0.93600000000000005</v>
      </c>
      <c r="AZ180" s="25">
        <f t="shared" ref="AZ180:AZ194" si="23">AY180/$AY$196</f>
        <v>3.1711893382988199E-4</v>
      </c>
    </row>
    <row r="181" spans="1:52" ht="12" customHeight="1">
      <c r="A181" t="s">
        <v>236</v>
      </c>
      <c r="H181" s="93">
        <v>5.8999999999999997E-2</v>
      </c>
      <c r="I181" s="93">
        <v>6.6000000000000003E-2</v>
      </c>
      <c r="J181" s="93">
        <v>7.1999999999999995E-2</v>
      </c>
      <c r="K181" s="93">
        <v>0.08</v>
      </c>
      <c r="L181" s="93">
        <v>0.09</v>
      </c>
      <c r="M181" s="93">
        <v>9.9000000000000005E-2</v>
      </c>
      <c r="N181" s="93">
        <v>0.112</v>
      </c>
      <c r="O181" s="93">
        <v>0.126</v>
      </c>
      <c r="P181" s="93">
        <v>0.14399999999999999</v>
      </c>
      <c r="Q181" s="93">
        <v>0.153</v>
      </c>
      <c r="R181" s="93">
        <v>0.16600000000000001</v>
      </c>
      <c r="S181" s="93">
        <v>0.18</v>
      </c>
      <c r="T181" s="93">
        <v>0.192</v>
      </c>
      <c r="U181" s="93">
        <v>0.2</v>
      </c>
      <c r="V181" s="93">
        <v>0.214</v>
      </c>
      <c r="W181" s="93">
        <v>0.221</v>
      </c>
      <c r="X181" s="93">
        <v>0.23599999999999999</v>
      </c>
      <c r="Y181" s="93">
        <v>0.245</v>
      </c>
      <c r="Z181" s="93">
        <v>0.25900000000000001</v>
      </c>
      <c r="AA181" s="93">
        <v>0.26800000000000002</v>
      </c>
      <c r="AB181" s="93">
        <v>0.27100000000000002</v>
      </c>
      <c r="AC181" s="93">
        <v>0.26600000000000001</v>
      </c>
      <c r="AD181" s="93">
        <v>0.255</v>
      </c>
      <c r="AE181" s="93">
        <v>0.26300000000000001</v>
      </c>
      <c r="AF181" s="93">
        <v>0.28499999999999998</v>
      </c>
      <c r="AG181" s="93">
        <v>0.29899999999999999</v>
      </c>
      <c r="AH181" s="93">
        <v>0.317</v>
      </c>
      <c r="AI181" s="93">
        <v>0.34100000000000003</v>
      </c>
      <c r="AJ181" s="93">
        <v>0.36399999999999999</v>
      </c>
      <c r="AK181" s="93">
        <v>0.36199999999999999</v>
      </c>
      <c r="AL181" s="131">
        <v>0.375</v>
      </c>
      <c r="AM181" s="2">
        <v>0.376</v>
      </c>
      <c r="AN181" s="2">
        <v>0.39200000000000002</v>
      </c>
      <c r="AO181" s="2">
        <v>0.40600000000000003</v>
      </c>
      <c r="AP181" s="2">
        <v>0.42399999999999999</v>
      </c>
      <c r="AQ181" s="2">
        <v>0.443</v>
      </c>
      <c r="AR181" s="2">
        <v>0.46300000000000002</v>
      </c>
      <c r="AS181" s="2">
        <v>0.48399999999999999</v>
      </c>
      <c r="AT181" s="6">
        <v>2009</v>
      </c>
      <c r="AV181" s="104">
        <f t="shared" si="21"/>
        <v>5.9788976397935852E-6</v>
      </c>
      <c r="AX181" s="23" t="s">
        <v>227</v>
      </c>
      <c r="AY181" s="83">
        <f t="shared" si="22"/>
        <v>0.83699999999999997</v>
      </c>
      <c r="AZ181" s="25">
        <f t="shared" si="23"/>
        <v>2.8357750813633674E-4</v>
      </c>
    </row>
    <row r="182" spans="1:52" ht="12" customHeight="1">
      <c r="A182" t="s">
        <v>237</v>
      </c>
      <c r="H182" s="93">
        <v>7.2999999999999995E-2</v>
      </c>
      <c r="I182" s="93">
        <v>8.2000000000000003E-2</v>
      </c>
      <c r="J182" s="93">
        <v>8.1000000000000003E-2</v>
      </c>
      <c r="K182" s="93">
        <v>0.08</v>
      </c>
      <c r="L182" s="93">
        <v>8.4000000000000005E-2</v>
      </c>
      <c r="M182" s="93">
        <v>7.9000000000000001E-2</v>
      </c>
      <c r="N182" s="93">
        <v>9.2999999999999999E-2</v>
      </c>
      <c r="O182" s="93">
        <v>0.10100000000000001</v>
      </c>
      <c r="P182" s="93">
        <v>0.11899999999999999</v>
      </c>
      <c r="Q182" s="93">
        <v>0.14399999999999999</v>
      </c>
      <c r="R182" s="93">
        <v>0.14799999999999999</v>
      </c>
      <c r="S182" s="93">
        <v>0.17699999999999999</v>
      </c>
      <c r="T182" s="93">
        <v>0.184</v>
      </c>
      <c r="U182" s="93">
        <v>0.19</v>
      </c>
      <c r="V182" s="93">
        <v>0.19600000000000001</v>
      </c>
      <c r="W182" s="93">
        <v>0.21099999999999999</v>
      </c>
      <c r="X182" s="93">
        <v>0.22900000000000001</v>
      </c>
      <c r="Y182" s="93">
        <v>0.22600000000000001</v>
      </c>
      <c r="Z182" s="93">
        <v>0.219</v>
      </c>
      <c r="AA182" s="93">
        <v>0.19900000000000001</v>
      </c>
      <c r="AB182" s="93">
        <v>0.192</v>
      </c>
      <c r="AC182" s="93">
        <v>0.182</v>
      </c>
      <c r="AD182" s="93">
        <v>0.192</v>
      </c>
      <c r="AE182" s="93">
        <v>0.216</v>
      </c>
      <c r="AF182" s="93">
        <v>0.245</v>
      </c>
      <c r="AG182" s="93">
        <v>0.27800000000000002</v>
      </c>
      <c r="AH182" s="93">
        <v>0.3</v>
      </c>
      <c r="AI182" s="93">
        <v>0.32600000000000001</v>
      </c>
      <c r="AJ182" s="93">
        <v>0.33300000000000002</v>
      </c>
      <c r="AK182" s="93">
        <v>0.33500000000000002</v>
      </c>
      <c r="AL182" s="131">
        <v>0.30099999999999999</v>
      </c>
      <c r="AM182" s="2">
        <v>0.36299999999999999</v>
      </c>
      <c r="AN182" s="2">
        <v>0.378</v>
      </c>
      <c r="AO182" s="2">
        <v>0.39</v>
      </c>
      <c r="AP182" s="2">
        <v>0.40300000000000002</v>
      </c>
      <c r="AQ182" s="2">
        <v>0.41799999999999998</v>
      </c>
      <c r="AR182" s="2">
        <v>0.43099999999999999</v>
      </c>
      <c r="AS182" s="2">
        <v>0.44700000000000001</v>
      </c>
      <c r="AT182" s="6">
        <v>2009</v>
      </c>
      <c r="AV182" s="104">
        <f t="shared" si="21"/>
        <v>5.7721804341624232E-6</v>
      </c>
      <c r="AX182" s="23" t="s">
        <v>228</v>
      </c>
      <c r="AY182" s="83">
        <f t="shared" si="22"/>
        <v>0.69299999999999995</v>
      </c>
      <c r="AZ182" s="25">
        <f t="shared" si="23"/>
        <v>2.3478997985481643E-4</v>
      </c>
    </row>
    <row r="183" spans="1:52" ht="12" customHeight="1">
      <c r="A183" t="s">
        <v>238</v>
      </c>
      <c r="H183" s="93">
        <v>6.8000000000000005E-2</v>
      </c>
      <c r="I183" s="93">
        <v>8.4000000000000005E-2</v>
      </c>
      <c r="J183" s="93">
        <v>8.1000000000000003E-2</v>
      </c>
      <c r="K183" s="93">
        <v>7.5999999999999998E-2</v>
      </c>
      <c r="L183" s="93">
        <v>7.9000000000000001E-2</v>
      </c>
      <c r="M183" s="93">
        <v>8.3000000000000004E-2</v>
      </c>
      <c r="N183" s="93">
        <v>0.11700000000000001</v>
      </c>
      <c r="O183" s="93">
        <v>0.11799999999999999</v>
      </c>
      <c r="P183" s="93">
        <v>0.1</v>
      </c>
      <c r="Q183" s="93">
        <v>9.9000000000000005E-2</v>
      </c>
      <c r="R183" s="93">
        <v>0.12</v>
      </c>
      <c r="S183" s="93">
        <v>0.108</v>
      </c>
      <c r="T183" s="93">
        <v>9.6000000000000002E-2</v>
      </c>
      <c r="U183" s="93">
        <v>0.127</v>
      </c>
      <c r="V183" s="93">
        <v>0.13200000000000001</v>
      </c>
      <c r="W183" s="93">
        <v>0.104</v>
      </c>
      <c r="X183" s="93">
        <v>0.13600000000000001</v>
      </c>
      <c r="Y183" s="93">
        <v>9.2999999999999999E-2</v>
      </c>
      <c r="Z183" s="93">
        <v>7.1999999999999995E-2</v>
      </c>
      <c r="AA183" s="93">
        <v>7.8E-2</v>
      </c>
      <c r="AB183" s="93">
        <v>7.6999999999999999E-2</v>
      </c>
      <c r="AC183" s="93">
        <v>7.5999999999999998E-2</v>
      </c>
      <c r="AD183" s="93">
        <v>9.0999999999999998E-2</v>
      </c>
      <c r="AE183" s="93">
        <v>9.8000000000000004E-2</v>
      </c>
      <c r="AF183" s="93">
        <v>0.108</v>
      </c>
      <c r="AG183" s="93">
        <v>0.115</v>
      </c>
      <c r="AH183" s="93">
        <v>0.125</v>
      </c>
      <c r="AI183" s="93">
        <v>0.14399999999999999</v>
      </c>
      <c r="AJ183" s="93">
        <v>0.17199999999999999</v>
      </c>
      <c r="AK183" s="93">
        <v>0.188</v>
      </c>
      <c r="AL183" s="131">
        <v>0.187</v>
      </c>
      <c r="AM183" s="2">
        <v>0.19600000000000001</v>
      </c>
      <c r="AN183" s="2">
        <v>0.215</v>
      </c>
      <c r="AO183" s="2">
        <v>0.23200000000000001</v>
      </c>
      <c r="AP183" s="2">
        <v>0.248</v>
      </c>
      <c r="AQ183" s="2">
        <v>0.26500000000000001</v>
      </c>
      <c r="AR183" s="2">
        <v>0.36599999999999999</v>
      </c>
      <c r="AS183" s="2">
        <v>0.38900000000000001</v>
      </c>
      <c r="AT183" s="6">
        <v>2006</v>
      </c>
      <c r="AV183" s="104">
        <f t="shared" si="21"/>
        <v>3.1166594079775073E-6</v>
      </c>
      <c r="AX183" s="23" t="s">
        <v>229</v>
      </c>
      <c r="AY183" s="83">
        <f t="shared" si="22"/>
        <v>0.71199999999999997</v>
      </c>
      <c r="AZ183" s="25">
        <f t="shared" si="23"/>
        <v>2.4122722316973925E-4</v>
      </c>
    </row>
    <row r="184" spans="1:52" ht="12" customHeight="1">
      <c r="A184" t="s">
        <v>239</v>
      </c>
      <c r="H184" s="93">
        <v>2.8000000000000001E-2</v>
      </c>
      <c r="I184" s="93">
        <v>2.9000000000000001E-2</v>
      </c>
      <c r="J184" s="93">
        <v>2.9000000000000001E-2</v>
      </c>
      <c r="K184" s="93">
        <v>2.7E-2</v>
      </c>
      <c r="L184" s="93">
        <v>2.9000000000000001E-2</v>
      </c>
      <c r="M184" s="93">
        <v>2.3E-2</v>
      </c>
      <c r="N184" s="93">
        <v>2.3E-2</v>
      </c>
      <c r="O184" s="93">
        <v>2.4E-2</v>
      </c>
      <c r="P184" s="93">
        <v>3.1E-2</v>
      </c>
      <c r="Q184" s="93">
        <v>0.03</v>
      </c>
      <c r="R184" s="93">
        <v>2.8000000000000001E-2</v>
      </c>
      <c r="S184" s="93">
        <v>4.4999999999999998E-2</v>
      </c>
      <c r="T184" s="93">
        <v>4.7E-2</v>
      </c>
      <c r="U184" s="93">
        <v>4.5999999999999999E-2</v>
      </c>
      <c r="V184" s="93">
        <v>5.3999999999999999E-2</v>
      </c>
      <c r="W184" s="93">
        <v>5.5E-2</v>
      </c>
      <c r="X184" s="93">
        <v>6.6000000000000003E-2</v>
      </c>
      <c r="Y184" s="93">
        <v>6.7000000000000004E-2</v>
      </c>
      <c r="Z184" s="93">
        <v>6.7000000000000004E-2</v>
      </c>
      <c r="AA184" s="93">
        <v>7.0999999999999994E-2</v>
      </c>
      <c r="AB184" s="93">
        <v>6.6000000000000003E-2</v>
      </c>
      <c r="AC184" s="93">
        <v>6.0999999999999999E-2</v>
      </c>
      <c r="AD184" s="93">
        <v>6.9000000000000006E-2</v>
      </c>
      <c r="AE184" s="93">
        <v>8.5999999999999993E-2</v>
      </c>
      <c r="AF184" s="93">
        <v>9.9000000000000005E-2</v>
      </c>
      <c r="AG184" s="93">
        <v>0.109</v>
      </c>
      <c r="AH184" s="93">
        <v>0.11</v>
      </c>
      <c r="AI184" s="93">
        <v>0.128</v>
      </c>
      <c r="AJ184" s="93">
        <v>0.13300000000000001</v>
      </c>
      <c r="AK184" s="93">
        <v>0.128</v>
      </c>
      <c r="AL184" s="131">
        <v>0.152</v>
      </c>
      <c r="AM184" s="2">
        <v>0.14699999999999999</v>
      </c>
      <c r="AN184" s="2">
        <v>0.16300000000000001</v>
      </c>
      <c r="AO184" s="2">
        <v>0.17299999999999999</v>
      </c>
      <c r="AP184" s="2">
        <v>0.17899999999999999</v>
      </c>
      <c r="AQ184" s="2">
        <v>0.183</v>
      </c>
      <c r="AR184" s="2">
        <v>0.187</v>
      </c>
      <c r="AS184" s="2">
        <v>0.19600000000000001</v>
      </c>
      <c r="AT184" s="6">
        <v>2009</v>
      </c>
      <c r="AV184" s="104">
        <f t="shared" si="21"/>
        <v>2.3374945559831303E-6</v>
      </c>
      <c r="AX184" s="23" t="s">
        <v>230</v>
      </c>
      <c r="AY184" s="83">
        <f t="shared" si="22"/>
        <v>0.67400000000000004</v>
      </c>
      <c r="AZ184" s="25">
        <f t="shared" si="23"/>
        <v>2.2835273653989364E-4</v>
      </c>
    </row>
    <row r="185" spans="1:52" ht="12" customHeight="1">
      <c r="A185" s="132" t="s">
        <v>269</v>
      </c>
      <c r="H185" s="93" t="s">
        <v>241</v>
      </c>
      <c r="I185" s="93" t="s">
        <v>241</v>
      </c>
      <c r="J185" s="93" t="s">
        <v>241</v>
      </c>
      <c r="K185" s="93" t="s">
        <v>241</v>
      </c>
      <c r="L185" s="93" t="s">
        <v>241</v>
      </c>
      <c r="M185" s="93" t="s">
        <v>241</v>
      </c>
      <c r="N185" s="93" t="s">
        <v>241</v>
      </c>
      <c r="O185" s="93" t="s">
        <v>241</v>
      </c>
      <c r="P185" s="93" t="s">
        <v>241</v>
      </c>
      <c r="Q185" s="93" t="s">
        <v>241</v>
      </c>
      <c r="R185" s="93" t="s">
        <v>241</v>
      </c>
      <c r="S185" s="93" t="s">
        <v>241</v>
      </c>
      <c r="T185" s="93" t="s">
        <v>241</v>
      </c>
      <c r="U185" s="93" t="s">
        <v>241</v>
      </c>
      <c r="V185" s="93" t="s">
        <v>241</v>
      </c>
      <c r="W185" s="93" t="s">
        <v>241</v>
      </c>
      <c r="X185" s="93" t="s">
        <v>241</v>
      </c>
      <c r="Y185" s="93" t="s">
        <v>241</v>
      </c>
      <c r="Z185" s="93" t="s">
        <v>241</v>
      </c>
      <c r="AA185" s="93" t="s">
        <v>241</v>
      </c>
      <c r="AB185" s="93">
        <v>1.4E-2</v>
      </c>
      <c r="AC185" s="93">
        <v>1.2999999999999999E-2</v>
      </c>
      <c r="AD185" s="93">
        <v>1.6E-2</v>
      </c>
      <c r="AE185" s="93">
        <v>1.7999999999999999E-2</v>
      </c>
      <c r="AF185" s="93">
        <v>2.1999999999999999E-2</v>
      </c>
      <c r="AG185" s="93">
        <v>2.1999999999999999E-2</v>
      </c>
      <c r="AH185" s="93">
        <v>2.4E-2</v>
      </c>
      <c r="AI185" s="93">
        <v>2.8000000000000001E-2</v>
      </c>
      <c r="AJ185" s="93">
        <v>3.1E-2</v>
      </c>
      <c r="AK185" s="93">
        <v>2.8000000000000001E-2</v>
      </c>
      <c r="AL185" s="126" t="s">
        <v>241</v>
      </c>
      <c r="AM185" s="2">
        <v>3.2000000000000001E-2</v>
      </c>
      <c r="AN185" s="2">
        <v>3.4000000000000002E-2</v>
      </c>
      <c r="AO185" s="2">
        <v>3.5000000000000003E-2</v>
      </c>
      <c r="AP185" s="2">
        <v>3.5000000000000003E-2</v>
      </c>
      <c r="AQ185" s="2">
        <v>3.5999999999999997E-2</v>
      </c>
      <c r="AR185" s="2">
        <v>3.5999999999999997E-2</v>
      </c>
      <c r="AS185" s="2">
        <v>3.7999999999999999E-2</v>
      </c>
      <c r="AT185" s="6">
        <v>2008</v>
      </c>
      <c r="AV185" s="104">
        <f t="shared" si="21"/>
        <v>5.0884235232285826E-7</v>
      </c>
      <c r="AX185" s="23" t="s">
        <v>231</v>
      </c>
      <c r="AY185" s="83">
        <f t="shared" si="22"/>
        <v>0.628</v>
      </c>
      <c r="AZ185" s="25">
        <f t="shared" si="23"/>
        <v>2.1276783167218575E-4</v>
      </c>
    </row>
    <row r="186" spans="1:52" ht="12" customHeight="1">
      <c r="A186" t="s">
        <v>240</v>
      </c>
      <c r="H186" s="93" t="s">
        <v>241</v>
      </c>
      <c r="I186" s="93" t="s">
        <v>241</v>
      </c>
      <c r="J186" s="93" t="s">
        <v>241</v>
      </c>
      <c r="K186" s="93" t="s">
        <v>241</v>
      </c>
      <c r="L186" s="93" t="s">
        <v>241</v>
      </c>
      <c r="M186" s="93" t="s">
        <v>241</v>
      </c>
      <c r="N186" s="93" t="s">
        <v>241</v>
      </c>
      <c r="O186" s="93" t="s">
        <v>241</v>
      </c>
      <c r="P186" s="93" t="s">
        <v>241</v>
      </c>
      <c r="Q186" s="93" t="s">
        <v>241</v>
      </c>
      <c r="R186" s="93" t="s">
        <v>241</v>
      </c>
      <c r="S186" s="93" t="s">
        <v>241</v>
      </c>
      <c r="T186" s="93">
        <v>0.95099999999999996</v>
      </c>
      <c r="U186" s="93">
        <v>5.3630000000000004</v>
      </c>
      <c r="V186" s="93">
        <v>4.5419999999999998</v>
      </c>
      <c r="W186" s="93">
        <v>5.8739999999999997</v>
      </c>
      <c r="X186" s="93">
        <v>2.379</v>
      </c>
      <c r="Y186" s="93">
        <v>2.681</v>
      </c>
      <c r="Z186" s="93">
        <v>2.8620000000000001</v>
      </c>
      <c r="AA186" s="93">
        <v>3.8570000000000002</v>
      </c>
      <c r="AB186" s="93">
        <v>5.0220000000000002</v>
      </c>
      <c r="AC186" s="93">
        <v>6.9329999999999998</v>
      </c>
      <c r="AD186" s="93">
        <v>8.6999999999999993</v>
      </c>
      <c r="AE186" s="93">
        <v>11.423999999999999</v>
      </c>
      <c r="AF186" s="93">
        <v>14.196</v>
      </c>
      <c r="AG186" s="93">
        <v>17.173999999999999</v>
      </c>
      <c r="AH186" s="93">
        <v>21.393000000000001</v>
      </c>
      <c r="AI186" s="93">
        <v>25.962</v>
      </c>
      <c r="AJ186" s="93" t="s">
        <v>241</v>
      </c>
      <c r="AK186" s="93" t="s">
        <v>241</v>
      </c>
      <c r="AL186" s="131" t="s">
        <v>241</v>
      </c>
      <c r="AM186" s="1"/>
      <c r="AN186" s="2" t="s">
        <v>241</v>
      </c>
      <c r="AO186" s="2" t="s">
        <v>241</v>
      </c>
      <c r="AP186" s="2" t="s">
        <v>241</v>
      </c>
      <c r="AQ186" s="2" t="s">
        <v>241</v>
      </c>
      <c r="AR186" s="2" t="s">
        <v>241</v>
      </c>
      <c r="AS186" s="2" t="s">
        <v>241</v>
      </c>
      <c r="AT186" s="6">
        <v>2009</v>
      </c>
      <c r="AV186" s="85"/>
      <c r="AX186" s="23" t="s">
        <v>232</v>
      </c>
      <c r="AY186" s="83">
        <f t="shared" si="22"/>
        <v>0.56100000000000005</v>
      </c>
      <c r="AZ186" s="25">
        <f t="shared" si="23"/>
        <v>1.9006807893008951E-4</v>
      </c>
    </row>
    <row r="187" spans="1:52" ht="12" customHeight="1">
      <c r="A187" t="s">
        <v>15</v>
      </c>
      <c r="H187" s="146">
        <f t="shared" ref="H187:AK187" si="24">SUM(H3:H186)</f>
        <v>10706.912999999995</v>
      </c>
      <c r="I187" s="146">
        <f t="shared" si="24"/>
        <v>10934.593000000006</v>
      </c>
      <c r="J187" s="146">
        <f t="shared" si="24"/>
        <v>10835.430999999993</v>
      </c>
      <c r="K187" s="146">
        <f t="shared" si="24"/>
        <v>11098.785999999993</v>
      </c>
      <c r="L187" s="146">
        <f t="shared" si="24"/>
        <v>11536.112000000003</v>
      </c>
      <c r="M187" s="146">
        <f t="shared" si="24"/>
        <v>11954.382999999996</v>
      </c>
      <c r="N187" s="146">
        <f t="shared" si="24"/>
        <v>14077.866999999987</v>
      </c>
      <c r="O187" s="146">
        <f t="shared" si="24"/>
        <v>16160.355000000003</v>
      </c>
      <c r="P187" s="146">
        <f t="shared" si="24"/>
        <v>18131.353999999985</v>
      </c>
      <c r="Q187" s="146">
        <f t="shared" si="24"/>
        <v>19051.736000000008</v>
      </c>
      <c r="R187" s="146">
        <f t="shared" si="24"/>
        <v>21187.607000000007</v>
      </c>
      <c r="S187" s="146">
        <f t="shared" si="24"/>
        <v>22451.414999999994</v>
      </c>
      <c r="T187" s="146">
        <f t="shared" si="24"/>
        <v>24309.189000000017</v>
      </c>
      <c r="U187" s="146">
        <f t="shared" si="24"/>
        <v>24944.150999999991</v>
      </c>
      <c r="V187" s="146">
        <f t="shared" si="24"/>
        <v>26773.87000000001</v>
      </c>
      <c r="W187" s="146">
        <f t="shared" si="24"/>
        <v>29716.797999999995</v>
      </c>
      <c r="X187" s="146">
        <f t="shared" si="24"/>
        <v>30450.658999999978</v>
      </c>
      <c r="Y187" s="146">
        <f t="shared" si="24"/>
        <v>30323.319999999996</v>
      </c>
      <c r="Z187" s="146">
        <f t="shared" si="24"/>
        <v>30082.926999999981</v>
      </c>
      <c r="AA187" s="146">
        <f t="shared" si="24"/>
        <v>31259.791000000001</v>
      </c>
      <c r="AB187" s="146">
        <f t="shared" si="24"/>
        <v>32227.390999999996</v>
      </c>
      <c r="AC187" s="146">
        <f t="shared" si="24"/>
        <v>32014.375999999978</v>
      </c>
      <c r="AD187" s="146">
        <f t="shared" si="24"/>
        <v>33286.865999999987</v>
      </c>
      <c r="AE187" s="146">
        <f t="shared" si="24"/>
        <v>37415.902999999955</v>
      </c>
      <c r="AF187" s="146">
        <f t="shared" si="24"/>
        <v>42118.889999999941</v>
      </c>
      <c r="AG187" s="146">
        <f t="shared" si="24"/>
        <v>45562.27599999994</v>
      </c>
      <c r="AH187" s="146">
        <f t="shared" si="24"/>
        <v>49349.477000000014</v>
      </c>
      <c r="AI187" s="146">
        <f t="shared" si="24"/>
        <v>55702.378999999972</v>
      </c>
      <c r="AJ187" s="146">
        <f t="shared" si="24"/>
        <v>61246.582000000039</v>
      </c>
      <c r="AK187" s="146">
        <f t="shared" si="24"/>
        <v>57901.79500000002</v>
      </c>
      <c r="AL187" s="148">
        <f>SUM(AL3:AL186)</f>
        <v>61943.510999999955</v>
      </c>
      <c r="AM187" s="5">
        <f>SUM(AM3:AM186)</f>
        <v>62887.846999999987</v>
      </c>
      <c r="AN187" s="4">
        <f>SUM(AN3:AN186)</f>
        <v>68710.13699999993</v>
      </c>
      <c r="AO187" s="4">
        <f t="shared" ref="AO187:AS187" si="25">SUM(AO3:AO186)</f>
        <v>72545.964999999997</v>
      </c>
      <c r="AP187" s="4">
        <f t="shared" si="25"/>
        <v>76531.511000000028</v>
      </c>
      <c r="AQ187" s="4">
        <f t="shared" si="25"/>
        <v>80762.592000000004</v>
      </c>
      <c r="AR187" s="4">
        <f t="shared" si="25"/>
        <v>85493.06</v>
      </c>
      <c r="AS187" s="4">
        <f t="shared" si="25"/>
        <v>90382.140999999974</v>
      </c>
      <c r="AT187" s="4"/>
      <c r="AU187" s="7"/>
      <c r="AV187" s="150">
        <f>AM187/$AM$187</f>
        <v>1</v>
      </c>
      <c r="AX187" s="23" t="s">
        <v>233</v>
      </c>
      <c r="AY187" s="83">
        <f t="shared" si="22"/>
        <v>0.53100000000000003</v>
      </c>
      <c r="AZ187" s="25">
        <f t="shared" si="23"/>
        <v>1.799040105381061E-4</v>
      </c>
    </row>
    <row r="188" spans="1:52" ht="12" customHeight="1">
      <c r="A188" t="s">
        <v>242</v>
      </c>
      <c r="AL188" s="131"/>
      <c r="AM188" s="1"/>
      <c r="AV188" s="85"/>
      <c r="AX188" s="23" t="s">
        <v>234</v>
      </c>
      <c r="AY188" s="83">
        <f t="shared" si="22"/>
        <v>0.53400000000000003</v>
      </c>
      <c r="AZ188" s="25">
        <f t="shared" si="23"/>
        <v>1.8092041737730445E-4</v>
      </c>
    </row>
    <row r="189" spans="1:52" ht="12" customHeight="1">
      <c r="AL189" s="131"/>
      <c r="AM189" s="1"/>
      <c r="AV189" s="85"/>
      <c r="AX189" s="23" t="s">
        <v>235</v>
      </c>
      <c r="AY189" s="83">
        <f t="shared" si="22"/>
        <v>0.55600000000000005</v>
      </c>
      <c r="AZ189" s="25">
        <f t="shared" si="23"/>
        <v>1.8837406753142562E-4</v>
      </c>
    </row>
    <row r="190" spans="1:52" ht="12" customHeight="1">
      <c r="AL190" s="131"/>
      <c r="AM190" s="1"/>
      <c r="AV190" s="85"/>
      <c r="AX190" s="23" t="s">
        <v>236</v>
      </c>
      <c r="AY190" s="83">
        <f t="shared" si="22"/>
        <v>0.376</v>
      </c>
      <c r="AZ190" s="25">
        <f t="shared" si="23"/>
        <v>1.2738965717952523E-4</v>
      </c>
    </row>
    <row r="191" spans="1:52" ht="12" customHeight="1">
      <c r="AL191" s="131"/>
      <c r="AM191" s="143"/>
      <c r="AV191" s="85"/>
      <c r="AX191" s="23" t="s">
        <v>237</v>
      </c>
      <c r="AY191" s="83">
        <f t="shared" si="22"/>
        <v>0.36299999999999999</v>
      </c>
      <c r="AZ191" s="25">
        <f t="shared" si="23"/>
        <v>1.2298522754299908E-4</v>
      </c>
    </row>
    <row r="192" spans="1:52" ht="12" customHeight="1">
      <c r="AL192" s="131"/>
      <c r="AM192" s="1"/>
      <c r="AV192" s="85"/>
      <c r="AX192" s="23" t="s">
        <v>238</v>
      </c>
      <c r="AY192" s="83">
        <f t="shared" si="22"/>
        <v>0.19600000000000001</v>
      </c>
      <c r="AZ192" s="25">
        <f t="shared" si="23"/>
        <v>6.6405246827624852E-5</v>
      </c>
    </row>
    <row r="193" spans="38:52" ht="12" customHeight="1">
      <c r="AL193" s="131"/>
      <c r="AM193" s="1"/>
      <c r="AV193" s="85"/>
      <c r="AX193" s="23" t="s">
        <v>239</v>
      </c>
      <c r="AY193" s="83">
        <f t="shared" si="22"/>
        <v>0.14699999999999999</v>
      </c>
      <c r="AZ193" s="25">
        <f t="shared" si="23"/>
        <v>4.9803935120718636E-5</v>
      </c>
    </row>
    <row r="194" spans="38:52" ht="12" customHeight="1">
      <c r="AL194" s="131"/>
      <c r="AM194" s="1"/>
      <c r="AV194" s="85"/>
      <c r="AX194" s="149" t="s">
        <v>269</v>
      </c>
      <c r="AY194" s="83">
        <f t="shared" si="22"/>
        <v>3.2000000000000001E-2</v>
      </c>
      <c r="AZ194" s="25">
        <f t="shared" si="23"/>
        <v>1.0841672951448955E-5</v>
      </c>
    </row>
    <row r="195" spans="38:52" ht="12" customHeight="1">
      <c r="AL195" s="131"/>
      <c r="AM195" s="1"/>
      <c r="AV195" s="85"/>
      <c r="AX195" s="23" t="s">
        <v>240</v>
      </c>
      <c r="AY195" s="83">
        <f t="shared" si="22"/>
        <v>0</v>
      </c>
      <c r="AZ195" s="25"/>
    </row>
    <row r="196" spans="38:52" ht="12" customHeight="1">
      <c r="AL196" s="131"/>
      <c r="AM196" s="1"/>
      <c r="AV196" s="85"/>
      <c r="AX196" s="26"/>
      <c r="AY196" s="89">
        <f>SUM(AY84:AY195)</f>
        <v>2951.5740000000001</v>
      </c>
      <c r="AZ196" s="90">
        <f>AY196/$AY$196</f>
        <v>1</v>
      </c>
    </row>
    <row r="197" spans="38:52" ht="12" customHeight="1">
      <c r="AL197" s="131"/>
      <c r="AM197" s="1"/>
      <c r="AV197" s="85"/>
    </row>
    <row r="198" spans="38:52" ht="12" customHeight="1">
      <c r="AL198" s="131"/>
      <c r="AM198" s="1"/>
      <c r="AV198" s="85"/>
      <c r="AX198" s="3"/>
      <c r="AY198" s="83"/>
      <c r="AZ198" s="129"/>
    </row>
    <row r="199" spans="38:52" ht="12" customHeight="1">
      <c r="AL199" s="131"/>
      <c r="AM199" s="1"/>
      <c r="AV199" s="85"/>
      <c r="AX199" s="3"/>
      <c r="AY199" s="83"/>
      <c r="AZ199" s="129"/>
    </row>
    <row r="200" spans="38:52" ht="12" customHeight="1">
      <c r="AL200" s="131"/>
      <c r="AM200" s="1"/>
      <c r="AV200" s="85"/>
      <c r="AX200" s="3"/>
      <c r="AY200" s="83"/>
      <c r="AZ200" s="129"/>
    </row>
    <row r="201" spans="38:52" ht="12" customHeight="1">
      <c r="AL201" s="131"/>
      <c r="AM201" s="1"/>
      <c r="AV201" s="85"/>
      <c r="AX201" s="3"/>
      <c r="AY201" s="83"/>
      <c r="AZ201" s="129"/>
    </row>
    <row r="202" spans="38:52" ht="12" customHeight="1">
      <c r="AL202" s="131"/>
      <c r="AM202" s="1"/>
      <c r="AV202" s="85"/>
      <c r="AX202" s="3"/>
      <c r="AY202" s="83"/>
      <c r="AZ202" s="129"/>
    </row>
    <row r="203" spans="38:52" ht="12" customHeight="1">
      <c r="AL203" s="131"/>
      <c r="AM203" s="1"/>
      <c r="AV203" s="85"/>
      <c r="AX203" s="3"/>
      <c r="AY203" s="83"/>
      <c r="AZ203" s="129"/>
    </row>
    <row r="204" spans="38:52" ht="12" customHeight="1">
      <c r="AL204" s="131"/>
      <c r="AM204" s="1"/>
      <c r="AV204" s="85"/>
      <c r="AX204" s="3"/>
      <c r="AY204" s="83"/>
      <c r="AZ204" s="129"/>
    </row>
    <row r="205" spans="38:52" ht="12" customHeight="1">
      <c r="AL205" s="131"/>
      <c r="AM205" s="1"/>
      <c r="AV205" s="85"/>
      <c r="AX205" s="3"/>
      <c r="AY205" s="83"/>
      <c r="AZ205" s="129"/>
    </row>
    <row r="206" spans="38:52" ht="12" customHeight="1">
      <c r="AL206" s="131"/>
      <c r="AM206" s="1"/>
      <c r="AV206" s="85"/>
      <c r="AX206" s="3"/>
      <c r="AY206" s="83"/>
      <c r="AZ206" s="129"/>
    </row>
    <row r="207" spans="38:52" ht="12" customHeight="1">
      <c r="AL207" s="131"/>
      <c r="AM207" s="1"/>
      <c r="AV207" s="85"/>
      <c r="AX207" s="3"/>
      <c r="AY207" s="83"/>
      <c r="AZ207" s="129"/>
    </row>
    <row r="208" spans="38:52" ht="12" customHeight="1">
      <c r="AL208" s="131"/>
      <c r="AM208" s="1"/>
      <c r="AV208" s="85"/>
      <c r="AX208" s="3"/>
      <c r="AY208" s="83"/>
      <c r="AZ208" s="129"/>
    </row>
    <row r="209" spans="38:52" ht="12" customHeight="1">
      <c r="AL209" s="131"/>
      <c r="AM209" s="1"/>
      <c r="AV209" s="85"/>
      <c r="AX209" s="3"/>
      <c r="AY209" s="83"/>
      <c r="AZ209" s="129"/>
    </row>
    <row r="210" spans="38:52" ht="12" customHeight="1">
      <c r="AL210" s="131"/>
      <c r="AM210" s="1"/>
      <c r="AV210" s="85"/>
      <c r="AX210" s="3"/>
      <c r="AY210" s="83"/>
      <c r="AZ210" s="129"/>
    </row>
    <row r="211" spans="38:52" ht="12" customHeight="1">
      <c r="AL211" s="131"/>
      <c r="AM211" s="1"/>
      <c r="AV211" s="85"/>
      <c r="AX211" s="3"/>
      <c r="AY211" s="83"/>
      <c r="AZ211" s="129"/>
    </row>
    <row r="212" spans="38:52" ht="12" customHeight="1">
      <c r="AL212" s="131"/>
      <c r="AM212" s="1"/>
      <c r="AV212" s="85"/>
      <c r="AX212" s="3"/>
      <c r="AY212" s="83"/>
      <c r="AZ212" s="129"/>
    </row>
    <row r="213" spans="38:52" ht="12" customHeight="1">
      <c r="AL213" s="131"/>
      <c r="AM213" s="1"/>
      <c r="AV213" s="85"/>
      <c r="AX213" s="3"/>
      <c r="AY213" s="83"/>
      <c r="AZ213" s="129"/>
    </row>
    <row r="214" spans="38:52" ht="12" customHeight="1">
      <c r="AL214" s="131"/>
      <c r="AM214" s="1"/>
      <c r="AV214" s="85"/>
      <c r="AX214" s="3"/>
      <c r="AY214" s="83"/>
      <c r="AZ214" s="129"/>
    </row>
    <row r="215" spans="38:52" ht="12" customHeight="1">
      <c r="AL215" s="131"/>
      <c r="AM215" s="1"/>
      <c r="AV215" s="85"/>
      <c r="AX215" s="3"/>
      <c r="AY215" s="83"/>
      <c r="AZ215" s="129"/>
    </row>
    <row r="216" spans="38:52" ht="12" customHeight="1">
      <c r="AL216" s="131"/>
      <c r="AM216" s="1"/>
      <c r="AV216" s="85"/>
      <c r="AX216" s="3"/>
      <c r="AY216" s="83"/>
      <c r="AZ216" s="129"/>
    </row>
    <row r="217" spans="38:52" ht="12" customHeight="1">
      <c r="AL217" s="131"/>
      <c r="AM217" s="1"/>
      <c r="AV217" s="85"/>
      <c r="AX217" s="3"/>
      <c r="AY217" s="83"/>
      <c r="AZ217" s="129"/>
    </row>
    <row r="218" spans="38:52" ht="12" customHeight="1">
      <c r="AL218" s="131"/>
      <c r="AM218" s="1"/>
      <c r="AV218" s="85"/>
      <c r="AX218" s="3"/>
      <c r="AY218" s="83"/>
      <c r="AZ218" s="129"/>
    </row>
    <row r="219" spans="38:52" ht="12" customHeight="1">
      <c r="AL219" s="131"/>
      <c r="AM219" s="1"/>
      <c r="AV219" s="85"/>
      <c r="AX219" s="3"/>
      <c r="AY219" s="83"/>
      <c r="AZ219" s="129"/>
    </row>
    <row r="220" spans="38:52" ht="12" customHeight="1">
      <c r="AL220" s="131"/>
      <c r="AM220" s="1"/>
      <c r="AV220" s="85"/>
      <c r="AX220" s="3"/>
      <c r="AY220" s="83"/>
      <c r="AZ220" s="129"/>
    </row>
    <row r="221" spans="38:52" ht="12" customHeight="1">
      <c r="AL221" s="131"/>
      <c r="AM221" s="1"/>
      <c r="AV221" s="85"/>
      <c r="AX221" s="3"/>
      <c r="AY221" s="83"/>
      <c r="AZ221" s="129"/>
    </row>
    <row r="222" spans="38:52" ht="12" customHeight="1">
      <c r="AL222" s="131"/>
      <c r="AM222" s="1"/>
      <c r="AV222" s="85"/>
      <c r="AX222" s="3"/>
      <c r="AY222" s="83"/>
      <c r="AZ222" s="129"/>
    </row>
    <row r="223" spans="38:52" ht="12" customHeight="1">
      <c r="AL223" s="131"/>
      <c r="AM223" s="1"/>
      <c r="AV223" s="85"/>
      <c r="AX223" s="3"/>
      <c r="AY223" s="83"/>
      <c r="AZ223" s="129"/>
    </row>
    <row r="224" spans="38:52" ht="12" customHeight="1">
      <c r="AL224" s="131"/>
      <c r="AM224" s="1"/>
      <c r="AV224" s="85"/>
      <c r="AX224" s="3"/>
      <c r="AY224" s="83"/>
      <c r="AZ224" s="129"/>
    </row>
    <row r="225" spans="38:52" ht="12" customHeight="1">
      <c r="AL225" s="131"/>
      <c r="AM225" s="1"/>
      <c r="AV225" s="85"/>
      <c r="AX225" s="3"/>
      <c r="AY225" s="83"/>
      <c r="AZ225" s="129"/>
    </row>
    <row r="226" spans="38:52" ht="12" customHeight="1">
      <c r="AL226" s="131"/>
      <c r="AM226" s="1"/>
      <c r="AV226" s="85"/>
      <c r="AX226" s="3"/>
      <c r="AY226" s="83"/>
      <c r="AZ226" s="129"/>
    </row>
    <row r="227" spans="38:52" ht="12" customHeight="1">
      <c r="AL227" s="131"/>
      <c r="AM227" s="1"/>
      <c r="AV227" s="85"/>
      <c r="AX227" s="3"/>
      <c r="AY227" s="83"/>
      <c r="AZ227" s="129"/>
    </row>
    <row r="228" spans="38:52" ht="12" customHeight="1">
      <c r="AL228" s="131"/>
      <c r="AM228" s="1"/>
      <c r="AV228" s="85"/>
      <c r="AX228" s="3"/>
      <c r="AY228" s="83"/>
      <c r="AZ228" s="129"/>
    </row>
    <row r="229" spans="38:52" ht="12" customHeight="1">
      <c r="AL229" s="131"/>
      <c r="AM229" s="1"/>
      <c r="AV229" s="85"/>
      <c r="AX229" s="3"/>
      <c r="AY229" s="83"/>
      <c r="AZ229" s="129"/>
    </row>
    <row r="230" spans="38:52" ht="12" customHeight="1">
      <c r="AL230" s="131"/>
      <c r="AM230" s="1"/>
      <c r="AV230" s="85"/>
      <c r="AX230" s="3"/>
      <c r="AY230" s="83"/>
      <c r="AZ230" s="129"/>
    </row>
    <row r="231" spans="38:52" ht="12" customHeight="1">
      <c r="AL231" s="131"/>
      <c r="AM231" s="1"/>
      <c r="AV231" s="85"/>
      <c r="AX231" s="3"/>
      <c r="AY231" s="83"/>
      <c r="AZ231" s="129"/>
    </row>
    <row r="232" spans="38:52" ht="12" customHeight="1">
      <c r="AL232" s="131"/>
      <c r="AM232" s="1"/>
      <c r="AV232" s="85"/>
      <c r="AX232" s="3"/>
      <c r="AY232" s="83"/>
      <c r="AZ232" s="129"/>
    </row>
    <row r="233" spans="38:52" ht="12" customHeight="1">
      <c r="AL233" s="131"/>
      <c r="AM233" s="1"/>
      <c r="AV233" s="85"/>
      <c r="AX233" s="3"/>
      <c r="AY233" s="83"/>
      <c r="AZ233" s="129"/>
    </row>
    <row r="234" spans="38:52" ht="12" customHeight="1">
      <c r="AL234" s="131"/>
      <c r="AM234" s="1"/>
      <c r="AV234" s="85"/>
      <c r="AX234" s="3"/>
      <c r="AY234" s="83"/>
      <c r="AZ234" s="129"/>
    </row>
    <row r="235" spans="38:52" ht="12" customHeight="1">
      <c r="AL235" s="131"/>
      <c r="AM235" s="1"/>
      <c r="AV235" s="85"/>
      <c r="AX235" s="3"/>
      <c r="AY235" s="83"/>
      <c r="AZ235" s="129"/>
    </row>
  </sheetData>
  <mergeCells count="1">
    <mergeCell ref="BI2:BJ2"/>
  </mergeCells>
  <phoneticPr fontId="18" type="noConversion"/>
  <pageMargins left="0.7" right="0.7" top="0.78740157499999996" bottom="0.78740157499999996"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dimension ref="A1:L49"/>
  <sheetViews>
    <sheetView zoomScale="85" zoomScaleNormal="85" workbookViewId="0">
      <selection activeCell="D42" sqref="D42"/>
    </sheetView>
  </sheetViews>
  <sheetFormatPr baseColWidth="10" defaultRowHeight="12.75"/>
  <sheetData>
    <row r="1" spans="10:12">
      <c r="J1" s="136"/>
    </row>
    <row r="2" spans="10:12">
      <c r="J2" s="136"/>
      <c r="K2" t="s">
        <v>247</v>
      </c>
    </row>
    <row r="3" spans="10:12">
      <c r="J3" s="136"/>
      <c r="K3" t="s">
        <v>244</v>
      </c>
    </row>
    <row r="4" spans="10:12">
      <c r="J4" s="136"/>
      <c r="K4" t="s">
        <v>245</v>
      </c>
    </row>
    <row r="5" spans="10:12">
      <c r="J5" s="136"/>
      <c r="K5" t="s">
        <v>246</v>
      </c>
    </row>
    <row r="6" spans="10:12">
      <c r="J6" s="136"/>
    </row>
    <row r="7" spans="10:12">
      <c r="J7" s="134" t="s">
        <v>0</v>
      </c>
      <c r="K7" t="s">
        <v>252</v>
      </c>
    </row>
    <row r="8" spans="10:12">
      <c r="J8" s="136"/>
      <c r="L8" s="133" t="s">
        <v>253</v>
      </c>
    </row>
    <row r="9" spans="10:12">
      <c r="J9" s="134" t="s">
        <v>53</v>
      </c>
      <c r="K9" s="132" t="s">
        <v>254</v>
      </c>
    </row>
    <row r="10" spans="10:12">
      <c r="J10" s="136"/>
      <c r="L10" s="132" t="s">
        <v>255</v>
      </c>
    </row>
    <row r="11" spans="10:12">
      <c r="J11" s="134" t="s">
        <v>257</v>
      </c>
      <c r="K11" s="132" t="s">
        <v>256</v>
      </c>
    </row>
    <row r="12" spans="10:12">
      <c r="J12" s="136"/>
      <c r="L12" s="132" t="s">
        <v>258</v>
      </c>
    </row>
    <row r="13" spans="10:12">
      <c r="J13" s="136"/>
      <c r="K13" s="135" t="s">
        <v>248</v>
      </c>
    </row>
    <row r="14" spans="10:12">
      <c r="J14" s="136"/>
      <c r="L14" s="132" t="s">
        <v>259</v>
      </c>
    </row>
    <row r="15" spans="10:12">
      <c r="J15" s="136"/>
      <c r="L15" s="132" t="s">
        <v>260</v>
      </c>
    </row>
    <row r="16" spans="10:12">
      <c r="J16" s="134" t="s">
        <v>251</v>
      </c>
      <c r="K16" s="132" t="s">
        <v>261</v>
      </c>
    </row>
    <row r="17" spans="10:12">
      <c r="J17" s="136"/>
      <c r="L17" s="132" t="s">
        <v>262</v>
      </c>
    </row>
    <row r="18" spans="10:12">
      <c r="J18" s="134" t="s">
        <v>1</v>
      </c>
      <c r="K18" s="132" t="s">
        <v>263</v>
      </c>
    </row>
    <row r="19" spans="10:12">
      <c r="J19" s="136"/>
      <c r="L19" s="132" t="s">
        <v>264</v>
      </c>
    </row>
    <row r="20" spans="10:12">
      <c r="J20" s="134" t="s">
        <v>265</v>
      </c>
      <c r="K20" s="132" t="s">
        <v>267</v>
      </c>
    </row>
    <row r="21" spans="10:12">
      <c r="J21" s="136"/>
      <c r="L21" s="132" t="s">
        <v>266</v>
      </c>
    </row>
    <row r="22" spans="10:12">
      <c r="J22" s="136"/>
    </row>
    <row r="23" spans="10:12">
      <c r="J23" s="136"/>
    </row>
    <row r="24" spans="10:12">
      <c r="J24" s="136"/>
    </row>
    <row r="25" spans="10:12">
      <c r="J25" s="136"/>
    </row>
    <row r="34" spans="1:6">
      <c r="A34" s="9" t="s">
        <v>47</v>
      </c>
    </row>
    <row r="35" spans="1:6">
      <c r="A35" t="s">
        <v>48</v>
      </c>
      <c r="F35" t="s">
        <v>12</v>
      </c>
    </row>
    <row r="36" spans="1:6">
      <c r="A36" s="111"/>
      <c r="F36" t="s">
        <v>14</v>
      </c>
    </row>
    <row r="37" spans="1:6">
      <c r="A37" s="111" t="s">
        <v>13</v>
      </c>
    </row>
    <row r="38" spans="1:6">
      <c r="A38" t="s">
        <v>248</v>
      </c>
    </row>
    <row r="39" spans="1:6">
      <c r="A39" t="s">
        <v>249</v>
      </c>
    </row>
    <row r="40" spans="1:6">
      <c r="A40" s="110"/>
    </row>
    <row r="41" spans="1:6">
      <c r="A41" s="111" t="s">
        <v>6</v>
      </c>
    </row>
    <row r="42" spans="1:6">
      <c r="B42" s="111" t="s">
        <v>7</v>
      </c>
    </row>
    <row r="43" spans="1:6">
      <c r="B43" s="111" t="s">
        <v>10</v>
      </c>
    </row>
    <row r="44" spans="1:6">
      <c r="B44" s="111"/>
    </row>
    <row r="45" spans="1:6">
      <c r="A45" s="111" t="s">
        <v>8</v>
      </c>
    </row>
    <row r="46" spans="1:6">
      <c r="B46" s="111" t="s">
        <v>9</v>
      </c>
    </row>
    <row r="48" spans="1:6">
      <c r="A48" t="s">
        <v>11</v>
      </c>
    </row>
    <row r="49" spans="2:2">
      <c r="B49" s="9" t="s">
        <v>250</v>
      </c>
    </row>
  </sheetData>
  <phoneticPr fontId="18" type="noConversion"/>
  <pageMargins left="0.70866141732283472" right="0.7086614173228347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BIP 2010 10</vt:lpstr>
      <vt:lpstr>MSCI</vt:lpstr>
    </vt:vector>
  </TitlesOfParts>
  <Company>RWE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Hülsmann</cp:lastModifiedBy>
  <cp:lastPrinted>2009-04-21T11:45:00Z</cp:lastPrinted>
  <dcterms:created xsi:type="dcterms:W3CDTF">2008-08-04T07:13:10Z</dcterms:created>
  <dcterms:modified xsi:type="dcterms:W3CDTF">2011-04-13T10:21:31Z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51&quot;/&gt;&lt;CXlWorkbook id=&quot;1&quot;&gt;&lt;m_cxllink/&gt;&lt;/CXlWorkbook&gt;&lt;/root&gt;">
    <vt:bool>false</vt:bool>
  </property>
</Properties>
</file>