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6515" windowHeight="11820"/>
  </bookViews>
  <sheets>
    <sheet name="Tabelle1" sheetId="1" r:id="rId1"/>
    <sheet name="Tabelle2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G43" i="1" l="1"/>
  <c r="J7" i="1"/>
  <c r="K16" i="1"/>
  <c r="K13" i="1"/>
  <c r="K14" i="1"/>
  <c r="K15" i="1" s="1"/>
  <c r="K12" i="1"/>
  <c r="K11" i="1"/>
  <c r="K8" i="1"/>
  <c r="K9" i="1"/>
  <c r="K10" i="1"/>
  <c r="H7" i="1"/>
  <c r="J8" i="1"/>
  <c r="H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8" i="1"/>
  <c r="D43" i="1" s="1"/>
  <c r="D7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16" i="1"/>
  <c r="C12" i="1"/>
  <c r="C13" i="1"/>
  <c r="C14" i="1"/>
  <c r="C15" i="1"/>
  <c r="C11" i="1"/>
  <c r="C9" i="1"/>
  <c r="C10" i="1"/>
  <c r="C8" i="1"/>
  <c r="C43" i="1" s="1"/>
  <c r="C7" i="1"/>
  <c r="B11" i="1"/>
  <c r="B9" i="1"/>
  <c r="B10" i="1"/>
  <c r="B8" i="1"/>
  <c r="B43" i="1" s="1"/>
  <c r="B7" i="1"/>
  <c r="G42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7" i="1"/>
  <c r="F8" i="1"/>
  <c r="H9" i="1" s="1"/>
  <c r="J9" i="1" s="1"/>
  <c r="F7" i="1"/>
  <c r="F9" i="1" l="1"/>
  <c r="H10" i="1" l="1"/>
  <c r="F10" i="1"/>
  <c r="F11" i="1" l="1"/>
  <c r="H11" i="1"/>
  <c r="J11" i="1" s="1"/>
  <c r="J10" i="1"/>
  <c r="F12" i="1" l="1"/>
  <c r="H12" i="1"/>
  <c r="F13" i="1" l="1"/>
  <c r="H13" i="1"/>
  <c r="J13" i="1" s="1"/>
  <c r="J12" i="1"/>
  <c r="F14" i="1" l="1"/>
  <c r="H14" i="1"/>
  <c r="J14" i="1" s="1"/>
  <c r="F15" i="1" l="1"/>
  <c r="H15" i="1"/>
  <c r="J15" i="1" s="1"/>
  <c r="F16" i="1" l="1"/>
  <c r="H16" i="1"/>
  <c r="J16" i="1" s="1"/>
  <c r="F17" i="1" l="1"/>
  <c r="H17" i="1"/>
  <c r="J17" i="1" s="1"/>
  <c r="F18" i="1" l="1"/>
  <c r="H18" i="1"/>
  <c r="J18" i="1" s="1"/>
  <c r="F19" i="1" l="1"/>
  <c r="H19" i="1"/>
  <c r="J19" i="1" s="1"/>
  <c r="F20" i="1" l="1"/>
  <c r="H20" i="1"/>
  <c r="J20" i="1" s="1"/>
  <c r="F21" i="1" l="1"/>
  <c r="H21" i="1"/>
  <c r="J21" i="1" s="1"/>
  <c r="F22" i="1" l="1"/>
  <c r="H22" i="1"/>
  <c r="J22" i="1" s="1"/>
  <c r="F23" i="1" l="1"/>
  <c r="H23" i="1"/>
  <c r="J23" i="1" s="1"/>
  <c r="F24" i="1" l="1"/>
  <c r="H24" i="1"/>
  <c r="J24" i="1" s="1"/>
  <c r="F25" i="1" l="1"/>
  <c r="H25" i="1"/>
  <c r="J25" i="1" s="1"/>
  <c r="F26" i="1" l="1"/>
  <c r="H26" i="1"/>
  <c r="J26" i="1" s="1"/>
  <c r="F27" i="1" l="1"/>
  <c r="H27" i="1"/>
  <c r="J27" i="1" s="1"/>
  <c r="F28" i="1" l="1"/>
  <c r="H28" i="1"/>
  <c r="J28" i="1" s="1"/>
  <c r="F29" i="1" l="1"/>
  <c r="H29" i="1"/>
  <c r="J29" i="1" s="1"/>
  <c r="F30" i="1" l="1"/>
  <c r="H30" i="1"/>
  <c r="J30" i="1" s="1"/>
  <c r="F31" i="1" l="1"/>
  <c r="H31" i="1"/>
  <c r="J31" i="1" s="1"/>
  <c r="F32" i="1" l="1"/>
  <c r="H32" i="1"/>
  <c r="J32" i="1" s="1"/>
  <c r="F33" i="1" l="1"/>
  <c r="H33" i="1"/>
  <c r="J33" i="1" s="1"/>
  <c r="F34" i="1" l="1"/>
  <c r="H34" i="1"/>
  <c r="J34" i="1" s="1"/>
  <c r="F35" i="1" l="1"/>
  <c r="H35" i="1"/>
  <c r="J35" i="1" s="1"/>
  <c r="F36" i="1" l="1"/>
  <c r="H36" i="1"/>
  <c r="J36" i="1" s="1"/>
  <c r="F37" i="1" l="1"/>
  <c r="H37" i="1"/>
  <c r="J37" i="1" s="1"/>
  <c r="F38" i="1" l="1"/>
  <c r="H38" i="1"/>
  <c r="J38" i="1" s="1"/>
  <c r="F39" i="1" l="1"/>
  <c r="H39" i="1"/>
  <c r="J39" i="1" s="1"/>
  <c r="F40" i="1" l="1"/>
  <c r="H40" i="1"/>
  <c r="J40" i="1" s="1"/>
  <c r="F41" i="1" l="1"/>
  <c r="H41" i="1"/>
  <c r="J41" i="1" s="1"/>
  <c r="F42" i="1" l="1"/>
  <c r="F43" i="1" s="1"/>
  <c r="H42" i="1"/>
  <c r="H43" i="1" s="1"/>
  <c r="J42" i="1" l="1"/>
  <c r="J43" i="1" s="1"/>
</calcChain>
</file>

<file path=xl/sharedStrings.xml><?xml version="1.0" encoding="utf-8"?>
<sst xmlns="http://schemas.openxmlformats.org/spreadsheetml/2006/main" count="13" uniqueCount="13">
  <si>
    <t>1000+500+500</t>
  </si>
  <si>
    <t>1000+1000</t>
  </si>
  <si>
    <t>Dynamikanteil</t>
  </si>
  <si>
    <t>gesamt</t>
  </si>
  <si>
    <t>Rente</t>
  </si>
  <si>
    <t>jeweils nach 5 Jahren und 10 Jahren</t>
  </si>
  <si>
    <t>Inflation</t>
  </si>
  <si>
    <t>Ziel: nach max 10 Jahren 2000€ Rente</t>
  </si>
  <si>
    <t>nur noch 253 nötig</t>
  </si>
  <si>
    <t>jetzt keine Dynamik mehr</t>
  </si>
  <si>
    <t>1000 dynamik + 500 +253</t>
  </si>
  <si>
    <t>Zwischenrechnung</t>
  </si>
  <si>
    <t>Beiträge für den Abschluß je nach 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</si>
</sst>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6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7" workbookViewId="0">
      <selection activeCell="B1" sqref="B1"/>
    </sheetView>
  </sheetViews>
  <sheetFormatPr baseColWidth="10" defaultRowHeight="15" x14ac:dyDescent="0.25"/>
  <cols>
    <col min="2" max="2" width="13.42578125" customWidth="1"/>
    <col min="3" max="4" width="11.85546875" bestFit="1" customWidth="1"/>
    <col min="6" max="6" width="11.85546875" bestFit="1" customWidth="1"/>
    <col min="7" max="7" width="16.42578125" customWidth="1"/>
    <col min="8" max="8" width="11.85546875" bestFit="1" customWidth="1"/>
    <col min="10" max="10" width="11.85546875" bestFit="1" customWidth="1"/>
  </cols>
  <sheetData>
    <row r="1" spans="1:16" x14ac:dyDescent="0.25">
      <c r="A1" t="s">
        <v>6</v>
      </c>
      <c r="B1">
        <v>0.98</v>
      </c>
    </row>
    <row r="2" spans="1:16" x14ac:dyDescent="0.25">
      <c r="A2" t="s">
        <v>7</v>
      </c>
    </row>
    <row r="3" spans="1:16" x14ac:dyDescent="0.25">
      <c r="G3" t="s">
        <v>11</v>
      </c>
      <c r="O3" t="s">
        <v>12</v>
      </c>
    </row>
    <row r="4" spans="1:16" x14ac:dyDescent="0.25">
      <c r="B4" t="s">
        <v>1</v>
      </c>
      <c r="C4" t="s">
        <v>0</v>
      </c>
      <c r="D4">
        <v>2000</v>
      </c>
      <c r="F4">
        <v>1000</v>
      </c>
      <c r="G4" t="s">
        <v>2</v>
      </c>
      <c r="H4" t="s">
        <v>3</v>
      </c>
      <c r="J4" t="s">
        <v>10</v>
      </c>
    </row>
    <row r="5" spans="1:16" x14ac:dyDescent="0.25">
      <c r="B5" t="s">
        <v>5</v>
      </c>
      <c r="O5" s="1">
        <v>1000</v>
      </c>
      <c r="P5" s="1">
        <v>2000</v>
      </c>
    </row>
    <row r="6" spans="1:16" x14ac:dyDescent="0.25">
      <c r="K6" t="s">
        <v>4</v>
      </c>
      <c r="N6">
        <v>1985</v>
      </c>
      <c r="O6">
        <v>392</v>
      </c>
      <c r="P6">
        <v>757</v>
      </c>
    </row>
    <row r="7" spans="1:16" x14ac:dyDescent="0.25">
      <c r="A7">
        <v>1</v>
      </c>
      <c r="B7">
        <f>O6</f>
        <v>392</v>
      </c>
      <c r="C7">
        <f>O6</f>
        <v>392</v>
      </c>
      <c r="D7">
        <f>P6</f>
        <v>757</v>
      </c>
      <c r="F7">
        <f>O6</f>
        <v>392</v>
      </c>
      <c r="G7">
        <f>1.028^(A6)*$F$7*0.02*0.98^(A6)</f>
        <v>7.84</v>
      </c>
      <c r="H7">
        <f>F7</f>
        <v>392</v>
      </c>
      <c r="J7">
        <f>H7</f>
        <v>392</v>
      </c>
      <c r="K7">
        <v>1000</v>
      </c>
      <c r="N7">
        <v>1984</v>
      </c>
      <c r="O7">
        <v>402</v>
      </c>
    </row>
    <row r="8" spans="1:16" x14ac:dyDescent="0.25">
      <c r="A8">
        <v>2</v>
      </c>
      <c r="B8">
        <f>$B$7*$B$1^(A7)</f>
        <v>384.15999999999997</v>
      </c>
      <c r="C8">
        <f>$B$7*$B$1^(A7)</f>
        <v>384.15999999999997</v>
      </c>
      <c r="D8">
        <f>$D$7*$B$1^(A7)</f>
        <v>741.86</v>
      </c>
      <c r="F8">
        <f>$B$1*F7</f>
        <v>384.15999999999997</v>
      </c>
      <c r="G8">
        <f>1.028^(A7)*$F$7*0.02*0.98^(A7)</f>
        <v>7.8983296000000012</v>
      </c>
      <c r="H8">
        <f>F7+G7</f>
        <v>399.84</v>
      </c>
      <c r="J8">
        <f>H8</f>
        <v>399.84</v>
      </c>
      <c r="K8">
        <f>1.02^(A7)*$K$7</f>
        <v>1020</v>
      </c>
      <c r="N8">
        <v>1980</v>
      </c>
      <c r="O8">
        <v>445</v>
      </c>
      <c r="P8">
        <v>863</v>
      </c>
    </row>
    <row r="9" spans="1:16" x14ac:dyDescent="0.25">
      <c r="A9">
        <v>3</v>
      </c>
      <c r="B9">
        <f t="shared" ref="B9:B11" si="0">$B$7*$B$1^(A8)</f>
        <v>376.47679999999997</v>
      </c>
      <c r="C9">
        <f t="shared" ref="C9:C11" si="1">$B$7*$B$1^(A8)</f>
        <v>376.47679999999997</v>
      </c>
      <c r="D9">
        <f t="shared" ref="D9:D42" si="2">$D$7*$B$1^(A8)</f>
        <v>727.02279999999996</v>
      </c>
      <c r="F9">
        <f t="shared" ref="F9:F45" si="3">$B$1*F8</f>
        <v>376.47679999999997</v>
      </c>
      <c r="G9">
        <f t="shared" ref="G9:G45" si="4">1.028^(A8)*$F$7*0.02*0.98^(A8)</f>
        <v>7.957093172223999</v>
      </c>
      <c r="H9">
        <f>F8+G8</f>
        <v>392.05832959999998</v>
      </c>
      <c r="J9">
        <f>H9</f>
        <v>392.05832959999998</v>
      </c>
      <c r="K9">
        <f t="shared" ref="K9:K11" si="5">1.02^(A8)*$K$7</f>
        <v>1040.4000000000001</v>
      </c>
      <c r="N9">
        <v>1975</v>
      </c>
      <c r="O9">
        <v>511</v>
      </c>
    </row>
    <row r="10" spans="1:16" x14ac:dyDescent="0.25">
      <c r="A10">
        <v>4</v>
      </c>
      <c r="B10">
        <f t="shared" si="0"/>
        <v>368.94726399999996</v>
      </c>
      <c r="C10">
        <f t="shared" si="1"/>
        <v>368.94726399999996</v>
      </c>
      <c r="D10">
        <f t="shared" si="2"/>
        <v>712.4823439999999</v>
      </c>
      <c r="F10">
        <f t="shared" si="3"/>
        <v>368.94726399999996</v>
      </c>
      <c r="G10">
        <f t="shared" si="4"/>
        <v>8.0162939454253461</v>
      </c>
      <c r="H10">
        <f>F9+G9</f>
        <v>384.43389317222397</v>
      </c>
      <c r="J10">
        <f>H10</f>
        <v>384.43389317222397</v>
      </c>
      <c r="K10">
        <f t="shared" si="5"/>
        <v>1061.2079999999999</v>
      </c>
      <c r="N10">
        <v>1970</v>
      </c>
      <c r="O10">
        <v>680</v>
      </c>
    </row>
    <row r="11" spans="1:16" x14ac:dyDescent="0.25">
      <c r="A11" s="3">
        <v>5</v>
      </c>
      <c r="B11" s="3">
        <f>$B$7*$B$1^(A10)+$O$8*$B$1^(A6)</f>
        <v>806.56831871999998</v>
      </c>
      <c r="C11" s="3">
        <f>$B$7*$B$1^(A10)+$O$8*0.5*$B$1^(A6)</f>
        <v>584.06831871999998</v>
      </c>
      <c r="D11" s="3">
        <f t="shared" si="2"/>
        <v>698.2326971199999</v>
      </c>
      <c r="E11" s="3"/>
      <c r="F11" s="3">
        <f t="shared" si="3"/>
        <v>361.56831871999998</v>
      </c>
      <c r="G11" s="3">
        <f t="shared" si="4"/>
        <v>8.0759351723793102</v>
      </c>
      <c r="H11" s="3">
        <f>F10+G10</f>
        <v>376.96355794542529</v>
      </c>
      <c r="I11" s="3"/>
      <c r="J11" s="3">
        <f>H11</f>
        <v>376.96355794542529</v>
      </c>
      <c r="K11" s="3">
        <f>K10*1.02+500</f>
        <v>1582.4321599999998</v>
      </c>
      <c r="N11">
        <v>1965</v>
      </c>
      <c r="O11">
        <v>587</v>
      </c>
    </row>
    <row r="12" spans="1:16" x14ac:dyDescent="0.25">
      <c r="A12">
        <v>6</v>
      </c>
      <c r="B12">
        <f t="shared" ref="B12:B42" si="6">$B$7*$B$1^(A11)+$O$8*$B$1^(A7)</f>
        <v>790.43695234559982</v>
      </c>
      <c r="C12">
        <f t="shared" ref="C12:C16" si="7">$B$7*$B$1^(A11)+$O$8*0.5*$B$1^(A7)</f>
        <v>572.38695234559987</v>
      </c>
      <c r="D12">
        <f t="shared" si="2"/>
        <v>684.26804317759991</v>
      </c>
      <c r="F12">
        <f t="shared" si="3"/>
        <v>354.33695234559997</v>
      </c>
      <c r="G12">
        <f t="shared" si="4"/>
        <v>8.1360201300618122</v>
      </c>
      <c r="H12">
        <f>F11+G11</f>
        <v>369.64425389237931</v>
      </c>
      <c r="J12">
        <f>H12+0.5*$O$8*$B$1^(A6)</f>
        <v>592.14425389237931</v>
      </c>
      <c r="K12">
        <f>K11*1.02</f>
        <v>1614.0808031999998</v>
      </c>
    </row>
    <row r="13" spans="1:16" x14ac:dyDescent="0.25">
      <c r="A13">
        <v>7</v>
      </c>
      <c r="B13">
        <f t="shared" si="6"/>
        <v>774.62821329868791</v>
      </c>
      <c r="C13">
        <f t="shared" si="7"/>
        <v>560.93921329868795</v>
      </c>
      <c r="D13">
        <f t="shared" si="2"/>
        <v>670.58268231404782</v>
      </c>
      <c r="F13">
        <f t="shared" si="3"/>
        <v>347.25021329868798</v>
      </c>
      <c r="G13">
        <f t="shared" si="4"/>
        <v>8.1965521198294731</v>
      </c>
      <c r="H13">
        <f>F12+G12</f>
        <v>362.47297247566178</v>
      </c>
      <c r="J13">
        <f>H13+0.5*$O$8*$B$1^(A7)</f>
        <v>580.52297247566173</v>
      </c>
      <c r="K13">
        <f t="shared" ref="K13:K42" si="8">K12*1.02</f>
        <v>1646.3624192639998</v>
      </c>
    </row>
    <row r="14" spans="1:16" x14ac:dyDescent="0.25">
      <c r="A14">
        <v>8</v>
      </c>
      <c r="B14">
        <f t="shared" si="6"/>
        <v>759.13564903271413</v>
      </c>
      <c r="C14">
        <f t="shared" si="7"/>
        <v>549.72042903271415</v>
      </c>
      <c r="D14">
        <f t="shared" si="2"/>
        <v>657.1710286677669</v>
      </c>
      <c r="F14">
        <f t="shared" si="3"/>
        <v>340.30520903271423</v>
      </c>
      <c r="G14">
        <f t="shared" si="4"/>
        <v>8.257534467601003</v>
      </c>
      <c r="H14">
        <f>F13+G13</f>
        <v>355.44676541851743</v>
      </c>
      <c r="J14">
        <f>H14+0.5*$O$8*$B$1^(A8)</f>
        <v>569.13576541851739</v>
      </c>
      <c r="K14">
        <f t="shared" si="8"/>
        <v>1679.2896676492799</v>
      </c>
    </row>
    <row r="15" spans="1:16" x14ac:dyDescent="0.25">
      <c r="A15">
        <v>9</v>
      </c>
      <c r="B15">
        <f t="shared" si="6"/>
        <v>743.95293605205984</v>
      </c>
      <c r="C15">
        <f t="shared" si="7"/>
        <v>538.72602045205986</v>
      </c>
      <c r="D15">
        <f t="shared" si="2"/>
        <v>644.02760809441156</v>
      </c>
      <c r="F15">
        <f t="shared" si="3"/>
        <v>333.49910485205993</v>
      </c>
      <c r="G15">
        <f t="shared" si="4"/>
        <v>8.3189705240399547</v>
      </c>
      <c r="H15">
        <f>F14+G14</f>
        <v>348.56274350031521</v>
      </c>
      <c r="J15">
        <f>H15+0.5*$O$8*$B$1^(A9)</f>
        <v>557.97796350031513</v>
      </c>
      <c r="K15">
        <f t="shared" si="8"/>
        <v>1712.8754610022654</v>
      </c>
      <c r="L15" t="s">
        <v>8</v>
      </c>
    </row>
    <row r="16" spans="1:16" x14ac:dyDescent="0.25">
      <c r="A16" s="3">
        <v>10</v>
      </c>
      <c r="B16" s="3">
        <f t="shared" si="6"/>
        <v>729.07387733101859</v>
      </c>
      <c r="C16" s="3">
        <f>$B$7*$B$1^(A15)+$O$8*0.5*$B$1^(A11)+$O$9*0.5*$B$1^(A6)</f>
        <v>783.45150004301865</v>
      </c>
      <c r="D16" s="3">
        <f t="shared" si="2"/>
        <v>631.14705593252336</v>
      </c>
      <c r="E16" s="3"/>
      <c r="F16" s="3">
        <f t="shared" si="3"/>
        <v>326.82912275501872</v>
      </c>
      <c r="G16" s="3">
        <f t="shared" si="4"/>
        <v>8.3808636647388113</v>
      </c>
      <c r="H16" s="3">
        <f>F15+G15</f>
        <v>341.8180753760999</v>
      </c>
      <c r="I16" s="3"/>
      <c r="J16" s="3">
        <f>H16+0.5*$O$8*$B$1^(A10)</f>
        <v>547.04499097609983</v>
      </c>
      <c r="K16" s="3">
        <f>K15*1.02+253</f>
        <v>2000.1329702223109</v>
      </c>
      <c r="L16" t="s">
        <v>9</v>
      </c>
    </row>
    <row r="17" spans="1:10" x14ac:dyDescent="0.25">
      <c r="A17">
        <v>11</v>
      </c>
      <c r="B17">
        <f t="shared" si="6"/>
        <v>714.49239978439823</v>
      </c>
      <c r="C17">
        <f t="shared" ref="C17:C42" si="9">$B$7*$B$1^(A16)+$O$8*0.5*$B$1^(A12)+$O$9*0.5*$B$1^(A7)</f>
        <v>767.78247004215825</v>
      </c>
      <c r="D17">
        <f t="shared" si="2"/>
        <v>618.52411481387276</v>
      </c>
      <c r="F17">
        <f t="shared" si="3"/>
        <v>320.29254029991836</v>
      </c>
      <c r="G17">
        <f t="shared" si="4"/>
        <v>8.4432172904044656</v>
      </c>
      <c r="H17">
        <f>F16+G16</f>
        <v>335.20998641975751</v>
      </c>
      <c r="J17">
        <f>H17+0.5*$O$8*$B$1^(A11)+0.253*$O$9*$B$1^(A6)</f>
        <v>665.61536370775752</v>
      </c>
    </row>
    <row r="18" spans="1:10" x14ac:dyDescent="0.25">
      <c r="A18">
        <v>12</v>
      </c>
      <c r="B18">
        <f t="shared" si="6"/>
        <v>700.20255178871025</v>
      </c>
      <c r="C18">
        <f t="shared" si="9"/>
        <v>752.42682064131509</v>
      </c>
      <c r="D18">
        <f t="shared" si="2"/>
        <v>606.15363251759527</v>
      </c>
      <c r="F18">
        <f t="shared" si="3"/>
        <v>313.88668949391996</v>
      </c>
      <c r="G18">
        <f t="shared" si="4"/>
        <v>8.5060348270450756</v>
      </c>
      <c r="H18">
        <f>F17+G17</f>
        <v>328.73575759032281</v>
      </c>
      <c r="J18">
        <f>H18+0.5*$O$8*$B$1^(A12)+0.253*$O$9*$B$1^(A7)</f>
        <v>652.53302733256282</v>
      </c>
    </row>
    <row r="19" spans="1:10" x14ac:dyDescent="0.25">
      <c r="A19">
        <v>13</v>
      </c>
      <c r="B19">
        <f t="shared" si="6"/>
        <v>686.19850075293596</v>
      </c>
      <c r="C19">
        <f t="shared" si="9"/>
        <v>737.37828422848872</v>
      </c>
      <c r="D19">
        <f t="shared" si="2"/>
        <v>594.03055986724337</v>
      </c>
      <c r="F19">
        <f t="shared" si="3"/>
        <v>307.60895570404153</v>
      </c>
      <c r="G19">
        <f t="shared" si="4"/>
        <v>8.569319726158291</v>
      </c>
      <c r="H19">
        <f>F18+G18</f>
        <v>322.39272432096504</v>
      </c>
      <c r="J19">
        <f>H19+0.5*$O$8*$B$1^(A13)+0.253*$O$9*$B$1^(A8)</f>
        <v>639.71404866836019</v>
      </c>
    </row>
    <row r="20" spans="1:10" x14ac:dyDescent="0.25">
      <c r="A20">
        <v>14</v>
      </c>
      <c r="B20">
        <f t="shared" si="6"/>
        <v>672.47453073787733</v>
      </c>
      <c r="C20">
        <f t="shared" si="9"/>
        <v>722.63071854391887</v>
      </c>
      <c r="D20">
        <f t="shared" si="2"/>
        <v>582.14994866989855</v>
      </c>
      <c r="F20">
        <f t="shared" si="3"/>
        <v>301.45677658996073</v>
      </c>
      <c r="G20">
        <f t="shared" si="4"/>
        <v>8.6330754649209087</v>
      </c>
      <c r="H20">
        <f>F19+G19</f>
        <v>316.17827543019985</v>
      </c>
      <c r="J20">
        <f>H20+0.5*$O$8*$B$1^(A14)+0.253*$O$9*$B$1^(A9)</f>
        <v>627.15317329064715</v>
      </c>
    </row>
    <row r="21" spans="1:10" x14ac:dyDescent="0.25">
      <c r="A21">
        <v>15</v>
      </c>
      <c r="B21">
        <f t="shared" si="6"/>
        <v>659.02504012311965</v>
      </c>
      <c r="C21">
        <f t="shared" si="9"/>
        <v>708.17810417304054</v>
      </c>
      <c r="D21">
        <f t="shared" si="2"/>
        <v>570.50694969650056</v>
      </c>
      <c r="F21">
        <f t="shared" si="3"/>
        <v>295.4276410581615</v>
      </c>
      <c r="G21">
        <f t="shared" si="4"/>
        <v>8.6973055463799192</v>
      </c>
      <c r="H21">
        <f>F20+G20</f>
        <v>310.08985205488165</v>
      </c>
      <c r="J21">
        <f>H21+0.5*$O$8*$B$1^(A15)+0.253*$O$9*$B$1^(A10)</f>
        <v>614.84525195812</v>
      </c>
    </row>
    <row r="22" spans="1:10" x14ac:dyDescent="0.25">
      <c r="A22">
        <v>16</v>
      </c>
      <c r="B22">
        <f t="shared" si="6"/>
        <v>645.8445393206573</v>
      </c>
      <c r="C22">
        <f t="shared" si="9"/>
        <v>694.01454208957966</v>
      </c>
      <c r="D22">
        <f t="shared" si="2"/>
        <v>559.09681070257045</v>
      </c>
      <c r="F22">
        <f t="shared" si="3"/>
        <v>289.51908823699824</v>
      </c>
      <c r="G22">
        <f t="shared" si="4"/>
        <v>8.7620134996449863</v>
      </c>
      <c r="H22">
        <f>F21+G21</f>
        <v>304.12494660454144</v>
      </c>
      <c r="J22">
        <f>H22+0.5*$O$8*$B$1^(A16)+0.253*$O$9*$B$1^(A11)</f>
        <v>602.78523850971499</v>
      </c>
    </row>
    <row r="23" spans="1:10" x14ac:dyDescent="0.25">
      <c r="A23">
        <v>17</v>
      </c>
      <c r="B23">
        <f t="shared" si="6"/>
        <v>632.9276485342441</v>
      </c>
      <c r="C23">
        <f t="shared" si="9"/>
        <v>680.13425124778803</v>
      </c>
      <c r="D23">
        <f t="shared" si="2"/>
        <v>547.9148744885191</v>
      </c>
      <c r="F23">
        <f t="shared" si="3"/>
        <v>283.7287064722583</v>
      </c>
      <c r="G23">
        <f t="shared" si="4"/>
        <v>8.8272028800823445</v>
      </c>
      <c r="H23">
        <f>F22+G22</f>
        <v>298.28110173664322</v>
      </c>
      <c r="J23">
        <f>H23+0.5*$O$8*$B$1^(A17)+0.253*$O$9*$B$1^(A12)</f>
        <v>590.96818780371325</v>
      </c>
    </row>
    <row r="24" spans="1:10" x14ac:dyDescent="0.25">
      <c r="A24">
        <v>18</v>
      </c>
      <c r="B24">
        <f t="shared" si="6"/>
        <v>620.26909556355918</v>
      </c>
      <c r="C24">
        <f t="shared" si="9"/>
        <v>666.53156622283234</v>
      </c>
      <c r="D24">
        <f t="shared" si="2"/>
        <v>536.95657699874869</v>
      </c>
      <c r="F24">
        <f t="shared" si="3"/>
        <v>278.05413234281315</v>
      </c>
      <c r="G24">
        <f t="shared" si="4"/>
        <v>8.8928772695101586</v>
      </c>
      <c r="H24">
        <f>F23+G23</f>
        <v>292.55590935234062</v>
      </c>
      <c r="J24">
        <f>H24+0.5*$O$8*$B$1^(A18)+0.253*$O$9*$B$1^(A13)</f>
        <v>579.38925369806918</v>
      </c>
    </row>
    <row r="25" spans="1:10" x14ac:dyDescent="0.25">
      <c r="A25">
        <v>19</v>
      </c>
      <c r="B25">
        <f t="shared" si="6"/>
        <v>607.86371365228797</v>
      </c>
      <c r="C25">
        <f t="shared" si="9"/>
        <v>653.20093489837564</v>
      </c>
      <c r="D25">
        <f t="shared" si="2"/>
        <v>526.21744545877368</v>
      </c>
      <c r="F25">
        <f t="shared" si="3"/>
        <v>272.49304969595687</v>
      </c>
      <c r="G25">
        <f t="shared" si="4"/>
        <v>8.9590402763953119</v>
      </c>
      <c r="H25">
        <f>F24+G24</f>
        <v>286.94700961232331</v>
      </c>
      <c r="J25">
        <f>H25+0.5*$O$8*$B$1^(A19)+0.253*$O$9*$B$1^(A14)</f>
        <v>568.04368707113736</v>
      </c>
    </row>
    <row r="26" spans="1:10" x14ac:dyDescent="0.25">
      <c r="A26">
        <v>20</v>
      </c>
      <c r="B26">
        <f t="shared" si="6"/>
        <v>595.70643937924228</v>
      </c>
      <c r="C26">
        <f t="shared" si="9"/>
        <v>640.13691620040811</v>
      </c>
      <c r="D26">
        <f t="shared" si="2"/>
        <v>515.69309654959818</v>
      </c>
      <c r="F26">
        <f t="shared" si="3"/>
        <v>267.04318870203775</v>
      </c>
      <c r="G26">
        <f t="shared" si="4"/>
        <v>9.0256955360516926</v>
      </c>
      <c r="H26">
        <f>F25+G25</f>
        <v>281.45208997235216</v>
      </c>
      <c r="J26">
        <f>H26+0.5*$O$8*$B$1^(A20)+0.253*$O$9*$B$1^(A15)</f>
        <v>556.92683388198998</v>
      </c>
    </row>
    <row r="27" spans="1:10" x14ac:dyDescent="0.25">
      <c r="A27">
        <v>21</v>
      </c>
      <c r="B27">
        <f t="shared" si="6"/>
        <v>583.79231059165738</v>
      </c>
      <c r="C27">
        <f t="shared" si="9"/>
        <v>627.33417787639996</v>
      </c>
      <c r="D27">
        <f t="shared" si="2"/>
        <v>505.37923461860623</v>
      </c>
      <c r="F27">
        <f t="shared" si="3"/>
        <v>261.70232492799698</v>
      </c>
      <c r="G27">
        <f t="shared" si="4"/>
        <v>9.0928467108399182</v>
      </c>
      <c r="H27">
        <f>F26+G26</f>
        <v>276.06888423808942</v>
      </c>
      <c r="J27">
        <f>H27+0.5*$O$8*$B$1^(A21)+0.253*$O$9*$B$1^(A16)</f>
        <v>546.03413326953444</v>
      </c>
    </row>
    <row r="28" spans="1:10" x14ac:dyDescent="0.25">
      <c r="A28">
        <v>22</v>
      </c>
      <c r="B28">
        <f t="shared" si="6"/>
        <v>572.11646437982427</v>
      </c>
      <c r="C28">
        <f t="shared" si="9"/>
        <v>614.78749431887195</v>
      </c>
      <c r="D28">
        <f t="shared" si="2"/>
        <v>495.27164992623409</v>
      </c>
      <c r="F28">
        <f t="shared" si="3"/>
        <v>256.46827842943702</v>
      </c>
      <c r="G28">
        <f t="shared" si="4"/>
        <v>9.1604974903685665</v>
      </c>
      <c r="H28">
        <f>F27+G27</f>
        <v>270.79517163883691</v>
      </c>
      <c r="J28">
        <f>H28+0.5*$O$8*$B$1^(A22)+0.253*$O$9*$B$1^(A17)</f>
        <v>535.36111568965305</v>
      </c>
    </row>
    <row r="29" spans="1:10" x14ac:dyDescent="0.25">
      <c r="A29">
        <v>23</v>
      </c>
      <c r="B29">
        <f t="shared" si="6"/>
        <v>560.67413509222774</v>
      </c>
      <c r="C29">
        <f t="shared" si="9"/>
        <v>602.49174443249444</v>
      </c>
      <c r="D29">
        <f t="shared" si="2"/>
        <v>485.36621692770939</v>
      </c>
      <c r="F29">
        <f t="shared" si="3"/>
        <v>251.33891286084827</v>
      </c>
      <c r="G29">
        <f t="shared" si="4"/>
        <v>9.2286515916969094</v>
      </c>
      <c r="H29">
        <f>F28+G28</f>
        <v>265.62877591980561</v>
      </c>
      <c r="J29">
        <f>H29+0.5*$O$8*$B$1^(A23)+0.253*$O$9*$B$1^(A18)</f>
        <v>524.90340108960538</v>
      </c>
    </row>
    <row r="30" spans="1:10" x14ac:dyDescent="0.25">
      <c r="A30">
        <v>24</v>
      </c>
      <c r="B30">
        <f t="shared" si="6"/>
        <v>549.46065239038319</v>
      </c>
      <c r="C30">
        <f t="shared" si="9"/>
        <v>590.44190954384453</v>
      </c>
      <c r="D30">
        <f t="shared" si="2"/>
        <v>475.65889258915519</v>
      </c>
      <c r="F30">
        <f t="shared" si="3"/>
        <v>246.31213460363131</v>
      </c>
      <c r="G30">
        <f t="shared" si="4"/>
        <v>9.2973127595391336</v>
      </c>
      <c r="H30">
        <f>F29+G29</f>
        <v>260.56756445254518</v>
      </c>
      <c r="J30">
        <f>H30+0.5*$O$8*$B$1^(A24)+0.253*$O$9*$B$1^(A19)</f>
        <v>514.65669711894895</v>
      </c>
    </row>
    <row r="31" spans="1:10" x14ac:dyDescent="0.25">
      <c r="A31">
        <v>25</v>
      </c>
      <c r="B31">
        <f t="shared" si="6"/>
        <v>538.47143934257542</v>
      </c>
      <c r="C31">
        <f t="shared" si="9"/>
        <v>578.6330713529677</v>
      </c>
      <c r="D31">
        <f t="shared" si="2"/>
        <v>466.14571473737209</v>
      </c>
      <c r="F31">
        <f t="shared" si="3"/>
        <v>241.38589191155867</v>
      </c>
      <c r="G31">
        <f t="shared" si="4"/>
        <v>9.366484766470105</v>
      </c>
      <c r="H31">
        <f>F30+G30</f>
        <v>255.60944736317043</v>
      </c>
      <c r="J31">
        <f>H31+0.5*$O$8*$B$1^(A25)+0.253*$O$9*$B$1^(A20)</f>
        <v>504.61679737624615</v>
      </c>
    </row>
    <row r="32" spans="1:10" x14ac:dyDescent="0.25">
      <c r="A32">
        <v>26</v>
      </c>
      <c r="B32">
        <f t="shared" si="6"/>
        <v>527.70201055572397</v>
      </c>
      <c r="C32">
        <f t="shared" si="9"/>
        <v>567.06040992590829</v>
      </c>
      <c r="D32">
        <f t="shared" si="2"/>
        <v>456.82280044262461</v>
      </c>
      <c r="F32">
        <f t="shared" si="3"/>
        <v>236.55817407332751</v>
      </c>
      <c r="G32">
        <f t="shared" si="4"/>
        <v>9.4361714131326409</v>
      </c>
      <c r="H32">
        <f>F31+G31</f>
        <v>250.75237667802878</v>
      </c>
      <c r="J32">
        <f>H32+0.5*$O$8*$B$1^(A26)+0.253*$O$9*$B$1^(A21)</f>
        <v>494.77957969084298</v>
      </c>
    </row>
    <row r="33" spans="1:11" x14ac:dyDescent="0.25">
      <c r="A33">
        <v>27</v>
      </c>
      <c r="B33">
        <f t="shared" si="6"/>
        <v>517.14797034460946</v>
      </c>
      <c r="C33">
        <f t="shared" si="9"/>
        <v>555.7192017273901</v>
      </c>
      <c r="D33">
        <f t="shared" si="2"/>
        <v>447.68634443377209</v>
      </c>
      <c r="F33">
        <f t="shared" si="3"/>
        <v>231.82701059186095</v>
      </c>
      <c r="G33">
        <f>1.028^(A32)*$F$7*0.02*0.98^(A32)</f>
        <v>9.5063765284463493</v>
      </c>
      <c r="H33">
        <f>F32+G32</f>
        <v>245.99434548646013</v>
      </c>
      <c r="J33">
        <f>H33+0.5*$O$8*$B$1^(A27)+0.253*$O$9*$B$1^(A22)</f>
        <v>485.14100443901799</v>
      </c>
    </row>
    <row r="34" spans="1:11" x14ac:dyDescent="0.25">
      <c r="A34">
        <v>28</v>
      </c>
      <c r="B34">
        <f t="shared" si="6"/>
        <v>506.80501093771721</v>
      </c>
      <c r="C34">
        <f t="shared" si="9"/>
        <v>544.60481769284218</v>
      </c>
      <c r="D34">
        <f t="shared" si="2"/>
        <v>438.73261754509662</v>
      </c>
      <c r="F34">
        <f t="shared" si="3"/>
        <v>227.19047038002373</v>
      </c>
      <c r="G34">
        <f t="shared" si="4"/>
        <v>9.577103969817987</v>
      </c>
      <c r="H34">
        <f>F33+G33</f>
        <v>241.33338712030729</v>
      </c>
      <c r="J34">
        <f>H34+0.5*$O$8*$B$1^(A28)+0.253*$O$9*$B$1^(A23)</f>
        <v>475.69711289381405</v>
      </c>
    </row>
    <row r="35" spans="1:11" x14ac:dyDescent="0.25">
      <c r="A35">
        <v>29</v>
      </c>
      <c r="B35">
        <f t="shared" si="6"/>
        <v>496.66891071896282</v>
      </c>
      <c r="C35">
        <f t="shared" si="9"/>
        <v>533.71272133898538</v>
      </c>
      <c r="D35">
        <f t="shared" si="2"/>
        <v>429.95796519419468</v>
      </c>
      <c r="F35">
        <f t="shared" si="3"/>
        <v>222.64666097242323</v>
      </c>
      <c r="G35">
        <f t="shared" si="4"/>
        <v>9.6483576233534354</v>
      </c>
      <c r="H35">
        <f>F34+G34</f>
        <v>236.76757434984171</v>
      </c>
      <c r="J35">
        <f>H35+0.5*$O$8*$B$1^(A29)+0.253*$O$9*$B$1^(A24)</f>
        <v>466.4440256078783</v>
      </c>
    </row>
    <row r="36" spans="1:11" x14ac:dyDescent="0.25">
      <c r="A36">
        <v>30</v>
      </c>
      <c r="B36">
        <f t="shared" si="6"/>
        <v>486.7355325045836</v>
      </c>
      <c r="C36">
        <f t="shared" si="9"/>
        <v>523.03846691220565</v>
      </c>
      <c r="D36">
        <f t="shared" si="2"/>
        <v>421.3588058903108</v>
      </c>
      <c r="F36">
        <f t="shared" si="3"/>
        <v>218.19372775297475</v>
      </c>
      <c r="G36">
        <f t="shared" si="4"/>
        <v>9.7201414040711835</v>
      </c>
      <c r="H36">
        <f>F35+G35</f>
        <v>232.29501859577667</v>
      </c>
      <c r="J36">
        <f>H36+0.5*$O$8*$B$1^(A30)+0.253*$O$9*$B$1^(A25)</f>
        <v>457.37794082865253</v>
      </c>
    </row>
    <row r="37" spans="1:11" x14ac:dyDescent="0.25">
      <c r="A37">
        <v>31</v>
      </c>
      <c r="B37">
        <f t="shared" si="6"/>
        <v>477.00082185449196</v>
      </c>
      <c r="C37">
        <f t="shared" si="9"/>
        <v>512.57769757396159</v>
      </c>
      <c r="D37">
        <f t="shared" si="2"/>
        <v>412.93162977250455</v>
      </c>
      <c r="F37">
        <f t="shared" si="3"/>
        <v>213.82985319791524</v>
      </c>
      <c r="G37">
        <f t="shared" si="4"/>
        <v>9.7924592561174713</v>
      </c>
      <c r="H37">
        <f>F36+G36</f>
        <v>227.91386915704592</v>
      </c>
      <c r="J37">
        <f>H37+0.5*$O$8*$B$1^(A31)+0.253*$O$9*$B$1^(A26)</f>
        <v>448.49513294526423</v>
      </c>
    </row>
    <row r="38" spans="1:11" x14ac:dyDescent="0.25">
      <c r="A38">
        <v>32</v>
      </c>
      <c r="B38">
        <f t="shared" si="6"/>
        <v>467.46080541740207</v>
      </c>
      <c r="C38">
        <f t="shared" si="9"/>
        <v>502.32614362248233</v>
      </c>
      <c r="D38">
        <f t="shared" si="2"/>
        <v>404.67299717705447</v>
      </c>
      <c r="F38">
        <f t="shared" si="3"/>
        <v>209.55325613395692</v>
      </c>
      <c r="G38">
        <f t="shared" si="4"/>
        <v>9.865315152982987</v>
      </c>
      <c r="H38">
        <f>F37+G37</f>
        <v>223.62231245403271</v>
      </c>
      <c r="J38">
        <f>H38+0.5*$O$8*$B$1^(A32)+0.253*$O$9*$B$1^(A27)</f>
        <v>439.79195096648664</v>
      </c>
    </row>
    <row r="39" spans="1:11" x14ac:dyDescent="0.25">
      <c r="A39">
        <v>33</v>
      </c>
      <c r="B39">
        <f t="shared" si="6"/>
        <v>458.11158930905401</v>
      </c>
      <c r="C39">
        <f t="shared" si="9"/>
        <v>492.27962075003262</v>
      </c>
      <c r="D39">
        <f t="shared" si="2"/>
        <v>396.57953723351335</v>
      </c>
      <c r="F39">
        <f t="shared" si="3"/>
        <v>205.36219101127779</v>
      </c>
      <c r="G39">
        <f t="shared" si="4"/>
        <v>9.9387130977211786</v>
      </c>
      <c r="H39">
        <f>F38+G38</f>
        <v>219.41857128693991</v>
      </c>
      <c r="J39">
        <f>H39+0.5*$O$8*$B$1^(A33)+0.253*$O$9*$B$1^(A28)</f>
        <v>431.26481702914475</v>
      </c>
    </row>
    <row r="40" spans="1:11" x14ac:dyDescent="0.25">
      <c r="A40">
        <v>34</v>
      </c>
      <c r="B40">
        <f t="shared" si="6"/>
        <v>448.9493575228729</v>
      </c>
      <c r="C40">
        <f t="shared" si="9"/>
        <v>482.43402833503194</v>
      </c>
      <c r="D40">
        <f t="shared" si="2"/>
        <v>388.6479464888431</v>
      </c>
      <c r="F40">
        <f t="shared" si="3"/>
        <v>201.25494719105222</v>
      </c>
      <c r="G40">
        <f t="shared" si="4"/>
        <v>10.012657123168225</v>
      </c>
      <c r="H40">
        <f>F39+G39</f>
        <v>215.30090410899896</v>
      </c>
      <c r="J40">
        <f>H40+0.5*$O$8*$B$1^(A34)+0.253*$O$9*$B$1^(A29)</f>
        <v>422.91022493635967</v>
      </c>
    </row>
    <row r="41" spans="1:11" x14ac:dyDescent="0.25">
      <c r="A41">
        <v>35</v>
      </c>
      <c r="B41">
        <f t="shared" si="6"/>
        <v>439.97037037241546</v>
      </c>
      <c r="C41">
        <f t="shared" si="9"/>
        <v>472.78534776833135</v>
      </c>
      <c r="D41">
        <f t="shared" si="2"/>
        <v>380.87498755906626</v>
      </c>
      <c r="F41">
        <f t="shared" si="3"/>
        <v>197.22984824723119</v>
      </c>
      <c r="G41">
        <f t="shared" si="4"/>
        <v>10.087151292164597</v>
      </c>
      <c r="H41">
        <f>F40+G40</f>
        <v>211.26760431422045</v>
      </c>
      <c r="J41">
        <f>H41+0.5*$O$8*$B$1^(A35)+0.253*$O$9*$B$1^(A30)</f>
        <v>414.72473872503394</v>
      </c>
    </row>
    <row r="42" spans="1:11" x14ac:dyDescent="0.25">
      <c r="A42">
        <v>36</v>
      </c>
      <c r="B42">
        <f t="shared" si="6"/>
        <v>431.17096296496709</v>
      </c>
      <c r="C42">
        <f t="shared" si="9"/>
        <v>463.32964081296467</v>
      </c>
      <c r="D42">
        <f t="shared" si="2"/>
        <v>373.2574878078849</v>
      </c>
      <c r="F42">
        <f t="shared" ref="F42" si="10">$B$1*F41</f>
        <v>193.28525128228657</v>
      </c>
      <c r="G42">
        <f t="shared" ref="G42" si="11">1.028^(A41)*$F$7*0.02*0.98^(A41)</f>
        <v>10.1621996977783</v>
      </c>
      <c r="H42">
        <f>F41+G41</f>
        <v>207.31699953939579</v>
      </c>
      <c r="J42">
        <f>H42+0.5*$O$8*$B$1^(A36)+0.253*$O$9*$B$1^(A31)</f>
        <v>406.70499126199309</v>
      </c>
    </row>
    <row r="43" spans="1:11" ht="15.75" x14ac:dyDescent="0.25">
      <c r="B43" s="2">
        <f>SUM(B7:B42)</f>
        <v>20722.622814716582</v>
      </c>
      <c r="C43" s="2">
        <f>SUM(C7:C42)</f>
        <v>20796.847600164703</v>
      </c>
      <c r="D43" s="2">
        <f>SUM(D7:D42)</f>
        <v>19560.383097413611</v>
      </c>
      <c r="E43" s="2"/>
      <c r="F43" s="2">
        <f>SUM(F7:F42)</f>
        <v>10129.022687167948</v>
      </c>
      <c r="G43" s="2">
        <f>SUM(G7:G42)</f>
        <v>322.28581499056185</v>
      </c>
      <c r="H43" s="2">
        <f>SUM(H7:H42)</f>
        <v>10639.861051178446</v>
      </c>
      <c r="I43" s="2"/>
      <c r="J43" s="2">
        <f>SUM(J7:J42)</f>
        <v>18458.999456771169</v>
      </c>
      <c r="K43" s="4"/>
    </row>
    <row r="44" spans="1:11" ht="15.75" x14ac:dyDescent="0.25">
      <c r="C44" s="2"/>
      <c r="D44" s="2"/>
      <c r="E44" s="2"/>
      <c r="F44" s="2"/>
      <c r="G44" s="2"/>
      <c r="H44" s="2"/>
      <c r="I44" s="2"/>
      <c r="J44" s="2"/>
    </row>
    <row r="45" spans="1:11" ht="15.75" x14ac:dyDescent="0.25">
      <c r="I45" s="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2011-06-04T10:17:02Z</dcterms:created>
  <dcterms:modified xsi:type="dcterms:W3CDTF">2011-06-04T22:08:59Z</dcterms:modified>
</cp:coreProperties>
</file>