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gif" ContentType="image/gif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45" windowWidth="10395" windowHeight="4875"/>
  </bookViews>
  <sheets>
    <sheet name="Tauschkalk" sheetId="1" r:id="rId1"/>
    <sheet name="Tabelle2" sheetId="2" r:id="rId2"/>
    <sheet name="Tabelle3" sheetId="3" r:id="rId3"/>
  </sheets>
  <calcPr calcId="125725"/>
</workbook>
</file>

<file path=xl/calcChain.xml><?xml version="1.0" encoding="utf-8"?>
<calcChain xmlns="http://schemas.openxmlformats.org/spreadsheetml/2006/main">
  <c r="B15" i="1"/>
  <c r="C15"/>
  <c r="D15"/>
  <c r="E15"/>
  <c r="B14"/>
  <c r="C14"/>
  <c r="D14"/>
  <c r="E14"/>
  <c r="B8"/>
  <c r="C8"/>
  <c r="D8"/>
  <c r="E8"/>
  <c r="B6"/>
  <c r="C6"/>
  <c r="D6"/>
  <c r="E6"/>
  <c r="B21"/>
  <c r="H21" s="1"/>
  <c r="I21" s="1"/>
  <c r="C21"/>
  <c r="D21"/>
  <c r="E21"/>
  <c r="B3"/>
  <c r="C1" s="1"/>
  <c r="C3"/>
  <c r="D3"/>
  <c r="E3"/>
  <c r="B17"/>
  <c r="C17"/>
  <c r="D17"/>
  <c r="E17"/>
  <c r="B16"/>
  <c r="C16"/>
  <c r="D16"/>
  <c r="E16"/>
  <c r="B19"/>
  <c r="C19"/>
  <c r="D19"/>
  <c r="E19"/>
  <c r="B7"/>
  <c r="C7"/>
  <c r="D7"/>
  <c r="E7"/>
  <c r="B5"/>
  <c r="C5"/>
  <c r="D5"/>
  <c r="E5"/>
  <c r="B13"/>
  <c r="C13"/>
  <c r="D13"/>
  <c r="E13"/>
  <c r="B11"/>
  <c r="C11"/>
  <c r="D11"/>
  <c r="E11"/>
  <c r="B10"/>
  <c r="C10"/>
  <c r="D10"/>
  <c r="E10"/>
  <c r="B20"/>
  <c r="C20"/>
  <c r="D20"/>
  <c r="E20"/>
  <c r="B4"/>
  <c r="C4"/>
  <c r="D4"/>
  <c r="E4"/>
  <c r="B18"/>
  <c r="C18"/>
  <c r="D18"/>
  <c r="E18"/>
  <c r="B12"/>
  <c r="C12"/>
  <c r="D12"/>
  <c r="E12"/>
  <c r="B22"/>
  <c r="A22" s="1"/>
  <c r="C22"/>
  <c r="D22"/>
  <c r="E22"/>
  <c r="E9"/>
  <c r="D9"/>
  <c r="C9"/>
  <c r="B9"/>
  <c r="H3" l="1"/>
  <c r="I3" s="1"/>
  <c r="A3"/>
  <c r="H22"/>
  <c r="I22" s="1"/>
  <c r="J22" s="1"/>
  <c r="K22" s="1"/>
  <c r="H12"/>
  <c r="I12" s="1"/>
  <c r="H18"/>
  <c r="I18" s="1"/>
  <c r="H4"/>
  <c r="I4" s="1"/>
  <c r="H20"/>
  <c r="I20" s="1"/>
  <c r="H10"/>
  <c r="I10" s="1"/>
  <c r="H11"/>
  <c r="I11" s="1"/>
  <c r="H13"/>
  <c r="I13" s="1"/>
  <c r="H5"/>
  <c r="I5" s="1"/>
  <c r="H7"/>
  <c r="I7" s="1"/>
  <c r="H19"/>
  <c r="I19" s="1"/>
  <c r="H16"/>
  <c r="I16" s="1"/>
  <c r="H17"/>
  <c r="I17" s="1"/>
  <c r="H8"/>
  <c r="I8" s="1"/>
  <c r="H14"/>
  <c r="I14" s="1"/>
  <c r="H15"/>
  <c r="I15" s="1"/>
  <c r="H6"/>
  <c r="I6" s="1"/>
  <c r="H9"/>
  <c r="I9" s="1"/>
  <c r="A15"/>
  <c r="A10"/>
  <c r="A9"/>
  <c r="A4"/>
  <c r="A12"/>
  <c r="A20"/>
  <c r="J20" s="1"/>
  <c r="K20" s="1"/>
  <c r="A21"/>
  <c r="J21" s="1"/>
  <c r="K21" s="1"/>
  <c r="A8"/>
  <c r="J8" s="1"/>
  <c r="K8" s="1"/>
  <c r="A11"/>
  <c r="A5"/>
  <c r="J5" s="1"/>
  <c r="K5" s="1"/>
  <c r="A18"/>
  <c r="J18" s="1"/>
  <c r="K18" s="1"/>
  <c r="A13"/>
  <c r="A19"/>
  <c r="J19" s="1"/>
  <c r="K19" s="1"/>
  <c r="A17"/>
  <c r="A6"/>
  <c r="J6" s="1"/>
  <c r="K6" s="1"/>
  <c r="A14"/>
  <c r="A7"/>
  <c r="A16"/>
  <c r="J17" l="1"/>
  <c r="K17" s="1"/>
  <c r="J11"/>
  <c r="K11" s="1"/>
  <c r="J7"/>
  <c r="K7" s="1"/>
  <c r="J12"/>
  <c r="K12" s="1"/>
  <c r="J4"/>
  <c r="K4" s="1"/>
  <c r="J3"/>
  <c r="K3" s="1"/>
  <c r="J13"/>
  <c r="K13" s="1"/>
  <c r="J10"/>
  <c r="K10" s="1"/>
  <c r="J16"/>
  <c r="K16" s="1"/>
  <c r="J14"/>
  <c r="K14" s="1"/>
  <c r="J9"/>
  <c r="K9" s="1"/>
  <c r="J15"/>
  <c r="K15" s="1"/>
</calcChain>
</file>

<file path=xl/sharedStrings.xml><?xml version="1.0" encoding="utf-8"?>
<sst xmlns="http://schemas.openxmlformats.org/spreadsheetml/2006/main" count="132" uniqueCount="51">
  <si>
    <t>Abrechnung</t>
  </si>
  <si>
    <t>Fälligkeit</t>
  </si>
  <si>
    <t>Zins</t>
  </si>
  <si>
    <t>Rendite</t>
  </si>
  <si>
    <t>Rückzahlung</t>
  </si>
  <si>
    <t>Häufigkeit</t>
  </si>
  <si>
    <t>A0T7KR</t>
  </si>
  <si>
    <t>Tauschwert</t>
  </si>
  <si>
    <t>Kurs</t>
  </si>
  <si>
    <t>WKN</t>
  </si>
  <si>
    <t>Emittent</t>
  </si>
  <si>
    <t>Whrg.</t>
  </si>
  <si>
    <t>Rating</t>
  </si>
  <si>
    <t>Segment</t>
  </si>
  <si>
    <t>A0TS58</t>
  </si>
  <si>
    <t>Griechenland</t>
  </si>
  <si>
    <t>EUR</t>
  </si>
  <si>
    <t>CCC</t>
  </si>
  <si>
    <t>-</t>
  </si>
  <si>
    <t>A1AS0K</t>
  </si>
  <si>
    <t>60,82 G</t>
  </si>
  <si>
    <t>A0DY4P</t>
  </si>
  <si>
    <t>59,62 G</t>
  </si>
  <si>
    <t>A0TW7G</t>
  </si>
  <si>
    <t>72,00 G</t>
  </si>
  <si>
    <t>USD</t>
  </si>
  <si>
    <t>A0T6US</t>
  </si>
  <si>
    <t>83,70 G</t>
  </si>
  <si>
    <t>A1AVSQ</t>
  </si>
  <si>
    <t>A0GL2Y</t>
  </si>
  <si>
    <t>A0TVAF</t>
  </si>
  <si>
    <t>A0LN5U</t>
  </si>
  <si>
    <t>A1AR68</t>
  </si>
  <si>
    <t>0,00 -</t>
  </si>
  <si>
    <t>A0ABV1</t>
  </si>
  <si>
    <t>63,50 G</t>
  </si>
  <si>
    <t>57,50 G</t>
  </si>
  <si>
    <t>81,45 G</t>
  </si>
  <si>
    <t>A0G4X8</t>
  </si>
  <si>
    <t>A0T56A</t>
  </si>
  <si>
    <t>A1AUMV</t>
  </si>
  <si>
    <t>59,55 G</t>
  </si>
  <si>
    <t>Gewinnchance</t>
  </si>
  <si>
    <t>in€</t>
  </si>
  <si>
    <t>in%</t>
  </si>
  <si>
    <t xml:space="preserve">Kurs bei 9% </t>
  </si>
  <si>
    <t>Annahmen</t>
  </si>
  <si>
    <t>Haircut:</t>
  </si>
  <si>
    <t>=KURS(B3;C3;D3;$E$1;F3;G3)</t>
  </si>
  <si>
    <t>=KURS(B22;C22;D22;E22;F22;G22)</t>
  </si>
  <si>
    <t>=H3*(1-$I$1)</t>
  </si>
</sst>
</file>

<file path=xl/styles.xml><?xml version="1.0" encoding="utf-8"?>
<styleSheet xmlns="http://schemas.openxmlformats.org/spreadsheetml/2006/main">
  <numFmts count="1">
    <numFmt numFmtId="169" formatCode="dd/mm/yy;@"/>
  </numFmts>
  <fonts count="4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rgb="FFCACACA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25">
    <xf numFmtId="0" fontId="0" fillId="0" borderId="0" xfId="0"/>
    <xf numFmtId="9" fontId="0" fillId="0" borderId="0" xfId="0" applyNumberFormat="1"/>
    <xf numFmtId="14" fontId="0" fillId="0" borderId="0" xfId="0" applyNumberFormat="1"/>
    <xf numFmtId="10" fontId="0" fillId="0" borderId="0" xfId="0" applyNumberFormat="1"/>
    <xf numFmtId="0" fontId="3" fillId="2" borderId="0" xfId="1" applyFill="1" applyAlignment="1" applyProtection="1">
      <alignment horizontal="center" wrapText="1"/>
    </xf>
    <xf numFmtId="10" fontId="0" fillId="2" borderId="0" xfId="0" applyNumberFormat="1" applyFill="1" applyAlignment="1">
      <alignment horizontal="right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right"/>
    </xf>
    <xf numFmtId="0" fontId="3" fillId="2" borderId="0" xfId="1" applyFill="1" applyAlignment="1" applyProtection="1">
      <alignment horizontal="center"/>
    </xf>
    <xf numFmtId="169" fontId="0" fillId="2" borderId="0" xfId="0" applyNumberFormat="1" applyFill="1" applyAlignment="1">
      <alignment horizontal="center"/>
    </xf>
    <xf numFmtId="169" fontId="0" fillId="0" borderId="0" xfId="0" applyNumberFormat="1"/>
    <xf numFmtId="4" fontId="0" fillId="0" borderId="0" xfId="0" applyNumberFormat="1"/>
    <xf numFmtId="0" fontId="3" fillId="2" borderId="1" xfId="1" applyFill="1" applyBorder="1" applyAlignment="1" applyProtection="1">
      <alignment horizontal="center" wrapText="1"/>
    </xf>
    <xf numFmtId="10" fontId="0" fillId="2" borderId="1" xfId="0" applyNumberFormat="1" applyFill="1" applyBorder="1" applyAlignment="1">
      <alignment horizontal="right"/>
    </xf>
    <xf numFmtId="0" fontId="0" fillId="2" borderId="1" xfId="0" applyFill="1" applyBorder="1" applyAlignment="1">
      <alignment horizontal="left"/>
    </xf>
    <xf numFmtId="169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2" fillId="4" borderId="0" xfId="0" applyFont="1" applyFill="1"/>
    <xf numFmtId="0" fontId="1" fillId="3" borderId="0" xfId="0" applyFont="1" applyFill="1"/>
    <xf numFmtId="4" fontId="0" fillId="5" borderId="0" xfId="0" applyNumberFormat="1" applyFill="1"/>
    <xf numFmtId="10" fontId="0" fillId="5" borderId="0" xfId="0" applyNumberFormat="1" applyFill="1"/>
    <xf numFmtId="0" fontId="0" fillId="0" borderId="0" xfId="0" quotePrefix="1"/>
    <xf numFmtId="4" fontId="1" fillId="6" borderId="0" xfId="0" applyNumberFormat="1" applyFont="1" applyFill="1"/>
  </cellXfs>
  <cellStyles count="2">
    <cellStyle name="Hyperlink" xfId="1" builtinId="8"/>
    <cellStyle name="Stand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boerse-stuttgart.de/rd/de/renditerechner/?sel_crit=A0T6US&amp;xtra_yn=0&amp;width=790&amp;height=760&amp;keepThis=true&amp;TB_iframe=true" TargetMode="External"/><Relationship Id="rId13" Type="http://schemas.openxmlformats.org/officeDocument/2006/relationships/hyperlink" Target="https://www.boerse-stuttgart.de/rd/de/renditerechner/?sel_crit=A0LN5U&amp;xtra_yn=0&amp;width=790&amp;height=760&amp;keepThis=true&amp;TB_iframe=true" TargetMode="External"/><Relationship Id="rId18" Type="http://schemas.openxmlformats.org/officeDocument/2006/relationships/hyperlink" Target="https://www.boerse-stuttgart.de/rd/de/renditerechner/?sel_crit=830275&amp;xtra_yn=0&amp;width=790&amp;height=760&amp;keepThis=true&amp;TB_iframe=true" TargetMode="External"/><Relationship Id="rId3" Type="http://schemas.openxmlformats.org/officeDocument/2006/relationships/hyperlink" Target="https://www.boerse-stuttgart.de/rd/de/renditerechner/?sel_crit=A1AS0K&amp;xtra_yn=0&amp;width=790&amp;height=760&amp;keepThis=true&amp;TB_iframe=true" TargetMode="External"/><Relationship Id="rId21" Type="http://schemas.openxmlformats.org/officeDocument/2006/relationships/hyperlink" Target="https://www.boerse-stuttgart.de/rd/de/renditerechner/?sel_crit=A1AUMV&amp;xtra_yn=0&amp;width=790&amp;height=760&amp;keepThis=true&amp;TB_iframe=true" TargetMode="External"/><Relationship Id="rId7" Type="http://schemas.openxmlformats.org/officeDocument/2006/relationships/hyperlink" Target="https://www.boerse-stuttgart.de/rd/de/renditerechner/?sel_crit=451111&amp;xtra_yn=0&amp;width=790&amp;height=760&amp;keepThis=true&amp;TB_iframe=true" TargetMode="External"/><Relationship Id="rId12" Type="http://schemas.openxmlformats.org/officeDocument/2006/relationships/hyperlink" Target="https://www.boerse-stuttgart.de/rd/de/renditerechner/?sel_crit=248017&amp;xtra_yn=0&amp;width=790&amp;height=760&amp;keepThis=true&amp;TB_iframe=true" TargetMode="External"/><Relationship Id="rId17" Type="http://schemas.openxmlformats.org/officeDocument/2006/relationships/hyperlink" Target="https://www.boerse-stuttgart.de/rd/de/renditerechner/?sel_crit=A0T7KR&amp;xtra_yn=0&amp;width=790&amp;height=760&amp;keepThis=true&amp;TB_iframe=true" TargetMode="External"/><Relationship Id="rId2" Type="http://schemas.openxmlformats.org/officeDocument/2006/relationships/image" Target="../media/image1.gif"/><Relationship Id="rId16" Type="http://schemas.openxmlformats.org/officeDocument/2006/relationships/hyperlink" Target="https://www.boerse-stuttgart.de/rd/de/renditerechner/?sel_crit=276701&amp;xtra_yn=0&amp;width=790&amp;height=760&amp;keepThis=true&amp;TB_iframe=true" TargetMode="External"/><Relationship Id="rId20" Type="http://schemas.openxmlformats.org/officeDocument/2006/relationships/hyperlink" Target="https://www.boerse-stuttgart.de/rd/de/renditerechner/?sel_crit=A0T56A&amp;xtra_yn=0&amp;width=790&amp;height=760&amp;keepThis=true&amp;TB_iframe=true" TargetMode="External"/><Relationship Id="rId1" Type="http://schemas.openxmlformats.org/officeDocument/2006/relationships/hyperlink" Target="https://www.boerse-stuttgart.de/rd/de/renditerechner/?sel_crit=A0TS58&amp;xtra_yn=0&amp;width=790&amp;height=760&amp;keepThis=true&amp;TB_iframe=true" TargetMode="External"/><Relationship Id="rId6" Type="http://schemas.openxmlformats.org/officeDocument/2006/relationships/hyperlink" Target="https://www.boerse-stuttgart.de/rd/de/renditerechner/?sel_crit=724072&amp;xtra_yn=0&amp;width=790&amp;height=760&amp;keepThis=true&amp;TB_iframe=true" TargetMode="External"/><Relationship Id="rId11" Type="http://schemas.openxmlformats.org/officeDocument/2006/relationships/hyperlink" Target="https://www.boerse-stuttgart.de/rd/de/renditerechner/?sel_crit=A0TVAF&amp;xtra_yn=0&amp;width=790&amp;height=760&amp;keepThis=true&amp;TB_iframe=true" TargetMode="External"/><Relationship Id="rId5" Type="http://schemas.openxmlformats.org/officeDocument/2006/relationships/hyperlink" Target="https://www.boerse-stuttgart.de/rd/de/renditerechner/?sel_crit=A0TW7G&amp;xtra_yn=0&amp;width=790&amp;height=760&amp;keepThis=true&amp;TB_iframe=true" TargetMode="External"/><Relationship Id="rId15" Type="http://schemas.openxmlformats.org/officeDocument/2006/relationships/hyperlink" Target="https://www.boerse-stuttgart.de/rd/de/renditerechner/?sel_crit=A0ABV1&amp;xtra_yn=0&amp;width=790&amp;height=760&amp;keepThis=true&amp;TB_iframe=true" TargetMode="External"/><Relationship Id="rId10" Type="http://schemas.openxmlformats.org/officeDocument/2006/relationships/hyperlink" Target="https://www.boerse-stuttgart.de/rd/de/renditerechner/?sel_crit=A0GL2Y&amp;xtra_yn=0&amp;width=790&amp;height=760&amp;keepThis=true&amp;TB_iframe=true" TargetMode="External"/><Relationship Id="rId19" Type="http://schemas.openxmlformats.org/officeDocument/2006/relationships/hyperlink" Target="https://www.boerse-stuttgart.de/rd/de/renditerechner/?sel_crit=A0G4X8&amp;xtra_yn=0&amp;width=790&amp;height=760&amp;keepThis=true&amp;TB_iframe=true" TargetMode="External"/><Relationship Id="rId4" Type="http://schemas.openxmlformats.org/officeDocument/2006/relationships/hyperlink" Target="https://www.boerse-stuttgart.de/rd/de/renditerechner/?sel_crit=A0DY4P&amp;xtra_yn=0&amp;width=790&amp;height=760&amp;keepThis=true&amp;TB_iframe=true" TargetMode="External"/><Relationship Id="rId9" Type="http://schemas.openxmlformats.org/officeDocument/2006/relationships/hyperlink" Target="https://www.boerse-stuttgart.de/rd/de/renditerechner/?sel_crit=A1AVSQ&amp;xtra_yn=0&amp;width=790&amp;height=760&amp;keepThis=true&amp;TB_iframe=true" TargetMode="External"/><Relationship Id="rId14" Type="http://schemas.openxmlformats.org/officeDocument/2006/relationships/hyperlink" Target="https://www.boerse-stuttgart.de/rd/de/renditerechner/?sel_crit=A1AR68&amp;xtra_yn=0&amp;width=790&amp;height=760&amp;keepThis=true&amp;TB_iframe=true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8</xdr:row>
      <xdr:rowOff>0</xdr:rowOff>
    </xdr:from>
    <xdr:to>
      <xdr:col>15</xdr:col>
      <xdr:colOff>161925</xdr:colOff>
      <xdr:row>8</xdr:row>
      <xdr:rowOff>171450</xdr:rowOff>
    </xdr:to>
    <xdr:pic>
      <xdr:nvPicPr>
        <xdr:cNvPr id="2" name="Picture 1" descr="Renditerechner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810000" y="190500"/>
          <a:ext cx="161925" cy="171450"/>
        </a:xfrm>
        <a:prstGeom prst="rect">
          <a:avLst/>
        </a:prstGeom>
        <a:noFill/>
      </xdr:spPr>
    </xdr:pic>
    <xdr:clientData/>
  </xdr:twoCellAnchor>
  <xdr:twoCellAnchor editAs="oneCell">
    <xdr:from>
      <xdr:col>15</xdr:col>
      <xdr:colOff>0</xdr:colOff>
      <xdr:row>14</xdr:row>
      <xdr:rowOff>0</xdr:rowOff>
    </xdr:from>
    <xdr:to>
      <xdr:col>15</xdr:col>
      <xdr:colOff>161925</xdr:colOff>
      <xdr:row>14</xdr:row>
      <xdr:rowOff>171450</xdr:rowOff>
    </xdr:to>
    <xdr:pic>
      <xdr:nvPicPr>
        <xdr:cNvPr id="3" name="Picture 2" descr="Renditerechner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810000" y="381000"/>
          <a:ext cx="161925" cy="171450"/>
        </a:xfrm>
        <a:prstGeom prst="rect">
          <a:avLst/>
        </a:prstGeom>
        <a:noFill/>
      </xdr:spPr>
    </xdr:pic>
    <xdr:clientData/>
  </xdr:twoCellAnchor>
  <xdr:twoCellAnchor editAs="oneCell">
    <xdr:from>
      <xdr:col>15</xdr:col>
      <xdr:colOff>0</xdr:colOff>
      <xdr:row>13</xdr:row>
      <xdr:rowOff>0</xdr:rowOff>
    </xdr:from>
    <xdr:to>
      <xdr:col>15</xdr:col>
      <xdr:colOff>161925</xdr:colOff>
      <xdr:row>13</xdr:row>
      <xdr:rowOff>171450</xdr:rowOff>
    </xdr:to>
    <xdr:pic>
      <xdr:nvPicPr>
        <xdr:cNvPr id="4" name="Picture 3" descr="Renditerechner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810000" y="571500"/>
          <a:ext cx="161925" cy="171450"/>
        </a:xfrm>
        <a:prstGeom prst="rect">
          <a:avLst/>
        </a:prstGeom>
        <a:noFill/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161925</xdr:colOff>
      <xdr:row>7</xdr:row>
      <xdr:rowOff>171450</xdr:rowOff>
    </xdr:to>
    <xdr:pic>
      <xdr:nvPicPr>
        <xdr:cNvPr id="5" name="Picture 4" descr="Renditerechner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810000" y="762000"/>
          <a:ext cx="161925" cy="171450"/>
        </a:xfrm>
        <a:prstGeom prst="rect">
          <a:avLst/>
        </a:prstGeom>
        <a:noFill/>
      </xdr:spPr>
    </xdr:pic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161925</xdr:colOff>
      <xdr:row>5</xdr:row>
      <xdr:rowOff>171450</xdr:rowOff>
    </xdr:to>
    <xdr:pic>
      <xdr:nvPicPr>
        <xdr:cNvPr id="6" name="Picture 5" descr="Renditerechner">
          <a:hlinkClick xmlns:r="http://schemas.openxmlformats.org/officeDocument/2006/relationships" r:id="rId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810000" y="952500"/>
          <a:ext cx="161925" cy="171450"/>
        </a:xfrm>
        <a:prstGeom prst="rect">
          <a:avLst/>
        </a:prstGeom>
        <a:noFill/>
      </xdr:spPr>
    </xdr:pic>
    <xdr:clientData/>
  </xdr:twoCellAnchor>
  <xdr:twoCellAnchor editAs="oneCell">
    <xdr:from>
      <xdr:col>15</xdr:col>
      <xdr:colOff>0</xdr:colOff>
      <xdr:row>20</xdr:row>
      <xdr:rowOff>0</xdr:rowOff>
    </xdr:from>
    <xdr:to>
      <xdr:col>15</xdr:col>
      <xdr:colOff>161925</xdr:colOff>
      <xdr:row>20</xdr:row>
      <xdr:rowOff>171450</xdr:rowOff>
    </xdr:to>
    <xdr:pic>
      <xdr:nvPicPr>
        <xdr:cNvPr id="7" name="Picture 6" descr="Renditerechner">
          <a:hlinkClick xmlns:r="http://schemas.openxmlformats.org/officeDocument/2006/relationships" r:id="rId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810000" y="1143000"/>
          <a:ext cx="161925" cy="171450"/>
        </a:xfrm>
        <a:prstGeom prst="rect">
          <a:avLst/>
        </a:prstGeom>
        <a:noFill/>
      </xdr:spPr>
    </xdr:pic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161925</xdr:colOff>
      <xdr:row>2</xdr:row>
      <xdr:rowOff>171450</xdr:rowOff>
    </xdr:to>
    <xdr:pic>
      <xdr:nvPicPr>
        <xdr:cNvPr id="8" name="Picture 7" descr="Renditerechner">
          <a:hlinkClick xmlns:r="http://schemas.openxmlformats.org/officeDocument/2006/relationships" r:id="rId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810000" y="1333500"/>
          <a:ext cx="161925" cy="171450"/>
        </a:xfrm>
        <a:prstGeom prst="rect">
          <a:avLst/>
        </a:prstGeom>
        <a:noFill/>
      </xdr:spPr>
    </xdr:pic>
    <xdr:clientData/>
  </xdr:twoCellAnchor>
  <xdr:twoCellAnchor editAs="oneCell">
    <xdr:from>
      <xdr:col>15</xdr:col>
      <xdr:colOff>0</xdr:colOff>
      <xdr:row>16</xdr:row>
      <xdr:rowOff>0</xdr:rowOff>
    </xdr:from>
    <xdr:to>
      <xdr:col>15</xdr:col>
      <xdr:colOff>161925</xdr:colOff>
      <xdr:row>16</xdr:row>
      <xdr:rowOff>171450</xdr:rowOff>
    </xdr:to>
    <xdr:pic>
      <xdr:nvPicPr>
        <xdr:cNvPr id="9" name="Picture 8" descr="Renditerechner">
          <a:hlinkClick xmlns:r="http://schemas.openxmlformats.org/officeDocument/2006/relationships" r:id="rId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810000" y="1524000"/>
          <a:ext cx="161925" cy="171450"/>
        </a:xfrm>
        <a:prstGeom prst="rect">
          <a:avLst/>
        </a:prstGeom>
        <a:noFill/>
      </xdr:spPr>
    </xdr:pic>
    <xdr:clientData/>
  </xdr:twoCellAnchor>
  <xdr:twoCellAnchor editAs="oneCell">
    <xdr:from>
      <xdr:col>15</xdr:col>
      <xdr:colOff>0</xdr:colOff>
      <xdr:row>15</xdr:row>
      <xdr:rowOff>0</xdr:rowOff>
    </xdr:from>
    <xdr:to>
      <xdr:col>15</xdr:col>
      <xdr:colOff>161925</xdr:colOff>
      <xdr:row>15</xdr:row>
      <xdr:rowOff>171450</xdr:rowOff>
    </xdr:to>
    <xdr:pic>
      <xdr:nvPicPr>
        <xdr:cNvPr id="10" name="Picture 9" descr="Renditerechner">
          <a:hlinkClick xmlns:r="http://schemas.openxmlformats.org/officeDocument/2006/relationships" r:id="rId1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810000" y="1714500"/>
          <a:ext cx="161925" cy="171450"/>
        </a:xfrm>
        <a:prstGeom prst="rect">
          <a:avLst/>
        </a:prstGeom>
        <a:noFill/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161925</xdr:colOff>
      <xdr:row>18</xdr:row>
      <xdr:rowOff>171450</xdr:rowOff>
    </xdr:to>
    <xdr:pic>
      <xdr:nvPicPr>
        <xdr:cNvPr id="11" name="Picture 10" descr="Renditerechner">
          <a:hlinkClick xmlns:r="http://schemas.openxmlformats.org/officeDocument/2006/relationships" r:id="rId1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810000" y="1905000"/>
          <a:ext cx="161925" cy="171450"/>
        </a:xfrm>
        <a:prstGeom prst="rect">
          <a:avLst/>
        </a:prstGeom>
        <a:noFill/>
      </xdr:spPr>
    </xdr:pic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161925</xdr:colOff>
      <xdr:row>6</xdr:row>
      <xdr:rowOff>171450</xdr:rowOff>
    </xdr:to>
    <xdr:pic>
      <xdr:nvPicPr>
        <xdr:cNvPr id="12" name="Picture 11" descr="Renditerechner">
          <a:hlinkClick xmlns:r="http://schemas.openxmlformats.org/officeDocument/2006/relationships" r:id="rId1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810000" y="2095500"/>
          <a:ext cx="161925" cy="171450"/>
        </a:xfrm>
        <a:prstGeom prst="rect">
          <a:avLst/>
        </a:prstGeom>
        <a:noFill/>
      </xdr:spPr>
    </xdr:pic>
    <xdr:clientData/>
  </xdr:twoCellAnchor>
  <xdr:twoCellAnchor editAs="oneCell">
    <xdr:from>
      <xdr:col>15</xdr:col>
      <xdr:colOff>0</xdr:colOff>
      <xdr:row>4</xdr:row>
      <xdr:rowOff>0</xdr:rowOff>
    </xdr:from>
    <xdr:to>
      <xdr:col>15</xdr:col>
      <xdr:colOff>161925</xdr:colOff>
      <xdr:row>4</xdr:row>
      <xdr:rowOff>171450</xdr:rowOff>
    </xdr:to>
    <xdr:pic>
      <xdr:nvPicPr>
        <xdr:cNvPr id="13" name="Picture 12" descr="Renditerechner">
          <a:hlinkClick xmlns:r="http://schemas.openxmlformats.org/officeDocument/2006/relationships" r:id="rId1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810000" y="2286000"/>
          <a:ext cx="161925" cy="171450"/>
        </a:xfrm>
        <a:prstGeom prst="rect">
          <a:avLst/>
        </a:prstGeom>
        <a:noFill/>
      </xdr:spPr>
    </xdr:pic>
    <xdr:clientData/>
  </xdr:twoCellAnchor>
  <xdr:twoCellAnchor editAs="oneCell">
    <xdr:from>
      <xdr:col>15</xdr:col>
      <xdr:colOff>0</xdr:colOff>
      <xdr:row>12</xdr:row>
      <xdr:rowOff>0</xdr:rowOff>
    </xdr:from>
    <xdr:to>
      <xdr:col>15</xdr:col>
      <xdr:colOff>161925</xdr:colOff>
      <xdr:row>12</xdr:row>
      <xdr:rowOff>171450</xdr:rowOff>
    </xdr:to>
    <xdr:pic>
      <xdr:nvPicPr>
        <xdr:cNvPr id="14" name="Picture 13" descr="Renditerechner">
          <a:hlinkClick xmlns:r="http://schemas.openxmlformats.org/officeDocument/2006/relationships" r:id="rId1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810000" y="2476500"/>
          <a:ext cx="161925" cy="171450"/>
        </a:xfrm>
        <a:prstGeom prst="rect">
          <a:avLst/>
        </a:prstGeom>
        <a:noFill/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161925</xdr:colOff>
      <xdr:row>10</xdr:row>
      <xdr:rowOff>171450</xdr:rowOff>
    </xdr:to>
    <xdr:pic>
      <xdr:nvPicPr>
        <xdr:cNvPr id="15" name="Picture 14" descr="Renditerechner">
          <a:hlinkClick xmlns:r="http://schemas.openxmlformats.org/officeDocument/2006/relationships" r:id="rId1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810000" y="2667000"/>
          <a:ext cx="161925" cy="171450"/>
        </a:xfrm>
        <a:prstGeom prst="rect">
          <a:avLst/>
        </a:prstGeom>
        <a:noFill/>
      </xdr:spPr>
    </xdr:pic>
    <xdr:clientData/>
  </xdr:twoCellAnchor>
  <xdr:twoCellAnchor editAs="oneCell">
    <xdr:from>
      <xdr:col>15</xdr:col>
      <xdr:colOff>0</xdr:colOff>
      <xdr:row>9</xdr:row>
      <xdr:rowOff>0</xdr:rowOff>
    </xdr:from>
    <xdr:to>
      <xdr:col>15</xdr:col>
      <xdr:colOff>161925</xdr:colOff>
      <xdr:row>9</xdr:row>
      <xdr:rowOff>171450</xdr:rowOff>
    </xdr:to>
    <xdr:pic>
      <xdr:nvPicPr>
        <xdr:cNvPr id="16" name="Picture 15" descr="Renditerechner">
          <a:hlinkClick xmlns:r="http://schemas.openxmlformats.org/officeDocument/2006/relationships" r:id="rId1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810000" y="2857500"/>
          <a:ext cx="161925" cy="171450"/>
        </a:xfrm>
        <a:prstGeom prst="rect">
          <a:avLst/>
        </a:prstGeom>
        <a:noFill/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161925</xdr:colOff>
      <xdr:row>19</xdr:row>
      <xdr:rowOff>171450</xdr:rowOff>
    </xdr:to>
    <xdr:pic>
      <xdr:nvPicPr>
        <xdr:cNvPr id="17" name="Picture 16" descr="Renditerechner">
          <a:hlinkClick xmlns:r="http://schemas.openxmlformats.org/officeDocument/2006/relationships" r:id="rId1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810000" y="3048000"/>
          <a:ext cx="161925" cy="171450"/>
        </a:xfrm>
        <a:prstGeom prst="rect">
          <a:avLst/>
        </a:prstGeom>
        <a:noFill/>
      </xdr:spPr>
    </xdr:pic>
    <xdr:clientData/>
  </xdr:twoCellAnchor>
  <xdr:twoCellAnchor editAs="oneCell">
    <xdr:from>
      <xdr:col>15</xdr:col>
      <xdr:colOff>0</xdr:colOff>
      <xdr:row>3</xdr:row>
      <xdr:rowOff>0</xdr:rowOff>
    </xdr:from>
    <xdr:to>
      <xdr:col>15</xdr:col>
      <xdr:colOff>161925</xdr:colOff>
      <xdr:row>3</xdr:row>
      <xdr:rowOff>171450</xdr:rowOff>
    </xdr:to>
    <xdr:pic>
      <xdr:nvPicPr>
        <xdr:cNvPr id="18" name="Picture 17" descr="Renditerechner">
          <a:hlinkClick xmlns:r="http://schemas.openxmlformats.org/officeDocument/2006/relationships" r:id="rId1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810000" y="3238500"/>
          <a:ext cx="161925" cy="171450"/>
        </a:xfrm>
        <a:prstGeom prst="rect">
          <a:avLst/>
        </a:prstGeom>
        <a:noFill/>
      </xdr:spPr>
    </xdr:pic>
    <xdr:clientData/>
  </xdr:twoCellAnchor>
  <xdr:twoCellAnchor editAs="oneCell">
    <xdr:from>
      <xdr:col>15</xdr:col>
      <xdr:colOff>0</xdr:colOff>
      <xdr:row>17</xdr:row>
      <xdr:rowOff>0</xdr:rowOff>
    </xdr:from>
    <xdr:to>
      <xdr:col>15</xdr:col>
      <xdr:colOff>161925</xdr:colOff>
      <xdr:row>17</xdr:row>
      <xdr:rowOff>171450</xdr:rowOff>
    </xdr:to>
    <xdr:pic>
      <xdr:nvPicPr>
        <xdr:cNvPr id="19" name="Picture 18" descr="Renditerechner">
          <a:hlinkClick xmlns:r="http://schemas.openxmlformats.org/officeDocument/2006/relationships" r:id="rId1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810000" y="3429000"/>
          <a:ext cx="161925" cy="171450"/>
        </a:xfrm>
        <a:prstGeom prst="rect">
          <a:avLst/>
        </a:prstGeom>
        <a:noFill/>
      </xdr:spPr>
    </xdr:pic>
    <xdr:clientData/>
  </xdr:twoCellAnchor>
  <xdr:twoCellAnchor editAs="oneCell">
    <xdr:from>
      <xdr:col>15</xdr:col>
      <xdr:colOff>0</xdr:colOff>
      <xdr:row>11</xdr:row>
      <xdr:rowOff>0</xdr:rowOff>
    </xdr:from>
    <xdr:to>
      <xdr:col>15</xdr:col>
      <xdr:colOff>161925</xdr:colOff>
      <xdr:row>11</xdr:row>
      <xdr:rowOff>171450</xdr:rowOff>
    </xdr:to>
    <xdr:pic>
      <xdr:nvPicPr>
        <xdr:cNvPr id="20" name="Picture 19" descr="Renditerechner">
          <a:hlinkClick xmlns:r="http://schemas.openxmlformats.org/officeDocument/2006/relationships" r:id="rId2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810000" y="3619500"/>
          <a:ext cx="161925" cy="171450"/>
        </a:xfrm>
        <a:prstGeom prst="rect">
          <a:avLst/>
        </a:prstGeom>
        <a:noFill/>
      </xdr:spPr>
    </xdr:pic>
    <xdr:clientData/>
  </xdr:twoCellAnchor>
  <xdr:twoCellAnchor editAs="oneCell">
    <xdr:from>
      <xdr:col>15</xdr:col>
      <xdr:colOff>0</xdr:colOff>
      <xdr:row>21</xdr:row>
      <xdr:rowOff>0</xdr:rowOff>
    </xdr:from>
    <xdr:to>
      <xdr:col>15</xdr:col>
      <xdr:colOff>161925</xdr:colOff>
      <xdr:row>21</xdr:row>
      <xdr:rowOff>171450</xdr:rowOff>
    </xdr:to>
    <xdr:pic>
      <xdr:nvPicPr>
        <xdr:cNvPr id="21" name="Picture 20" descr="Renditerechner">
          <a:hlinkClick xmlns:r="http://schemas.openxmlformats.org/officeDocument/2006/relationships" r:id="rId2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810000" y="3810000"/>
          <a:ext cx="161925" cy="1714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boerse-stuttgart.de/rd/de/finder/anleihen/?fndr_sel=&amp;suche=1&amp;wp_keyword=&amp;fnd_typ=ea&amp;rating_von=alle&amp;rating_bis=alle&amp;waehrung=alle&amp;lauf_ab=23.01.2012&amp;lauf_bis=23.01.2022&amp;zins_ab=&amp;zins_bis=&amp;rendite_ab=&amp;rendite_bis=&amp;kurs_ab=&amp;kurs_bis=&amp;min_einheit_ab=&amp;min_einheit_bis=&amp;emittent=griechenland&amp;submitform=Suche&amp;SID=9pdl6rj2j6f05meh7k5m2j8uv3&amp;lang=de&amp;http_host=www.boerse-stuttgart.de&amp;rx_remote_addr=79.228.164.161&amp;req_url=%2Frd%2Fde%2Ffinder%2Fanleihen%2F&amp;modul_id=2757&amp;cutoffhere=&amp;sort_me=segment&amp;asc_desc=asc" TargetMode="External"/><Relationship Id="rId13" Type="http://schemas.openxmlformats.org/officeDocument/2006/relationships/hyperlink" Target="https://www.boerse-stuttgart.de/rd/de/devisen/" TargetMode="External"/><Relationship Id="rId18" Type="http://schemas.openxmlformats.org/officeDocument/2006/relationships/hyperlink" Target="https://www.boerse-stuttgart.de/rd/de/search/?searchterm=A0GL2Y&amp;LANG=de" TargetMode="External"/><Relationship Id="rId26" Type="http://schemas.openxmlformats.org/officeDocument/2006/relationships/hyperlink" Target="https://www.boerse-stuttgart.de/rd/de/search/?searchterm=830275&amp;LANG=de" TargetMode="External"/><Relationship Id="rId3" Type="http://schemas.openxmlformats.org/officeDocument/2006/relationships/hyperlink" Target="https://www.boerse-stuttgart.de/rd/de/finder/anleihen/?fndr_sel=&amp;suche=1&amp;wp_keyword=&amp;fnd_typ=ea&amp;rating_von=alle&amp;rating_bis=alle&amp;waehrung=alle&amp;lauf_ab=23.01.2012&amp;lauf_bis=23.01.2022&amp;zins_ab=&amp;zins_bis=&amp;rendite_ab=&amp;rendite_bis=&amp;kurs_ab=&amp;kurs_bis=&amp;min_einheit_ab=&amp;min_einheit_bis=&amp;emittent=griechenland&amp;submitform=Suche&amp;SID=9pdl6rj2j6f05meh7k5m2j8uv3&amp;lang=de&amp;http_host=www.boerse-stuttgart.de&amp;rx_remote_addr=79.228.164.161&amp;req_url=%2Frd%2Fde%2Ffinder%2Fanleihen%2F&amp;modul_id=2757&amp;cutoffhere=&amp;sort_me=b.faelligkeit&amp;asc_desc=asc" TargetMode="External"/><Relationship Id="rId21" Type="http://schemas.openxmlformats.org/officeDocument/2006/relationships/hyperlink" Target="https://www.boerse-stuttgart.de/rd/de/search/?searchterm=A0LN5U&amp;LANG=de" TargetMode="External"/><Relationship Id="rId7" Type="http://schemas.openxmlformats.org/officeDocument/2006/relationships/hyperlink" Target="https://www.boerse-stuttgart.de/rd/de/finder/anleihen/?fndr_sel=&amp;suche=1&amp;wp_keyword=&amp;fnd_typ=ea&amp;rating_von=alle&amp;rating_bis=alle&amp;waehrung=alle&amp;lauf_ab=23.01.2012&amp;lauf_bis=23.01.2022&amp;zins_ab=&amp;zins_bis=&amp;rendite_ab=&amp;rendite_bis=&amp;kurs_ab=&amp;kurs_bis=&amp;min_einheit_ab=&amp;min_einheit_bis=&amp;emittent=griechenland&amp;submitform=Suche&amp;SID=9pdl6rj2j6f05meh7k5m2j8uv3&amp;lang=de&amp;http_host=www.boerse-stuttgart.de&amp;rx_remote_addr=79.228.164.161&amp;req_url=%2Frd%2Fde%2Ffinder%2Fanleihen%2F&amp;modul_id=2757&amp;cutoffhere=&amp;sort_me=d.rating_sort_key_01&amp;asc_desc=asc" TargetMode="External"/><Relationship Id="rId12" Type="http://schemas.openxmlformats.org/officeDocument/2006/relationships/hyperlink" Target="https://www.boerse-stuttgart.de/rd/de/search/?searchterm=A0TW7G&amp;LANG=de" TargetMode="External"/><Relationship Id="rId17" Type="http://schemas.openxmlformats.org/officeDocument/2006/relationships/hyperlink" Target="https://www.boerse-stuttgart.de/rd/de/search/?searchterm=A1AVSQ&amp;LANG=de" TargetMode="External"/><Relationship Id="rId25" Type="http://schemas.openxmlformats.org/officeDocument/2006/relationships/hyperlink" Target="https://www.boerse-stuttgart.de/rd/de/search/?searchterm=A0T7KR&amp;LANG=de" TargetMode="External"/><Relationship Id="rId2" Type="http://schemas.openxmlformats.org/officeDocument/2006/relationships/hyperlink" Target="https://www.boerse-stuttgart.de/rd/de/finder/anleihen/?fndr_sel=&amp;suche=1&amp;wp_keyword=&amp;fnd_typ=ea&amp;rating_von=alle&amp;rating_bis=alle&amp;waehrung=alle&amp;lauf_ab=23.01.2012&amp;lauf_bis=23.01.2022&amp;zins_ab=&amp;zins_bis=&amp;rendite_ab=&amp;rendite_bis=&amp;kurs_ab=&amp;kurs_bis=&amp;min_einheit_ab=&amp;min_einheit_bis=&amp;emittent=griechenland&amp;submitform=Suche&amp;SID=9pdl6rj2j6f05meh7k5m2j8uv3&amp;lang=de&amp;http_host=www.boerse-stuttgart.de&amp;rx_remote_addr=79.228.164.161&amp;req_url=%2Frd%2Fde%2Ffinder%2Fanleihen%2F&amp;modul_id=2757&amp;cutoffhere=&amp;sort_me=b.emitt_land&amp;asc_desc=desc" TargetMode="External"/><Relationship Id="rId16" Type="http://schemas.openxmlformats.org/officeDocument/2006/relationships/hyperlink" Target="https://www.boerse-stuttgart.de/rd/de/search/?searchterm=A0T6US&amp;LANG=de" TargetMode="External"/><Relationship Id="rId20" Type="http://schemas.openxmlformats.org/officeDocument/2006/relationships/hyperlink" Target="https://www.boerse-stuttgart.de/rd/de/search/?searchterm=248017&amp;LANG=de" TargetMode="External"/><Relationship Id="rId29" Type="http://schemas.openxmlformats.org/officeDocument/2006/relationships/hyperlink" Target="https://www.boerse-stuttgart.de/rd/de/search/?searchterm=A1AUMV&amp;LANG=de" TargetMode="External"/><Relationship Id="rId1" Type="http://schemas.openxmlformats.org/officeDocument/2006/relationships/hyperlink" Target="https://www.boerse-stuttgart.de/rd/de/finder/anleihen/?fndr_sel=&amp;suche=1&amp;wp_keyword=&amp;fnd_typ=ea&amp;rating_von=alle&amp;rating_bis=alle&amp;waehrung=alle&amp;lauf_ab=23.01.2012&amp;lauf_bis=23.01.2022&amp;zins_ab=&amp;zins_bis=&amp;rendite_ab=&amp;rendite_bis=&amp;kurs_ab=&amp;kurs_bis=&amp;min_einheit_ab=&amp;min_einheit_bis=&amp;emittent=griechenland&amp;submitform=Suche&amp;SID=9pdl6rj2j6f05meh7k5m2j8uv3&amp;lang=de&amp;http_host=www.boerse-stuttgart.de&amp;rx_remote_addr=79.228.164.161&amp;req_url=%2Frd%2Fde%2Ffinder%2Fanleihen%2F&amp;modul_id=2757&amp;cutoffhere=&amp;sort_me=b.s_kupon&amp;asc_desc=asc" TargetMode="External"/><Relationship Id="rId6" Type="http://schemas.openxmlformats.org/officeDocument/2006/relationships/hyperlink" Target="https://www.boerse-stuttgart.de/rd/de/finder/anleihen/?fndr_sel=&amp;suche=1&amp;wp_keyword=&amp;fnd_typ=ea&amp;rating_von=alle&amp;rating_bis=alle&amp;waehrung=alle&amp;lauf_ab=23.01.2012&amp;lauf_bis=23.01.2022&amp;zins_ab=&amp;zins_bis=&amp;rendite_ab=&amp;rendite_bis=&amp;kurs_ab=&amp;kurs_bis=&amp;min_einheit_ab=&amp;min_einheit_bis=&amp;emittent=griechenland&amp;submitform=Suche&amp;SID=9pdl6rj2j6f05meh7k5m2j8uv3&amp;lang=de&amp;http_host=www.boerse-stuttgart.de&amp;rx_remote_addr=79.228.164.161&amp;req_url=%2Frd%2Fde%2Ffinder%2Fanleihen%2F&amp;modul_id=2757&amp;cutoffhere=&amp;sort_me=b.waehrung&amp;asc_desc=asc" TargetMode="External"/><Relationship Id="rId11" Type="http://schemas.openxmlformats.org/officeDocument/2006/relationships/hyperlink" Target="https://www.boerse-stuttgart.de/rd/de/search/?searchterm=A0DY4P&amp;LANG=de" TargetMode="External"/><Relationship Id="rId24" Type="http://schemas.openxmlformats.org/officeDocument/2006/relationships/hyperlink" Target="https://www.boerse-stuttgart.de/rd/de/search/?searchterm=276701&amp;LANG=de" TargetMode="External"/><Relationship Id="rId5" Type="http://schemas.openxmlformats.org/officeDocument/2006/relationships/hyperlink" Target="https://www.boerse-stuttgart.de/rd/de/finder/anleihen/?fndr_sel=&amp;suche=1&amp;wp_keyword=&amp;fnd_typ=ea&amp;rating_von=alle&amp;rating_bis=alle&amp;waehrung=alle&amp;lauf_ab=23.01.2012&amp;lauf_bis=23.01.2022&amp;zins_ab=&amp;zins_bis=&amp;rendite_ab=&amp;rendite_bis=&amp;kurs_ab=&amp;kurs_bis=&amp;min_einheit_ab=&amp;min_einheit_bis=&amp;emittent=griechenland&amp;submitform=Suche&amp;SID=9pdl6rj2j6f05meh7k5m2j8uv3&amp;lang=de&amp;http_host=www.boerse-stuttgart.de&amp;rx_remote_addr=79.228.164.161&amp;req_url=%2Frd%2Fde%2Ffinder%2Fanleihen%2F&amp;modul_id=2757&amp;cutoffhere=&amp;sort_me=a.s_kurs_r&amp;asc_desc=asc" TargetMode="External"/><Relationship Id="rId15" Type="http://schemas.openxmlformats.org/officeDocument/2006/relationships/hyperlink" Target="https://www.boerse-stuttgart.de/rd/de/search/?searchterm=451111&amp;LANG=de" TargetMode="External"/><Relationship Id="rId23" Type="http://schemas.openxmlformats.org/officeDocument/2006/relationships/hyperlink" Target="https://www.boerse-stuttgart.de/rd/de/search/?searchterm=A0ABV1&amp;LANG=de" TargetMode="External"/><Relationship Id="rId28" Type="http://schemas.openxmlformats.org/officeDocument/2006/relationships/hyperlink" Target="https://www.boerse-stuttgart.de/rd/de/search/?searchterm=A0T56A&amp;LANG=de" TargetMode="External"/><Relationship Id="rId10" Type="http://schemas.openxmlformats.org/officeDocument/2006/relationships/hyperlink" Target="https://www.boerse-stuttgart.de/rd/de/search/?searchterm=A1AS0K&amp;LANG=de" TargetMode="External"/><Relationship Id="rId19" Type="http://schemas.openxmlformats.org/officeDocument/2006/relationships/hyperlink" Target="https://www.boerse-stuttgart.de/rd/de/search/?searchterm=A0TVAF&amp;LANG=de" TargetMode="External"/><Relationship Id="rId31" Type="http://schemas.openxmlformats.org/officeDocument/2006/relationships/drawing" Target="../drawings/drawing1.xml"/><Relationship Id="rId4" Type="http://schemas.openxmlformats.org/officeDocument/2006/relationships/hyperlink" Target="https://www.boerse-stuttgart.de/rd/de/finder/anleihen/?fndr_sel=&amp;suche=1&amp;wp_keyword=&amp;fnd_typ=ea&amp;rating_von=alle&amp;rating_bis=alle&amp;waehrung=alle&amp;lauf_ab=23.01.2012&amp;lauf_bis=23.01.2022&amp;zins_ab=&amp;zins_bis=&amp;rendite_ab=&amp;rendite_bis=&amp;kurs_ab=&amp;kurs_bis=&amp;min_einheit_ab=&amp;min_einheit_bis=&amp;emittent=griechenland&amp;submitform=Suche&amp;SID=9pdl6rj2j6f05meh7k5m2j8uv3&amp;lang=de&amp;http_host=www.boerse-stuttgart.de&amp;rx_remote_addr=79.228.164.161&amp;req_url=%2Frd%2Fde%2Ffinder%2Fanleihen%2F&amp;modul_id=2757&amp;cutoffhere=&amp;sort_me=a.s_rendite&amp;asc_desc=asc" TargetMode="External"/><Relationship Id="rId9" Type="http://schemas.openxmlformats.org/officeDocument/2006/relationships/hyperlink" Target="https://www.boerse-stuttgart.de/rd/de/search/?searchterm=A0TS58&amp;LANG=de" TargetMode="External"/><Relationship Id="rId14" Type="http://schemas.openxmlformats.org/officeDocument/2006/relationships/hyperlink" Target="https://www.boerse-stuttgart.de/rd/de/search/?searchterm=724072&amp;LANG=de" TargetMode="External"/><Relationship Id="rId22" Type="http://schemas.openxmlformats.org/officeDocument/2006/relationships/hyperlink" Target="https://www.boerse-stuttgart.de/rd/de/search/?searchterm=A1AR68&amp;LANG=de" TargetMode="External"/><Relationship Id="rId27" Type="http://schemas.openxmlformats.org/officeDocument/2006/relationships/hyperlink" Target="https://www.boerse-stuttgart.de/rd/de/search/?searchterm=A0G4X8&amp;LANG=de" TargetMode="External"/><Relationship Id="rId30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24"/>
  <sheetViews>
    <sheetView tabSelected="1" zoomScale="75" zoomScaleNormal="75" workbookViewId="0">
      <selection activeCell="H6" sqref="H6"/>
    </sheetView>
  </sheetViews>
  <sheetFormatPr baseColWidth="10" defaultRowHeight="15"/>
  <cols>
    <col min="1" max="6" width="11.5703125" bestFit="1" customWidth="1"/>
    <col min="7" max="7" width="3" customWidth="1"/>
    <col min="8" max="8" width="11.85546875" customWidth="1"/>
    <col min="9" max="9" width="11.42578125" customWidth="1"/>
    <col min="10" max="10" width="7" customWidth="1"/>
    <col min="11" max="11" width="7.85546875" customWidth="1"/>
    <col min="12" max="12" width="11.5703125" customWidth="1"/>
    <col min="13" max="13" width="8" customWidth="1"/>
    <col min="14" max="14" width="3.5703125" customWidth="1"/>
  </cols>
  <sheetData>
    <row r="1" spans="1:20">
      <c r="A1" t="s">
        <v>46</v>
      </c>
      <c r="C1" s="2">
        <f ca="1">B3+365*30+8</f>
        <v>51705</v>
      </c>
      <c r="E1" s="1">
        <v>0.09</v>
      </c>
      <c r="H1" t="s">
        <v>47</v>
      </c>
      <c r="I1" s="1">
        <v>0.21</v>
      </c>
      <c r="J1" s="20" t="s">
        <v>42</v>
      </c>
      <c r="K1" s="20"/>
    </row>
    <row r="2" spans="1:20">
      <c r="A2" s="19" t="s">
        <v>8</v>
      </c>
      <c r="B2" s="19" t="s">
        <v>0</v>
      </c>
      <c r="C2" s="19" t="s">
        <v>1</v>
      </c>
      <c r="D2" s="19" t="s">
        <v>2</v>
      </c>
      <c r="E2" s="19" t="s">
        <v>3</v>
      </c>
      <c r="F2" s="19" t="s">
        <v>4</v>
      </c>
      <c r="G2" s="19" t="s">
        <v>5</v>
      </c>
      <c r="H2" s="19" t="s">
        <v>45</v>
      </c>
      <c r="I2" s="19" t="s">
        <v>7</v>
      </c>
      <c r="J2" s="19" t="s">
        <v>43</v>
      </c>
      <c r="K2" s="19" t="s">
        <v>44</v>
      </c>
      <c r="L2" s="19" t="s">
        <v>9</v>
      </c>
      <c r="M2" s="19" t="s">
        <v>2</v>
      </c>
      <c r="N2" s="19" t="s">
        <v>10</v>
      </c>
      <c r="O2" s="19" t="s">
        <v>1</v>
      </c>
      <c r="P2" s="19" t="s">
        <v>3</v>
      </c>
      <c r="Q2" s="19" t="s">
        <v>8</v>
      </c>
      <c r="R2" s="19" t="s">
        <v>11</v>
      </c>
      <c r="S2" s="19" t="s">
        <v>12</v>
      </c>
      <c r="T2" s="19" t="s">
        <v>13</v>
      </c>
    </row>
    <row r="3" spans="1:20" ht="15.75" thickBot="1">
      <c r="A3" s="12">
        <f ca="1">PRICE(B3,C3,D3,E3,F3,G3)</f>
        <v>82.628420399129809</v>
      </c>
      <c r="B3" s="2">
        <f ca="1">TODAY()</f>
        <v>40747</v>
      </c>
      <c r="C3" s="2">
        <f>O3</f>
        <v>40988</v>
      </c>
      <c r="D3" s="3">
        <f>M3</f>
        <v>4.2999999999999997E-2</v>
      </c>
      <c r="E3" s="1">
        <f>P3/100</f>
        <v>0.3649</v>
      </c>
      <c r="F3">
        <v>100</v>
      </c>
      <c r="G3">
        <v>1</v>
      </c>
      <c r="H3" s="12">
        <f ca="1">PRICE(B3,C3,D3,$E$1,F3,G3)</f>
        <v>96.996729014239634</v>
      </c>
      <c r="I3" s="24">
        <f ca="1">H3*(1-$I$1)</f>
        <v>76.627415921249309</v>
      </c>
      <c r="J3" s="21">
        <f ca="1">I3-A3</f>
        <v>-6.0010044778804996</v>
      </c>
      <c r="K3" s="22">
        <f ca="1">J3/A3</f>
        <v>-7.2626397175368229E-2</v>
      </c>
      <c r="L3" s="4" t="s">
        <v>26</v>
      </c>
      <c r="M3" s="5">
        <v>4.2999999999999997E-2</v>
      </c>
      <c r="N3" s="6" t="s">
        <v>15</v>
      </c>
      <c r="O3" s="10">
        <v>40988</v>
      </c>
      <c r="P3" s="8">
        <v>36.49</v>
      </c>
      <c r="Q3" s="8" t="s">
        <v>27</v>
      </c>
      <c r="R3" s="7" t="s">
        <v>16</v>
      </c>
      <c r="S3" s="7" t="s">
        <v>17</v>
      </c>
      <c r="T3" s="7" t="s">
        <v>18</v>
      </c>
    </row>
    <row r="4" spans="1:20">
      <c r="A4" s="12">
        <f ca="1">PRICE(B4,C4,D4,E4,F4,G4)</f>
        <v>80.770917917934653</v>
      </c>
      <c r="B4" s="2">
        <f ca="1">TODAY()</f>
        <v>40747</v>
      </c>
      <c r="C4" s="2">
        <f>O4</f>
        <v>41047</v>
      </c>
      <c r="D4" s="3">
        <f>M4</f>
        <v>5.2499999999999998E-2</v>
      </c>
      <c r="E4" s="1">
        <f>P4/100</f>
        <v>0.35139999999999999</v>
      </c>
      <c r="F4">
        <v>100</v>
      </c>
      <c r="G4">
        <v>1</v>
      </c>
      <c r="H4" s="12">
        <f ca="1">PRICE(B4,C4,D4,$E$1,F4,G4)</f>
        <v>97.073037931703524</v>
      </c>
      <c r="I4" s="24">
        <f ca="1">H4*(1-$I$1)</f>
        <v>76.687699966045784</v>
      </c>
      <c r="J4" s="21">
        <f ca="1">I4-A4</f>
        <v>-4.0832179518888694</v>
      </c>
      <c r="K4" s="22">
        <f ca="1">J4/A4</f>
        <v>-5.0553071045169061E-2</v>
      </c>
      <c r="L4" s="13">
        <v>830275</v>
      </c>
      <c r="M4" s="14">
        <v>5.2499999999999998E-2</v>
      </c>
      <c r="N4" s="15" t="s">
        <v>15</v>
      </c>
      <c r="O4" s="16">
        <v>41047</v>
      </c>
      <c r="P4" s="17">
        <v>35.14</v>
      </c>
      <c r="Q4" s="17" t="s">
        <v>37</v>
      </c>
      <c r="R4" s="18" t="s">
        <v>16</v>
      </c>
      <c r="S4" s="18" t="s">
        <v>17</v>
      </c>
      <c r="T4" s="18" t="s">
        <v>18</v>
      </c>
    </row>
    <row r="5" spans="1:20">
      <c r="A5" s="12">
        <f ca="1">PRICE(B5,C5,D5,E5,F5,G5)</f>
        <v>77.34802211819671</v>
      </c>
      <c r="B5" s="2">
        <f ca="1">TODAY()</f>
        <v>40747</v>
      </c>
      <c r="C5" s="2">
        <f>O5</f>
        <v>41141</v>
      </c>
      <c r="D5" s="3">
        <f>M5</f>
        <v>4.1000000000000002E-2</v>
      </c>
      <c r="E5" s="1">
        <f>P5/100</f>
        <v>0.32179999999999997</v>
      </c>
      <c r="F5">
        <v>100</v>
      </c>
      <c r="G5">
        <v>1</v>
      </c>
      <c r="H5" s="12">
        <f ca="1">PRICE(B5,C5,D5,$E$1,F5,G5)</f>
        <v>95.170386112561232</v>
      </c>
      <c r="I5" s="24">
        <f ca="1">H5*(1-$I$1)</f>
        <v>75.184605028923372</v>
      </c>
      <c r="J5" s="21">
        <f ca="1">I5-A5</f>
        <v>-2.163417089273338</v>
      </c>
      <c r="K5" s="22">
        <f t="shared" ref="K5:K22" ca="1" si="0">J5/A5</f>
        <v>-2.7969908344487295E-2</v>
      </c>
      <c r="L5" s="4" t="s">
        <v>31</v>
      </c>
      <c r="M5" s="5">
        <v>4.1000000000000002E-2</v>
      </c>
      <c r="N5" s="6" t="s">
        <v>15</v>
      </c>
      <c r="O5" s="10">
        <v>41141</v>
      </c>
      <c r="P5" s="8">
        <v>32.18</v>
      </c>
      <c r="Q5" s="8">
        <v>77.5</v>
      </c>
      <c r="R5" s="7" t="s">
        <v>16</v>
      </c>
      <c r="S5" s="7" t="s">
        <v>17</v>
      </c>
      <c r="T5" s="7" t="s">
        <v>18</v>
      </c>
    </row>
    <row r="6" spans="1:20">
      <c r="A6" s="12">
        <f ca="1">PRICE(B6,C6,D6,E6,F6,G6)</f>
        <v>71.897764036537211</v>
      </c>
      <c r="B6" s="2">
        <f ca="1">TODAY()</f>
        <v>40747</v>
      </c>
      <c r="C6" s="2">
        <f>O6</f>
        <v>41414</v>
      </c>
      <c r="D6" s="3">
        <f>M6</f>
        <v>4.5999999999999999E-2</v>
      </c>
      <c r="E6" s="1">
        <f>P6/100</f>
        <v>0.2571</v>
      </c>
      <c r="F6">
        <v>100</v>
      </c>
      <c r="G6">
        <v>1</v>
      </c>
      <c r="H6" s="12">
        <f ca="1">PRICE(B6,C6,D6,$E$1,F6,G6)</f>
        <v>92.85683614616849</v>
      </c>
      <c r="I6" s="24">
        <f ca="1">H6*(1-$I$1)</f>
        <v>73.356900555473104</v>
      </c>
      <c r="J6" s="21">
        <f ca="1">I6-A6</f>
        <v>1.4591365189358925</v>
      </c>
      <c r="K6" s="22">
        <f t="shared" ca="1" si="0"/>
        <v>2.0294602182543316E-2</v>
      </c>
      <c r="L6" s="4">
        <v>724072</v>
      </c>
      <c r="M6" s="5">
        <v>4.5999999999999999E-2</v>
      </c>
      <c r="N6" s="6" t="s">
        <v>15</v>
      </c>
      <c r="O6" s="10">
        <v>41414</v>
      </c>
      <c r="P6" s="8">
        <v>25.71</v>
      </c>
      <c r="Q6" s="8" t="s">
        <v>24</v>
      </c>
      <c r="R6" s="7" t="s">
        <v>16</v>
      </c>
      <c r="S6" s="7" t="s">
        <v>17</v>
      </c>
      <c r="T6" s="7" t="s">
        <v>18</v>
      </c>
    </row>
    <row r="7" spans="1:20">
      <c r="A7" s="12">
        <f ca="1">PRICE(B7,C7,D7,E7,F7,G7)</f>
        <v>78.675605239749046</v>
      </c>
      <c r="B7" s="2">
        <f ca="1">TODAY()</f>
        <v>40747</v>
      </c>
      <c r="C7" s="2">
        <f>O7</f>
        <v>41414</v>
      </c>
      <c r="D7" s="3">
        <f>M7</f>
        <v>7.4999999999999997E-2</v>
      </c>
      <c r="E7" s="1">
        <f>P7/100</f>
        <v>0.23010000000000003</v>
      </c>
      <c r="F7">
        <v>100</v>
      </c>
      <c r="G7">
        <v>1</v>
      </c>
      <c r="H7" s="12">
        <f ca="1">PRICE(B7,C7,D7,$E$1,F7,G7)</f>
        <v>97.528276691006994</v>
      </c>
      <c r="I7" s="24">
        <f ca="1">H7*(1-$I$1)</f>
        <v>77.047338585895531</v>
      </c>
      <c r="J7" s="21">
        <f ca="1">I7-A7</f>
        <v>-1.6282666538535153</v>
      </c>
      <c r="K7" s="22">
        <f t="shared" ca="1" si="0"/>
        <v>-2.0695953324943357E-2</v>
      </c>
      <c r="L7" s="4">
        <v>248017</v>
      </c>
      <c r="M7" s="5">
        <v>7.4999999999999997E-2</v>
      </c>
      <c r="N7" s="6" t="s">
        <v>15</v>
      </c>
      <c r="O7" s="10">
        <v>41414</v>
      </c>
      <c r="P7" s="8">
        <v>23.01</v>
      </c>
      <c r="Q7" s="8">
        <v>78.75</v>
      </c>
      <c r="R7" s="7" t="s">
        <v>16</v>
      </c>
      <c r="S7" s="7" t="s">
        <v>17</v>
      </c>
      <c r="T7" s="7" t="s">
        <v>18</v>
      </c>
    </row>
    <row r="8" spans="1:20">
      <c r="A8" s="12">
        <f ca="1">PRICE(B8,C8,D8,E8,F8,G8)</f>
        <v>71.904444057758909</v>
      </c>
      <c r="B8" s="2">
        <f ca="1">TODAY()</f>
        <v>40747</v>
      </c>
      <c r="C8" s="2">
        <f>O8</f>
        <v>41450</v>
      </c>
      <c r="D8" s="3">
        <f>M8</f>
        <v>4.6249999999999999E-2</v>
      </c>
      <c r="E8" s="1">
        <f>P8/100</f>
        <v>0.24660000000000001</v>
      </c>
      <c r="F8">
        <v>100</v>
      </c>
      <c r="G8">
        <v>1</v>
      </c>
      <c r="H8" s="12">
        <f ca="1">PRICE(B8,C8,D8,$E$1,F8,G8)</f>
        <v>92.564930586481111</v>
      </c>
      <c r="I8" s="24">
        <f ca="1">H8*(1-$I$1)</f>
        <v>73.12629516332008</v>
      </c>
      <c r="J8" s="21">
        <f ca="1">I8-A8</f>
        <v>1.2218511055611714</v>
      </c>
      <c r="K8" s="22">
        <f t="shared" ca="1" si="0"/>
        <v>1.6992706383762473E-2</v>
      </c>
      <c r="L8" s="4" t="s">
        <v>23</v>
      </c>
      <c r="M8" s="5">
        <v>4.6249999999999999E-2</v>
      </c>
      <c r="N8" s="6" t="s">
        <v>15</v>
      </c>
      <c r="O8" s="10">
        <v>41450</v>
      </c>
      <c r="P8" s="8">
        <v>24.66</v>
      </c>
      <c r="Q8" s="8" t="s">
        <v>24</v>
      </c>
      <c r="R8" s="9" t="s">
        <v>25</v>
      </c>
      <c r="S8" s="7" t="s">
        <v>17</v>
      </c>
      <c r="T8" s="7" t="s">
        <v>18</v>
      </c>
    </row>
    <row r="9" spans="1:20">
      <c r="A9" s="12">
        <f ca="1">PRICE(B9,C9,D9,E9,F9,G9)</f>
        <v>69.37466309151101</v>
      </c>
      <c r="B9" s="2">
        <f ca="1">TODAY()</f>
        <v>40747</v>
      </c>
      <c r="C9" s="2">
        <f>O9</f>
        <v>41506</v>
      </c>
      <c r="D9" s="3">
        <f>M9</f>
        <v>0.04</v>
      </c>
      <c r="E9" s="1">
        <f>P9/100</f>
        <v>0.2452</v>
      </c>
      <c r="F9">
        <v>100</v>
      </c>
      <c r="G9">
        <v>1</v>
      </c>
      <c r="H9" s="12">
        <f ca="1">PRICE(B9,C9,D9,$E$1,F9,G9)</f>
        <v>90.891090882114113</v>
      </c>
      <c r="I9" s="24">
        <f ca="1">H9*(1-$I$1)</f>
        <v>71.803961796870155</v>
      </c>
      <c r="J9" s="21">
        <f ca="1">I9-A9</f>
        <v>2.4292987053591446</v>
      </c>
      <c r="K9" s="22">
        <f t="shared" ca="1" si="0"/>
        <v>3.5017088330284149E-2</v>
      </c>
      <c r="L9" s="4" t="s">
        <v>14</v>
      </c>
      <c r="M9" s="5">
        <v>0.04</v>
      </c>
      <c r="N9" s="6" t="s">
        <v>15</v>
      </c>
      <c r="O9" s="10">
        <v>41506</v>
      </c>
      <c r="P9" s="8">
        <v>24.52</v>
      </c>
      <c r="Q9" s="8">
        <v>69.48</v>
      </c>
      <c r="R9" s="7" t="s">
        <v>16</v>
      </c>
      <c r="S9" s="7" t="s">
        <v>17</v>
      </c>
      <c r="T9" s="7" t="s">
        <v>18</v>
      </c>
    </row>
    <row r="10" spans="1:20">
      <c r="A10" s="12">
        <f ca="1">PRICE(B10,C10,D10,E10,F10,G10)</f>
        <v>69.419537517452383</v>
      </c>
      <c r="B10" s="2">
        <f ca="1">TODAY()</f>
        <v>40747</v>
      </c>
      <c r="C10" s="2">
        <f>O10</f>
        <v>41650</v>
      </c>
      <c r="D10" s="3">
        <f>M10</f>
        <v>6.5000000000000002E-2</v>
      </c>
      <c r="E10" s="1">
        <f>P10/100</f>
        <v>0.2429</v>
      </c>
      <c r="F10">
        <v>100</v>
      </c>
      <c r="G10">
        <v>1</v>
      </c>
      <c r="H10" s="12">
        <f ca="1">PRICE(B10,C10,D10,$E$1,F10,G10)</f>
        <v>94.61085761177479</v>
      </c>
      <c r="I10" s="24">
        <f ca="1">H10*(1-$I$1)</f>
        <v>74.742577513302081</v>
      </c>
      <c r="J10" s="21">
        <f ca="1">I10-A10</f>
        <v>5.3230399958496974</v>
      </c>
      <c r="K10" s="22">
        <f t="shared" ca="1" si="0"/>
        <v>7.667927771070876E-2</v>
      </c>
      <c r="L10" s="4">
        <v>276701</v>
      </c>
      <c r="M10" s="5">
        <v>6.5000000000000002E-2</v>
      </c>
      <c r="N10" s="6" t="s">
        <v>15</v>
      </c>
      <c r="O10" s="10">
        <v>41650</v>
      </c>
      <c r="P10" s="8">
        <v>24.29</v>
      </c>
      <c r="Q10" s="8">
        <v>69.5</v>
      </c>
      <c r="R10" s="7" t="s">
        <v>16</v>
      </c>
      <c r="S10" s="7" t="s">
        <v>17</v>
      </c>
      <c r="T10" s="7" t="s">
        <v>18</v>
      </c>
    </row>
    <row r="11" spans="1:20">
      <c r="A11" s="12">
        <f ca="1">PRICE(B11,C11,D11,E11,F11,G11)</f>
        <v>63.425746709015705</v>
      </c>
      <c r="B11" s="2">
        <f ca="1">TODAY()</f>
        <v>40747</v>
      </c>
      <c r="C11" s="2">
        <f>O11</f>
        <v>41779</v>
      </c>
      <c r="D11" s="3">
        <f>M11</f>
        <v>4.4999999999999998E-2</v>
      </c>
      <c r="E11" s="1">
        <f>P11/100</f>
        <v>0.2364</v>
      </c>
      <c r="F11">
        <v>100</v>
      </c>
      <c r="G11">
        <v>1</v>
      </c>
      <c r="H11" s="12">
        <f ca="1">PRICE(B11,C11,D11,$E$1,F11,G11)</f>
        <v>89.168124996633281</v>
      </c>
      <c r="I11" s="24">
        <f ca="1">H11*(1-$I$1)</f>
        <v>70.442818747340297</v>
      </c>
      <c r="J11" s="21">
        <f ca="1">I11-A11</f>
        <v>7.0170720383245921</v>
      </c>
      <c r="K11" s="22">
        <f t="shared" ca="1" si="0"/>
        <v>0.11063444109720107</v>
      </c>
      <c r="L11" s="4" t="s">
        <v>34</v>
      </c>
      <c r="M11" s="5">
        <v>4.4999999999999998E-2</v>
      </c>
      <c r="N11" s="6" t="s">
        <v>15</v>
      </c>
      <c r="O11" s="10">
        <v>41779</v>
      </c>
      <c r="P11" s="8">
        <v>23.64</v>
      </c>
      <c r="Q11" s="8" t="s">
        <v>35</v>
      </c>
      <c r="R11" s="7" t="s">
        <v>16</v>
      </c>
      <c r="S11" s="7" t="s">
        <v>17</v>
      </c>
      <c r="T11" s="7" t="s">
        <v>18</v>
      </c>
    </row>
    <row r="12" spans="1:20" ht="15" customHeight="1">
      <c r="A12" s="12">
        <f ca="1">PRICE(B12,C12,D12,E12,F12,G12)</f>
        <v>63.921181589675662</v>
      </c>
      <c r="B12" s="2">
        <f ca="1">TODAY()</f>
        <v>40747</v>
      </c>
      <c r="C12" s="2">
        <f>O12</f>
        <v>41871</v>
      </c>
      <c r="D12" s="3">
        <f>M12</f>
        <v>5.5E-2</v>
      </c>
      <c r="E12" s="1">
        <f>P12/100</f>
        <v>0.23139999999999999</v>
      </c>
      <c r="F12">
        <v>100</v>
      </c>
      <c r="G12">
        <v>1</v>
      </c>
      <c r="H12" s="12">
        <f ca="1">PRICE(B12,C12,D12,$E$1,F12,G12)</f>
        <v>90.930363914074761</v>
      </c>
      <c r="I12" s="24">
        <f ca="1">H12*(1-$I$1)</f>
        <v>71.834987492119069</v>
      </c>
      <c r="J12" s="21">
        <f ca="1">I12-A12</f>
        <v>7.9138059024434071</v>
      </c>
      <c r="K12" s="22">
        <f t="shared" ca="1" si="0"/>
        <v>0.12380568859386697</v>
      </c>
      <c r="L12" s="4" t="s">
        <v>39</v>
      </c>
      <c r="M12" s="5">
        <v>5.5E-2</v>
      </c>
      <c r="N12" s="6" t="s">
        <v>15</v>
      </c>
      <c r="O12" s="10">
        <v>41871</v>
      </c>
      <c r="P12" s="8">
        <v>23.14</v>
      </c>
      <c r="Q12" s="8">
        <v>64</v>
      </c>
      <c r="R12" s="7" t="s">
        <v>16</v>
      </c>
      <c r="S12" s="7" t="s">
        <v>17</v>
      </c>
      <c r="T12" s="7" t="s">
        <v>18</v>
      </c>
    </row>
    <row r="13" spans="1:20">
      <c r="A13" s="12" t="e">
        <f ca="1">PRICE(B13,C13,D13,E13,F13,G13)</f>
        <v>#VALUE!</v>
      </c>
      <c r="B13" s="2">
        <f ca="1">TODAY()</f>
        <v>40747</v>
      </c>
      <c r="C13" s="2">
        <f>O13</f>
        <v>42039</v>
      </c>
      <c r="D13" s="3">
        <f>M13</f>
        <v>3.8330000000000003E-2</v>
      </c>
      <c r="E13" s="1" t="e">
        <f>P13/100</f>
        <v>#VALUE!</v>
      </c>
      <c r="F13">
        <v>100</v>
      </c>
      <c r="G13">
        <v>1</v>
      </c>
      <c r="H13" s="12">
        <f ca="1">PRICE(B13,C13,D13,$E$1,F13,G13)</f>
        <v>84.898400935337079</v>
      </c>
      <c r="I13" s="24">
        <f ca="1">H13*(1-$I$1)</f>
        <v>67.069736738916291</v>
      </c>
      <c r="J13" s="21" t="e">
        <f ca="1">I13-A13</f>
        <v>#VALUE!</v>
      </c>
      <c r="K13" s="22" t="e">
        <f t="shared" ca="1" si="0"/>
        <v>#VALUE!</v>
      </c>
      <c r="L13" s="4" t="s">
        <v>32</v>
      </c>
      <c r="M13" s="5">
        <v>3.8330000000000003E-2</v>
      </c>
      <c r="N13" s="6" t="s">
        <v>15</v>
      </c>
      <c r="O13" s="10">
        <v>42039</v>
      </c>
      <c r="P13" s="8" t="s">
        <v>18</v>
      </c>
      <c r="Q13" s="8" t="s">
        <v>33</v>
      </c>
      <c r="R13" s="7" t="s">
        <v>16</v>
      </c>
      <c r="S13" s="7" t="s">
        <v>17</v>
      </c>
      <c r="T13" s="7" t="s">
        <v>18</v>
      </c>
    </row>
    <row r="14" spans="1:20">
      <c r="A14" s="12">
        <f ca="1">PRICE(B14,C14,D14,E14,F14,G14)</f>
        <v>59.5551480885579</v>
      </c>
      <c r="B14" s="2">
        <f ca="1">TODAY()</f>
        <v>40747</v>
      </c>
      <c r="C14" s="2">
        <f>O14</f>
        <v>42205</v>
      </c>
      <c r="D14" s="3">
        <f>M14</f>
        <v>3.6999999999999998E-2</v>
      </c>
      <c r="E14" s="1">
        <f>P14/100</f>
        <v>0.19070000000000001</v>
      </c>
      <c r="F14">
        <v>100</v>
      </c>
      <c r="G14">
        <v>1</v>
      </c>
      <c r="H14" s="12">
        <f ca="1">PRICE(B14,C14,D14,$E$1,F14,G14)</f>
        <v>82.85815646719665</v>
      </c>
      <c r="I14" s="24">
        <f ca="1">H14*(1-$I$1)</f>
        <v>65.457943609085362</v>
      </c>
      <c r="J14" s="21">
        <f ca="1">I14-A14</f>
        <v>5.9027955205274623</v>
      </c>
      <c r="K14" s="22">
        <f t="shared" ca="1" si="0"/>
        <v>9.9114782012632477E-2</v>
      </c>
      <c r="L14" s="4" t="s">
        <v>21</v>
      </c>
      <c r="M14" s="5">
        <v>3.6999999999999998E-2</v>
      </c>
      <c r="N14" s="6" t="s">
        <v>15</v>
      </c>
      <c r="O14" s="10">
        <v>42205</v>
      </c>
      <c r="P14" s="8">
        <v>19.07</v>
      </c>
      <c r="Q14" s="8" t="s">
        <v>22</v>
      </c>
      <c r="R14" s="7" t="s">
        <v>16</v>
      </c>
      <c r="S14" s="7" t="s">
        <v>17</v>
      </c>
      <c r="T14" s="7" t="s">
        <v>18</v>
      </c>
    </row>
    <row r="15" spans="1:20">
      <c r="A15" s="12">
        <f ca="1">PRICE(B15,C15,D15,E15,F15,G15)</f>
        <v>60.757709722580898</v>
      </c>
      <c r="B15" s="2">
        <f ca="1">TODAY()</f>
        <v>40747</v>
      </c>
      <c r="C15" s="2">
        <f>O15</f>
        <v>42236</v>
      </c>
      <c r="D15" s="3">
        <f>M15</f>
        <v>6.0999999999999999E-2</v>
      </c>
      <c r="E15" s="1">
        <f>P15/100</f>
        <v>0.21479999999999999</v>
      </c>
      <c r="F15">
        <v>100</v>
      </c>
      <c r="G15">
        <v>1</v>
      </c>
      <c r="H15" s="12">
        <f ca="1">PRICE(B15,C15,D15,$E$1,F15,G15)</f>
        <v>90.439293068346871</v>
      </c>
      <c r="I15" s="24">
        <f ca="1">H15*(1-$I$1)</f>
        <v>71.447041523994031</v>
      </c>
      <c r="J15" s="21">
        <f ca="1">I15-A15</f>
        <v>10.689331801413132</v>
      </c>
      <c r="K15" s="22">
        <f t="shared" ca="1" si="0"/>
        <v>0.1759337514567372</v>
      </c>
      <c r="L15" s="4" t="s">
        <v>19</v>
      </c>
      <c r="M15" s="5">
        <v>6.0999999999999999E-2</v>
      </c>
      <c r="N15" s="6" t="s">
        <v>15</v>
      </c>
      <c r="O15" s="10">
        <v>42236</v>
      </c>
      <c r="P15" s="8">
        <v>21.48</v>
      </c>
      <c r="Q15" s="8" t="s">
        <v>20</v>
      </c>
      <c r="R15" s="7" t="s">
        <v>16</v>
      </c>
      <c r="S15" s="7" t="s">
        <v>17</v>
      </c>
      <c r="T15" s="7" t="s">
        <v>18</v>
      </c>
    </row>
    <row r="16" spans="1:20">
      <c r="A16" s="12">
        <f ca="1">PRICE(B16,C16,D16,E16,F16,G16)</f>
        <v>61.956869866224189</v>
      </c>
      <c r="B16" s="2">
        <f ca="1">TODAY()</f>
        <v>40747</v>
      </c>
      <c r="C16" s="2">
        <f>O16</f>
        <v>42389</v>
      </c>
      <c r="D16" s="3">
        <f>M16</f>
        <v>3.5999999999999997E-2</v>
      </c>
      <c r="E16" s="1">
        <f>P16/100</f>
        <v>0.16120000000000001</v>
      </c>
      <c r="F16">
        <v>100</v>
      </c>
      <c r="G16">
        <v>1</v>
      </c>
      <c r="H16" s="12">
        <f ca="1">PRICE(B16,C16,D16,$E$1,F16,G16)</f>
        <v>80.703373187359887</v>
      </c>
      <c r="I16" s="24">
        <f ca="1">H16*(1-$I$1)</f>
        <v>63.75566481801431</v>
      </c>
      <c r="J16" s="21">
        <f ca="1">I16-A16</f>
        <v>1.7987949517901214</v>
      </c>
      <c r="K16" s="22">
        <f t="shared" ca="1" si="0"/>
        <v>2.9033018544578463E-2</v>
      </c>
      <c r="L16" s="4" t="s">
        <v>29</v>
      </c>
      <c r="M16" s="5">
        <v>3.5999999999999997E-2</v>
      </c>
      <c r="N16" s="6" t="s">
        <v>15</v>
      </c>
      <c r="O16" s="10">
        <v>42389</v>
      </c>
      <c r="P16" s="8">
        <v>16.12</v>
      </c>
      <c r="Q16" s="8">
        <v>62</v>
      </c>
      <c r="R16" s="7" t="s">
        <v>16</v>
      </c>
      <c r="S16" s="7" t="s">
        <v>17</v>
      </c>
      <c r="T16" s="7" t="s">
        <v>18</v>
      </c>
    </row>
    <row r="17" spans="1:20">
      <c r="A17" s="12">
        <f ca="1">PRICE(B17,C17,D17,E17,F17,G17)</f>
        <v>62.480137841026682</v>
      </c>
      <c r="B17" s="2">
        <f ca="1">TODAY()</f>
        <v>40747</v>
      </c>
      <c r="C17" s="2">
        <f>O17</f>
        <v>42845</v>
      </c>
      <c r="D17" s="3">
        <f>M17</f>
        <v>5.8999999999999997E-2</v>
      </c>
      <c r="E17" s="1">
        <f>P17/100</f>
        <v>0.16469999999999999</v>
      </c>
      <c r="F17">
        <v>100</v>
      </c>
      <c r="G17">
        <v>1</v>
      </c>
      <c r="H17" s="12">
        <f ca="1">PRICE(B17,C17,D17,$E$1,F17,G17)</f>
        <v>86.507645964494003</v>
      </c>
      <c r="I17" s="24">
        <f ca="1">H17*(1-$I$1)</f>
        <v>68.341040311950266</v>
      </c>
      <c r="J17" s="21">
        <f ca="1">I17-A17</f>
        <v>5.860902470923584</v>
      </c>
      <c r="K17" s="22">
        <f t="shared" ca="1" si="0"/>
        <v>9.380425001359563E-2</v>
      </c>
      <c r="L17" s="4" t="s">
        <v>28</v>
      </c>
      <c r="M17" s="5">
        <v>5.8999999999999997E-2</v>
      </c>
      <c r="N17" s="6" t="s">
        <v>15</v>
      </c>
      <c r="O17" s="10">
        <v>42845</v>
      </c>
      <c r="P17" s="8">
        <v>16.47</v>
      </c>
      <c r="Q17" s="8">
        <v>62.5</v>
      </c>
      <c r="R17" s="7" t="s">
        <v>16</v>
      </c>
      <c r="S17" s="7" t="s">
        <v>17</v>
      </c>
      <c r="T17" s="7" t="s">
        <v>18</v>
      </c>
    </row>
    <row r="18" spans="1:20">
      <c r="A18" s="12">
        <f ca="1">PRICE(B18,C18,D18,E18,F18,G18)</f>
        <v>59.217542823121711</v>
      </c>
      <c r="B18" s="2">
        <f ca="1">TODAY()</f>
        <v>40747</v>
      </c>
      <c r="C18" s="2">
        <f>O18</f>
        <v>42936</v>
      </c>
      <c r="D18" s="3">
        <f>M18</f>
        <v>4.2999999999999997E-2</v>
      </c>
      <c r="E18" s="1">
        <f>P18/100</f>
        <v>0.1512</v>
      </c>
      <c r="F18">
        <v>100</v>
      </c>
      <c r="G18">
        <v>1</v>
      </c>
      <c r="H18" s="12">
        <f ca="1">PRICE(B18,C18,D18,$E$1,F18,G18)</f>
        <v>78.937043104193634</v>
      </c>
      <c r="I18" s="24">
        <f ca="1">H18*(1-$I$1)</f>
        <v>62.360264052312971</v>
      </c>
      <c r="J18" s="21">
        <f ca="1">I18-A18</f>
        <v>3.1427212291912596</v>
      </c>
      <c r="K18" s="22">
        <f t="shared" ca="1" si="0"/>
        <v>5.307078070730372E-2</v>
      </c>
      <c r="L18" s="4" t="s">
        <v>38</v>
      </c>
      <c r="M18" s="5">
        <v>4.2999999999999997E-2</v>
      </c>
      <c r="N18" s="6" t="s">
        <v>15</v>
      </c>
      <c r="O18" s="10">
        <v>42936</v>
      </c>
      <c r="P18" s="8">
        <v>15.12</v>
      </c>
      <c r="Q18" s="8">
        <v>59.25</v>
      </c>
      <c r="R18" s="7" t="s">
        <v>16</v>
      </c>
      <c r="S18" s="7" t="s">
        <v>17</v>
      </c>
      <c r="T18" s="7" t="s">
        <v>18</v>
      </c>
    </row>
    <row r="19" spans="1:20">
      <c r="A19" s="12">
        <f ca="1">PRICE(B19,C19,D19,E19,F19,G19)</f>
        <v>58.184312483049744</v>
      </c>
      <c r="B19" s="2">
        <f ca="1">TODAY()</f>
        <v>40747</v>
      </c>
      <c r="C19" s="2">
        <f>O19</f>
        <v>43301</v>
      </c>
      <c r="D19" s="3">
        <f>M19</f>
        <v>4.5999999999999999E-2</v>
      </c>
      <c r="E19" s="1">
        <f>P19/100</f>
        <v>0.14510000000000001</v>
      </c>
      <c r="F19">
        <v>100</v>
      </c>
      <c r="G19">
        <v>1</v>
      </c>
      <c r="H19" s="12">
        <f ca="1">PRICE(B19,C19,D19,$E$1,F19,G19)</f>
        <v>77.872605650031772</v>
      </c>
      <c r="I19" s="24">
        <f ca="1">H19*(1-$I$1)</f>
        <v>61.519358463525101</v>
      </c>
      <c r="J19" s="21">
        <f ca="1">I19-A19</f>
        <v>3.3350459804753569</v>
      </c>
      <c r="K19" s="22">
        <f t="shared" ca="1" si="0"/>
        <v>5.7318645493094428E-2</v>
      </c>
      <c r="L19" s="4" t="s">
        <v>30</v>
      </c>
      <c r="M19" s="5">
        <v>4.5999999999999999E-2</v>
      </c>
      <c r="N19" s="6" t="s">
        <v>15</v>
      </c>
      <c r="O19" s="10">
        <v>43301</v>
      </c>
      <c r="P19" s="8">
        <v>14.51</v>
      </c>
      <c r="Q19" s="8">
        <v>58.2</v>
      </c>
      <c r="R19" s="7" t="s">
        <v>16</v>
      </c>
      <c r="S19" s="7" t="s">
        <v>17</v>
      </c>
      <c r="T19" s="7" t="s">
        <v>18</v>
      </c>
    </row>
    <row r="20" spans="1:20">
      <c r="A20" s="12">
        <f ca="1">PRICE(B20,C20,D20,E20,F20,G20)</f>
        <v>57.48307470105312</v>
      </c>
      <c r="B20" s="2">
        <f ca="1">TODAY()</f>
        <v>40747</v>
      </c>
      <c r="C20" s="2">
        <f>O20</f>
        <v>43665</v>
      </c>
      <c r="D20" s="3">
        <f>M20</f>
        <v>0.06</v>
      </c>
      <c r="E20" s="1">
        <f>P20/100</f>
        <v>0.157</v>
      </c>
      <c r="F20">
        <v>100</v>
      </c>
      <c r="G20">
        <v>1</v>
      </c>
      <c r="H20" s="12">
        <f ca="1">PRICE(B20,C20,D20,$E$1,F20,G20)</f>
        <v>83.40876796294333</v>
      </c>
      <c r="I20" s="24">
        <f ca="1">H20*(1-$I$1)</f>
        <v>65.892926690725233</v>
      </c>
      <c r="J20" s="21">
        <f ca="1">I20-A20</f>
        <v>8.4098519896721129</v>
      </c>
      <c r="K20" s="22">
        <f t="shared" ca="1" si="0"/>
        <v>0.14630135972037767</v>
      </c>
      <c r="L20" s="4" t="s">
        <v>6</v>
      </c>
      <c r="M20" s="5">
        <v>0.06</v>
      </c>
      <c r="N20" s="6" t="s">
        <v>15</v>
      </c>
      <c r="O20" s="10">
        <v>43665</v>
      </c>
      <c r="P20" s="8">
        <v>15.7</v>
      </c>
      <c r="Q20" s="8" t="s">
        <v>36</v>
      </c>
      <c r="R20" s="7" t="s">
        <v>16</v>
      </c>
      <c r="S20" s="7" t="s">
        <v>17</v>
      </c>
      <c r="T20" s="7" t="s">
        <v>18</v>
      </c>
    </row>
    <row r="21" spans="1:20">
      <c r="A21" s="12">
        <f ca="1">PRICE(B21,C21,D21,E21,F21,G21)</f>
        <v>61.372286733367496</v>
      </c>
      <c r="B21" s="2">
        <f ca="1">TODAY()</f>
        <v>40747</v>
      </c>
      <c r="C21" s="2">
        <f>O21</f>
        <v>43760</v>
      </c>
      <c r="D21" s="3">
        <f>M21</f>
        <v>6.5000000000000002E-2</v>
      </c>
      <c r="E21" s="1">
        <f>P21/100</f>
        <v>0.14929999999999999</v>
      </c>
      <c r="F21">
        <v>100</v>
      </c>
      <c r="G21">
        <v>1</v>
      </c>
      <c r="H21" s="12">
        <f ca="1">PRICE(B21,C21,D21,$E$1,F21,G21)</f>
        <v>85.816590131027255</v>
      </c>
      <c r="I21" s="24">
        <f ca="1">H21*(1-$I$1)</f>
        <v>67.795106203511537</v>
      </c>
      <c r="J21" s="21">
        <f ca="1">I21-A21</f>
        <v>6.4228194701440415</v>
      </c>
      <c r="K21" s="22">
        <f t="shared" ca="1" si="0"/>
        <v>0.10465341625688553</v>
      </c>
      <c r="L21" s="4">
        <v>451111</v>
      </c>
      <c r="M21" s="5">
        <v>6.5000000000000002E-2</v>
      </c>
      <c r="N21" s="6" t="s">
        <v>15</v>
      </c>
      <c r="O21" s="10">
        <v>43760</v>
      </c>
      <c r="P21" s="8">
        <v>14.93</v>
      </c>
      <c r="Q21" s="8">
        <v>61.4</v>
      </c>
      <c r="R21" s="7" t="s">
        <v>16</v>
      </c>
      <c r="S21" s="7" t="s">
        <v>17</v>
      </c>
      <c r="T21" s="7" t="s">
        <v>18</v>
      </c>
    </row>
    <row r="22" spans="1:20">
      <c r="A22" s="12">
        <f ca="1">PRICE(B22,C22,D22,E22,F22,G22)</f>
        <v>59.528929431495861</v>
      </c>
      <c r="B22" s="2">
        <f ca="1">TODAY()</f>
        <v>40747</v>
      </c>
      <c r="C22" s="2">
        <f>O22</f>
        <v>44001</v>
      </c>
      <c r="D22" s="3">
        <f>M22</f>
        <v>6.25E-2</v>
      </c>
      <c r="E22" s="1">
        <f>P22/100</f>
        <v>0.1467</v>
      </c>
      <c r="F22">
        <v>100</v>
      </c>
      <c r="G22">
        <v>1</v>
      </c>
      <c r="H22" s="12">
        <f ca="1">PRICE(B22,C22,D22,$E$1,F22,G22)</f>
        <v>83.605280150573577</v>
      </c>
      <c r="I22" s="24">
        <f ca="1">H22*(1-$I$1)</f>
        <v>66.048171318953123</v>
      </c>
      <c r="J22" s="21">
        <f ca="1">I22-A22</f>
        <v>6.5192418874572624</v>
      </c>
      <c r="K22" s="22">
        <f t="shared" ca="1" si="0"/>
        <v>0.10951384393632367</v>
      </c>
      <c r="L22" s="4" t="s">
        <v>40</v>
      </c>
      <c r="M22" s="5">
        <v>6.25E-2</v>
      </c>
      <c r="N22" s="6" t="s">
        <v>15</v>
      </c>
      <c r="O22" s="10">
        <v>44001</v>
      </c>
      <c r="P22" s="8">
        <v>14.67</v>
      </c>
      <c r="Q22" s="8" t="s">
        <v>41</v>
      </c>
      <c r="R22" s="7" t="s">
        <v>16</v>
      </c>
      <c r="S22" s="7" t="s">
        <v>17</v>
      </c>
      <c r="T22" s="7" t="s">
        <v>18</v>
      </c>
    </row>
    <row r="23" spans="1:20">
      <c r="A23" s="23" t="s">
        <v>49</v>
      </c>
      <c r="H23" s="23" t="s">
        <v>48</v>
      </c>
      <c r="O23" s="11"/>
    </row>
    <row r="24" spans="1:20">
      <c r="I24" s="23" t="s">
        <v>50</v>
      </c>
    </row>
  </sheetData>
  <sortState ref="A1:U30">
    <sortCondition ref="O1:O30"/>
  </sortState>
  <hyperlinks>
    <hyperlink ref="M2" r:id="rId1" display="https://www.boerse-stuttgart.de/rd/de/finder/anleihen/?fndr_sel=&amp;suche=1&amp;wp_keyword=&amp;fnd_typ=ea&amp;rating_von=alle&amp;rating_bis=alle&amp;waehrung=alle&amp;lauf_ab=23.01.2012&amp;lauf_bis=23.01.2022&amp;zins_ab=&amp;zins_bis=&amp;rendite_ab=&amp;rendite_bis=&amp;kurs_ab=&amp;kurs_bis=&amp;min_einheit_ab=&amp;min_einheit_bis=&amp;emittent=griechenland&amp;submitform=Suche&amp;SID=9pdl6rj2j6f05meh7k5m2j8uv3&amp;lang=de&amp;http_host=www.boerse-stuttgart.de&amp;rx_remote_addr=79.228.164.161&amp;req_url=%2Frd%2Fde%2Ffinder%2Fanleihen%2F&amp;modul_id=2757&amp;cutoffhere=&amp;sort_me=b.s_kupon&amp;asc_desc=asc"/>
    <hyperlink ref="N2" r:id="rId2" display="https://www.boerse-stuttgart.de/rd/de/finder/anleihen/?fndr_sel=&amp;suche=1&amp;wp_keyword=&amp;fnd_typ=ea&amp;rating_von=alle&amp;rating_bis=alle&amp;waehrung=alle&amp;lauf_ab=23.01.2012&amp;lauf_bis=23.01.2022&amp;zins_ab=&amp;zins_bis=&amp;rendite_ab=&amp;rendite_bis=&amp;kurs_ab=&amp;kurs_bis=&amp;min_einheit_ab=&amp;min_einheit_bis=&amp;emittent=griechenland&amp;submitform=Suche&amp;SID=9pdl6rj2j6f05meh7k5m2j8uv3&amp;lang=de&amp;http_host=www.boerse-stuttgart.de&amp;rx_remote_addr=79.228.164.161&amp;req_url=%2Frd%2Fde%2Ffinder%2Fanleihen%2F&amp;modul_id=2757&amp;cutoffhere=&amp;sort_me=b.emitt_land&amp;asc_desc=desc"/>
    <hyperlink ref="O2" r:id="rId3" display="https://www.boerse-stuttgart.de/rd/de/finder/anleihen/?fndr_sel=&amp;suche=1&amp;wp_keyword=&amp;fnd_typ=ea&amp;rating_von=alle&amp;rating_bis=alle&amp;waehrung=alle&amp;lauf_ab=23.01.2012&amp;lauf_bis=23.01.2022&amp;zins_ab=&amp;zins_bis=&amp;rendite_ab=&amp;rendite_bis=&amp;kurs_ab=&amp;kurs_bis=&amp;min_einheit_ab=&amp;min_einheit_bis=&amp;emittent=griechenland&amp;submitform=Suche&amp;SID=9pdl6rj2j6f05meh7k5m2j8uv3&amp;lang=de&amp;http_host=www.boerse-stuttgart.de&amp;rx_remote_addr=79.228.164.161&amp;req_url=%2Frd%2Fde%2Ffinder%2Fanleihen%2F&amp;modul_id=2757&amp;cutoffhere=&amp;sort_me=b.faelligkeit&amp;asc_desc=asc"/>
    <hyperlink ref="P2" r:id="rId4" display="https://www.boerse-stuttgart.de/rd/de/finder/anleihen/?fndr_sel=&amp;suche=1&amp;wp_keyword=&amp;fnd_typ=ea&amp;rating_von=alle&amp;rating_bis=alle&amp;waehrung=alle&amp;lauf_ab=23.01.2012&amp;lauf_bis=23.01.2022&amp;zins_ab=&amp;zins_bis=&amp;rendite_ab=&amp;rendite_bis=&amp;kurs_ab=&amp;kurs_bis=&amp;min_einheit_ab=&amp;min_einheit_bis=&amp;emittent=griechenland&amp;submitform=Suche&amp;SID=9pdl6rj2j6f05meh7k5m2j8uv3&amp;lang=de&amp;http_host=www.boerse-stuttgart.de&amp;rx_remote_addr=79.228.164.161&amp;req_url=%2Frd%2Fde%2Ffinder%2Fanleihen%2F&amp;modul_id=2757&amp;cutoffhere=&amp;sort_me=a.s_rendite&amp;asc_desc=asc"/>
    <hyperlink ref="Q2" r:id="rId5" display="https://www.boerse-stuttgart.de/rd/de/finder/anleihen/?fndr_sel=&amp;suche=1&amp;wp_keyword=&amp;fnd_typ=ea&amp;rating_von=alle&amp;rating_bis=alle&amp;waehrung=alle&amp;lauf_ab=23.01.2012&amp;lauf_bis=23.01.2022&amp;zins_ab=&amp;zins_bis=&amp;rendite_ab=&amp;rendite_bis=&amp;kurs_ab=&amp;kurs_bis=&amp;min_einheit_ab=&amp;min_einheit_bis=&amp;emittent=griechenland&amp;submitform=Suche&amp;SID=9pdl6rj2j6f05meh7k5m2j8uv3&amp;lang=de&amp;http_host=www.boerse-stuttgart.de&amp;rx_remote_addr=79.228.164.161&amp;req_url=%2Frd%2Fde%2Ffinder%2Fanleihen%2F&amp;modul_id=2757&amp;cutoffhere=&amp;sort_me=a.s_kurs_r&amp;asc_desc=asc"/>
    <hyperlink ref="R2" r:id="rId6" display="https://www.boerse-stuttgart.de/rd/de/finder/anleihen/?fndr_sel=&amp;suche=1&amp;wp_keyword=&amp;fnd_typ=ea&amp;rating_von=alle&amp;rating_bis=alle&amp;waehrung=alle&amp;lauf_ab=23.01.2012&amp;lauf_bis=23.01.2022&amp;zins_ab=&amp;zins_bis=&amp;rendite_ab=&amp;rendite_bis=&amp;kurs_ab=&amp;kurs_bis=&amp;min_einheit_ab=&amp;min_einheit_bis=&amp;emittent=griechenland&amp;submitform=Suche&amp;SID=9pdl6rj2j6f05meh7k5m2j8uv3&amp;lang=de&amp;http_host=www.boerse-stuttgart.de&amp;rx_remote_addr=79.228.164.161&amp;req_url=%2Frd%2Fde%2Ffinder%2Fanleihen%2F&amp;modul_id=2757&amp;cutoffhere=&amp;sort_me=b.waehrung&amp;asc_desc=asc"/>
    <hyperlink ref="S2" r:id="rId7" display="https://www.boerse-stuttgart.de/rd/de/finder/anleihen/?fndr_sel=&amp;suche=1&amp;wp_keyword=&amp;fnd_typ=ea&amp;rating_von=alle&amp;rating_bis=alle&amp;waehrung=alle&amp;lauf_ab=23.01.2012&amp;lauf_bis=23.01.2022&amp;zins_ab=&amp;zins_bis=&amp;rendite_ab=&amp;rendite_bis=&amp;kurs_ab=&amp;kurs_bis=&amp;min_einheit_ab=&amp;min_einheit_bis=&amp;emittent=griechenland&amp;submitform=Suche&amp;SID=9pdl6rj2j6f05meh7k5m2j8uv3&amp;lang=de&amp;http_host=www.boerse-stuttgart.de&amp;rx_remote_addr=79.228.164.161&amp;req_url=%2Frd%2Fde%2Ffinder%2Fanleihen%2F&amp;modul_id=2757&amp;cutoffhere=&amp;sort_me=d.rating_sort_key_01&amp;asc_desc=asc"/>
    <hyperlink ref="T2" r:id="rId8" display="https://www.boerse-stuttgart.de/rd/de/finder/anleihen/?fndr_sel=&amp;suche=1&amp;wp_keyword=&amp;fnd_typ=ea&amp;rating_von=alle&amp;rating_bis=alle&amp;waehrung=alle&amp;lauf_ab=23.01.2012&amp;lauf_bis=23.01.2022&amp;zins_ab=&amp;zins_bis=&amp;rendite_ab=&amp;rendite_bis=&amp;kurs_ab=&amp;kurs_bis=&amp;min_einheit_ab=&amp;min_einheit_bis=&amp;emittent=griechenland&amp;submitform=Suche&amp;SID=9pdl6rj2j6f05meh7k5m2j8uv3&amp;lang=de&amp;http_host=www.boerse-stuttgart.de&amp;rx_remote_addr=79.228.164.161&amp;req_url=%2Frd%2Fde%2Ffinder%2Fanleihen%2F&amp;modul_id=2757&amp;cutoffhere=&amp;sort_me=segment&amp;asc_desc=asc"/>
    <hyperlink ref="L9" r:id="rId9" display="https://www.boerse-stuttgart.de/rd/de/search/?searchterm=A0TS58&amp;LANG=de"/>
    <hyperlink ref="L15" r:id="rId10" display="https://www.boerse-stuttgart.de/rd/de/search/?searchterm=A1AS0K&amp;LANG=de"/>
    <hyperlink ref="L14" r:id="rId11" display="https://www.boerse-stuttgart.de/rd/de/search/?searchterm=A0DY4P&amp;LANG=de"/>
    <hyperlink ref="L8" r:id="rId12" display="https://www.boerse-stuttgart.de/rd/de/search/?searchterm=A0TW7G&amp;LANG=de"/>
    <hyperlink ref="R8" r:id="rId13" display="https://www.boerse-stuttgart.de/rd/de/devisen/"/>
    <hyperlink ref="L6" r:id="rId14" display="https://www.boerse-stuttgart.de/rd/de/search/?searchterm=724072&amp;LANG=de"/>
    <hyperlink ref="L21" r:id="rId15" display="https://www.boerse-stuttgart.de/rd/de/search/?searchterm=451111&amp;LANG=de"/>
    <hyperlink ref="L3" r:id="rId16" display="https://www.boerse-stuttgart.de/rd/de/search/?searchterm=A0T6US&amp;LANG=de"/>
    <hyperlink ref="L17" r:id="rId17" display="https://www.boerse-stuttgart.de/rd/de/search/?searchterm=A1AVSQ&amp;LANG=de"/>
    <hyperlink ref="L16" r:id="rId18" display="https://www.boerse-stuttgart.de/rd/de/search/?searchterm=A0GL2Y&amp;LANG=de"/>
    <hyperlink ref="L19" r:id="rId19" display="https://www.boerse-stuttgart.de/rd/de/search/?searchterm=A0TVAF&amp;LANG=de"/>
    <hyperlink ref="L7" r:id="rId20" display="https://www.boerse-stuttgart.de/rd/de/search/?searchterm=248017&amp;LANG=de"/>
    <hyperlink ref="L5" r:id="rId21" display="https://www.boerse-stuttgart.de/rd/de/search/?searchterm=A0LN5U&amp;LANG=de"/>
    <hyperlink ref="L13" r:id="rId22" display="https://www.boerse-stuttgart.de/rd/de/search/?searchterm=A1AR68&amp;LANG=de"/>
    <hyperlink ref="L11" r:id="rId23" display="https://www.boerse-stuttgart.de/rd/de/search/?searchterm=A0ABV1&amp;LANG=de"/>
    <hyperlink ref="L10" r:id="rId24" display="https://www.boerse-stuttgart.de/rd/de/search/?searchterm=276701&amp;LANG=de"/>
    <hyperlink ref="L20" r:id="rId25" display="https://www.boerse-stuttgart.de/rd/de/search/?searchterm=A0T7KR&amp;LANG=de"/>
    <hyperlink ref="L4" r:id="rId26" display="https://www.boerse-stuttgart.de/rd/de/search/?searchterm=830275&amp;LANG=de"/>
    <hyperlink ref="L18" r:id="rId27" display="https://www.boerse-stuttgart.de/rd/de/search/?searchterm=A0G4X8&amp;LANG=de"/>
    <hyperlink ref="L12" r:id="rId28" display="https://www.boerse-stuttgart.de/rd/de/search/?searchterm=A0T56A&amp;LANG=de"/>
    <hyperlink ref="L22" r:id="rId29" display="https://www.boerse-stuttgart.de/rd/de/search/?searchterm=A1AUMV&amp;LANG=de"/>
  </hyperlinks>
  <pageMargins left="0.7" right="0.7" top="0.78740157499999996" bottom="0.78740157499999996" header="0.3" footer="0.3"/>
  <pageSetup paperSize="9" orientation="portrait" verticalDpi="0" r:id="rId30"/>
  <drawing r:id="rId3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A23" sqref="A23"/>
    </sheetView>
  </sheetViews>
  <sheetFormatPr baseColWidth="10"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Tauschkalk</vt:lpstr>
      <vt:lpstr>Tabelle2</vt:lpstr>
      <vt:lpstr>Tabelle3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dtc101611</cp:lastModifiedBy>
  <dcterms:created xsi:type="dcterms:W3CDTF">2011-07-23T16:56:28Z</dcterms:created>
  <dcterms:modified xsi:type="dcterms:W3CDTF">2011-07-23T21:09:53Z</dcterms:modified>
</cp:coreProperties>
</file>