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heckCompatibility="1" defaultThemeVersion="153222"/>
  <mc:AlternateContent xmlns:mc="http://schemas.openxmlformats.org/markup-compatibility/2006">
    <mc:Choice Requires="x15">
      <x15ac:absPath xmlns:x15ac="http://schemas.microsoft.com/office/spreadsheetml/2010/11/ac" url="M:\Documents\"/>
    </mc:Choice>
  </mc:AlternateContent>
  <bookViews>
    <workbookView xWindow="0" yWindow="0" windowWidth="16800" windowHeight="9216"/>
  </bookViews>
  <sheets>
    <sheet name="VBL_5%_Steuereffekt" sheetId="15" r:id="rId1"/>
    <sheet name="ETF-Depot_5%" sheetId="16" r:id="rId2"/>
    <sheet name="myIndex Satellite_5%" sheetId="17" r:id="rId3"/>
    <sheet name="Depot_5%_DWS_ohne Ausgabeaufsch" sheetId="14" r:id="rId4"/>
  </sheets>
  <calcPr calcId="152511"/>
  <fileRecoveryPr repairLoad="1"/>
</workbook>
</file>

<file path=xl/calcChain.xml><?xml version="1.0" encoding="utf-8"?>
<calcChain xmlns="http://schemas.openxmlformats.org/spreadsheetml/2006/main">
  <c r="H71" i="17" l="1"/>
  <c r="H32" i="17"/>
  <c r="H31" i="17"/>
  <c r="H34" i="16"/>
  <c r="H35" i="16"/>
  <c r="H36" i="16" s="1"/>
  <c r="H37" i="16" s="1"/>
  <c r="H38" i="16" s="1"/>
  <c r="H39" i="16" s="1"/>
  <c r="H40" i="16" s="1"/>
  <c r="H41" i="16" s="1"/>
  <c r="H42" i="16" s="1"/>
  <c r="H43" i="16" s="1"/>
  <c r="H44" i="16" s="1"/>
  <c r="H45" i="16" s="1"/>
  <c r="H46" i="16" s="1"/>
  <c r="H47" i="16" s="1"/>
  <c r="H48" i="16" s="1"/>
  <c r="H49" i="16" s="1"/>
  <c r="H50" i="16" s="1"/>
  <c r="H51" i="16" s="1"/>
  <c r="H52" i="16" s="1"/>
  <c r="H53" i="16" s="1"/>
  <c r="H54" i="16" s="1"/>
  <c r="H55" i="16" s="1"/>
  <c r="H56" i="16" s="1"/>
  <c r="H57" i="16" s="1"/>
  <c r="H58" i="16" s="1"/>
  <c r="H59" i="16" s="1"/>
  <c r="H60" i="16" s="1"/>
  <c r="H61" i="16" s="1"/>
  <c r="H62" i="16" s="1"/>
  <c r="H63" i="16" s="1"/>
  <c r="H64" i="16" s="1"/>
  <c r="H65" i="16" s="1"/>
  <c r="H66" i="16" s="1"/>
  <c r="H67" i="16" s="1"/>
  <c r="H68" i="16" s="1"/>
  <c r="H69" i="16" s="1"/>
  <c r="H70" i="16" s="1"/>
  <c r="H71" i="16" s="1"/>
  <c r="H72" i="16" s="1"/>
  <c r="H73" i="16" s="1"/>
  <c r="H31" i="16"/>
  <c r="H32" i="16"/>
  <c r="H33" i="16" s="1"/>
  <c r="H17" i="16"/>
  <c r="A97" i="17"/>
  <c r="B97" i="17"/>
  <c r="B98" i="17" s="1"/>
  <c r="B99" i="17" s="1"/>
  <c r="B100" i="17" s="1"/>
  <c r="B101" i="17" s="1"/>
  <c r="B102" i="17" s="1"/>
  <c r="B103" i="17" s="1"/>
  <c r="B104" i="17" s="1"/>
  <c r="B105" i="17" s="1"/>
  <c r="B106" i="17" s="1"/>
  <c r="B107" i="17" s="1"/>
  <c r="B108" i="17" s="1"/>
  <c r="B109" i="17" s="1"/>
  <c r="B110" i="17" s="1"/>
  <c r="B111" i="17" s="1"/>
  <c r="B112" i="17" s="1"/>
  <c r="B113" i="17" s="1"/>
  <c r="B114" i="17" s="1"/>
  <c r="B115" i="17" s="1"/>
  <c r="B116" i="17" s="1"/>
  <c r="B117" i="17" s="1"/>
  <c r="B118" i="17" s="1"/>
  <c r="B119" i="17" s="1"/>
  <c r="B120" i="17" s="1"/>
  <c r="B121" i="17" s="1"/>
  <c r="B122" i="17" s="1"/>
  <c r="B123" i="17" s="1"/>
  <c r="B124" i="17" s="1"/>
  <c r="B125" i="17" s="1"/>
  <c r="B126" i="17" s="1"/>
  <c r="B127" i="17" s="1"/>
  <c r="B128" i="17" s="1"/>
  <c r="B129" i="17" s="1"/>
  <c r="B130" i="17" s="1"/>
  <c r="B131" i="17" s="1"/>
  <c r="B132" i="17" s="1"/>
  <c r="B133" i="17" s="1"/>
  <c r="G97" i="17"/>
  <c r="A98" i="17"/>
  <c r="G98" i="17"/>
  <c r="A99" i="17"/>
  <c r="G99" i="17"/>
  <c r="A100" i="17"/>
  <c r="G100" i="17"/>
  <c r="A101" i="17"/>
  <c r="G101" i="17"/>
  <c r="A102" i="17"/>
  <c r="G102" i="17"/>
  <c r="A103" i="17"/>
  <c r="G103" i="17"/>
  <c r="A104" i="17"/>
  <c r="G104" i="17"/>
  <c r="A105" i="17"/>
  <c r="G105" i="17"/>
  <c r="A106" i="17"/>
  <c r="G106" i="17"/>
  <c r="A107" i="17"/>
  <c r="G107" i="17"/>
  <c r="A108" i="17"/>
  <c r="G108" i="17"/>
  <c r="A109" i="17"/>
  <c r="G109" i="17"/>
  <c r="A110" i="17"/>
  <c r="G110" i="17"/>
  <c r="A111" i="17"/>
  <c r="G111" i="17"/>
  <c r="A112" i="17"/>
  <c r="G112" i="17"/>
  <c r="A113" i="17"/>
  <c r="G113" i="17"/>
  <c r="A114" i="17"/>
  <c r="G114" i="17"/>
  <c r="A115" i="17"/>
  <c r="G115" i="17"/>
  <c r="A116" i="17"/>
  <c r="G116" i="17"/>
  <c r="A117" i="17"/>
  <c r="G117" i="17"/>
  <c r="A118" i="17"/>
  <c r="G118" i="17"/>
  <c r="A119" i="17"/>
  <c r="G119" i="17"/>
  <c r="A120" i="17"/>
  <c r="G120" i="17"/>
  <c r="A121" i="17"/>
  <c r="G121" i="17"/>
  <c r="A122" i="17"/>
  <c r="G122" i="17"/>
  <c r="A123" i="17"/>
  <c r="G123" i="17"/>
  <c r="A124" i="17"/>
  <c r="G124" i="17"/>
  <c r="A125" i="17"/>
  <c r="G125" i="17"/>
  <c r="A126" i="17"/>
  <c r="G126" i="17"/>
  <c r="A127" i="17"/>
  <c r="G127" i="17"/>
  <c r="A128" i="17"/>
  <c r="G128" i="17"/>
  <c r="A129" i="17"/>
  <c r="G129" i="17"/>
  <c r="A130" i="17"/>
  <c r="G130" i="17"/>
  <c r="A131" i="17"/>
  <c r="G131" i="17"/>
  <c r="A132" i="17"/>
  <c r="G132" i="17"/>
  <c r="A133" i="17"/>
  <c r="G133" i="17"/>
  <c r="B30" i="17"/>
  <c r="A30" i="17"/>
  <c r="B135" i="15"/>
  <c r="B136" i="15"/>
  <c r="B137" i="15" s="1"/>
  <c r="B138" i="15" s="1"/>
  <c r="B139" i="15" s="1"/>
  <c r="B140" i="15" s="1"/>
  <c r="B141" i="15" s="1"/>
  <c r="B142" i="15" s="1"/>
  <c r="B143" i="15" s="1"/>
  <c r="B144" i="15" s="1"/>
  <c r="B145" i="15" s="1"/>
  <c r="B146" i="15" s="1"/>
  <c r="B147" i="15" s="1"/>
  <c r="B148" i="15" s="1"/>
  <c r="A135" i="15"/>
  <c r="A136" i="15"/>
  <c r="A137" i="15" s="1"/>
  <c r="A138" i="15" s="1"/>
  <c r="A139" i="15" s="1"/>
  <c r="A140" i="15" s="1"/>
  <c r="A141" i="15" s="1"/>
  <c r="A142" i="15" s="1"/>
  <c r="A143" i="15" s="1"/>
  <c r="A144" i="15" s="1"/>
  <c r="A145" i="15" s="1"/>
  <c r="A146" i="15" s="1"/>
  <c r="A147" i="15" s="1"/>
  <c r="A148" i="15" s="1"/>
  <c r="G99" i="16"/>
  <c r="G100" i="16"/>
  <c r="G101" i="16"/>
  <c r="G102" i="16"/>
  <c r="G103" i="16"/>
  <c r="G104" i="16"/>
  <c r="G105" i="16"/>
  <c r="G106" i="16"/>
  <c r="G107" i="16"/>
  <c r="G108" i="16"/>
  <c r="G109" i="16"/>
  <c r="G110" i="16"/>
  <c r="G111" i="16"/>
  <c r="B32" i="16"/>
  <c r="A32" i="16"/>
  <c r="H36" i="15"/>
  <c r="A68" i="15"/>
  <c r="B68" i="15"/>
  <c r="I9" i="15"/>
  <c r="I7" i="15"/>
  <c r="I15" i="15" s="1"/>
  <c r="H43" i="15"/>
  <c r="H42" i="15"/>
  <c r="G51" i="15"/>
  <c r="H50" i="15" s="1"/>
  <c r="G53" i="15"/>
  <c r="H39" i="15"/>
  <c r="F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58" i="17"/>
  <c r="E59" i="17"/>
  <c r="E60" i="17"/>
  <c r="E61" i="17"/>
  <c r="E62" i="17"/>
  <c r="E63" i="17"/>
  <c r="E64" i="17"/>
  <c r="E65" i="17"/>
  <c r="E66" i="17"/>
  <c r="E67" i="17"/>
  <c r="E68" i="17"/>
  <c r="E69" i="17"/>
  <c r="E70" i="17"/>
  <c r="E71" i="17"/>
  <c r="E30" i="17"/>
  <c r="H30" i="17" s="1"/>
  <c r="D30" i="17"/>
  <c r="G96" i="17"/>
  <c r="G95" i="17"/>
  <c r="G94" i="17"/>
  <c r="G93" i="17"/>
  <c r="G92" i="17"/>
  <c r="G91" i="17"/>
  <c r="G90" i="17"/>
  <c r="G89" i="17"/>
  <c r="G88" i="17"/>
  <c r="G87" i="17"/>
  <c r="G86" i="17"/>
  <c r="G85" i="17"/>
  <c r="G84" i="17"/>
  <c r="G83" i="17"/>
  <c r="G82" i="17"/>
  <c r="G81" i="17"/>
  <c r="G80" i="17"/>
  <c r="G79" i="17"/>
  <c r="G78" i="17"/>
  <c r="G77" i="17"/>
  <c r="G76" i="17"/>
  <c r="G75" i="17"/>
  <c r="G74" i="17"/>
  <c r="G73" i="17"/>
  <c r="G72" i="17"/>
  <c r="G71" i="17"/>
  <c r="G70" i="17"/>
  <c r="G69" i="17"/>
  <c r="G68" i="17"/>
  <c r="G67" i="17"/>
  <c r="G66" i="17"/>
  <c r="G65" i="17"/>
  <c r="G64" i="17"/>
  <c r="G63" i="17"/>
  <c r="G62" i="17"/>
  <c r="G61" i="17"/>
  <c r="G60" i="17"/>
  <c r="G59" i="17"/>
  <c r="G58" i="17"/>
  <c r="G57" i="17"/>
  <c r="G56" i="17"/>
  <c r="G55" i="17"/>
  <c r="G54" i="17"/>
  <c r="G53" i="17"/>
  <c r="G52" i="17"/>
  <c r="G51" i="17"/>
  <c r="G50" i="17"/>
  <c r="G49" i="17"/>
  <c r="G48" i="17"/>
  <c r="G47" i="17"/>
  <c r="G46" i="17"/>
  <c r="G45" i="17"/>
  <c r="G44" i="17"/>
  <c r="G43" i="17"/>
  <c r="G42" i="17"/>
  <c r="G41" i="17"/>
  <c r="G40" i="17"/>
  <c r="G39" i="17"/>
  <c r="G38" i="17"/>
  <c r="G37" i="17"/>
  <c r="G36" i="17"/>
  <c r="G35" i="17"/>
  <c r="G34" i="17"/>
  <c r="G33" i="17"/>
  <c r="G32" i="17"/>
  <c r="G31" i="17"/>
  <c r="D31" i="17"/>
  <c r="B31" i="17"/>
  <c r="B32" i="17" s="1"/>
  <c r="B33" i="17" s="1"/>
  <c r="B34" i="17" s="1"/>
  <c r="B35" i="17" s="1"/>
  <c r="B36" i="17" s="1"/>
  <c r="B37" i="17" s="1"/>
  <c r="B38" i="17" s="1"/>
  <c r="B39" i="17" s="1"/>
  <c r="B40" i="17" s="1"/>
  <c r="B41" i="17" s="1"/>
  <c r="B42" i="17" s="1"/>
  <c r="B43" i="17" s="1"/>
  <c r="B44" i="17" s="1"/>
  <c r="B45" i="17" s="1"/>
  <c r="B46" i="17" s="1"/>
  <c r="B47" i="17" s="1"/>
  <c r="B48" i="17" s="1"/>
  <c r="B49" i="17" s="1"/>
  <c r="B50" i="17" s="1"/>
  <c r="B51" i="17" s="1"/>
  <c r="B52" i="17" s="1"/>
  <c r="B53" i="17" s="1"/>
  <c r="B54" i="17" s="1"/>
  <c r="B55" i="17" s="1"/>
  <c r="B56" i="17" s="1"/>
  <c r="B57" i="17" s="1"/>
  <c r="B58" i="17" s="1"/>
  <c r="B59" i="17" s="1"/>
  <c r="B60" i="17" s="1"/>
  <c r="B61" i="17" s="1"/>
  <c r="B62" i="17" s="1"/>
  <c r="B63" i="17" s="1"/>
  <c r="B64" i="17" s="1"/>
  <c r="B65" i="17" s="1"/>
  <c r="B66" i="17" s="1"/>
  <c r="B67" i="17" s="1"/>
  <c r="B68" i="17" s="1"/>
  <c r="B69" i="17" s="1"/>
  <c r="B70" i="17" s="1"/>
  <c r="B71" i="17" s="1"/>
  <c r="B72" i="17" s="1"/>
  <c r="B73" i="17" s="1"/>
  <c r="B74" i="17" s="1"/>
  <c r="B75" i="17" s="1"/>
  <c r="B76" i="17" s="1"/>
  <c r="B77" i="17" s="1"/>
  <c r="B78" i="17" s="1"/>
  <c r="B79" i="17" s="1"/>
  <c r="B80" i="17" s="1"/>
  <c r="B81" i="17" s="1"/>
  <c r="B82" i="17" s="1"/>
  <c r="B83" i="17" s="1"/>
  <c r="B84" i="17" s="1"/>
  <c r="B85" i="17" s="1"/>
  <c r="B86" i="17" s="1"/>
  <c r="B87" i="17" s="1"/>
  <c r="B88" i="17" s="1"/>
  <c r="B89" i="17" s="1"/>
  <c r="B90" i="17" s="1"/>
  <c r="B91" i="17" s="1"/>
  <c r="B92" i="17" s="1"/>
  <c r="B93" i="17" s="1"/>
  <c r="B94" i="17" s="1"/>
  <c r="B95" i="17" s="1"/>
  <c r="B96" i="17" s="1"/>
  <c r="A31" i="17"/>
  <c r="A32" i="17" s="1"/>
  <c r="A33" i="17" s="1"/>
  <c r="A34" i="17" s="1"/>
  <c r="A35" i="17" s="1"/>
  <c r="A36" i="17" s="1"/>
  <c r="A37" i="17" s="1"/>
  <c r="A38" i="17" s="1"/>
  <c r="A39" i="17" s="1"/>
  <c r="A40" i="17" s="1"/>
  <c r="A41" i="17" s="1"/>
  <c r="A42" i="17" s="1"/>
  <c r="A43" i="17" s="1"/>
  <c r="A44" i="17" s="1"/>
  <c r="A45" i="17" s="1"/>
  <c r="A46" i="17" s="1"/>
  <c r="A47" i="17" s="1"/>
  <c r="A48" i="17" s="1"/>
  <c r="A49" i="17" s="1"/>
  <c r="A50" i="17" s="1"/>
  <c r="A51" i="17" s="1"/>
  <c r="A52" i="17" s="1"/>
  <c r="A53" i="17" s="1"/>
  <c r="A54" i="17" s="1"/>
  <c r="A55" i="17" s="1"/>
  <c r="A56" i="17" s="1"/>
  <c r="A57" i="17" s="1"/>
  <c r="A58" i="17" s="1"/>
  <c r="A59" i="17" s="1"/>
  <c r="A60" i="17" s="1"/>
  <c r="A61" i="17" s="1"/>
  <c r="A62" i="17" s="1"/>
  <c r="A63" i="17" s="1"/>
  <c r="A64" i="17" s="1"/>
  <c r="A65" i="17" s="1"/>
  <c r="A66" i="17" s="1"/>
  <c r="A67" i="17" s="1"/>
  <c r="A68" i="17" s="1"/>
  <c r="A69" i="17" s="1"/>
  <c r="A70" i="17" s="1"/>
  <c r="A71" i="17" s="1"/>
  <c r="A72" i="17" s="1"/>
  <c r="A73" i="17" s="1"/>
  <c r="A74" i="17" s="1"/>
  <c r="A75" i="17" s="1"/>
  <c r="A76" i="17" s="1"/>
  <c r="A77" i="17" s="1"/>
  <c r="A78" i="17" s="1"/>
  <c r="A79" i="17" s="1"/>
  <c r="A80" i="17" s="1"/>
  <c r="A81" i="17" s="1"/>
  <c r="A82" i="17" s="1"/>
  <c r="A83" i="17" s="1"/>
  <c r="A84" i="17" s="1"/>
  <c r="A85" i="17" s="1"/>
  <c r="A86" i="17" s="1"/>
  <c r="A87" i="17" s="1"/>
  <c r="A88" i="17" s="1"/>
  <c r="A89" i="17" s="1"/>
  <c r="A90" i="17" s="1"/>
  <c r="A91" i="17" s="1"/>
  <c r="A92" i="17" s="1"/>
  <c r="A93" i="17" s="1"/>
  <c r="A94" i="17" s="1"/>
  <c r="A95" i="17" s="1"/>
  <c r="A96" i="17" s="1"/>
  <c r="I11" i="15" l="1"/>
  <c r="F31" i="17"/>
  <c r="D32" i="17"/>
  <c r="D33" i="17" s="1"/>
  <c r="D34" i="17" s="1"/>
  <c r="D35" i="17" s="1"/>
  <c r="D36" i="17" s="1"/>
  <c r="D37" i="17" s="1"/>
  <c r="D38" i="17" s="1"/>
  <c r="D39" i="17" s="1"/>
  <c r="D40" i="17" s="1"/>
  <c r="D41" i="17" s="1"/>
  <c r="D42" i="17" s="1"/>
  <c r="D43" i="17" s="1"/>
  <c r="D44" i="17" s="1"/>
  <c r="D45" i="17" s="1"/>
  <c r="D46" i="17" s="1"/>
  <c r="D47" i="17" s="1"/>
  <c r="D48" i="17" s="1"/>
  <c r="D49" i="17" s="1"/>
  <c r="D50" i="17" s="1"/>
  <c r="D51" i="17" s="1"/>
  <c r="D52" i="17" s="1"/>
  <c r="D53" i="17" s="1"/>
  <c r="D54" i="17" s="1"/>
  <c r="D55" i="17" s="1"/>
  <c r="D56" i="17" s="1"/>
  <c r="D57" i="17" s="1"/>
  <c r="D58" i="17" s="1"/>
  <c r="D59" i="17" s="1"/>
  <c r="D60" i="17" s="1"/>
  <c r="D61" i="17" s="1"/>
  <c r="D62" i="17" s="1"/>
  <c r="D63" i="17" s="1"/>
  <c r="D64" i="17" s="1"/>
  <c r="D65" i="17" s="1"/>
  <c r="D66" i="17" s="1"/>
  <c r="D67" i="17" s="1"/>
  <c r="D68" i="17" s="1"/>
  <c r="D69" i="17" s="1"/>
  <c r="D70" i="17" s="1"/>
  <c r="D71" i="17" s="1"/>
  <c r="F32" i="17"/>
  <c r="G98" i="16"/>
  <c r="G97" i="16"/>
  <c r="G96" i="16"/>
  <c r="G95" i="16"/>
  <c r="G94" i="16"/>
  <c r="G93" i="16"/>
  <c r="G92" i="16"/>
  <c r="G91" i="16"/>
  <c r="G90" i="16"/>
  <c r="G89" i="16"/>
  <c r="G88" i="16"/>
  <c r="G87" i="16"/>
  <c r="G86" i="16"/>
  <c r="G85" i="16"/>
  <c r="G84" i="16"/>
  <c r="G83" i="16"/>
  <c r="G82" i="16"/>
  <c r="G81" i="16"/>
  <c r="G80" i="16"/>
  <c r="G79" i="16"/>
  <c r="G78" i="16"/>
  <c r="G77" i="16"/>
  <c r="G76" i="16"/>
  <c r="G75" i="16"/>
  <c r="G74" i="16"/>
  <c r="G73" i="16"/>
  <c r="G72" i="16"/>
  <c r="G71" i="16"/>
  <c r="G70" i="16"/>
  <c r="G69" i="16"/>
  <c r="G68" i="16"/>
  <c r="G67" i="16"/>
  <c r="G66" i="16"/>
  <c r="G65" i="16"/>
  <c r="G64" i="16"/>
  <c r="G63" i="16"/>
  <c r="G62" i="16"/>
  <c r="G61" i="16"/>
  <c r="G60" i="16"/>
  <c r="G59" i="16"/>
  <c r="G58" i="16"/>
  <c r="G57" i="16"/>
  <c r="G56" i="16"/>
  <c r="G55" i="16"/>
  <c r="G54" i="16"/>
  <c r="G53" i="16"/>
  <c r="G52" i="16"/>
  <c r="G51" i="16"/>
  <c r="G50" i="16"/>
  <c r="G49" i="16"/>
  <c r="G48" i="16"/>
  <c r="G47" i="16"/>
  <c r="G46" i="16"/>
  <c r="G45" i="16"/>
  <c r="G44" i="16"/>
  <c r="G43" i="16"/>
  <c r="G42" i="16"/>
  <c r="G41" i="16"/>
  <c r="G40" i="16"/>
  <c r="G39" i="16"/>
  <c r="G38" i="16"/>
  <c r="G37" i="16"/>
  <c r="G36" i="16"/>
  <c r="G35" i="16"/>
  <c r="G34" i="16"/>
  <c r="G33" i="16"/>
  <c r="F33" i="16"/>
  <c r="F34" i="16" s="1"/>
  <c r="F35" i="16" s="1"/>
  <c r="F36" i="16" s="1"/>
  <c r="F37" i="16" s="1"/>
  <c r="F38" i="16" s="1"/>
  <c r="F39" i="16" s="1"/>
  <c r="F40" i="16" s="1"/>
  <c r="F41" i="16" s="1"/>
  <c r="F42" i="16" s="1"/>
  <c r="F43" i="16" s="1"/>
  <c r="F44" i="16" s="1"/>
  <c r="F45" i="16" s="1"/>
  <c r="F46" i="16" s="1"/>
  <c r="F47" i="16" s="1"/>
  <c r="F48" i="16" s="1"/>
  <c r="F49" i="16" s="1"/>
  <c r="F50" i="16" s="1"/>
  <c r="F51" i="16" s="1"/>
  <c r="F52" i="16" s="1"/>
  <c r="F53" i="16" s="1"/>
  <c r="F54" i="16" s="1"/>
  <c r="F55" i="16" s="1"/>
  <c r="F56" i="16" s="1"/>
  <c r="F57" i="16" s="1"/>
  <c r="F58" i="16" s="1"/>
  <c r="F59" i="16" s="1"/>
  <c r="F60" i="16" s="1"/>
  <c r="F61" i="16" s="1"/>
  <c r="F62" i="16" s="1"/>
  <c r="F63" i="16" s="1"/>
  <c r="F64" i="16" s="1"/>
  <c r="F65" i="16" s="1"/>
  <c r="F66" i="16" s="1"/>
  <c r="F67" i="16" s="1"/>
  <c r="F68" i="16" s="1"/>
  <c r="F69" i="16" s="1"/>
  <c r="F70" i="16" s="1"/>
  <c r="F71" i="16" s="1"/>
  <c r="F72" i="16" s="1"/>
  <c r="F73" i="16" s="1"/>
  <c r="D33" i="16"/>
  <c r="D34" i="16" s="1"/>
  <c r="D35" i="16" s="1"/>
  <c r="D36" i="16" s="1"/>
  <c r="D37" i="16" s="1"/>
  <c r="D38" i="16" s="1"/>
  <c r="D39" i="16" s="1"/>
  <c r="D40" i="16" s="1"/>
  <c r="D41" i="16" s="1"/>
  <c r="D42" i="16" s="1"/>
  <c r="D43" i="16" s="1"/>
  <c r="D44" i="16" s="1"/>
  <c r="D45" i="16" s="1"/>
  <c r="D46" i="16" s="1"/>
  <c r="D47" i="16" s="1"/>
  <c r="D48" i="16" s="1"/>
  <c r="D49" i="16" s="1"/>
  <c r="D50" i="16" s="1"/>
  <c r="D51" i="16" s="1"/>
  <c r="D52" i="16" s="1"/>
  <c r="D53" i="16" s="1"/>
  <c r="D54" i="16" s="1"/>
  <c r="D55" i="16" s="1"/>
  <c r="D56" i="16" s="1"/>
  <c r="D57" i="16" s="1"/>
  <c r="D58" i="16" s="1"/>
  <c r="D59" i="16" s="1"/>
  <c r="D60" i="16" s="1"/>
  <c r="D61" i="16" s="1"/>
  <c r="D62" i="16" s="1"/>
  <c r="D63" i="16" s="1"/>
  <c r="D64" i="16" s="1"/>
  <c r="D65" i="16" s="1"/>
  <c r="D66" i="16" s="1"/>
  <c r="D67" i="16" s="1"/>
  <c r="D68" i="16" s="1"/>
  <c r="D69" i="16" s="1"/>
  <c r="D70" i="16" s="1"/>
  <c r="D71" i="16" s="1"/>
  <c r="D72" i="16" s="1"/>
  <c r="D73" i="16" s="1"/>
  <c r="B33" i="16"/>
  <c r="B34" i="16" s="1"/>
  <c r="B35" i="16" s="1"/>
  <c r="B36" i="16" s="1"/>
  <c r="B37" i="16" s="1"/>
  <c r="B38" i="16" s="1"/>
  <c r="B39" i="16" s="1"/>
  <c r="B40" i="16" s="1"/>
  <c r="B41" i="16" s="1"/>
  <c r="B42" i="16" s="1"/>
  <c r="B43" i="16" s="1"/>
  <c r="B44" i="16" s="1"/>
  <c r="B45" i="16" s="1"/>
  <c r="B46" i="16" s="1"/>
  <c r="B47" i="16" s="1"/>
  <c r="B48" i="16" s="1"/>
  <c r="B49" i="16" s="1"/>
  <c r="B50" i="16" s="1"/>
  <c r="B51" i="16" s="1"/>
  <c r="B52" i="16" s="1"/>
  <c r="B53" i="16" s="1"/>
  <c r="B54" i="16" s="1"/>
  <c r="B55" i="16" s="1"/>
  <c r="B56" i="16" s="1"/>
  <c r="B57" i="16" s="1"/>
  <c r="B58" i="16" s="1"/>
  <c r="B59" i="16" s="1"/>
  <c r="B60" i="16" s="1"/>
  <c r="B61" i="16" s="1"/>
  <c r="B62" i="16" s="1"/>
  <c r="B63" i="16" s="1"/>
  <c r="B64" i="16" s="1"/>
  <c r="B65" i="16" s="1"/>
  <c r="B66" i="16" s="1"/>
  <c r="B67" i="16" s="1"/>
  <c r="B68" i="16" s="1"/>
  <c r="B69" i="16" s="1"/>
  <c r="B70" i="16" s="1"/>
  <c r="B71" i="16" s="1"/>
  <c r="B72" i="16" s="1"/>
  <c r="B73" i="16" s="1"/>
  <c r="B74" i="16" s="1"/>
  <c r="B75" i="16" s="1"/>
  <c r="B76" i="16" s="1"/>
  <c r="B77" i="16" s="1"/>
  <c r="B78" i="16" s="1"/>
  <c r="B79" i="16" s="1"/>
  <c r="B80" i="16" s="1"/>
  <c r="B81" i="16" s="1"/>
  <c r="B82" i="16" s="1"/>
  <c r="B83" i="16" s="1"/>
  <c r="B84" i="16" s="1"/>
  <c r="B85" i="16" s="1"/>
  <c r="B86" i="16" s="1"/>
  <c r="B87" i="16" s="1"/>
  <c r="B88" i="16" s="1"/>
  <c r="B89" i="16" s="1"/>
  <c r="B90" i="16" s="1"/>
  <c r="B91" i="16" s="1"/>
  <c r="B92" i="16" s="1"/>
  <c r="B93" i="16" s="1"/>
  <c r="B94" i="16" s="1"/>
  <c r="B95" i="16" s="1"/>
  <c r="B96" i="16" s="1"/>
  <c r="B97" i="16" s="1"/>
  <c r="B98" i="16" s="1"/>
  <c r="B99" i="16" s="1"/>
  <c r="B100" i="16" s="1"/>
  <c r="B101" i="16" s="1"/>
  <c r="B102" i="16" s="1"/>
  <c r="B103" i="16" s="1"/>
  <c r="B104" i="16" s="1"/>
  <c r="B105" i="16" s="1"/>
  <c r="B106" i="16" s="1"/>
  <c r="B107" i="16" s="1"/>
  <c r="B108" i="16" s="1"/>
  <c r="B109" i="16" s="1"/>
  <c r="B110" i="16" s="1"/>
  <c r="B111" i="16" s="1"/>
  <c r="A33" i="16"/>
  <c r="A34" i="16" s="1"/>
  <c r="A35" i="16" s="1"/>
  <c r="A36" i="16" s="1"/>
  <c r="A37" i="16" s="1"/>
  <c r="A38" i="16" s="1"/>
  <c r="A39" i="16" s="1"/>
  <c r="A40" i="16" s="1"/>
  <c r="A41" i="16" s="1"/>
  <c r="A42" i="16" s="1"/>
  <c r="A43" i="16" s="1"/>
  <c r="A44" i="16" s="1"/>
  <c r="A45" i="16" s="1"/>
  <c r="A46" i="16" s="1"/>
  <c r="A47" i="16" s="1"/>
  <c r="A48" i="16" s="1"/>
  <c r="A49" i="16" s="1"/>
  <c r="A50" i="16" s="1"/>
  <c r="A51" i="16" s="1"/>
  <c r="A52" i="16" s="1"/>
  <c r="A53" i="16" s="1"/>
  <c r="A54" i="16" s="1"/>
  <c r="A55" i="16" s="1"/>
  <c r="A56" i="16" s="1"/>
  <c r="A57" i="16" s="1"/>
  <c r="A58" i="16" s="1"/>
  <c r="A59" i="16" s="1"/>
  <c r="A60" i="16" s="1"/>
  <c r="A61" i="16" s="1"/>
  <c r="A62" i="16" s="1"/>
  <c r="A63" i="16" s="1"/>
  <c r="A64" i="16" s="1"/>
  <c r="A65" i="16" s="1"/>
  <c r="A66" i="16" s="1"/>
  <c r="A67" i="16" s="1"/>
  <c r="A68" i="16" s="1"/>
  <c r="A69" i="16" s="1"/>
  <c r="A70" i="16" s="1"/>
  <c r="A71" i="16" s="1"/>
  <c r="A72" i="16" s="1"/>
  <c r="A73" i="16" s="1"/>
  <c r="A74" i="16" s="1"/>
  <c r="A75" i="16" s="1"/>
  <c r="A76" i="16" s="1"/>
  <c r="A77" i="16" s="1"/>
  <c r="A78" i="16" s="1"/>
  <c r="A79" i="16" s="1"/>
  <c r="A80" i="16" s="1"/>
  <c r="A81" i="16" s="1"/>
  <c r="A82" i="16" s="1"/>
  <c r="A83" i="16" s="1"/>
  <c r="A84" i="16" s="1"/>
  <c r="A85" i="16" s="1"/>
  <c r="A86" i="16" s="1"/>
  <c r="A87" i="16" s="1"/>
  <c r="A88" i="16" s="1"/>
  <c r="A89" i="16" s="1"/>
  <c r="A90" i="16" s="1"/>
  <c r="A91" i="16" s="1"/>
  <c r="A92" i="16" s="1"/>
  <c r="A93" i="16" s="1"/>
  <c r="A94" i="16" s="1"/>
  <c r="A95" i="16" s="1"/>
  <c r="A96" i="16" s="1"/>
  <c r="A97" i="16" s="1"/>
  <c r="A98" i="16" s="1"/>
  <c r="A99" i="16" s="1"/>
  <c r="A100" i="16" s="1"/>
  <c r="A101" i="16" s="1"/>
  <c r="A102" i="16" s="1"/>
  <c r="A103" i="16" s="1"/>
  <c r="A104" i="16" s="1"/>
  <c r="A105" i="16" s="1"/>
  <c r="A106" i="16" s="1"/>
  <c r="A107" i="16" s="1"/>
  <c r="A108" i="16" s="1"/>
  <c r="A109" i="16" s="1"/>
  <c r="A110" i="16" s="1"/>
  <c r="A111" i="16" s="1"/>
  <c r="H19" i="16" l="1"/>
  <c r="H20" i="16" s="1"/>
  <c r="E69" i="15"/>
  <c r="E70" i="15" s="1"/>
  <c r="E71" i="15" s="1"/>
  <c r="E72" i="15" s="1"/>
  <c r="E73" i="15" s="1"/>
  <c r="E74" i="15" s="1"/>
  <c r="E75" i="15" s="1"/>
  <c r="E76" i="15" s="1"/>
  <c r="E77" i="15" s="1"/>
  <c r="E78" i="15" s="1"/>
  <c r="E79" i="15" s="1"/>
  <c r="E80" i="15" s="1"/>
  <c r="E81" i="15" s="1"/>
  <c r="E82" i="15" s="1"/>
  <c r="E83" i="15" s="1"/>
  <c r="E84" i="15" s="1"/>
  <c r="E85" i="15" s="1"/>
  <c r="E86" i="15" s="1"/>
  <c r="E87" i="15" s="1"/>
  <c r="E88" i="15" s="1"/>
  <c r="E89" i="15" s="1"/>
  <c r="E90" i="15" s="1"/>
  <c r="E91" i="15" s="1"/>
  <c r="E92" i="15" s="1"/>
  <c r="E93" i="15" s="1"/>
  <c r="E94" i="15" s="1"/>
  <c r="E95" i="15" s="1"/>
  <c r="E96" i="15" s="1"/>
  <c r="E97" i="15" s="1"/>
  <c r="E98" i="15" s="1"/>
  <c r="E99" i="15" s="1"/>
  <c r="E100" i="15" s="1"/>
  <c r="E101" i="15" s="1"/>
  <c r="E102" i="15" s="1"/>
  <c r="E103" i="15" s="1"/>
  <c r="E104" i="15" s="1"/>
  <c r="E105" i="15" s="1"/>
  <c r="E106" i="15" s="1"/>
  <c r="E107" i="15" s="1"/>
  <c r="E108" i="15" s="1"/>
  <c r="E109" i="15" s="1"/>
  <c r="B69" i="15"/>
  <c r="B70" i="15" s="1"/>
  <c r="B71" i="15" s="1"/>
  <c r="B72" i="15" s="1"/>
  <c r="B73" i="15" s="1"/>
  <c r="B74" i="15" s="1"/>
  <c r="B75" i="15" s="1"/>
  <c r="B76" i="15" s="1"/>
  <c r="B77" i="15" s="1"/>
  <c r="B78" i="15" s="1"/>
  <c r="B79" i="15" s="1"/>
  <c r="B80" i="15" s="1"/>
  <c r="B81" i="15" s="1"/>
  <c r="B82" i="15" s="1"/>
  <c r="B83" i="15" s="1"/>
  <c r="B84" i="15" s="1"/>
  <c r="B85" i="15" s="1"/>
  <c r="B86" i="15" s="1"/>
  <c r="B87" i="15" s="1"/>
  <c r="B88" i="15" s="1"/>
  <c r="B89" i="15" s="1"/>
  <c r="B90" i="15" s="1"/>
  <c r="B91" i="15" s="1"/>
  <c r="B92" i="15" s="1"/>
  <c r="B93" i="15" s="1"/>
  <c r="B94" i="15" s="1"/>
  <c r="B95" i="15" s="1"/>
  <c r="B96" i="15" s="1"/>
  <c r="B97" i="15" s="1"/>
  <c r="B98" i="15" s="1"/>
  <c r="B99" i="15" s="1"/>
  <c r="B100" i="15" s="1"/>
  <c r="B101" i="15" s="1"/>
  <c r="B102" i="15" s="1"/>
  <c r="B103" i="15" s="1"/>
  <c r="B104" i="15" s="1"/>
  <c r="B105" i="15" s="1"/>
  <c r="B106" i="15" s="1"/>
  <c r="B107" i="15" s="1"/>
  <c r="B108" i="15" s="1"/>
  <c r="B109" i="15" s="1"/>
  <c r="B110" i="15" s="1"/>
  <c r="B111" i="15" s="1"/>
  <c r="B112" i="15" s="1"/>
  <c r="B113" i="15" s="1"/>
  <c r="B114" i="15" s="1"/>
  <c r="B115" i="15" s="1"/>
  <c r="B116" i="15" s="1"/>
  <c r="B117" i="15" s="1"/>
  <c r="B118" i="15" s="1"/>
  <c r="B119" i="15" s="1"/>
  <c r="B120" i="15" s="1"/>
  <c r="B121" i="15" s="1"/>
  <c r="B122" i="15" s="1"/>
  <c r="B123" i="15" s="1"/>
  <c r="B124" i="15" s="1"/>
  <c r="B125" i="15" s="1"/>
  <c r="B126" i="15" s="1"/>
  <c r="B127" i="15" s="1"/>
  <c r="B128" i="15" s="1"/>
  <c r="B129" i="15" s="1"/>
  <c r="B130" i="15" s="1"/>
  <c r="B131" i="15" s="1"/>
  <c r="B132" i="15" s="1"/>
  <c r="B133" i="15" s="1"/>
  <c r="B134" i="15" s="1"/>
  <c r="A69" i="15"/>
  <c r="A70" i="15" s="1"/>
  <c r="A71" i="15" s="1"/>
  <c r="A72" i="15" s="1"/>
  <c r="A73" i="15" s="1"/>
  <c r="A74" i="15" s="1"/>
  <c r="A75" i="15" s="1"/>
  <c r="A76" i="15" s="1"/>
  <c r="A77" i="15" s="1"/>
  <c r="A78" i="15" s="1"/>
  <c r="A79" i="15" s="1"/>
  <c r="A80" i="15" s="1"/>
  <c r="A81" i="15" s="1"/>
  <c r="A82" i="15" s="1"/>
  <c r="A83" i="15" s="1"/>
  <c r="A84" i="15" s="1"/>
  <c r="A85" i="15" s="1"/>
  <c r="A86" i="15" s="1"/>
  <c r="A87" i="15" s="1"/>
  <c r="A88" i="15" s="1"/>
  <c r="A89" i="15" s="1"/>
  <c r="A90" i="15" s="1"/>
  <c r="A91" i="15" s="1"/>
  <c r="A92" i="15" s="1"/>
  <c r="A93" i="15" s="1"/>
  <c r="A94" i="15" s="1"/>
  <c r="A95" i="15" s="1"/>
  <c r="A96" i="15" s="1"/>
  <c r="A97" i="15" s="1"/>
  <c r="A98" i="15" s="1"/>
  <c r="A99" i="15" s="1"/>
  <c r="A100" i="15" s="1"/>
  <c r="A101" i="15" s="1"/>
  <c r="A102" i="15" s="1"/>
  <c r="A103" i="15" s="1"/>
  <c r="A104" i="15" s="1"/>
  <c r="A105" i="15" s="1"/>
  <c r="A106" i="15" s="1"/>
  <c r="A107" i="15" s="1"/>
  <c r="A108" i="15" s="1"/>
  <c r="A109" i="15" s="1"/>
  <c r="A110" i="15" s="1"/>
  <c r="A111" i="15" s="1"/>
  <c r="A112" i="15" s="1"/>
  <c r="A113" i="15" s="1"/>
  <c r="A114" i="15" s="1"/>
  <c r="A115" i="15" s="1"/>
  <c r="A116" i="15" s="1"/>
  <c r="A117" i="15" s="1"/>
  <c r="A118" i="15" s="1"/>
  <c r="A119" i="15" s="1"/>
  <c r="A120" i="15" s="1"/>
  <c r="A121" i="15" s="1"/>
  <c r="A122" i="15" s="1"/>
  <c r="A123" i="15" s="1"/>
  <c r="A124" i="15" s="1"/>
  <c r="A125" i="15" s="1"/>
  <c r="A126" i="15" s="1"/>
  <c r="A127" i="15" s="1"/>
  <c r="A128" i="15" s="1"/>
  <c r="A129" i="15" s="1"/>
  <c r="A130" i="15" s="1"/>
  <c r="A131" i="15" s="1"/>
  <c r="A132" i="15" s="1"/>
  <c r="A133" i="15" s="1"/>
  <c r="A134" i="15" s="1"/>
  <c r="D68" i="15"/>
  <c r="B23" i="15"/>
  <c r="H22" i="15"/>
  <c r="H21" i="15"/>
  <c r="H20" i="15"/>
  <c r="H19" i="15"/>
  <c r="H14" i="15"/>
  <c r="G73" i="14"/>
  <c r="G74" i="14" s="1"/>
  <c r="G75" i="14" s="1"/>
  <c r="G76" i="14" s="1"/>
  <c r="G77" i="14" s="1"/>
  <c r="G78" i="14" s="1"/>
  <c r="G79" i="14" s="1"/>
  <c r="G80" i="14" s="1"/>
  <c r="G81" i="14" s="1"/>
  <c r="G82" i="14" s="1"/>
  <c r="G83" i="14" s="1"/>
  <c r="G84" i="14" s="1"/>
  <c r="G85" i="14" s="1"/>
  <c r="G86" i="14" s="1"/>
  <c r="G87" i="14" s="1"/>
  <c r="G88" i="14" s="1"/>
  <c r="G89" i="14" s="1"/>
  <c r="G90" i="14" s="1"/>
  <c r="G91" i="14" s="1"/>
  <c r="G92" i="14" s="1"/>
  <c r="G93" i="14" s="1"/>
  <c r="G94" i="14" s="1"/>
  <c r="G95" i="14" s="1"/>
  <c r="G96" i="14" s="1"/>
  <c r="F73" i="14"/>
  <c r="F74" i="14" s="1"/>
  <c r="F75" i="14" s="1"/>
  <c r="F76" i="14" s="1"/>
  <c r="F77" i="14" s="1"/>
  <c r="F78" i="14" s="1"/>
  <c r="F79" i="14" s="1"/>
  <c r="F80" i="14" s="1"/>
  <c r="F81" i="14" s="1"/>
  <c r="F82" i="14" s="1"/>
  <c r="F83" i="14" s="1"/>
  <c r="F84" i="14" s="1"/>
  <c r="F85" i="14" s="1"/>
  <c r="F86" i="14" s="1"/>
  <c r="F87" i="14" s="1"/>
  <c r="F88" i="14" s="1"/>
  <c r="F89" i="14" s="1"/>
  <c r="F90" i="14" s="1"/>
  <c r="F91" i="14" s="1"/>
  <c r="F92" i="14" s="1"/>
  <c r="F93" i="14" s="1"/>
  <c r="F94" i="14" s="1"/>
  <c r="F95" i="14" s="1"/>
  <c r="F96" i="14" s="1"/>
  <c r="B31" i="14"/>
  <c r="B32" i="14" s="1"/>
  <c r="B33" i="14" s="1"/>
  <c r="B34" i="14" s="1"/>
  <c r="B35" i="14" s="1"/>
  <c r="B36" i="14" s="1"/>
  <c r="B37" i="14" s="1"/>
  <c r="B38" i="14" s="1"/>
  <c r="B39" i="14" s="1"/>
  <c r="B40" i="14" s="1"/>
  <c r="B41" i="14" s="1"/>
  <c r="B42" i="14" s="1"/>
  <c r="B43" i="14" s="1"/>
  <c r="B44" i="14" s="1"/>
  <c r="B45" i="14" s="1"/>
  <c r="B46" i="14" s="1"/>
  <c r="B47" i="14" s="1"/>
  <c r="B48" i="14" s="1"/>
  <c r="B49" i="14" s="1"/>
  <c r="B50" i="14" s="1"/>
  <c r="B51" i="14" s="1"/>
  <c r="B52" i="14" s="1"/>
  <c r="B53" i="14" s="1"/>
  <c r="B54" i="14" s="1"/>
  <c r="B55" i="14" s="1"/>
  <c r="B56" i="14" s="1"/>
  <c r="B57" i="14" s="1"/>
  <c r="B58" i="14" s="1"/>
  <c r="B59" i="14" s="1"/>
  <c r="B60" i="14" s="1"/>
  <c r="B61" i="14" s="1"/>
  <c r="B62" i="14" s="1"/>
  <c r="B63" i="14" s="1"/>
  <c r="B64" i="14" s="1"/>
  <c r="B65" i="14" s="1"/>
  <c r="B66" i="14" s="1"/>
  <c r="B67" i="14" s="1"/>
  <c r="B68" i="14" s="1"/>
  <c r="B69" i="14" s="1"/>
  <c r="B70" i="14" s="1"/>
  <c r="B71" i="14" s="1"/>
  <c r="B72" i="14" s="1"/>
  <c r="B73" i="14" s="1"/>
  <c r="B74" i="14" s="1"/>
  <c r="B75" i="14" s="1"/>
  <c r="B76" i="14" s="1"/>
  <c r="B77" i="14" s="1"/>
  <c r="B78" i="14" s="1"/>
  <c r="B79" i="14" s="1"/>
  <c r="B80" i="14" s="1"/>
  <c r="B81" i="14" s="1"/>
  <c r="B82" i="14" s="1"/>
  <c r="B83" i="14" s="1"/>
  <c r="B84" i="14" s="1"/>
  <c r="B85" i="14" s="1"/>
  <c r="B86" i="14" s="1"/>
  <c r="B87" i="14" s="1"/>
  <c r="B88" i="14" s="1"/>
  <c r="B89" i="14" s="1"/>
  <c r="B90" i="14" s="1"/>
  <c r="B91" i="14" s="1"/>
  <c r="B92" i="14" s="1"/>
  <c r="B93" i="14" s="1"/>
  <c r="B94" i="14" s="1"/>
  <c r="B95" i="14" s="1"/>
  <c r="B96" i="14" s="1"/>
  <c r="A31" i="14"/>
  <c r="A32" i="14" s="1"/>
  <c r="A33" i="14" s="1"/>
  <c r="A34" i="14" s="1"/>
  <c r="A35" i="14" s="1"/>
  <c r="A36" i="14" s="1"/>
  <c r="A37" i="14" s="1"/>
  <c r="A38" i="14" s="1"/>
  <c r="A39" i="14" s="1"/>
  <c r="A40" i="14" s="1"/>
  <c r="A41" i="14" s="1"/>
  <c r="A42" i="14" s="1"/>
  <c r="A43" i="14" s="1"/>
  <c r="A44" i="14" s="1"/>
  <c r="A45" i="14" s="1"/>
  <c r="A46" i="14" s="1"/>
  <c r="A47" i="14" s="1"/>
  <c r="A48" i="14" s="1"/>
  <c r="A49" i="14" s="1"/>
  <c r="A50" i="14" s="1"/>
  <c r="A51" i="14" s="1"/>
  <c r="A52" i="14" s="1"/>
  <c r="A53" i="14" s="1"/>
  <c r="A54" i="14" s="1"/>
  <c r="A55" i="14" s="1"/>
  <c r="A56" i="14" s="1"/>
  <c r="A57" i="14" s="1"/>
  <c r="A58" i="14" s="1"/>
  <c r="A59" i="14" s="1"/>
  <c r="A60" i="14" s="1"/>
  <c r="A61" i="14" s="1"/>
  <c r="A62" i="14" s="1"/>
  <c r="A63" i="14" s="1"/>
  <c r="A64" i="14" s="1"/>
  <c r="A65" i="14" s="1"/>
  <c r="A66" i="14" s="1"/>
  <c r="A67" i="14" s="1"/>
  <c r="A68" i="14" s="1"/>
  <c r="A69" i="14" s="1"/>
  <c r="A70" i="14" s="1"/>
  <c r="A71" i="14" s="1"/>
  <c r="A72" i="14" s="1"/>
  <c r="A73" i="14" s="1"/>
  <c r="A74" i="14" s="1"/>
  <c r="A75" i="14" s="1"/>
  <c r="A76" i="14" s="1"/>
  <c r="A77" i="14" s="1"/>
  <c r="A78" i="14" s="1"/>
  <c r="A79" i="14" s="1"/>
  <c r="A80" i="14" s="1"/>
  <c r="A81" i="14" s="1"/>
  <c r="A82" i="14" s="1"/>
  <c r="A83" i="14" s="1"/>
  <c r="A84" i="14" s="1"/>
  <c r="A85" i="14" s="1"/>
  <c r="A86" i="14" s="1"/>
  <c r="A87" i="14" s="1"/>
  <c r="A88" i="14" s="1"/>
  <c r="A89" i="14" s="1"/>
  <c r="A90" i="14" s="1"/>
  <c r="A91" i="14" s="1"/>
  <c r="A92" i="14" s="1"/>
  <c r="A93" i="14" s="1"/>
  <c r="A94" i="14" s="1"/>
  <c r="A95" i="14" s="1"/>
  <c r="A96" i="14" s="1"/>
  <c r="F30" i="14"/>
  <c r="F31" i="14" s="1"/>
  <c r="E30" i="14"/>
  <c r="E31" i="14" s="1"/>
  <c r="E32" i="14" s="1"/>
  <c r="E33" i="14" s="1"/>
  <c r="E34" i="14" s="1"/>
  <c r="E35" i="14" s="1"/>
  <c r="E36" i="14" s="1"/>
  <c r="E37" i="14" s="1"/>
  <c r="E38" i="14" s="1"/>
  <c r="E39" i="14" s="1"/>
  <c r="E40" i="14" s="1"/>
  <c r="E41" i="14" s="1"/>
  <c r="E42" i="14" s="1"/>
  <c r="E43" i="14" s="1"/>
  <c r="E44" i="14" s="1"/>
  <c r="E45" i="14" s="1"/>
  <c r="E46" i="14" s="1"/>
  <c r="E47" i="14" s="1"/>
  <c r="E48" i="14" s="1"/>
  <c r="E49" i="14" s="1"/>
  <c r="E50" i="14" s="1"/>
  <c r="E51" i="14" s="1"/>
  <c r="E52" i="14" s="1"/>
  <c r="E53" i="14" s="1"/>
  <c r="E54" i="14" s="1"/>
  <c r="E55" i="14" s="1"/>
  <c r="E56" i="14" s="1"/>
  <c r="E57" i="14" s="1"/>
  <c r="E58" i="14" s="1"/>
  <c r="E59" i="14" s="1"/>
  <c r="E60" i="14" s="1"/>
  <c r="E61" i="14" s="1"/>
  <c r="E62" i="14" s="1"/>
  <c r="E63" i="14" s="1"/>
  <c r="E64" i="14" s="1"/>
  <c r="E65" i="14" s="1"/>
  <c r="E66" i="14" s="1"/>
  <c r="E67" i="14" s="1"/>
  <c r="E68" i="14" s="1"/>
  <c r="E69" i="14" s="1"/>
  <c r="E70" i="14" s="1"/>
  <c r="E71" i="14" s="1"/>
  <c r="D30" i="14"/>
  <c r="D31" i="14" s="1"/>
  <c r="D32" i="14" s="1"/>
  <c r="D33" i="14" s="1"/>
  <c r="D34" i="14" s="1"/>
  <c r="D35" i="14" s="1"/>
  <c r="D36" i="14" s="1"/>
  <c r="D37" i="14" s="1"/>
  <c r="D38" i="14" s="1"/>
  <c r="D39" i="14" s="1"/>
  <c r="D40" i="14" s="1"/>
  <c r="D41" i="14" s="1"/>
  <c r="D42" i="14" s="1"/>
  <c r="D43" i="14" s="1"/>
  <c r="D44" i="14" s="1"/>
  <c r="D45" i="14" s="1"/>
  <c r="D46" i="14" s="1"/>
  <c r="D47" i="14" s="1"/>
  <c r="D48" i="14" s="1"/>
  <c r="D49" i="14" s="1"/>
  <c r="D50" i="14" s="1"/>
  <c r="D51" i="14" s="1"/>
  <c r="D52" i="14" s="1"/>
  <c r="D53" i="14" s="1"/>
  <c r="D54" i="14" s="1"/>
  <c r="D55" i="14" s="1"/>
  <c r="D56" i="14" s="1"/>
  <c r="D57" i="14" s="1"/>
  <c r="D58" i="14" s="1"/>
  <c r="D59" i="14" s="1"/>
  <c r="D60" i="14" s="1"/>
  <c r="D61" i="14" s="1"/>
  <c r="D62" i="14" s="1"/>
  <c r="D63" i="14" s="1"/>
  <c r="D64" i="14" s="1"/>
  <c r="D65" i="14" s="1"/>
  <c r="D66" i="14" s="1"/>
  <c r="D67" i="14" s="1"/>
  <c r="D68" i="14" s="1"/>
  <c r="D69" i="14" s="1"/>
  <c r="D70" i="14" s="1"/>
  <c r="D71" i="14" s="1"/>
  <c r="B17" i="14"/>
  <c r="C16" i="14"/>
  <c r="C15" i="14"/>
  <c r="C14" i="14"/>
  <c r="C17" i="14" s="1"/>
  <c r="C13" i="14"/>
  <c r="C8" i="14"/>
  <c r="C9" i="14" s="1"/>
  <c r="D10" i="14" s="1"/>
  <c r="D20" i="14" s="1"/>
  <c r="C7" i="14"/>
  <c r="C4" i="14"/>
  <c r="F33" i="17" l="1"/>
  <c r="H33" i="17" s="1"/>
  <c r="E72" i="17"/>
  <c r="H23" i="15"/>
  <c r="I16" i="15"/>
  <c r="H27" i="15"/>
  <c r="D69" i="15"/>
  <c r="D70" i="15" s="1"/>
  <c r="D71" i="15" s="1"/>
  <c r="F68" i="15"/>
  <c r="H68" i="15" s="1"/>
  <c r="G69" i="15" s="1"/>
  <c r="H21" i="16"/>
  <c r="E74" i="16" s="1"/>
  <c r="F69" i="15"/>
  <c r="F70" i="15" s="1"/>
  <c r="F71" i="15" s="1"/>
  <c r="F72" i="15" s="1"/>
  <c r="F73" i="15" s="1"/>
  <c r="F74" i="15" s="1"/>
  <c r="F75" i="15" s="1"/>
  <c r="F76" i="15" s="1"/>
  <c r="F77" i="15" s="1"/>
  <c r="F78" i="15" s="1"/>
  <c r="F79" i="15" s="1"/>
  <c r="F80" i="15" s="1"/>
  <c r="F81" i="15" s="1"/>
  <c r="F82" i="15" s="1"/>
  <c r="F83" i="15" s="1"/>
  <c r="F84" i="15" s="1"/>
  <c r="F85" i="15" s="1"/>
  <c r="F86" i="15" s="1"/>
  <c r="F87" i="15" s="1"/>
  <c r="F88" i="15" s="1"/>
  <c r="F89" i="15" s="1"/>
  <c r="F90" i="15" s="1"/>
  <c r="F91" i="15" s="1"/>
  <c r="F92" i="15" s="1"/>
  <c r="F93" i="15" s="1"/>
  <c r="F94" i="15" s="1"/>
  <c r="F95" i="15" s="1"/>
  <c r="F96" i="15" s="1"/>
  <c r="F97" i="15" s="1"/>
  <c r="F98" i="15" s="1"/>
  <c r="F99" i="15" s="1"/>
  <c r="F100" i="15" s="1"/>
  <c r="F101" i="15" s="1"/>
  <c r="F102" i="15" s="1"/>
  <c r="F103" i="15" s="1"/>
  <c r="F104" i="15" s="1"/>
  <c r="F105" i="15" s="1"/>
  <c r="F106" i="15" s="1"/>
  <c r="F107" i="15" s="1"/>
  <c r="F108" i="15" s="1"/>
  <c r="F109" i="15" s="1"/>
  <c r="H30" i="14"/>
  <c r="F32" i="14"/>
  <c r="F33" i="14" s="1"/>
  <c r="F34" i="14" s="1"/>
  <c r="F35" i="14" s="1"/>
  <c r="F36" i="14" s="1"/>
  <c r="F37" i="14" s="1"/>
  <c r="F38" i="14" s="1"/>
  <c r="F39" i="14" s="1"/>
  <c r="F40" i="14" s="1"/>
  <c r="F41" i="14" s="1"/>
  <c r="F42" i="14" s="1"/>
  <c r="F43" i="14" s="1"/>
  <c r="F44" i="14" s="1"/>
  <c r="F45" i="14" s="1"/>
  <c r="F46" i="14" s="1"/>
  <c r="F47" i="14" s="1"/>
  <c r="F48" i="14" s="1"/>
  <c r="F49" i="14" s="1"/>
  <c r="F50" i="14" s="1"/>
  <c r="F51" i="14" s="1"/>
  <c r="F52" i="14" s="1"/>
  <c r="F53" i="14" s="1"/>
  <c r="F54" i="14" s="1"/>
  <c r="F55" i="14" s="1"/>
  <c r="F56" i="14" s="1"/>
  <c r="F57" i="14" s="1"/>
  <c r="F58" i="14" s="1"/>
  <c r="F59" i="14" s="1"/>
  <c r="F60" i="14" s="1"/>
  <c r="F61" i="14" s="1"/>
  <c r="F62" i="14" s="1"/>
  <c r="F63" i="14" s="1"/>
  <c r="F64" i="14" s="1"/>
  <c r="F65" i="14" s="1"/>
  <c r="F66" i="14" s="1"/>
  <c r="F67" i="14" s="1"/>
  <c r="F68" i="14" s="1"/>
  <c r="F69" i="14" s="1"/>
  <c r="F70" i="14" s="1"/>
  <c r="F71" i="14" s="1"/>
  <c r="C19" i="14"/>
  <c r="C21" i="14" s="1"/>
  <c r="H10" i="15"/>
  <c r="H22" i="16" l="1"/>
  <c r="H23" i="16" s="1"/>
  <c r="D72" i="15"/>
  <c r="D73" i="15" s="1"/>
  <c r="D74" i="15" s="1"/>
  <c r="D75" i="15" s="1"/>
  <c r="D76" i="15" s="1"/>
  <c r="D77" i="15" s="1"/>
  <c r="D78" i="15" s="1"/>
  <c r="D79" i="15" s="1"/>
  <c r="D80" i="15" s="1"/>
  <c r="D81" i="15" s="1"/>
  <c r="D82" i="15" s="1"/>
  <c r="D83" i="15" s="1"/>
  <c r="D84" i="15" s="1"/>
  <c r="D85" i="15" s="1"/>
  <c r="D86" i="15" s="1"/>
  <c r="D87" i="15" s="1"/>
  <c r="D88" i="15" s="1"/>
  <c r="D89" i="15" s="1"/>
  <c r="D90" i="15" s="1"/>
  <c r="D91" i="15" s="1"/>
  <c r="D92" i="15" s="1"/>
  <c r="D93" i="15" s="1"/>
  <c r="D94" i="15" s="1"/>
  <c r="D95" i="15" s="1"/>
  <c r="D96" i="15" s="1"/>
  <c r="D97" i="15" s="1"/>
  <c r="D98" i="15" s="1"/>
  <c r="D99" i="15" s="1"/>
  <c r="D100" i="15" s="1"/>
  <c r="D101" i="15" s="1"/>
  <c r="D102" i="15" s="1"/>
  <c r="D103" i="15" s="1"/>
  <c r="D104" i="15" s="1"/>
  <c r="D105" i="15" s="1"/>
  <c r="D106" i="15" s="1"/>
  <c r="D107" i="15" s="1"/>
  <c r="D108" i="15" s="1"/>
  <c r="D109" i="15" s="1"/>
  <c r="H69" i="15"/>
  <c r="G70" i="15" s="1"/>
  <c r="G31" i="14"/>
  <c r="H31" i="14" s="1"/>
  <c r="F34" i="17" l="1"/>
  <c r="H34" i="17" s="1"/>
  <c r="D74" i="16"/>
  <c r="H74" i="16" s="1"/>
  <c r="H70" i="15"/>
  <c r="G71" i="15" s="1"/>
  <c r="G32" i="14"/>
  <c r="H32" i="14" s="1"/>
  <c r="F35" i="17" l="1"/>
  <c r="H35" i="17" s="1"/>
  <c r="G33" i="14"/>
  <c r="H33" i="14" s="1"/>
  <c r="H71" i="15"/>
  <c r="G72" i="15" s="1"/>
  <c r="F36" i="17" l="1"/>
  <c r="H36" i="17" s="1"/>
  <c r="D75" i="16"/>
  <c r="H75" i="16" s="1"/>
  <c r="G34" i="14"/>
  <c r="H34" i="14" s="1"/>
  <c r="H72" i="15"/>
  <c r="G73" i="15" s="1"/>
  <c r="H73" i="15" l="1"/>
  <c r="G74" i="15" s="1"/>
  <c r="G35" i="14"/>
  <c r="H35" i="14" s="1"/>
  <c r="G36" i="14" l="1"/>
  <c r="H36" i="14"/>
  <c r="H74" i="15"/>
  <c r="G75" i="15" s="1"/>
  <c r="H75" i="15" l="1"/>
  <c r="G76" i="15" s="1"/>
  <c r="G37" i="14"/>
  <c r="H37" i="14" s="1"/>
  <c r="G38" i="14" l="1"/>
  <c r="H38" i="14" s="1"/>
  <c r="H76" i="15"/>
  <c r="G77" i="15" s="1"/>
  <c r="G39" i="14" l="1"/>
  <c r="H39" i="14" s="1"/>
  <c r="H77" i="15"/>
  <c r="G78" i="15" s="1"/>
  <c r="H78" i="15" l="1"/>
  <c r="G79" i="15" s="1"/>
  <c r="G40" i="14"/>
  <c r="H40" i="14" s="1"/>
  <c r="G41" i="14" l="1"/>
  <c r="H41" i="14" s="1"/>
  <c r="H79" i="15"/>
  <c r="G80" i="15" s="1"/>
  <c r="H80" i="15" l="1"/>
  <c r="G81" i="15" s="1"/>
  <c r="G42" i="14"/>
  <c r="H42" i="14" s="1"/>
  <c r="G43" i="14" l="1"/>
  <c r="H43" i="14" s="1"/>
  <c r="H81" i="15"/>
  <c r="G82" i="15" s="1"/>
  <c r="H82" i="15" l="1"/>
  <c r="G83" i="15" s="1"/>
  <c r="G44" i="14"/>
  <c r="H44" i="14" s="1"/>
  <c r="G45" i="14" l="1"/>
  <c r="H45" i="14" s="1"/>
  <c r="H83" i="15"/>
  <c r="G84" i="15" s="1"/>
  <c r="H84" i="15" l="1"/>
  <c r="G85" i="15" s="1"/>
  <c r="G46" i="14"/>
  <c r="H46" i="14" s="1"/>
  <c r="H85" i="15" l="1"/>
  <c r="G86" i="15" s="1"/>
  <c r="G47" i="14"/>
  <c r="H47" i="14" s="1"/>
  <c r="G48" i="14" l="1"/>
  <c r="H48" i="14" s="1"/>
  <c r="H86" i="15"/>
  <c r="G87" i="15" s="1"/>
  <c r="H87" i="15" l="1"/>
  <c r="G88" i="15" s="1"/>
  <c r="G49" i="14"/>
  <c r="H49" i="14" s="1"/>
  <c r="G50" i="14" l="1"/>
  <c r="H50" i="14" s="1"/>
  <c r="H88" i="15"/>
  <c r="G89" i="15" s="1"/>
  <c r="H89" i="15" l="1"/>
  <c r="G90" i="15" s="1"/>
  <c r="G51" i="14"/>
  <c r="H51" i="14" s="1"/>
  <c r="G52" i="14" l="1"/>
  <c r="H52" i="14" s="1"/>
  <c r="H90" i="15"/>
  <c r="G91" i="15" s="1"/>
  <c r="H91" i="15" l="1"/>
  <c r="G92" i="15" s="1"/>
  <c r="G53" i="14"/>
  <c r="H53" i="14" s="1"/>
  <c r="G54" i="14" l="1"/>
  <c r="H54" i="14" s="1"/>
  <c r="H92" i="15"/>
  <c r="G93" i="15" s="1"/>
  <c r="H93" i="15" l="1"/>
  <c r="G94" i="15" s="1"/>
  <c r="G55" i="14"/>
  <c r="H55" i="14" s="1"/>
  <c r="G56" i="14" l="1"/>
  <c r="H56" i="14" s="1"/>
  <c r="H94" i="15"/>
  <c r="G95" i="15" s="1"/>
  <c r="H95" i="15" l="1"/>
  <c r="G96" i="15" s="1"/>
  <c r="G57" i="14"/>
  <c r="H57" i="14" s="1"/>
  <c r="G58" i="14" l="1"/>
  <c r="H58" i="14" s="1"/>
  <c r="H96" i="15"/>
  <c r="G97" i="15" s="1"/>
  <c r="H97" i="15" l="1"/>
  <c r="G98" i="15" s="1"/>
  <c r="G59" i="14"/>
  <c r="H59" i="14" s="1"/>
  <c r="G60" i="14" l="1"/>
  <c r="H60" i="14" s="1"/>
  <c r="H98" i="15"/>
  <c r="G99" i="15" s="1"/>
  <c r="H99" i="15" l="1"/>
  <c r="G100" i="15" s="1"/>
  <c r="G61" i="14"/>
  <c r="H61" i="14" s="1"/>
  <c r="G62" i="14" l="1"/>
  <c r="H62" i="14" s="1"/>
  <c r="H100" i="15"/>
  <c r="G101" i="15" s="1"/>
  <c r="H101" i="15" l="1"/>
  <c r="G102" i="15" s="1"/>
  <c r="G63" i="14"/>
  <c r="H63" i="14" s="1"/>
  <c r="G64" i="14" l="1"/>
  <c r="H64" i="14" s="1"/>
  <c r="H102" i="15"/>
  <c r="G103" i="15" s="1"/>
  <c r="H103" i="15" l="1"/>
  <c r="G104" i="15" s="1"/>
  <c r="G65" i="14"/>
  <c r="H65" i="14" s="1"/>
  <c r="G66" i="14" l="1"/>
  <c r="H66" i="14" s="1"/>
  <c r="H104" i="15"/>
  <c r="G105" i="15" s="1"/>
  <c r="H105" i="15" l="1"/>
  <c r="G106" i="15" s="1"/>
  <c r="G67" i="14"/>
  <c r="H67" i="14" s="1"/>
  <c r="G68" i="14" l="1"/>
  <c r="H68" i="14" s="1"/>
  <c r="H106" i="15"/>
  <c r="G107" i="15" s="1"/>
  <c r="H107" i="15" l="1"/>
  <c r="G108" i="15" s="1"/>
  <c r="G69" i="14"/>
  <c r="H69" i="14" s="1"/>
  <c r="G70" i="14" l="1"/>
  <c r="H70" i="14" s="1"/>
  <c r="H108" i="15"/>
  <c r="G109" i="15" s="1"/>
  <c r="D76" i="16" l="1"/>
  <c r="H76" i="16" s="1"/>
  <c r="G71" i="14"/>
  <c r="J28" i="14" s="1"/>
  <c r="H71" i="14" l="1"/>
  <c r="H109" i="15"/>
  <c r="H45" i="15" s="1"/>
  <c r="H46" i="15" s="1"/>
  <c r="D77" i="16" l="1"/>
  <c r="H77" i="16" s="1"/>
  <c r="H72" i="14"/>
  <c r="D78" i="16" l="1"/>
  <c r="H78" i="16" s="1"/>
  <c r="H48" i="15"/>
  <c r="H49" i="15"/>
  <c r="E73" i="14"/>
  <c r="E74" i="14" s="1"/>
  <c r="E75" i="14" s="1"/>
  <c r="E76" i="14" s="1"/>
  <c r="E77" i="14" s="1"/>
  <c r="E78" i="14" s="1"/>
  <c r="E79" i="14" s="1"/>
  <c r="E80" i="14" s="1"/>
  <c r="E81" i="14" s="1"/>
  <c r="E82" i="14" s="1"/>
  <c r="E83" i="14" s="1"/>
  <c r="E84" i="14" s="1"/>
  <c r="E85" i="14" s="1"/>
  <c r="E86" i="14" s="1"/>
  <c r="E87" i="14" s="1"/>
  <c r="E88" i="14" s="1"/>
  <c r="E89" i="14" s="1"/>
  <c r="E90" i="14" s="1"/>
  <c r="E91" i="14" s="1"/>
  <c r="E92" i="14" s="1"/>
  <c r="E93" i="14" s="1"/>
  <c r="E94" i="14" s="1"/>
  <c r="E95" i="14" s="1"/>
  <c r="E96" i="14" s="1"/>
  <c r="D73" i="14"/>
  <c r="D74" i="14" s="1"/>
  <c r="D75" i="14" s="1"/>
  <c r="D76" i="14" s="1"/>
  <c r="D77" i="14" s="1"/>
  <c r="D78" i="14" s="1"/>
  <c r="D79" i="14" s="1"/>
  <c r="D80" i="14" s="1"/>
  <c r="D81" i="14" s="1"/>
  <c r="D82" i="14" s="1"/>
  <c r="D83" i="14" s="1"/>
  <c r="D84" i="14" s="1"/>
  <c r="D85" i="14" s="1"/>
  <c r="D86" i="14" s="1"/>
  <c r="D87" i="14" s="1"/>
  <c r="D88" i="14" s="1"/>
  <c r="D89" i="14" s="1"/>
  <c r="D90" i="14" s="1"/>
  <c r="D91" i="14" s="1"/>
  <c r="D92" i="14" s="1"/>
  <c r="D93" i="14" s="1"/>
  <c r="D94" i="14" s="1"/>
  <c r="D95" i="14" s="1"/>
  <c r="D96" i="14" s="1"/>
  <c r="J29" i="14"/>
  <c r="D79" i="16" l="1"/>
  <c r="H79" i="16" s="1"/>
  <c r="E110" i="15"/>
  <c r="H56" i="15"/>
  <c r="J27" i="14"/>
  <c r="H73" i="14"/>
  <c r="H74" i="14" s="1"/>
  <c r="H75" i="14" s="1"/>
  <c r="H76" i="14" s="1"/>
  <c r="H77" i="14" s="1"/>
  <c r="H78" i="14" s="1"/>
  <c r="H79" i="14" s="1"/>
  <c r="H80" i="14" s="1"/>
  <c r="H81" i="14" s="1"/>
  <c r="H82" i="14" s="1"/>
  <c r="H83" i="14" s="1"/>
  <c r="H84" i="14" s="1"/>
  <c r="H85" i="14" s="1"/>
  <c r="H86" i="14" s="1"/>
  <c r="H87" i="14" s="1"/>
  <c r="H88" i="14" s="1"/>
  <c r="H89" i="14" s="1"/>
  <c r="H90" i="14" s="1"/>
  <c r="H91" i="14" s="1"/>
  <c r="H92" i="14" s="1"/>
  <c r="H93" i="14" s="1"/>
  <c r="H94" i="14" s="1"/>
  <c r="H95" i="14" s="1"/>
  <c r="H96" i="14" s="1"/>
  <c r="J30" i="14" s="1"/>
  <c r="J31" i="14" s="1"/>
  <c r="D80" i="16" l="1"/>
  <c r="H80" i="16" s="1"/>
  <c r="H60" i="15"/>
  <c r="D81" i="16" l="1"/>
  <c r="H81" i="16" s="1"/>
  <c r="D110" i="15"/>
  <c r="H110" i="15" s="1"/>
  <c r="D111" i="15" s="1"/>
  <c r="H111" i="15" s="1"/>
  <c r="D112" i="15" s="1"/>
  <c r="D82" i="16" l="1"/>
  <c r="H82" i="16" s="1"/>
  <c r="H112" i="15"/>
  <c r="D113" i="15" s="1"/>
  <c r="H113" i="15" l="1"/>
  <c r="D114" i="15" s="1"/>
  <c r="D83" i="16" l="1"/>
  <c r="H83" i="16" s="1"/>
  <c r="H114" i="15"/>
  <c r="D115" i="15" s="1"/>
  <c r="H115" i="15" l="1"/>
  <c r="D116" i="15" s="1"/>
  <c r="D84" i="16" l="1"/>
  <c r="H84" i="16" s="1"/>
  <c r="H116" i="15"/>
  <c r="D117" i="15" s="1"/>
  <c r="H117" i="15" l="1"/>
  <c r="D118" i="15" s="1"/>
  <c r="D85" i="16" l="1"/>
  <c r="H85" i="16" s="1"/>
  <c r="H118" i="15"/>
  <c r="D119" i="15" s="1"/>
  <c r="D86" i="16" l="1"/>
  <c r="H86" i="16" s="1"/>
  <c r="H119" i="15"/>
  <c r="D120" i="15" s="1"/>
  <c r="D87" i="16" l="1"/>
  <c r="H87" i="16" s="1"/>
  <c r="H120" i="15"/>
  <c r="D121" i="15" s="1"/>
  <c r="D88" i="16" l="1"/>
  <c r="H88" i="16" s="1"/>
  <c r="H121" i="15"/>
  <c r="D122" i="15" s="1"/>
  <c r="D89" i="16" l="1"/>
  <c r="H89" i="16" s="1"/>
  <c r="H122" i="15"/>
  <c r="D123" i="15" s="1"/>
  <c r="D90" i="16" l="1"/>
  <c r="H90" i="16" s="1"/>
  <c r="H123" i="15"/>
  <c r="D124" i="15" s="1"/>
  <c r="D91" i="16" l="1"/>
  <c r="H91" i="16" s="1"/>
  <c r="H124" i="15"/>
  <c r="D125" i="15" s="1"/>
  <c r="D92" i="16" l="1"/>
  <c r="H92" i="16" s="1"/>
  <c r="H125" i="15"/>
  <c r="D126" i="15" s="1"/>
  <c r="D93" i="16" l="1"/>
  <c r="H93" i="16" s="1"/>
  <c r="H126" i="15"/>
  <c r="D127" i="15" s="1"/>
  <c r="D94" i="16" l="1"/>
  <c r="H94" i="16" s="1"/>
  <c r="H127" i="15"/>
  <c r="D128" i="15" s="1"/>
  <c r="D95" i="16" l="1"/>
  <c r="H95" i="16" s="1"/>
  <c r="H128" i="15"/>
  <c r="D129" i="15" s="1"/>
  <c r="D96" i="16" l="1"/>
  <c r="H96" i="16" s="1"/>
  <c r="H129" i="15"/>
  <c r="D130" i="15" s="1"/>
  <c r="D97" i="16" l="1"/>
  <c r="H97" i="16" s="1"/>
  <c r="H130" i="15"/>
  <c r="D131" i="15" s="1"/>
  <c r="D98" i="16" l="1"/>
  <c r="H98" i="16" s="1"/>
  <c r="H131" i="15"/>
  <c r="D132" i="15" s="1"/>
  <c r="D99" i="16" l="1"/>
  <c r="H99" i="16" s="1"/>
  <c r="H132" i="15"/>
  <c r="D133" i="15" s="1"/>
  <c r="F37" i="17"/>
  <c r="H37" i="17" s="1"/>
  <c r="D100" i="16" l="1"/>
  <c r="H100" i="16" s="1"/>
  <c r="H133" i="15"/>
  <c r="D134" i="15" s="1"/>
  <c r="F38" i="17"/>
  <c r="H38" i="17" s="1"/>
  <c r="D101" i="16" l="1"/>
  <c r="H101" i="16" s="1"/>
  <c r="H134" i="15"/>
  <c r="D135" i="15" s="1"/>
  <c r="H135" i="15" s="1"/>
  <c r="D136" i="15" s="1"/>
  <c r="H136" i="15" s="1"/>
  <c r="D137" i="15" s="1"/>
  <c r="H137" i="15" s="1"/>
  <c r="D138" i="15" s="1"/>
  <c r="H138" i="15" s="1"/>
  <c r="D139" i="15" s="1"/>
  <c r="H139" i="15" s="1"/>
  <c r="D140" i="15" s="1"/>
  <c r="H140" i="15" s="1"/>
  <c r="D141" i="15" s="1"/>
  <c r="H141" i="15" s="1"/>
  <c r="D142" i="15" s="1"/>
  <c r="H142" i="15" s="1"/>
  <c r="D143" i="15" s="1"/>
  <c r="H143" i="15" s="1"/>
  <c r="D144" i="15" s="1"/>
  <c r="H144" i="15" s="1"/>
  <c r="D145" i="15" s="1"/>
  <c r="H145" i="15" s="1"/>
  <c r="D146" i="15" s="1"/>
  <c r="H146" i="15" s="1"/>
  <c r="D147" i="15" s="1"/>
  <c r="H147" i="15" s="1"/>
  <c r="D148" i="15" s="1"/>
  <c r="H148" i="15" s="1"/>
  <c r="F39" i="17"/>
  <c r="H39" i="17" s="1"/>
  <c r="D102" i="16" l="1"/>
  <c r="H102" i="16" s="1"/>
  <c r="F40" i="17"/>
  <c r="H40" i="17" s="1"/>
  <c r="D103" i="16" l="1"/>
  <c r="H103" i="16" s="1"/>
  <c r="F41" i="17"/>
  <c r="H41" i="17" s="1"/>
  <c r="D104" i="16" l="1"/>
  <c r="H104" i="16" s="1"/>
  <c r="F42" i="17"/>
  <c r="H42" i="17" s="1"/>
  <c r="D105" i="16" l="1"/>
  <c r="H105" i="16" s="1"/>
  <c r="F43" i="17"/>
  <c r="H43" i="17" s="1"/>
  <c r="D106" i="16" l="1"/>
  <c r="H106" i="16" s="1"/>
  <c r="F44" i="17"/>
  <c r="H44" i="17" s="1"/>
  <c r="D107" i="16" l="1"/>
  <c r="H107" i="16" s="1"/>
  <c r="F45" i="17"/>
  <c r="H45" i="17" s="1"/>
  <c r="D108" i="16" l="1"/>
  <c r="H108" i="16" s="1"/>
  <c r="F46" i="17"/>
  <c r="H46" i="17" s="1"/>
  <c r="D109" i="16" l="1"/>
  <c r="H109" i="16" s="1"/>
  <c r="F47" i="17"/>
  <c r="H47" i="17" s="1"/>
  <c r="D110" i="16" l="1"/>
  <c r="H110" i="16" s="1"/>
  <c r="F48" i="17"/>
  <c r="H48" i="17" s="1"/>
  <c r="D111" i="16" l="1"/>
  <c r="H111" i="16" s="1"/>
  <c r="F49" i="17"/>
  <c r="H49" i="17" s="1"/>
  <c r="F50" i="17" l="1"/>
  <c r="H50" i="17" s="1"/>
  <c r="F51" i="17" l="1"/>
  <c r="H51" i="17" s="1"/>
  <c r="F52" i="17" l="1"/>
  <c r="H52" i="17" s="1"/>
  <c r="F53" i="17" l="1"/>
  <c r="H53" i="17" s="1"/>
  <c r="F54" i="17" l="1"/>
  <c r="H54" i="17" s="1"/>
  <c r="F55" i="17" l="1"/>
  <c r="H55" i="17" s="1"/>
  <c r="F56" i="17" l="1"/>
  <c r="H56" i="17" s="1"/>
  <c r="F57" i="17" l="1"/>
  <c r="H57" i="17" s="1"/>
  <c r="F58" i="17" l="1"/>
  <c r="H58" i="17" s="1"/>
  <c r="F59" i="17" l="1"/>
  <c r="H59" i="17" s="1"/>
  <c r="F60" i="17" l="1"/>
  <c r="H60" i="17" s="1"/>
  <c r="F61" i="17" l="1"/>
  <c r="H61" i="17" s="1"/>
  <c r="F62" i="17" l="1"/>
  <c r="H62" i="17" s="1"/>
  <c r="F63" i="17" l="1"/>
  <c r="H63" i="17" s="1"/>
  <c r="F64" i="17" l="1"/>
  <c r="H64" i="17" s="1"/>
  <c r="F65" i="17" l="1"/>
  <c r="H65" i="17" s="1"/>
  <c r="F66" i="17" l="1"/>
  <c r="H66" i="17" s="1"/>
  <c r="F67" i="17" l="1"/>
  <c r="H67" i="17" s="1"/>
  <c r="F68" i="17" l="1"/>
  <c r="H68" i="17" s="1"/>
  <c r="F69" i="17" l="1"/>
  <c r="H69" i="17" s="1"/>
  <c r="F70" i="17" l="1"/>
  <c r="H70" i="17" s="1"/>
  <c r="F71" i="17" l="1"/>
  <c r="H21" i="17" l="1"/>
  <c r="H22" i="17" s="1"/>
  <c r="H23" i="17" s="1"/>
  <c r="H24" i="17" s="1"/>
  <c r="H25" i="17" s="1"/>
  <c r="D72" i="17" l="1"/>
  <c r="H72" i="17" s="1"/>
  <c r="D73" i="17" l="1"/>
  <c r="H73" i="17" s="1"/>
  <c r="D74" i="17" l="1"/>
  <c r="H74" i="17" l="1"/>
  <c r="D75" i="17" l="1"/>
  <c r="H75" i="17" l="1"/>
  <c r="D76" i="17" l="1"/>
  <c r="H76" i="17" l="1"/>
  <c r="D77" i="17" l="1"/>
  <c r="H77" i="17" l="1"/>
  <c r="D78" i="17" l="1"/>
  <c r="H78" i="17" l="1"/>
  <c r="D79" i="17" s="1"/>
  <c r="H79" i="17" l="1"/>
  <c r="D80" i="17" s="1"/>
  <c r="H80" i="17" l="1"/>
  <c r="D81" i="17" s="1"/>
  <c r="H81" i="17" l="1"/>
  <c r="D82" i="17" s="1"/>
  <c r="H82" i="17" l="1"/>
  <c r="D83" i="17" s="1"/>
  <c r="H83" i="17" l="1"/>
  <c r="D84" i="17" s="1"/>
  <c r="H84" i="17" l="1"/>
  <c r="D85" i="17" s="1"/>
  <c r="H85" i="17" l="1"/>
  <c r="D86" i="17" s="1"/>
  <c r="H86" i="17" l="1"/>
  <c r="D87" i="17" s="1"/>
  <c r="H87" i="17" l="1"/>
  <c r="D88" i="17" s="1"/>
  <c r="H88" i="17" l="1"/>
  <c r="D89" i="17" s="1"/>
  <c r="I21" i="15"/>
  <c r="I20" i="15"/>
  <c r="I22" i="15"/>
  <c r="I19" i="15"/>
  <c r="I23" i="15"/>
  <c r="I24" i="15" s="1"/>
  <c r="H89" i="17" l="1"/>
  <c r="D90" i="17" s="1"/>
  <c r="H30" i="15"/>
  <c r="H29" i="15" s="1"/>
  <c r="H90" i="17" l="1"/>
  <c r="D91" i="17" s="1"/>
  <c r="H91" i="17" l="1"/>
  <c r="D92" i="17" s="1"/>
  <c r="H92" i="17" l="1"/>
  <c r="D93" i="17" s="1"/>
  <c r="H93" i="17" l="1"/>
  <c r="D94" i="17" s="1"/>
  <c r="H94" i="17" l="1"/>
  <c r="D95" i="17" s="1"/>
  <c r="H95" i="17" l="1"/>
  <c r="D96" i="17" s="1"/>
  <c r="H96" i="17" l="1"/>
  <c r="D97" i="17" l="1"/>
  <c r="H97" i="17" l="1"/>
  <c r="D98" i="17" l="1"/>
  <c r="H98" i="17" l="1"/>
  <c r="D99" i="17" l="1"/>
  <c r="H99" i="17" l="1"/>
  <c r="D100" i="17" l="1"/>
  <c r="H100" i="17" l="1"/>
  <c r="D101" i="17" l="1"/>
  <c r="H101" i="17" l="1"/>
  <c r="D102" i="17" l="1"/>
  <c r="H102" i="17" l="1"/>
  <c r="D103" i="17" l="1"/>
  <c r="H103" i="17" l="1"/>
  <c r="D104" i="17" l="1"/>
  <c r="H104" i="17" l="1"/>
  <c r="D105" i="17" l="1"/>
  <c r="H105" i="17" l="1"/>
  <c r="D106" i="17" l="1"/>
  <c r="H106" i="17" l="1"/>
  <c r="D107" i="17" l="1"/>
  <c r="H107" i="17" l="1"/>
  <c r="D108" i="17" l="1"/>
  <c r="H108" i="17" l="1"/>
  <c r="D109" i="17" l="1"/>
  <c r="H109" i="17" l="1"/>
  <c r="D110" i="17" l="1"/>
  <c r="H110" i="17" l="1"/>
  <c r="D111" i="17" l="1"/>
  <c r="H111" i="17" l="1"/>
  <c r="D112" i="17" l="1"/>
  <c r="H112" i="17" l="1"/>
  <c r="D113" i="17" l="1"/>
  <c r="H113" i="17" l="1"/>
  <c r="D114" i="17" l="1"/>
  <c r="H114" i="17" l="1"/>
  <c r="D115" i="17" l="1"/>
  <c r="H115" i="17" l="1"/>
  <c r="D116" i="17" l="1"/>
  <c r="H116" i="17" l="1"/>
  <c r="D117" i="17" l="1"/>
  <c r="H117" i="17" l="1"/>
  <c r="D118" i="17" l="1"/>
  <c r="H118" i="17" l="1"/>
  <c r="D119" i="17" l="1"/>
  <c r="H119" i="17" l="1"/>
  <c r="D120" i="17" l="1"/>
  <c r="H120" i="17" l="1"/>
  <c r="D121" i="17" l="1"/>
  <c r="H121" i="17" l="1"/>
  <c r="D122" i="17" l="1"/>
  <c r="H122" i="17" l="1"/>
  <c r="D123" i="17" l="1"/>
  <c r="H123" i="17" l="1"/>
  <c r="D124" i="17" l="1"/>
  <c r="H124" i="17" l="1"/>
  <c r="D125" i="17" l="1"/>
  <c r="H125" i="17" l="1"/>
  <c r="D126" i="17" l="1"/>
  <c r="H126" i="17" l="1"/>
  <c r="D127" i="17" l="1"/>
  <c r="H127" i="17" l="1"/>
  <c r="D128" i="17" l="1"/>
  <c r="H128" i="17" l="1"/>
  <c r="D129" i="17" l="1"/>
  <c r="H129" i="17" l="1"/>
  <c r="D130" i="17" l="1"/>
  <c r="H130" i="17" l="1"/>
  <c r="D131" i="17" l="1"/>
  <c r="H131" i="17" l="1"/>
  <c r="D132" i="17" l="1"/>
  <c r="H132" i="17" l="1"/>
  <c r="D133" i="17" l="1"/>
  <c r="H133" i="17" l="1"/>
</calcChain>
</file>

<file path=xl/sharedStrings.xml><?xml version="1.0" encoding="utf-8"?>
<sst xmlns="http://schemas.openxmlformats.org/spreadsheetml/2006/main" count="6309" uniqueCount="120">
  <si>
    <t>Riesterförderung</t>
  </si>
  <si>
    <t>154€/a</t>
  </si>
  <si>
    <t>Förderung</t>
  </si>
  <si>
    <t>Kosten</t>
  </si>
  <si>
    <t>Jahr</t>
  </si>
  <si>
    <t>Alter</t>
  </si>
  <si>
    <t>Ein/Auszahlung</t>
  </si>
  <si>
    <t>Staat</t>
  </si>
  <si>
    <t>Verwaltung</t>
  </si>
  <si>
    <t>Management</t>
  </si>
  <si>
    <t>Vermögen</t>
  </si>
  <si>
    <t>Kapitalstock</t>
  </si>
  <si>
    <t>Spar-Zinssatz</t>
  </si>
  <si>
    <t>Verwaltnugskosten</t>
  </si>
  <si>
    <t>Rente (mtl.)</t>
  </si>
  <si>
    <t>DWS Top Rente Dynamik</t>
  </si>
  <si>
    <t>1.3%/a</t>
  </si>
  <si>
    <t>Depotgebühr</t>
  </si>
  <si>
    <t>15.40 €/a</t>
  </si>
  <si>
    <t>Ausgabeaufschlag</t>
  </si>
  <si>
    <t>Jahresbrutto</t>
  </si>
  <si>
    <t>steuerpflicht. Brutto</t>
  </si>
  <si>
    <t>Sozialvers. Brutto:</t>
  </si>
  <si>
    <t>Durchschnittssteuersatz</t>
  </si>
  <si>
    <t>Durchschnittsrentensteuersatz</t>
  </si>
  <si>
    <t>Grenzsteuersatz</t>
  </si>
  <si>
    <t>Summe Steuern</t>
  </si>
  <si>
    <t>steuerpflicht. Brutto nach Riester</t>
  </si>
  <si>
    <t>Summe Steuern nach Riester</t>
  </si>
  <si>
    <t>Steuerersparnis</t>
  </si>
  <si>
    <t>Sozialversicherungen</t>
  </si>
  <si>
    <t>GKV</t>
  </si>
  <si>
    <t>RV</t>
  </si>
  <si>
    <t>PV</t>
  </si>
  <si>
    <t>ALV</t>
  </si>
  <si>
    <t>Summe</t>
  </si>
  <si>
    <t>Jahres-Netto</t>
  </si>
  <si>
    <t>Anlagebetrag</t>
  </si>
  <si>
    <t>Resultierendes Netto</t>
  </si>
  <si>
    <t>http://www.avl-investmentfonds.de/dl/dws_toprente_produktuebersicht.pdf</t>
  </si>
  <si>
    <t>4.5%, 100% Rabatt</t>
  </si>
  <si>
    <t>Nettokapitalstock</t>
  </si>
  <si>
    <t>ETF Portfolio</t>
  </si>
  <si>
    <t>Endvermögen</t>
  </si>
  <si>
    <t>Kursgewinne</t>
  </si>
  <si>
    <t>Abgeltungssteuer</t>
  </si>
  <si>
    <t>Kapitalwert nach Tax</t>
  </si>
  <si>
    <t>Absolute Kapitalmarktrendite, ohne irgendwelche Fondgebühren</t>
  </si>
  <si>
    <t>Gesamt TER des Portfolios</t>
  </si>
  <si>
    <t>25% Abgeltungssteuer + 1,375% Soli + 0% Kirchensteuer</t>
  </si>
  <si>
    <t>Referenz: Zahlungen vom Nettoeinkommen (Einkommensteuer bereits bezahlt)</t>
  </si>
  <si>
    <t>Betrachtung bezieht sich auf eine Post-2009-Ära.</t>
  </si>
  <si>
    <t>Gesetzgebung zur Abgeltungssteuer ändert sich nicht</t>
  </si>
  <si>
    <t>Freibetrag ist schon anderweitig voll ausgeschöpft und kann daher ignoriert werden</t>
  </si>
  <si>
    <t>=&gt; Kursgewinne werden erst am Ende realisiert</t>
  </si>
  <si>
    <t>Rebalancing des Portfolios kann durch Neueinzahlungen erreicht werden</t>
  </si>
  <si>
    <t>Thesaurierend, d.h. alle Dividenden und Zinsen werden in Kursgewinne weggeswappt</t>
  </si>
  <si>
    <t>VDH myIndex® – satellite ETF</t>
  </si>
  <si>
    <t xml:space="preserve">Die Police kann als betriebliche Altersvorsorge, als Basisrente/Rürup-Rente, als Direktversicherung im Wege der Entgeltumwandlung und als private Rentenversicherung geführt werden - und es kann steuerUNschädlich hierzwischen gewechselt werden. </t>
  </si>
  <si>
    <t>Der Rentenfaktor wird bei Vertragsabschluss bereits garantiert und beträgt jeweils pro EUR 10.000 Kapital (aber unter dem Vorbehalt von § 172 VVG):</t>
  </si>
  <si>
    <t>Rentenfaktor Frau, geboren 1976: 35,0881</t>
  </si>
  <si>
    <t>Rentenfaktor Mann, geboren 1976: 37,9135</t>
  </si>
  <si>
    <t>4% der eingezahlten Beträge werden zuvor abgezogen, wie Ausgabeaufschlag</t>
  </si>
  <si>
    <t>der Versicherungsmantel kostet 0,10% p.a. des Kapitals</t>
  </si>
  <si>
    <t>Jährliche Einzahlung</t>
  </si>
  <si>
    <t>Einzahlungskosten</t>
  </si>
  <si>
    <t>Persönlicher Steuersatz im Rentenalter</t>
  </si>
  <si>
    <t>Erträge des Versicherungsvertrags</t>
  </si>
  <si>
    <t>Zu zahlende Steuern nach Halbeinkünfteverfahren</t>
  </si>
  <si>
    <t>Annahme: Es wird von dem Kapitalwahlrecht gebraucht gemacht. So ist der Vergleich einfacher</t>
  </si>
  <si>
    <t>Es wird angenommen, dass die Fondauswahl hinreichend gut ist, und bzgl des TER/Performance dem eigenen Portfolio nicht nachsteht</t>
  </si>
  <si>
    <t>VBLdynamik zu 5% p.a., -0,26% TER</t>
  </si>
  <si>
    <t>Einbüßen in der Gesetzlichen Rentenversicherung</t>
  </si>
  <si>
    <t>Entgeltumwandlung &lt; 4 % der Beitragsbemessungsgrenze der RV =&gt; Sozialversicherungsfrei</t>
  </si>
  <si>
    <t>Rentenbezugsdauer</t>
  </si>
  <si>
    <t>Gehaltssteigerung</t>
  </si>
  <si>
    <t>Jahre</t>
  </si>
  <si>
    <t>Prozent/Jahr</t>
  </si>
  <si>
    <t>Inflationsrate</t>
  </si>
  <si>
    <t>Monatlicher Rentenanspruch bei 40.000€ Brutto</t>
  </si>
  <si>
    <t>Kapitalwert nach Tax, Sozialabgaben und Renteneinbußen</t>
  </si>
  <si>
    <t>steuerpflicht. Brutto nach Entgeltumwandlung</t>
  </si>
  <si>
    <t>neuer Durchschnittssteuersatz nach Entgeltumwandlung</t>
  </si>
  <si>
    <t>Summe Steuern nach reduziertem Einkommen durch Entgeltumwandlung</t>
  </si>
  <si>
    <t>Nettoäquivalent des Anlagebetrags</t>
  </si>
  <si>
    <t>Betrag der Bruttoentgeltumwandlung</t>
  </si>
  <si>
    <t>Sozialversich. Brutto nach Entgeltumwandlung</t>
  </si>
  <si>
    <t>Ersparnis an Sozialversicherungsbeiträgen</t>
  </si>
  <si>
    <t>Monatlicher Rentenanspruch bei 37.216€ Brutto</t>
  </si>
  <si>
    <t>Alter bei erwartetem Tod</t>
  </si>
  <si>
    <t>Ungefähre linear berechnete Rente aus diesem Produkt</t>
  </si>
  <si>
    <t>Kosten der VBL dynamik: 3% der Einzahlungen</t>
  </si>
  <si>
    <t>Kosten der VBL dynamik: 0,6% des Guthabens</t>
  </si>
  <si>
    <t>Angenommene TER der besparten Fonds</t>
  </si>
  <si>
    <t>Zu zahlende Steuern bei Renteneintritt (voll zu versteuern nach pers. Steuersatz)</t>
  </si>
  <si>
    <t>Zu zahlende Sozialversicherungsbeiträge bei Renteneintritt (nur GKV und PV)</t>
  </si>
  <si>
    <t>Höchstwert der Sozialversicherungsfreien Entgeltumwandlung</t>
  </si>
  <si>
    <t>Beitragsbemessungsgrenze der RV</t>
  </si>
  <si>
    <t>http://de.wikipedia.org/wiki/Beitragsbemessungsgrenze</t>
  </si>
  <si>
    <t>siehe</t>
  </si>
  <si>
    <t>Höchstwert der Steuerfreien Entgeldumwandlung</t>
  </si>
  <si>
    <t>http://www.brutto-netto-rechner.info/rente.php</t>
  </si>
  <si>
    <t>Geburtsjahr</t>
  </si>
  <si>
    <t>Beginn des Vertrags</t>
  </si>
  <si>
    <t>Angenommener Teil der für die Beitragsgarantie verwendet wird</t>
  </si>
  <si>
    <t>Kommentar: 3932€ wären äquivalent zu 1946€ netto</t>
  </si>
  <si>
    <t>Beispielrechnung für Entgeltumwandlung</t>
  </si>
  <si>
    <t>anhand des Beispiels von der VBL Dynamik</t>
  </si>
  <si>
    <t xml:space="preserve">siehe </t>
  </si>
  <si>
    <t>http://www.vbl.de/de/versicherte/freiwillige_versicherung/produktinformationen/leistungen/</t>
  </si>
  <si>
    <t>steuerpflicht. Brutto vor Entgeltumwandlung</t>
  </si>
  <si>
    <t>Sozialvers. Brutto vor Entgeltumwandlung</t>
  </si>
  <si>
    <t>Geschätzter Durchschnittsrentensteuersatz</t>
  </si>
  <si>
    <t>Aktueller Grenzsteuersatz</t>
  </si>
  <si>
    <t>Angenommene Rendite der sicheren Anlager für die Beitragsgarantie</t>
  </si>
  <si>
    <t>http://www.wertpapier-forum.de/topic/15070-myindex-satellite-etf-fondspolice/</t>
  </si>
  <si>
    <t>Kommentar: Dieser Wert wird nicht genannt. Ich würde einmal so 25% annehmen, denn die Kursgewinne sind ca. 2/3 des Endvermögens</t>
  </si>
  <si>
    <t>Zinsfaktor</t>
  </si>
  <si>
    <t>Abschlusskosten (Verhandlungssache)</t>
  </si>
  <si>
    <t>Handelsgebühren wurden in erster Näherung vernachlässigt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</si>
</sst>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#,##0.00&quot; € &quot;;&quot;-&quot;#,##0.00&quot; € &quot;;&quot; -&quot;#&quot; € &quot;;@&quot; &quot;"/>
    <numFmt numFmtId="165" formatCode="0.000%"/>
    <numFmt numFmtId="166" formatCode="#,##0.00&quot; &quot;[$€-407];[Red]&quot;-&quot;#,##0.00&quot; &quot;[$€-407]"/>
    <numFmt numFmtId="167" formatCode="0.0%"/>
    <numFmt numFmtId="174" formatCode="_-* #,##0.000\ _€_-;\-* #,##0.000\ _€_-;_-* &quot;-&quot;??\ _€_-;_-@_-"/>
    <numFmt numFmtId="177" formatCode="_-* #,##0.0000\ _€_-;\-* #,##0.0000\ _€_-;_-* &quot;-&quot;??\ _€_-;_-@_-"/>
  </numFmts>
  <fonts count="6" x14ac:knownFonts="1">
    <font>
      <sz val="11"/>
      <color rgb="FF000000"/>
      <name val="Calibri"/>
      <family val="2"/>
    </font>
    <font>
      <b/>
      <i/>
      <sz val="16"/>
      <color rgb="FF000000"/>
      <name val="Calibri"/>
      <family val="2"/>
    </font>
    <font>
      <b/>
      <i/>
      <u/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</font>
    <font>
      <b/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9">
    <xf numFmtId="0" fontId="0" fillId="0" borderId="0"/>
    <xf numFmtId="0" fontId="1" fillId="0" borderId="0">
      <alignment horizontal="center"/>
    </xf>
    <xf numFmtId="0" fontId="1" fillId="0" borderId="0">
      <alignment horizontal="center" textRotation="90"/>
    </xf>
    <xf numFmtId="0" fontId="2" fillId="0" borderId="0"/>
    <xf numFmtId="166" fontId="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5">
    <xf numFmtId="0" fontId="0" fillId="0" borderId="0" xfId="0"/>
    <xf numFmtId="0" fontId="0" fillId="0" borderId="0" xfId="0" applyAlignment="1">
      <alignment horizontal="right"/>
    </xf>
    <xf numFmtId="164" fontId="0" fillId="0" borderId="0" xfId="0" applyNumberFormat="1"/>
    <xf numFmtId="0" fontId="0" fillId="2" borderId="0" xfId="0" applyFill="1"/>
    <xf numFmtId="0" fontId="0" fillId="0" borderId="0" xfId="0" applyFill="1"/>
    <xf numFmtId="165" fontId="0" fillId="0" borderId="0" xfId="0" applyNumberFormat="1"/>
    <xf numFmtId="0" fontId="0" fillId="0" borderId="0" xfId="0"/>
    <xf numFmtId="10" fontId="0" fillId="0" borderId="0" xfId="0" applyNumberFormat="1"/>
    <xf numFmtId="0" fontId="0" fillId="0" borderId="0" xfId="0"/>
    <xf numFmtId="0" fontId="0" fillId="3" borderId="0" xfId="0" applyFill="1"/>
    <xf numFmtId="10" fontId="0" fillId="3" borderId="0" xfId="6" applyNumberFormat="1" applyFont="1" applyFill="1"/>
    <xf numFmtId="44" fontId="0" fillId="0" borderId="0" xfId="5" applyFont="1"/>
    <xf numFmtId="44" fontId="0" fillId="0" borderId="0" xfId="0" applyNumberFormat="1"/>
    <xf numFmtId="0" fontId="0" fillId="0" borderId="0" xfId="0"/>
    <xf numFmtId="9" fontId="0" fillId="3" borderId="0" xfId="6" applyFont="1" applyFill="1"/>
    <xf numFmtId="167" fontId="0" fillId="3" borderId="0" xfId="6" applyNumberFormat="1" applyFont="1" applyFill="1"/>
    <xf numFmtId="165" fontId="0" fillId="3" borderId="0" xfId="6" applyNumberFormat="1" applyFont="1" applyFill="1"/>
    <xf numFmtId="0" fontId="0" fillId="0" borderId="0" xfId="0" quotePrefix="1"/>
    <xf numFmtId="9" fontId="0" fillId="0" borderId="0" xfId="6" applyFont="1"/>
    <xf numFmtId="44" fontId="0" fillId="3" borderId="0" xfId="5" applyFont="1" applyFill="1"/>
    <xf numFmtId="9" fontId="0" fillId="0" borderId="0" xfId="6" applyFont="1" applyFill="1"/>
    <xf numFmtId="44" fontId="0" fillId="2" borderId="0" xfId="5" applyFont="1" applyFill="1"/>
    <xf numFmtId="9" fontId="0" fillId="2" borderId="0" xfId="6" applyFont="1" applyFill="1"/>
    <xf numFmtId="167" fontId="0" fillId="2" borderId="0" xfId="6" applyNumberFormat="1" applyFont="1" applyFill="1"/>
    <xf numFmtId="167" fontId="0" fillId="0" borderId="0" xfId="6" applyNumberFormat="1" applyFont="1" applyFill="1"/>
    <xf numFmtId="44" fontId="0" fillId="0" borderId="0" xfId="5" applyFont="1" applyFill="1"/>
    <xf numFmtId="10" fontId="0" fillId="0" borderId="0" xfId="6" applyNumberFormat="1" applyFont="1" applyFill="1"/>
    <xf numFmtId="164" fontId="0" fillId="0" borderId="0" xfId="0" applyNumberFormat="1" applyAlignment="1">
      <alignment horizontal="center"/>
    </xf>
    <xf numFmtId="174" fontId="0" fillId="3" borderId="0" xfId="7" applyNumberFormat="1" applyFont="1" applyFill="1"/>
    <xf numFmtId="0" fontId="4" fillId="0" borderId="0" xfId="8"/>
    <xf numFmtId="0" fontId="0" fillId="3" borderId="0" xfId="7" applyNumberFormat="1" applyFont="1" applyFill="1"/>
    <xf numFmtId="44" fontId="0" fillId="0" borderId="0" xfId="0" applyNumberFormat="1" applyAlignment="1">
      <alignment horizontal="right"/>
    </xf>
    <xf numFmtId="9" fontId="0" fillId="3" borderId="0" xfId="6" applyNumberFormat="1" applyFont="1" applyFill="1"/>
    <xf numFmtId="44" fontId="5" fillId="0" borderId="0" xfId="0" applyNumberFormat="1" applyFont="1"/>
    <xf numFmtId="177" fontId="0" fillId="0" borderId="0" xfId="7" applyNumberFormat="1" applyFont="1" applyFill="1"/>
  </cellXfs>
  <cellStyles count="9">
    <cellStyle name="Heading" xfId="1"/>
    <cellStyle name="Heading1" xfId="2"/>
    <cellStyle name="Komma" xfId="7" builtinId="3"/>
    <cellStyle name="Link" xfId="8" builtinId="8"/>
    <cellStyle name="Prozent" xfId="6" builtinId="5"/>
    <cellStyle name="Result" xfId="3"/>
    <cellStyle name="Result2" xfId="4"/>
    <cellStyle name="Standard" xfId="0" builtinId="0" customBuiltin="1"/>
    <cellStyle name="Währung" xfId="5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Larissa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vbl.de/de/versicherte/freiwillige_versicherung/produktinformationen/leistungen/" TargetMode="External"/><Relationship Id="rId2" Type="http://schemas.openxmlformats.org/officeDocument/2006/relationships/hyperlink" Target="http://www.brutto-netto-rechner.info/rente.php" TargetMode="External"/><Relationship Id="rId1" Type="http://schemas.openxmlformats.org/officeDocument/2006/relationships/hyperlink" Target="http://de.wikipedia.org/wiki/Beitragsbemessungsgrenze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wertpapier-forum.de/topic/15070-myindex-satellite-etf-fondspolice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vl-investmentfonds.de/dl/dws_toprente_produktuebersicht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8"/>
  <sheetViews>
    <sheetView tabSelected="1" workbookViewId="0">
      <selection activeCell="L32" sqref="L32"/>
    </sheetView>
  </sheetViews>
  <sheetFormatPr baseColWidth="10" defaultRowHeight="14.4" x14ac:dyDescent="0.3"/>
  <cols>
    <col min="1" max="3" width="9.5546875" customWidth="1"/>
    <col min="4" max="4" width="12.5546875" customWidth="1"/>
    <col min="5" max="5" width="10" customWidth="1"/>
    <col min="6" max="6" width="9.5546875" customWidth="1"/>
    <col min="7" max="7" width="11" customWidth="1"/>
    <col min="8" max="8" width="16" customWidth="1"/>
    <col min="9" max="9" width="13.77734375" customWidth="1"/>
    <col min="10" max="10" width="12.6640625" customWidth="1"/>
    <col min="11" max="11" width="9.5546875" customWidth="1"/>
  </cols>
  <sheetData>
    <row r="1" spans="1:10" s="8" customFormat="1" x14ac:dyDescent="0.3">
      <c r="A1" s="8" t="s">
        <v>106</v>
      </c>
    </row>
    <row r="2" spans="1:10" s="8" customFormat="1" x14ac:dyDescent="0.3">
      <c r="B2" s="8" t="s">
        <v>107</v>
      </c>
      <c r="I2" s="8" t="s">
        <v>108</v>
      </c>
      <c r="J2" s="29" t="s">
        <v>109</v>
      </c>
    </row>
    <row r="3" spans="1:10" s="8" customFormat="1" x14ac:dyDescent="0.3"/>
    <row r="4" spans="1:10" s="8" customFormat="1" x14ac:dyDescent="0.3"/>
    <row r="5" spans="1:10" x14ac:dyDescent="0.3">
      <c r="A5" t="s">
        <v>20</v>
      </c>
      <c r="D5" s="4"/>
      <c r="H5" s="21">
        <v>39832.629999999997</v>
      </c>
    </row>
    <row r="6" spans="1:10" x14ac:dyDescent="0.3">
      <c r="A6" t="s">
        <v>110</v>
      </c>
      <c r="H6" s="21">
        <v>40637.47</v>
      </c>
    </row>
    <row r="7" spans="1:10" s="8" customFormat="1" x14ac:dyDescent="0.3">
      <c r="B7" s="8" t="s">
        <v>81</v>
      </c>
      <c r="H7" s="25"/>
      <c r="I7" s="12">
        <f>IF(H28&lt;=H43,H6-H28,H6-H43)</f>
        <v>37856.47</v>
      </c>
    </row>
    <row r="8" spans="1:10" x14ac:dyDescent="0.3">
      <c r="A8" t="s">
        <v>111</v>
      </c>
      <c r="H8" s="21">
        <v>42180.99</v>
      </c>
    </row>
    <row r="9" spans="1:10" s="8" customFormat="1" x14ac:dyDescent="0.3">
      <c r="B9" s="8" t="s">
        <v>86</v>
      </c>
      <c r="H9" s="25"/>
      <c r="I9" s="12">
        <f>IF(H28&lt;=H42,H8-H28,H8-H42)</f>
        <v>39399.99</v>
      </c>
    </row>
    <row r="10" spans="1:10" x14ac:dyDescent="0.3">
      <c r="A10" t="s">
        <v>23</v>
      </c>
      <c r="H10" s="26">
        <f>H14/H6</f>
        <v>-0.23269165132573461</v>
      </c>
    </row>
    <row r="11" spans="1:10" s="8" customFormat="1" x14ac:dyDescent="0.3">
      <c r="B11" s="8" t="s">
        <v>82</v>
      </c>
      <c r="H11" s="20"/>
      <c r="I11" s="26">
        <f>I15/I7</f>
        <v>-0.22326434556629288</v>
      </c>
    </row>
    <row r="12" spans="1:10" x14ac:dyDescent="0.3">
      <c r="A12" t="s">
        <v>112</v>
      </c>
      <c r="H12" s="23">
        <v>-0.14000000000000001</v>
      </c>
    </row>
    <row r="13" spans="1:10" x14ac:dyDescent="0.3">
      <c r="A13" t="s">
        <v>113</v>
      </c>
      <c r="H13" s="22">
        <v>-0.37</v>
      </c>
      <c r="I13" s="20"/>
    </row>
    <row r="14" spans="1:10" x14ac:dyDescent="0.3">
      <c r="A14" t="s">
        <v>26</v>
      </c>
      <c r="H14" s="11">
        <f>-INT(IF(H6&lt;=7664,0,IF(H6&lt;12739,(883.74*(INT(H6)-7664)/10000+1500)*(INT(H6)-7664)/10000,IF(H6&lt;=52151,(228.74*(INT(H6)-12739)/10000+2397)*(INT(H6)-12739)/10000+989,IF(H6&lt;=250000,0.42*INT(H6)-7914,0.45*INT(H6)-15414)))))</f>
        <v>-9456</v>
      </c>
    </row>
    <row r="15" spans="1:10" s="8" customFormat="1" x14ac:dyDescent="0.3">
      <c r="B15" s="8" t="s">
        <v>83</v>
      </c>
      <c r="H15" s="11"/>
      <c r="I15" s="11">
        <f>-INT(IF(I7&lt;=7664,0,IF(I7&lt;12739,(883.74*(INT(I7)-7664)/10000+1500)*(INT(I7)-7664)/10000,IF(I7&lt;=52151,(228.74*(INT(I7)-12739)/10000+2397)*(INT(I7)-12739)/10000+989,IF(I7&lt;=250000,0.42*INT(I7)-7914,0.45*INT(I7)-15414)))))</f>
        <v>-8452</v>
      </c>
    </row>
    <row r="16" spans="1:10" x14ac:dyDescent="0.3">
      <c r="B16" t="s">
        <v>29</v>
      </c>
      <c r="I16" s="11">
        <f>H14-I15</f>
        <v>-1004</v>
      </c>
      <c r="J16" s="11"/>
    </row>
    <row r="18" spans="1:10" x14ac:dyDescent="0.3">
      <c r="A18" t="s">
        <v>30</v>
      </c>
      <c r="J18" s="12"/>
    </row>
    <row r="19" spans="1:10" x14ac:dyDescent="0.3">
      <c r="A19" t="s">
        <v>31</v>
      </c>
      <c r="B19" s="5">
        <v>-8.2000000000000003E-2</v>
      </c>
      <c r="H19" s="11">
        <f>$H$8*B19</f>
        <v>-3458.8411799999999</v>
      </c>
      <c r="I19" s="11">
        <f>$I$9*B19</f>
        <v>-3230.79918</v>
      </c>
    </row>
    <row r="20" spans="1:10" x14ac:dyDescent="0.3">
      <c r="A20" t="s">
        <v>32</v>
      </c>
      <c r="B20" s="5">
        <v>-9.8000000000000004E-2</v>
      </c>
      <c r="H20" s="11">
        <f>$H$8*B20</f>
        <v>-4133.7370199999996</v>
      </c>
      <c r="I20" s="11">
        <f t="shared" ref="I20:I23" si="0">$I$9*B20</f>
        <v>-3861.19902</v>
      </c>
    </row>
    <row r="21" spans="1:10" x14ac:dyDescent="0.3">
      <c r="A21" t="s">
        <v>33</v>
      </c>
      <c r="B21" s="5">
        <v>-1.225E-2</v>
      </c>
      <c r="H21" s="11">
        <f>$H$8*B21</f>
        <v>-516.71712749999995</v>
      </c>
      <c r="I21" s="11">
        <f t="shared" si="0"/>
        <v>-482.6498775</v>
      </c>
    </row>
    <row r="22" spans="1:10" x14ac:dyDescent="0.3">
      <c r="A22" t="s">
        <v>34</v>
      </c>
      <c r="B22" s="5">
        <v>-1.4999999999999999E-2</v>
      </c>
      <c r="H22" s="11">
        <f>$H$8*B22</f>
        <v>-632.71484999999996</v>
      </c>
      <c r="I22" s="11">
        <f t="shared" si="0"/>
        <v>-590.99984999999992</v>
      </c>
    </row>
    <row r="23" spans="1:10" x14ac:dyDescent="0.3">
      <c r="A23" t="s">
        <v>35</v>
      </c>
      <c r="B23" s="5">
        <f>SUM(B19:B22)</f>
        <v>-0.20724999999999999</v>
      </c>
      <c r="H23" s="11">
        <f>SUM(H19:H22)</f>
        <v>-8742.0101775000003</v>
      </c>
      <c r="I23" s="11">
        <f t="shared" si="0"/>
        <v>-8165.6479274999992</v>
      </c>
    </row>
    <row r="24" spans="1:10" s="8" customFormat="1" x14ac:dyDescent="0.3">
      <c r="B24" s="5" t="s">
        <v>87</v>
      </c>
      <c r="H24" s="11"/>
      <c r="I24" s="11">
        <f>-H23+I23</f>
        <v>576.36225000000104</v>
      </c>
    </row>
    <row r="25" spans="1:10" s="8" customFormat="1" x14ac:dyDescent="0.3">
      <c r="B25" s="5"/>
      <c r="H25" s="11"/>
      <c r="I25" s="11"/>
    </row>
    <row r="27" spans="1:10" x14ac:dyDescent="0.3">
      <c r="A27" t="s">
        <v>36</v>
      </c>
      <c r="H27" s="11">
        <f>H5+H14+H23</f>
        <v>21634.619822499997</v>
      </c>
    </row>
    <row r="28" spans="1:10" x14ac:dyDescent="0.3">
      <c r="A28" t="s">
        <v>85</v>
      </c>
      <c r="G28" s="12"/>
      <c r="H28" s="19">
        <v>2781</v>
      </c>
      <c r="I28" s="7"/>
      <c r="J28" s="17" t="s">
        <v>105</v>
      </c>
    </row>
    <row r="29" spans="1:10" s="8" customFormat="1" x14ac:dyDescent="0.3">
      <c r="B29" s="8" t="s">
        <v>84</v>
      </c>
      <c r="H29" s="25">
        <f>H27-H30</f>
        <v>1200.6377499999981</v>
      </c>
      <c r="I29" s="7"/>
    </row>
    <row r="30" spans="1:10" x14ac:dyDescent="0.3">
      <c r="B30" t="s">
        <v>38</v>
      </c>
      <c r="H30" s="11">
        <f>H5+I15+I23-H28</f>
        <v>20433.982072499999</v>
      </c>
      <c r="I30" s="12"/>
    </row>
    <row r="31" spans="1:10" s="8" customFormat="1" x14ac:dyDescent="0.3">
      <c r="H31" s="11"/>
      <c r="I31" s="12"/>
    </row>
    <row r="32" spans="1:10" x14ac:dyDescent="0.3">
      <c r="A32" s="8" t="s">
        <v>47</v>
      </c>
      <c r="B32" s="8"/>
      <c r="H32" s="10">
        <v>0.05</v>
      </c>
    </row>
    <row r="33" spans="1:10" s="8" customFormat="1" x14ac:dyDescent="0.3">
      <c r="A33" s="8" t="s">
        <v>93</v>
      </c>
      <c r="H33" s="10">
        <v>2.5999999999999999E-3</v>
      </c>
    </row>
    <row r="34" spans="1:10" s="8" customFormat="1" x14ac:dyDescent="0.3">
      <c r="A34" s="8" t="s">
        <v>104</v>
      </c>
      <c r="H34" s="32">
        <v>0.25</v>
      </c>
      <c r="J34" s="8" t="s">
        <v>116</v>
      </c>
    </row>
    <row r="35" spans="1:10" s="8" customFormat="1" x14ac:dyDescent="0.3">
      <c r="A35" s="8" t="s">
        <v>114</v>
      </c>
      <c r="H35" s="15">
        <v>0.02</v>
      </c>
    </row>
    <row r="36" spans="1:10" x14ac:dyDescent="0.3">
      <c r="A36" t="s">
        <v>71</v>
      </c>
      <c r="E36" t="s">
        <v>12</v>
      </c>
      <c r="H36" s="28">
        <f>1+(H32-H33)*(1-H34)+H34*H35</f>
        <v>1.0405499999999999</v>
      </c>
    </row>
    <row r="38" spans="1:10" x14ac:dyDescent="0.3">
      <c r="A38" t="s">
        <v>91</v>
      </c>
      <c r="H38" s="14">
        <v>0.03</v>
      </c>
    </row>
    <row r="39" spans="1:10" x14ac:dyDescent="0.3">
      <c r="A39" t="s">
        <v>92</v>
      </c>
      <c r="H39" s="15">
        <f>0.006</f>
        <v>6.0000000000000001E-3</v>
      </c>
      <c r="I39" s="1"/>
    </row>
    <row r="40" spans="1:10" s="8" customFormat="1" x14ac:dyDescent="0.3">
      <c r="A40" s="8" t="s">
        <v>73</v>
      </c>
      <c r="H40" s="24"/>
      <c r="I40" s="1"/>
    </row>
    <row r="41" spans="1:10" s="8" customFormat="1" x14ac:dyDescent="0.3">
      <c r="A41" s="8" t="s">
        <v>97</v>
      </c>
      <c r="H41" s="19">
        <v>69600</v>
      </c>
      <c r="I41" s="1" t="s">
        <v>99</v>
      </c>
      <c r="J41" s="29" t="s">
        <v>98</v>
      </c>
    </row>
    <row r="42" spans="1:10" s="8" customFormat="1" x14ac:dyDescent="0.3">
      <c r="A42" s="8" t="s">
        <v>96</v>
      </c>
      <c r="H42" s="25">
        <f>0.04*H41</f>
        <v>2784</v>
      </c>
      <c r="I42" s="1"/>
    </row>
    <row r="43" spans="1:10" s="8" customFormat="1" x14ac:dyDescent="0.3">
      <c r="A43" s="8" t="s">
        <v>100</v>
      </c>
      <c r="H43" s="25">
        <f>H42+1800</f>
        <v>4584</v>
      </c>
      <c r="I43" s="1"/>
    </row>
    <row r="44" spans="1:10" s="8" customFormat="1" x14ac:dyDescent="0.3">
      <c r="H44" s="24"/>
      <c r="I44" s="1"/>
    </row>
    <row r="45" spans="1:10" s="8" customFormat="1" x14ac:dyDescent="0.3">
      <c r="A45" s="8" t="s">
        <v>43</v>
      </c>
      <c r="H45" s="2">
        <f>SUMIF(B68:B234,67,H68:H234)</f>
        <v>247075.18009883782</v>
      </c>
      <c r="I45" s="1"/>
    </row>
    <row r="46" spans="1:10" s="8" customFormat="1" x14ac:dyDescent="0.3">
      <c r="A46" s="8" t="s">
        <v>44</v>
      </c>
      <c r="H46" s="11">
        <f>H45-SUMIF(B68:B234,"&lt;=67",D68:D234)</f>
        <v>130273.18009883782</v>
      </c>
      <c r="I46" s="31"/>
    </row>
    <row r="47" spans="1:10" s="8" customFormat="1" x14ac:dyDescent="0.3">
      <c r="H47" s="11"/>
      <c r="I47" s="1"/>
    </row>
    <row r="48" spans="1:10" s="8" customFormat="1" x14ac:dyDescent="0.3">
      <c r="A48" s="8" t="s">
        <v>94</v>
      </c>
      <c r="H48" s="12">
        <f>H45*H12</f>
        <v>-34590.525213837296</v>
      </c>
      <c r="I48" s="1"/>
    </row>
    <row r="49" spans="1:11" s="8" customFormat="1" x14ac:dyDescent="0.3">
      <c r="A49" s="8" t="s">
        <v>95</v>
      </c>
      <c r="H49" s="12">
        <f>H46*(B19+B21)</f>
        <v>-12278.247224315464</v>
      </c>
      <c r="I49" s="1"/>
    </row>
    <row r="50" spans="1:11" s="8" customFormat="1" x14ac:dyDescent="0.3">
      <c r="A50" s="8" t="s">
        <v>72</v>
      </c>
      <c r="H50" s="12">
        <f>-(G55-G54)*12*G51</f>
        <v>-51408</v>
      </c>
      <c r="I50" s="1"/>
    </row>
    <row r="51" spans="1:11" s="8" customFormat="1" x14ac:dyDescent="0.3">
      <c r="B51" s="8" t="s">
        <v>74</v>
      </c>
      <c r="D51" s="8" t="s">
        <v>76</v>
      </c>
      <c r="G51" s="4">
        <f>H58-67</f>
        <v>28</v>
      </c>
      <c r="H51" s="12"/>
      <c r="I51" s="1"/>
    </row>
    <row r="52" spans="1:11" s="8" customFormat="1" x14ac:dyDescent="0.3">
      <c r="B52" s="8" t="s">
        <v>75</v>
      </c>
      <c r="D52" s="8" t="s">
        <v>77</v>
      </c>
      <c r="G52" s="15">
        <v>1.4E-2</v>
      </c>
      <c r="H52" s="12"/>
      <c r="I52" s="1"/>
    </row>
    <row r="53" spans="1:11" s="8" customFormat="1" x14ac:dyDescent="0.3">
      <c r="B53" s="8" t="s">
        <v>78</v>
      </c>
      <c r="G53" s="15">
        <f>0.025</f>
        <v>2.5000000000000001E-2</v>
      </c>
      <c r="H53" s="12"/>
      <c r="I53" s="1"/>
    </row>
    <row r="54" spans="1:11" s="8" customFormat="1" x14ac:dyDescent="0.3">
      <c r="B54" s="8" t="s">
        <v>88</v>
      </c>
      <c r="G54" s="19">
        <v>2846</v>
      </c>
      <c r="H54" s="12"/>
      <c r="I54" s="1">
        <v>36068</v>
      </c>
      <c r="J54" s="8">
        <v>2781</v>
      </c>
      <c r="K54" s="8">
        <v>2846</v>
      </c>
    </row>
    <row r="55" spans="1:11" s="8" customFormat="1" x14ac:dyDescent="0.3">
      <c r="B55" s="8" t="s">
        <v>79</v>
      </c>
      <c r="G55" s="19">
        <v>2999</v>
      </c>
      <c r="H55" s="12"/>
      <c r="I55" s="1" t="s">
        <v>99</v>
      </c>
      <c r="J55" s="29" t="s">
        <v>101</v>
      </c>
    </row>
    <row r="56" spans="1:11" s="8" customFormat="1" x14ac:dyDescent="0.3">
      <c r="A56" s="8" t="s">
        <v>80</v>
      </c>
      <c r="H56" s="33">
        <f>H45+H48+H49+H50</f>
        <v>148798.40766068504</v>
      </c>
      <c r="I56" s="1"/>
    </row>
    <row r="57" spans="1:11" s="8" customFormat="1" x14ac:dyDescent="0.3">
      <c r="A57" s="8" t="s">
        <v>102</v>
      </c>
      <c r="H57" s="30">
        <v>1986</v>
      </c>
      <c r="I57" s="1"/>
    </row>
    <row r="58" spans="1:11" x14ac:dyDescent="0.3">
      <c r="A58" t="s">
        <v>89</v>
      </c>
      <c r="H58" s="9">
        <v>95</v>
      </c>
      <c r="I58" s="1"/>
    </row>
    <row r="59" spans="1:11" s="8" customFormat="1" x14ac:dyDescent="0.3">
      <c r="A59" s="8" t="s">
        <v>103</v>
      </c>
      <c r="H59" s="9">
        <v>2012</v>
      </c>
      <c r="I59" s="1"/>
    </row>
    <row r="60" spans="1:11" s="8" customFormat="1" x14ac:dyDescent="0.3">
      <c r="B60" s="8" t="s">
        <v>90</v>
      </c>
      <c r="H60" s="12">
        <f>H56/G51/12</f>
        <v>442.85240375203881</v>
      </c>
      <c r="I60" s="1"/>
    </row>
    <row r="61" spans="1:11" s="8" customFormat="1" x14ac:dyDescent="0.3">
      <c r="H61" s="11"/>
      <c r="I61" s="1"/>
    </row>
    <row r="62" spans="1:11" s="8" customFormat="1" x14ac:dyDescent="0.3">
      <c r="H62" s="20"/>
      <c r="I62" s="1"/>
    </row>
    <row r="63" spans="1:11" s="8" customFormat="1" x14ac:dyDescent="0.3">
      <c r="H63" s="11"/>
      <c r="I63" s="1"/>
    </row>
    <row r="64" spans="1:11" s="8" customFormat="1" x14ac:dyDescent="0.3">
      <c r="H64" s="12"/>
      <c r="I64" s="1"/>
    </row>
    <row r="65" spans="1:9" s="8" customFormat="1" x14ac:dyDescent="0.3">
      <c r="H65" s="18"/>
      <c r="I65" s="1"/>
    </row>
    <row r="66" spans="1:9" s="8" customFormat="1" x14ac:dyDescent="0.3">
      <c r="I66" s="1"/>
    </row>
    <row r="67" spans="1:9" x14ac:dyDescent="0.3">
      <c r="A67" t="s">
        <v>4</v>
      </c>
      <c r="B67" t="s">
        <v>5</v>
      </c>
      <c r="D67" s="1" t="s">
        <v>6</v>
      </c>
      <c r="E67" s="1" t="s">
        <v>7</v>
      </c>
      <c r="F67" s="1" t="s">
        <v>8</v>
      </c>
      <c r="G67" s="1" t="s">
        <v>9</v>
      </c>
      <c r="H67" s="1" t="s">
        <v>10</v>
      </c>
      <c r="I67" s="1"/>
    </row>
    <row r="68" spans="1:9" x14ac:dyDescent="0.3">
      <c r="A68" s="4">
        <f>H59</f>
        <v>2012</v>
      </c>
      <c r="B68">
        <f>A68-H57</f>
        <v>26</v>
      </c>
      <c r="D68" s="2">
        <f>H28</f>
        <v>2781</v>
      </c>
      <c r="E68" s="2"/>
      <c r="F68" s="2">
        <f>-D68*$H$38</f>
        <v>-83.429999999999993</v>
      </c>
      <c r="G68" s="2">
        <v>0</v>
      </c>
      <c r="H68" s="2">
        <f>SUM(D68:G68)</f>
        <v>2697.57</v>
      </c>
      <c r="I68" s="1"/>
    </row>
    <row r="69" spans="1:9" x14ac:dyDescent="0.3">
      <c r="A69">
        <f t="shared" ref="A69:A100" si="1">A68+1</f>
        <v>2013</v>
      </c>
      <c r="B69">
        <f t="shared" ref="B69:B100" si="2">B68+1</f>
        <v>27</v>
      </c>
      <c r="D69" s="2">
        <f t="shared" ref="D69:D109" si="3">D68</f>
        <v>2781</v>
      </c>
      <c r="E69" s="2">
        <f t="shared" ref="E69:E109" si="4">E68</f>
        <v>0</v>
      </c>
      <c r="F69" s="2">
        <f t="shared" ref="F69:F109" si="5">F68</f>
        <v>-83.429999999999993</v>
      </c>
      <c r="G69" s="2">
        <f>-H68*$H$39</f>
        <v>-16.185420000000001</v>
      </c>
      <c r="H69" s="2">
        <f>SUM(D69:G69)+H68*$H$36</f>
        <v>5488.3410435000005</v>
      </c>
    </row>
    <row r="70" spans="1:9" x14ac:dyDescent="0.3">
      <c r="A70">
        <f t="shared" si="1"/>
        <v>2014</v>
      </c>
      <c r="B70">
        <f t="shared" si="2"/>
        <v>28</v>
      </c>
      <c r="D70" s="2">
        <f t="shared" si="3"/>
        <v>2781</v>
      </c>
      <c r="E70" s="2">
        <f t="shared" si="4"/>
        <v>0</v>
      </c>
      <c r="F70" s="2">
        <f t="shared" si="5"/>
        <v>-83.429999999999993</v>
      </c>
      <c r="G70" s="2">
        <f>-H69*$H$39</f>
        <v>-32.930046261000001</v>
      </c>
      <c r="H70" s="2">
        <f>SUM(D70:G70)+H69*$H$36</f>
        <v>8375.533226552925</v>
      </c>
    </row>
    <row r="71" spans="1:9" x14ac:dyDescent="0.3">
      <c r="A71">
        <f t="shared" si="1"/>
        <v>2015</v>
      </c>
      <c r="B71">
        <f t="shared" si="2"/>
        <v>29</v>
      </c>
      <c r="D71" s="2">
        <f t="shared" si="3"/>
        <v>2781</v>
      </c>
      <c r="E71" s="2">
        <f t="shared" si="4"/>
        <v>0</v>
      </c>
      <c r="F71" s="2">
        <f t="shared" si="5"/>
        <v>-83.429999999999993</v>
      </c>
      <c r="G71" s="2">
        <f>-H70*$H$39</f>
        <v>-50.253199359317549</v>
      </c>
      <c r="H71" s="2">
        <f>SUM(D71:G71)+H70*$H$36</f>
        <v>11362.477899530328</v>
      </c>
    </row>
    <row r="72" spans="1:9" x14ac:dyDescent="0.3">
      <c r="A72">
        <f t="shared" si="1"/>
        <v>2016</v>
      </c>
      <c r="B72">
        <f t="shared" si="2"/>
        <v>30</v>
      </c>
      <c r="D72" s="2">
        <f t="shared" si="3"/>
        <v>2781</v>
      </c>
      <c r="E72" s="2">
        <f t="shared" si="4"/>
        <v>0</v>
      </c>
      <c r="F72" s="2">
        <f t="shared" si="5"/>
        <v>-83.429999999999993</v>
      </c>
      <c r="G72" s="2">
        <f>-H71*$H$39</f>
        <v>-68.17486739718197</v>
      </c>
      <c r="H72" s="2">
        <f>SUM(D72:G72)+H71*$H$36</f>
        <v>14452.621510959099</v>
      </c>
    </row>
    <row r="73" spans="1:9" x14ac:dyDescent="0.3">
      <c r="A73">
        <f t="shared" si="1"/>
        <v>2017</v>
      </c>
      <c r="B73">
        <f t="shared" si="2"/>
        <v>31</v>
      </c>
      <c r="D73" s="2">
        <f t="shared" si="3"/>
        <v>2781</v>
      </c>
      <c r="E73" s="2">
        <f t="shared" si="4"/>
        <v>0</v>
      </c>
      <c r="F73" s="2">
        <f t="shared" si="5"/>
        <v>-83.429999999999993</v>
      </c>
      <c r="G73" s="2">
        <f>-H72*$H$39</f>
        <v>-86.715729065754601</v>
      </c>
      <c r="H73" s="2">
        <f>SUM(D73:G73)+H72*$H$36</f>
        <v>17649.529584162734</v>
      </c>
    </row>
    <row r="74" spans="1:9" x14ac:dyDescent="0.3">
      <c r="A74">
        <f t="shared" si="1"/>
        <v>2018</v>
      </c>
      <c r="B74">
        <f t="shared" si="2"/>
        <v>32</v>
      </c>
      <c r="D74" s="2">
        <f t="shared" si="3"/>
        <v>2781</v>
      </c>
      <c r="E74" s="2">
        <f t="shared" si="4"/>
        <v>0</v>
      </c>
      <c r="F74" s="2">
        <f t="shared" si="5"/>
        <v>-83.429999999999993</v>
      </c>
      <c r="G74" s="2">
        <f>-H73*$H$39</f>
        <v>-105.89717750497641</v>
      </c>
      <c r="H74" s="2">
        <f>SUM(D74:G74)+H73*$H$36</f>
        <v>20956.890831295554</v>
      </c>
    </row>
    <row r="75" spans="1:9" x14ac:dyDescent="0.3">
      <c r="A75">
        <f t="shared" si="1"/>
        <v>2019</v>
      </c>
      <c r="B75">
        <f t="shared" si="2"/>
        <v>33</v>
      </c>
      <c r="D75" s="2">
        <f t="shared" si="3"/>
        <v>2781</v>
      </c>
      <c r="E75" s="2">
        <f t="shared" si="4"/>
        <v>0</v>
      </c>
      <c r="F75" s="2">
        <f t="shared" si="5"/>
        <v>-83.429999999999993</v>
      </c>
      <c r="G75" s="2">
        <f>-H74*$H$39</f>
        <v>-125.74134498777333</v>
      </c>
      <c r="H75" s="2">
        <f>SUM(D75:G75)+H74*$H$36</f>
        <v>24378.521409516812</v>
      </c>
    </row>
    <row r="76" spans="1:9" x14ac:dyDescent="0.3">
      <c r="A76">
        <f t="shared" si="1"/>
        <v>2020</v>
      </c>
      <c r="B76">
        <f t="shared" si="2"/>
        <v>34</v>
      </c>
      <c r="D76" s="2">
        <f t="shared" si="3"/>
        <v>2781</v>
      </c>
      <c r="E76" s="2">
        <f t="shared" si="4"/>
        <v>0</v>
      </c>
      <c r="F76" s="2">
        <f t="shared" si="5"/>
        <v>-83.429999999999993</v>
      </c>
      <c r="G76" s="2">
        <f>-H75*$H$39</f>
        <v>-146.27112845710087</v>
      </c>
      <c r="H76" s="2">
        <f>SUM(D76:G76)+H75*$H$36</f>
        <v>27918.369324215615</v>
      </c>
    </row>
    <row r="77" spans="1:9" x14ac:dyDescent="0.3">
      <c r="A77">
        <f t="shared" si="1"/>
        <v>2021</v>
      </c>
      <c r="B77">
        <f t="shared" si="2"/>
        <v>35</v>
      </c>
      <c r="D77" s="2">
        <f t="shared" si="3"/>
        <v>2781</v>
      </c>
      <c r="E77" s="2">
        <f t="shared" si="4"/>
        <v>0</v>
      </c>
      <c r="F77" s="2">
        <f t="shared" si="5"/>
        <v>-83.429999999999993</v>
      </c>
      <c r="G77" s="2">
        <f>-H76*$H$39</f>
        <v>-167.51021594529368</v>
      </c>
      <c r="H77" s="2">
        <f>SUM(D77:G77)+H76*$H$36</f>
        <v>31580.51898436726</v>
      </c>
    </row>
    <row r="78" spans="1:9" x14ac:dyDescent="0.3">
      <c r="A78">
        <f t="shared" si="1"/>
        <v>2022</v>
      </c>
      <c r="B78">
        <f t="shared" si="2"/>
        <v>36</v>
      </c>
      <c r="D78" s="2">
        <f t="shared" si="3"/>
        <v>2781</v>
      </c>
      <c r="E78" s="2">
        <f t="shared" si="4"/>
        <v>0</v>
      </c>
      <c r="F78" s="2">
        <f t="shared" si="5"/>
        <v>-83.429999999999993</v>
      </c>
      <c r="G78" s="2">
        <f>-H77*$H$39</f>
        <v>-189.48311390620356</v>
      </c>
      <c r="H78" s="2">
        <f>SUM(D78:G78)+H77*$H$36</f>
        <v>35369.195915277145</v>
      </c>
    </row>
    <row r="79" spans="1:9" x14ac:dyDescent="0.3">
      <c r="A79">
        <f t="shared" si="1"/>
        <v>2023</v>
      </c>
      <c r="B79">
        <f t="shared" si="2"/>
        <v>37</v>
      </c>
      <c r="D79" s="2">
        <f t="shared" si="3"/>
        <v>2781</v>
      </c>
      <c r="E79" s="2">
        <f t="shared" si="4"/>
        <v>0</v>
      </c>
      <c r="F79" s="2">
        <f t="shared" si="5"/>
        <v>-83.429999999999993</v>
      </c>
      <c r="G79" s="2">
        <f>-H78*$H$39</f>
        <v>-212.21517549166288</v>
      </c>
      <c r="H79" s="2">
        <f>SUM(D79:G79)+H78*$H$36</f>
        <v>39288.771634149962</v>
      </c>
    </row>
    <row r="80" spans="1:9" x14ac:dyDescent="0.3">
      <c r="A80">
        <f t="shared" si="1"/>
        <v>2024</v>
      </c>
      <c r="B80">
        <f t="shared" si="2"/>
        <v>38</v>
      </c>
      <c r="D80" s="2">
        <f t="shared" si="3"/>
        <v>2781</v>
      </c>
      <c r="E80" s="2">
        <f t="shared" si="4"/>
        <v>0</v>
      </c>
      <c r="F80" s="2">
        <f t="shared" si="5"/>
        <v>-83.429999999999993</v>
      </c>
      <c r="G80" s="2">
        <f>-H79*$H$39</f>
        <v>-235.73262980489977</v>
      </c>
      <c r="H80" s="2">
        <f>SUM(D80:G80)+H79*$H$36</f>
        <v>43343.768694109836</v>
      </c>
    </row>
    <row r="81" spans="1:8" x14ac:dyDescent="0.3">
      <c r="A81">
        <f t="shared" si="1"/>
        <v>2025</v>
      </c>
      <c r="B81">
        <f t="shared" si="2"/>
        <v>39</v>
      </c>
      <c r="D81" s="2">
        <f t="shared" si="3"/>
        <v>2781</v>
      </c>
      <c r="E81" s="2">
        <f t="shared" si="4"/>
        <v>0</v>
      </c>
      <c r="F81" s="2">
        <f t="shared" si="5"/>
        <v>-83.429999999999993</v>
      </c>
      <c r="G81" s="2">
        <f>-H80*$H$39</f>
        <v>-260.06261216465901</v>
      </c>
      <c r="H81" s="2">
        <f>SUM(D81:G81)+H80*$H$36</f>
        <v>47538.865902491329</v>
      </c>
    </row>
    <row r="82" spans="1:8" x14ac:dyDescent="0.3">
      <c r="A82">
        <f t="shared" si="1"/>
        <v>2026</v>
      </c>
      <c r="B82">
        <f t="shared" si="2"/>
        <v>40</v>
      </c>
      <c r="D82" s="2">
        <f t="shared" si="3"/>
        <v>2781</v>
      </c>
      <c r="E82" s="2">
        <f t="shared" si="4"/>
        <v>0</v>
      </c>
      <c r="F82" s="2">
        <f t="shared" si="5"/>
        <v>-83.429999999999993</v>
      </c>
      <c r="G82" s="2">
        <f>-H81*$H$39</f>
        <v>-285.233195414948</v>
      </c>
      <c r="H82" s="2">
        <f>SUM(D82:G82)+H81*$H$36</f>
        <v>51878.9037194224</v>
      </c>
    </row>
    <row r="83" spans="1:8" x14ac:dyDescent="0.3">
      <c r="A83">
        <f t="shared" si="1"/>
        <v>2027</v>
      </c>
      <c r="B83">
        <f t="shared" si="2"/>
        <v>41</v>
      </c>
      <c r="D83" s="2">
        <f t="shared" si="3"/>
        <v>2781</v>
      </c>
      <c r="E83" s="2">
        <f t="shared" si="4"/>
        <v>0</v>
      </c>
      <c r="F83" s="2">
        <f t="shared" si="5"/>
        <v>-83.429999999999993</v>
      </c>
      <c r="G83" s="2">
        <f>-H82*$H$39</f>
        <v>-311.27342231653438</v>
      </c>
      <c r="H83" s="2">
        <f>SUM(D83:G83)+H82*$H$36</f>
        <v>56368.889842928438</v>
      </c>
    </row>
    <row r="84" spans="1:8" x14ac:dyDescent="0.3">
      <c r="A84">
        <f t="shared" si="1"/>
        <v>2028</v>
      </c>
      <c r="B84">
        <f t="shared" si="2"/>
        <v>42</v>
      </c>
      <c r="D84" s="2">
        <f t="shared" si="3"/>
        <v>2781</v>
      </c>
      <c r="E84" s="2">
        <f t="shared" si="4"/>
        <v>0</v>
      </c>
      <c r="F84" s="2">
        <f t="shared" si="5"/>
        <v>-83.429999999999993</v>
      </c>
      <c r="G84" s="2">
        <f>-H83*$H$39</f>
        <v>-338.21333905757064</v>
      </c>
      <c r="H84" s="2">
        <f>SUM(D84:G84)+H83*$H$36</f>
        <v>61014.004987001608</v>
      </c>
    </row>
    <row r="85" spans="1:8" x14ac:dyDescent="0.3">
      <c r="A85">
        <f t="shared" si="1"/>
        <v>2029</v>
      </c>
      <c r="B85">
        <f t="shared" si="2"/>
        <v>43</v>
      </c>
      <c r="D85" s="2">
        <f t="shared" si="3"/>
        <v>2781</v>
      </c>
      <c r="E85" s="2">
        <f t="shared" si="4"/>
        <v>0</v>
      </c>
      <c r="F85" s="2">
        <f t="shared" si="5"/>
        <v>-83.429999999999993</v>
      </c>
      <c r="G85" s="2">
        <f>-H84*$H$39</f>
        <v>-366.08402992200968</v>
      </c>
      <c r="H85" s="2">
        <f>SUM(D85:G85)+H84*$H$36</f>
        <v>65819.608859302505</v>
      </c>
    </row>
    <row r="86" spans="1:8" x14ac:dyDescent="0.3">
      <c r="A86">
        <f t="shared" si="1"/>
        <v>2030</v>
      </c>
      <c r="B86">
        <f t="shared" si="2"/>
        <v>44</v>
      </c>
      <c r="D86" s="2">
        <f t="shared" si="3"/>
        <v>2781</v>
      </c>
      <c r="E86" s="2">
        <f t="shared" si="4"/>
        <v>0</v>
      </c>
      <c r="F86" s="2">
        <f t="shared" si="5"/>
        <v>-83.429999999999993</v>
      </c>
      <c r="G86" s="2">
        <f>-H85*$H$39</f>
        <v>-394.91765315581506</v>
      </c>
      <c r="H86" s="2">
        <f>SUM(D86:G86)+H85*$H$36</f>
        <v>70791.246345391395</v>
      </c>
    </row>
    <row r="87" spans="1:8" x14ac:dyDescent="0.3">
      <c r="A87">
        <f t="shared" si="1"/>
        <v>2031</v>
      </c>
      <c r="B87">
        <f t="shared" si="2"/>
        <v>45</v>
      </c>
      <c r="D87" s="2">
        <f t="shared" si="3"/>
        <v>2781</v>
      </c>
      <c r="E87" s="2">
        <f t="shared" si="4"/>
        <v>0</v>
      </c>
      <c r="F87" s="2">
        <f t="shared" si="5"/>
        <v>-83.429999999999993</v>
      </c>
      <c r="G87" s="2">
        <f>-H86*$H$39</f>
        <v>-424.74747807234837</v>
      </c>
      <c r="H87" s="2">
        <f>SUM(D87:G87)+H86*$H$36</f>
        <v>75934.653906624662</v>
      </c>
    </row>
    <row r="88" spans="1:8" x14ac:dyDescent="0.3">
      <c r="A88">
        <f t="shared" si="1"/>
        <v>2032</v>
      </c>
      <c r="B88">
        <f t="shared" si="2"/>
        <v>46</v>
      </c>
      <c r="D88" s="2">
        <f t="shared" si="3"/>
        <v>2781</v>
      </c>
      <c r="E88" s="2">
        <f t="shared" si="4"/>
        <v>0</v>
      </c>
      <c r="F88" s="2">
        <f t="shared" si="5"/>
        <v>-83.429999999999993</v>
      </c>
      <c r="G88" s="2">
        <f>-H87*$H$39</f>
        <v>-455.60792343974799</v>
      </c>
      <c r="H88" s="2">
        <f>SUM(D88:G88)+H87*$H$36</f>
        <v>81255.766199098522</v>
      </c>
    </row>
    <row r="89" spans="1:8" x14ac:dyDescent="0.3">
      <c r="A89">
        <f t="shared" si="1"/>
        <v>2033</v>
      </c>
      <c r="B89">
        <f t="shared" si="2"/>
        <v>47</v>
      </c>
      <c r="D89" s="2">
        <f t="shared" si="3"/>
        <v>2781</v>
      </c>
      <c r="E89" s="2">
        <f t="shared" si="4"/>
        <v>0</v>
      </c>
      <c r="F89" s="2">
        <f t="shared" si="5"/>
        <v>-83.429999999999993</v>
      </c>
      <c r="G89" s="2">
        <f>-H88*$H$39</f>
        <v>-487.53459719459113</v>
      </c>
      <c r="H89" s="2">
        <f>SUM(D89:G89)+H88*$H$36</f>
        <v>86760.722921277367</v>
      </c>
    </row>
    <row r="90" spans="1:8" x14ac:dyDescent="0.3">
      <c r="A90">
        <f t="shared" si="1"/>
        <v>2034</v>
      </c>
      <c r="B90">
        <f t="shared" si="2"/>
        <v>48</v>
      </c>
      <c r="D90" s="2">
        <f t="shared" si="3"/>
        <v>2781</v>
      </c>
      <c r="E90" s="2">
        <f t="shared" si="4"/>
        <v>0</v>
      </c>
      <c r="F90" s="2">
        <f t="shared" si="5"/>
        <v>-83.429999999999993</v>
      </c>
      <c r="G90" s="2">
        <f>-H89*$H$39</f>
        <v>-520.56433752766418</v>
      </c>
      <c r="H90" s="2">
        <f>SUM(D90:G90)+H89*$H$36</f>
        <v>92455.875898207494</v>
      </c>
    </row>
    <row r="91" spans="1:8" x14ac:dyDescent="0.3">
      <c r="A91">
        <f t="shared" si="1"/>
        <v>2035</v>
      </c>
      <c r="B91">
        <f t="shared" si="2"/>
        <v>49</v>
      </c>
      <c r="D91" s="2">
        <f t="shared" si="3"/>
        <v>2781</v>
      </c>
      <c r="E91" s="2">
        <f t="shared" si="4"/>
        <v>0</v>
      </c>
      <c r="F91" s="2">
        <f t="shared" si="5"/>
        <v>-83.429999999999993</v>
      </c>
      <c r="G91" s="2">
        <f>-H90*$H$39</f>
        <v>-554.73525538924503</v>
      </c>
      <c r="H91" s="2">
        <f>SUM(D91:G91)+H90*$H$36</f>
        <v>98347.79641049054</v>
      </c>
    </row>
    <row r="92" spans="1:8" x14ac:dyDescent="0.3">
      <c r="A92">
        <f t="shared" si="1"/>
        <v>2036</v>
      </c>
      <c r="B92">
        <f t="shared" si="2"/>
        <v>50</v>
      </c>
      <c r="D92" s="2">
        <f t="shared" si="3"/>
        <v>2781</v>
      </c>
      <c r="E92" s="2">
        <f t="shared" si="4"/>
        <v>0</v>
      </c>
      <c r="F92" s="2">
        <f t="shared" si="5"/>
        <v>-83.429999999999993</v>
      </c>
      <c r="G92" s="2">
        <f>-H91*$H$39</f>
        <v>-590.08677846294324</v>
      </c>
      <c r="H92" s="2">
        <f>SUM(D92:G92)+H91*$H$36</f>
        <v>104443.28277647297</v>
      </c>
    </row>
    <row r="93" spans="1:8" x14ac:dyDescent="0.3">
      <c r="A93">
        <f t="shared" si="1"/>
        <v>2037</v>
      </c>
      <c r="B93">
        <f t="shared" si="2"/>
        <v>51</v>
      </c>
      <c r="D93" s="2">
        <f t="shared" si="3"/>
        <v>2781</v>
      </c>
      <c r="E93" s="2">
        <f t="shared" si="4"/>
        <v>0</v>
      </c>
      <c r="F93" s="2">
        <f t="shared" si="5"/>
        <v>-83.429999999999993</v>
      </c>
      <c r="G93" s="2">
        <f>-H92*$H$39</f>
        <v>-626.6596966588379</v>
      </c>
      <c r="H93" s="2">
        <f>SUM(D93:G93)+H92*$H$36</f>
        <v>110749.3681964001</v>
      </c>
    </row>
    <row r="94" spans="1:8" x14ac:dyDescent="0.3">
      <c r="A94">
        <f t="shared" si="1"/>
        <v>2038</v>
      </c>
      <c r="B94">
        <f t="shared" si="2"/>
        <v>52</v>
      </c>
      <c r="D94" s="2">
        <f t="shared" si="3"/>
        <v>2781</v>
      </c>
      <c r="E94" s="2">
        <f t="shared" si="4"/>
        <v>0</v>
      </c>
      <c r="F94" s="2">
        <f t="shared" si="5"/>
        <v>-83.429999999999993</v>
      </c>
      <c r="G94" s="2">
        <f>-H93*$H$39</f>
        <v>-664.49620917840059</v>
      </c>
      <c r="H94" s="2">
        <f>SUM(D94:G94)+H93*$H$36</f>
        <v>117273.3288675857</v>
      </c>
    </row>
    <row r="95" spans="1:8" x14ac:dyDescent="0.3">
      <c r="A95">
        <f t="shared" si="1"/>
        <v>2039</v>
      </c>
      <c r="B95">
        <f t="shared" si="2"/>
        <v>53</v>
      </c>
      <c r="D95" s="2">
        <f t="shared" si="3"/>
        <v>2781</v>
      </c>
      <c r="E95" s="2">
        <f t="shared" si="4"/>
        <v>0</v>
      </c>
      <c r="F95" s="2">
        <f t="shared" si="5"/>
        <v>-83.429999999999993</v>
      </c>
      <c r="G95" s="2">
        <f>-H94*$H$39</f>
        <v>-703.63997320551425</v>
      </c>
      <c r="H95" s="2">
        <f>SUM(D95:G95)+H94*$H$36</f>
        <v>124022.69237996078</v>
      </c>
    </row>
    <row r="96" spans="1:8" x14ac:dyDescent="0.3">
      <c r="A96">
        <f t="shared" si="1"/>
        <v>2040</v>
      </c>
      <c r="B96">
        <f t="shared" si="2"/>
        <v>54</v>
      </c>
      <c r="D96" s="2">
        <f t="shared" si="3"/>
        <v>2781</v>
      </c>
      <c r="E96" s="2">
        <f t="shared" si="4"/>
        <v>0</v>
      </c>
      <c r="F96" s="2">
        <f t="shared" si="5"/>
        <v>-83.429999999999993</v>
      </c>
      <c r="G96" s="2">
        <f>-H95*$H$39</f>
        <v>-744.1361542797647</v>
      </c>
      <c r="H96" s="2">
        <f>SUM(D96:G96)+H95*$H$36</f>
        <v>131005.2464016884</v>
      </c>
    </row>
    <row r="97" spans="1:8" x14ac:dyDescent="0.3">
      <c r="A97">
        <f t="shared" si="1"/>
        <v>2041</v>
      </c>
      <c r="B97">
        <f t="shared" si="2"/>
        <v>55</v>
      </c>
      <c r="D97" s="2">
        <f t="shared" si="3"/>
        <v>2781</v>
      </c>
      <c r="E97" s="2">
        <f t="shared" si="4"/>
        <v>0</v>
      </c>
      <c r="F97" s="2">
        <f t="shared" si="5"/>
        <v>-83.429999999999993</v>
      </c>
      <c r="G97" s="2">
        <f>-H96*$H$39</f>
        <v>-786.03147841013049</v>
      </c>
      <c r="H97" s="2">
        <f>SUM(D97:G97)+H96*$H$36</f>
        <v>138229.0476648667</v>
      </c>
    </row>
    <row r="98" spans="1:8" x14ac:dyDescent="0.3">
      <c r="A98">
        <f t="shared" si="1"/>
        <v>2042</v>
      </c>
      <c r="B98">
        <f t="shared" si="2"/>
        <v>56</v>
      </c>
      <c r="D98" s="2">
        <f t="shared" si="3"/>
        <v>2781</v>
      </c>
      <c r="E98" s="2">
        <f t="shared" si="4"/>
        <v>0</v>
      </c>
      <c r="F98" s="2">
        <f t="shared" si="5"/>
        <v>-83.429999999999993</v>
      </c>
      <c r="G98" s="2">
        <f>-H97*$H$39</f>
        <v>-829.37428598920019</v>
      </c>
      <c r="H98" s="2">
        <f>SUM(D98:G98)+H97*$H$36</f>
        <v>145702.43126168783</v>
      </c>
    </row>
    <row r="99" spans="1:8" x14ac:dyDescent="0.3">
      <c r="A99">
        <f t="shared" si="1"/>
        <v>2043</v>
      </c>
      <c r="B99">
        <f t="shared" si="2"/>
        <v>57</v>
      </c>
      <c r="D99" s="2">
        <f t="shared" si="3"/>
        <v>2781</v>
      </c>
      <c r="E99" s="2">
        <f t="shared" si="4"/>
        <v>0</v>
      </c>
      <c r="F99" s="2">
        <f t="shared" si="5"/>
        <v>-83.429999999999993</v>
      </c>
      <c r="G99" s="2">
        <f>-H98*$H$39</f>
        <v>-874.21458757012704</v>
      </c>
      <c r="H99" s="2">
        <f>SUM(D99:G99)+H98*$H$36</f>
        <v>153434.02026177911</v>
      </c>
    </row>
    <row r="100" spans="1:8" x14ac:dyDescent="0.3">
      <c r="A100">
        <f t="shared" si="1"/>
        <v>2044</v>
      </c>
      <c r="B100">
        <f t="shared" si="2"/>
        <v>58</v>
      </c>
      <c r="D100" s="2">
        <f t="shared" si="3"/>
        <v>2781</v>
      </c>
      <c r="E100" s="2">
        <f t="shared" si="4"/>
        <v>0</v>
      </c>
      <c r="F100" s="2">
        <f t="shared" si="5"/>
        <v>-83.429999999999993</v>
      </c>
      <c r="G100" s="2">
        <f>-H99*$H$39</f>
        <v>-920.60412157067469</v>
      </c>
      <c r="H100" s="2">
        <f>SUM(D100:G100)+H99*$H$36</f>
        <v>161432.73566182356</v>
      </c>
    </row>
    <row r="101" spans="1:8" x14ac:dyDescent="0.3">
      <c r="A101">
        <f t="shared" ref="A101:A148" si="6">A100+1</f>
        <v>2045</v>
      </c>
      <c r="B101">
        <f t="shared" ref="B101:B148" si="7">B100+1</f>
        <v>59</v>
      </c>
      <c r="D101" s="2">
        <f t="shared" si="3"/>
        <v>2781</v>
      </c>
      <c r="E101" s="2">
        <f t="shared" si="4"/>
        <v>0</v>
      </c>
      <c r="F101" s="2">
        <f t="shared" si="5"/>
        <v>-83.429999999999993</v>
      </c>
      <c r="G101" s="2">
        <f>-H100*$H$39</f>
        <v>-968.5964139709414</v>
      </c>
      <c r="H101" s="2">
        <f>SUM(D101:G101)+H100*$H$36</f>
        <v>169707.80667893955</v>
      </c>
    </row>
    <row r="102" spans="1:8" x14ac:dyDescent="0.3">
      <c r="A102">
        <f t="shared" si="6"/>
        <v>2046</v>
      </c>
      <c r="B102">
        <f t="shared" si="7"/>
        <v>60</v>
      </c>
      <c r="D102" s="2">
        <f t="shared" si="3"/>
        <v>2781</v>
      </c>
      <c r="E102" s="2">
        <f t="shared" si="4"/>
        <v>0</v>
      </c>
      <c r="F102" s="2">
        <f t="shared" si="5"/>
        <v>-83.429999999999993</v>
      </c>
      <c r="G102" s="2">
        <f>-H101*$H$39</f>
        <v>-1018.2468400736374</v>
      </c>
      <c r="H102" s="2">
        <f>SUM(D102:G102)+H101*$H$36</f>
        <v>178268.78139969689</v>
      </c>
    </row>
    <row r="103" spans="1:8" x14ac:dyDescent="0.3">
      <c r="A103">
        <f t="shared" si="6"/>
        <v>2047</v>
      </c>
      <c r="B103">
        <f t="shared" si="7"/>
        <v>61</v>
      </c>
      <c r="D103" s="2">
        <f t="shared" si="3"/>
        <v>2781</v>
      </c>
      <c r="E103" s="2">
        <f t="shared" si="4"/>
        <v>0</v>
      </c>
      <c r="F103" s="2">
        <f t="shared" si="5"/>
        <v>-83.429999999999993</v>
      </c>
      <c r="G103" s="2">
        <f>-H102*$H$39</f>
        <v>-1069.6126883981813</v>
      </c>
      <c r="H103" s="2">
        <f>SUM(D103:G103)+H102*$H$36</f>
        <v>187125.5377970564</v>
      </c>
    </row>
    <row r="104" spans="1:8" x14ac:dyDescent="0.3">
      <c r="A104">
        <f t="shared" si="6"/>
        <v>2048</v>
      </c>
      <c r="B104">
        <f t="shared" si="7"/>
        <v>62</v>
      </c>
      <c r="D104" s="2">
        <f t="shared" si="3"/>
        <v>2781</v>
      </c>
      <c r="E104" s="2">
        <f t="shared" si="4"/>
        <v>0</v>
      </c>
      <c r="F104" s="2">
        <f t="shared" si="5"/>
        <v>-83.429999999999993</v>
      </c>
      <c r="G104" s="2">
        <f>-H103*$H$39</f>
        <v>-1122.7532267823385</v>
      </c>
      <c r="H104" s="2">
        <f>SUM(D104:G104)+H103*$H$36</f>
        <v>196288.29512794467</v>
      </c>
    </row>
    <row r="105" spans="1:8" x14ac:dyDescent="0.3">
      <c r="A105">
        <f t="shared" si="6"/>
        <v>2049</v>
      </c>
      <c r="B105">
        <f t="shared" si="7"/>
        <v>63</v>
      </c>
      <c r="D105" s="2">
        <f t="shared" si="3"/>
        <v>2781</v>
      </c>
      <c r="E105" s="2">
        <f t="shared" si="4"/>
        <v>0</v>
      </c>
      <c r="F105" s="2">
        <f t="shared" si="5"/>
        <v>-83.429999999999993</v>
      </c>
      <c r="G105" s="2">
        <f>-H104*$H$39</f>
        <v>-1177.729770767668</v>
      </c>
      <c r="H105" s="2">
        <f>SUM(D105:G105)+H104*$H$36</f>
        <v>205767.62572461512</v>
      </c>
    </row>
    <row r="106" spans="1:8" x14ac:dyDescent="0.3">
      <c r="A106">
        <f t="shared" si="6"/>
        <v>2050</v>
      </c>
      <c r="B106">
        <f t="shared" si="7"/>
        <v>64</v>
      </c>
      <c r="D106" s="2">
        <f t="shared" si="3"/>
        <v>2781</v>
      </c>
      <c r="E106" s="2">
        <f t="shared" si="4"/>
        <v>0</v>
      </c>
      <c r="F106" s="2">
        <f t="shared" si="5"/>
        <v>-83.429999999999993</v>
      </c>
      <c r="G106" s="2">
        <f>-H105*$H$39</f>
        <v>-1234.6057543476907</v>
      </c>
      <c r="H106" s="2">
        <f>SUM(D106:G106)+H105*$H$36</f>
        <v>215574.46719340055</v>
      </c>
    </row>
    <row r="107" spans="1:8" x14ac:dyDescent="0.3">
      <c r="A107">
        <f t="shared" si="6"/>
        <v>2051</v>
      </c>
      <c r="B107">
        <f t="shared" si="7"/>
        <v>65</v>
      </c>
      <c r="D107" s="2">
        <f t="shared" si="3"/>
        <v>2781</v>
      </c>
      <c r="E107" s="2">
        <f t="shared" si="4"/>
        <v>0</v>
      </c>
      <c r="F107" s="2">
        <f t="shared" si="5"/>
        <v>-83.429999999999993</v>
      </c>
      <c r="G107" s="2">
        <f>-H106*$H$39</f>
        <v>-1293.4468031604033</v>
      </c>
      <c r="H107" s="2">
        <f>SUM(D107:G107)+H106*$H$36</f>
        <v>225720.13503493249</v>
      </c>
    </row>
    <row r="108" spans="1:8" x14ac:dyDescent="0.3">
      <c r="A108">
        <f t="shared" si="6"/>
        <v>2052</v>
      </c>
      <c r="B108">
        <f t="shared" si="7"/>
        <v>66</v>
      </c>
      <c r="D108" s="2">
        <f t="shared" si="3"/>
        <v>2781</v>
      </c>
      <c r="E108" s="2">
        <f t="shared" si="4"/>
        <v>0</v>
      </c>
      <c r="F108" s="2">
        <f t="shared" si="5"/>
        <v>-83.429999999999993</v>
      </c>
      <c r="G108" s="2">
        <f>-H107*$H$39</f>
        <v>-1354.320810209595</v>
      </c>
      <c r="H108" s="2">
        <f>SUM(D108:G108)+H107*$H$36</f>
        <v>236216.33570038938</v>
      </c>
    </row>
    <row r="109" spans="1:8" x14ac:dyDescent="0.3">
      <c r="A109">
        <f t="shared" si="6"/>
        <v>2053</v>
      </c>
      <c r="B109">
        <f t="shared" si="7"/>
        <v>67</v>
      </c>
      <c r="D109" s="2">
        <f t="shared" si="3"/>
        <v>2781</v>
      </c>
      <c r="E109" s="2">
        <f t="shared" si="4"/>
        <v>0</v>
      </c>
      <c r="F109" s="2">
        <f t="shared" si="5"/>
        <v>-83.429999999999993</v>
      </c>
      <c r="G109" s="2">
        <f>-H108*$H$39</f>
        <v>-1417.2980142023364</v>
      </c>
      <c r="H109" s="2">
        <f>SUM(D109:G109)+H108*$H$36</f>
        <v>247075.18009883782</v>
      </c>
    </row>
    <row r="110" spans="1:8" x14ac:dyDescent="0.3">
      <c r="A110">
        <f t="shared" si="6"/>
        <v>2054</v>
      </c>
      <c r="B110">
        <f t="shared" si="7"/>
        <v>68</v>
      </c>
      <c r="D110" s="2">
        <f>-MIN($H$60*12,H109)</f>
        <v>-5314.228845024466</v>
      </c>
      <c r="E110" s="27">
        <f>SUM(H48:H50)</f>
        <v>-98276.772438152751</v>
      </c>
      <c r="F110" s="27"/>
      <c r="G110" s="2"/>
      <c r="H110" s="2">
        <f>MAX(SUM(D110:G110)+H109,0)</f>
        <v>143484.17881566059</v>
      </c>
    </row>
    <row r="111" spans="1:8" x14ac:dyDescent="0.3">
      <c r="A111">
        <f t="shared" si="6"/>
        <v>2055</v>
      </c>
      <c r="B111">
        <f t="shared" si="7"/>
        <v>69</v>
      </c>
      <c r="D111" s="2">
        <f t="shared" ref="D111:D134" si="8">-MIN($H$60*12,H110)</f>
        <v>-5314.228845024466</v>
      </c>
      <c r="E111" s="2"/>
      <c r="F111" s="2"/>
      <c r="G111" s="2"/>
      <c r="H111" s="2">
        <f t="shared" ref="H111:H134" si="9">MAX(SUM(D111:G111)+H110,0)</f>
        <v>138169.94997063614</v>
      </c>
    </row>
    <row r="112" spans="1:8" x14ac:dyDescent="0.3">
      <c r="A112">
        <f t="shared" si="6"/>
        <v>2056</v>
      </c>
      <c r="B112">
        <f t="shared" si="7"/>
        <v>70</v>
      </c>
      <c r="D112" s="2">
        <f t="shared" si="8"/>
        <v>-5314.228845024466</v>
      </c>
      <c r="E112" s="2"/>
      <c r="F112" s="2"/>
      <c r="G112" s="2"/>
      <c r="H112" s="2">
        <f t="shared" si="9"/>
        <v>132855.72112561169</v>
      </c>
    </row>
    <row r="113" spans="1:8" x14ac:dyDescent="0.3">
      <c r="A113">
        <f t="shared" si="6"/>
        <v>2057</v>
      </c>
      <c r="B113">
        <f t="shared" si="7"/>
        <v>71</v>
      </c>
      <c r="D113" s="2">
        <f t="shared" si="8"/>
        <v>-5314.228845024466</v>
      </c>
      <c r="E113" s="2"/>
      <c r="F113" s="2"/>
      <c r="G113" s="2"/>
      <c r="H113" s="2">
        <f t="shared" si="9"/>
        <v>127541.49228058722</v>
      </c>
    </row>
    <row r="114" spans="1:8" x14ac:dyDescent="0.3">
      <c r="A114">
        <f t="shared" si="6"/>
        <v>2058</v>
      </c>
      <c r="B114">
        <f t="shared" si="7"/>
        <v>72</v>
      </c>
      <c r="D114" s="2">
        <f t="shared" si="8"/>
        <v>-5314.228845024466</v>
      </c>
      <c r="E114" s="2"/>
      <c r="F114" s="2"/>
      <c r="G114" s="2"/>
      <c r="H114" s="2">
        <f t="shared" si="9"/>
        <v>122227.26343556275</v>
      </c>
    </row>
    <row r="115" spans="1:8" x14ac:dyDescent="0.3">
      <c r="A115">
        <f t="shared" si="6"/>
        <v>2059</v>
      </c>
      <c r="B115">
        <f t="shared" si="7"/>
        <v>73</v>
      </c>
      <c r="D115" s="2">
        <f t="shared" si="8"/>
        <v>-5314.228845024466</v>
      </c>
      <c r="E115" s="2"/>
      <c r="F115" s="2"/>
      <c r="G115" s="2"/>
      <c r="H115" s="2">
        <f t="shared" si="9"/>
        <v>116913.03459053829</v>
      </c>
    </row>
    <row r="116" spans="1:8" x14ac:dyDescent="0.3">
      <c r="A116">
        <f t="shared" si="6"/>
        <v>2060</v>
      </c>
      <c r="B116">
        <f t="shared" si="7"/>
        <v>74</v>
      </c>
      <c r="D116" s="2">
        <f t="shared" si="8"/>
        <v>-5314.228845024466</v>
      </c>
      <c r="E116" s="2"/>
      <c r="F116" s="2"/>
      <c r="G116" s="2"/>
      <c r="H116" s="2">
        <f t="shared" si="9"/>
        <v>111598.80574551382</v>
      </c>
    </row>
    <row r="117" spans="1:8" x14ac:dyDescent="0.3">
      <c r="A117">
        <f t="shared" si="6"/>
        <v>2061</v>
      </c>
      <c r="B117">
        <f t="shared" si="7"/>
        <v>75</v>
      </c>
      <c r="D117" s="2">
        <f t="shared" si="8"/>
        <v>-5314.228845024466</v>
      </c>
      <c r="E117" s="2"/>
      <c r="F117" s="2"/>
      <c r="G117" s="2"/>
      <c r="H117" s="2">
        <f t="shared" si="9"/>
        <v>106284.57690048935</v>
      </c>
    </row>
    <row r="118" spans="1:8" x14ac:dyDescent="0.3">
      <c r="A118">
        <f t="shared" si="6"/>
        <v>2062</v>
      </c>
      <c r="B118">
        <f t="shared" si="7"/>
        <v>76</v>
      </c>
      <c r="D118" s="2">
        <f t="shared" si="8"/>
        <v>-5314.228845024466</v>
      </c>
      <c r="E118" s="2"/>
      <c r="F118" s="2"/>
      <c r="G118" s="2"/>
      <c r="H118" s="2">
        <f t="shared" si="9"/>
        <v>100970.34805546488</v>
      </c>
    </row>
    <row r="119" spans="1:8" x14ac:dyDescent="0.3">
      <c r="A119">
        <f t="shared" si="6"/>
        <v>2063</v>
      </c>
      <c r="B119">
        <f t="shared" si="7"/>
        <v>77</v>
      </c>
      <c r="D119" s="2">
        <f t="shared" si="8"/>
        <v>-5314.228845024466</v>
      </c>
      <c r="E119" s="2"/>
      <c r="F119" s="2"/>
      <c r="G119" s="2"/>
      <c r="H119" s="2">
        <f t="shared" si="9"/>
        <v>95656.119210440418</v>
      </c>
    </row>
    <row r="120" spans="1:8" x14ac:dyDescent="0.3">
      <c r="A120">
        <f t="shared" si="6"/>
        <v>2064</v>
      </c>
      <c r="B120">
        <f t="shared" si="7"/>
        <v>78</v>
      </c>
      <c r="D120" s="2">
        <f t="shared" si="8"/>
        <v>-5314.228845024466</v>
      </c>
      <c r="E120" s="2"/>
      <c r="F120" s="2"/>
      <c r="G120" s="2"/>
      <c r="H120" s="2">
        <f t="shared" si="9"/>
        <v>90341.890365415951</v>
      </c>
    </row>
    <row r="121" spans="1:8" x14ac:dyDescent="0.3">
      <c r="A121">
        <f t="shared" si="6"/>
        <v>2065</v>
      </c>
      <c r="B121">
        <f t="shared" si="7"/>
        <v>79</v>
      </c>
      <c r="D121" s="2">
        <f t="shared" si="8"/>
        <v>-5314.228845024466</v>
      </c>
      <c r="E121" s="2"/>
      <c r="F121" s="2"/>
      <c r="G121" s="2"/>
      <c r="H121" s="2">
        <f t="shared" si="9"/>
        <v>85027.661520391484</v>
      </c>
    </row>
    <row r="122" spans="1:8" x14ac:dyDescent="0.3">
      <c r="A122">
        <f t="shared" si="6"/>
        <v>2066</v>
      </c>
      <c r="B122">
        <f t="shared" si="7"/>
        <v>80</v>
      </c>
      <c r="D122" s="2">
        <f t="shared" si="8"/>
        <v>-5314.228845024466</v>
      </c>
      <c r="E122" s="2"/>
      <c r="F122" s="2"/>
      <c r="G122" s="2"/>
      <c r="H122" s="2">
        <f t="shared" si="9"/>
        <v>79713.432675367018</v>
      </c>
    </row>
    <row r="123" spans="1:8" x14ac:dyDescent="0.3">
      <c r="A123">
        <f t="shared" si="6"/>
        <v>2067</v>
      </c>
      <c r="B123">
        <f t="shared" si="7"/>
        <v>81</v>
      </c>
      <c r="D123" s="2">
        <f t="shared" si="8"/>
        <v>-5314.228845024466</v>
      </c>
      <c r="E123" s="2"/>
      <c r="F123" s="2"/>
      <c r="G123" s="2"/>
      <c r="H123" s="2">
        <f t="shared" si="9"/>
        <v>74399.203830342551</v>
      </c>
    </row>
    <row r="124" spans="1:8" x14ac:dyDescent="0.3">
      <c r="A124">
        <f t="shared" si="6"/>
        <v>2068</v>
      </c>
      <c r="B124">
        <f t="shared" si="7"/>
        <v>82</v>
      </c>
      <c r="D124" s="2">
        <f t="shared" si="8"/>
        <v>-5314.228845024466</v>
      </c>
      <c r="E124" s="2"/>
      <c r="F124" s="2"/>
      <c r="G124" s="2"/>
      <c r="H124" s="2">
        <f t="shared" si="9"/>
        <v>69084.974985318084</v>
      </c>
    </row>
    <row r="125" spans="1:8" x14ac:dyDescent="0.3">
      <c r="A125">
        <f t="shared" si="6"/>
        <v>2069</v>
      </c>
      <c r="B125">
        <f t="shared" si="7"/>
        <v>83</v>
      </c>
      <c r="D125" s="2">
        <f t="shared" si="8"/>
        <v>-5314.228845024466</v>
      </c>
      <c r="E125" s="2"/>
      <c r="F125" s="2"/>
      <c r="G125" s="2"/>
      <c r="H125" s="2">
        <f t="shared" si="9"/>
        <v>63770.746140293617</v>
      </c>
    </row>
    <row r="126" spans="1:8" x14ac:dyDescent="0.3">
      <c r="A126">
        <f t="shared" si="6"/>
        <v>2070</v>
      </c>
      <c r="B126">
        <f t="shared" si="7"/>
        <v>84</v>
      </c>
      <c r="D126" s="2">
        <f t="shared" si="8"/>
        <v>-5314.228845024466</v>
      </c>
      <c r="E126" s="2"/>
      <c r="F126" s="2"/>
      <c r="G126" s="2"/>
      <c r="H126" s="2">
        <f t="shared" si="9"/>
        <v>58456.51729526915</v>
      </c>
    </row>
    <row r="127" spans="1:8" x14ac:dyDescent="0.3">
      <c r="A127">
        <f t="shared" si="6"/>
        <v>2071</v>
      </c>
      <c r="B127">
        <f t="shared" si="7"/>
        <v>85</v>
      </c>
      <c r="D127" s="2">
        <f t="shared" si="8"/>
        <v>-5314.228845024466</v>
      </c>
      <c r="E127" s="2"/>
      <c r="F127" s="2"/>
      <c r="G127" s="2"/>
      <c r="H127" s="2">
        <f t="shared" si="9"/>
        <v>53142.288450244683</v>
      </c>
    </row>
    <row r="128" spans="1:8" x14ac:dyDescent="0.3">
      <c r="A128">
        <f t="shared" si="6"/>
        <v>2072</v>
      </c>
      <c r="B128">
        <f t="shared" si="7"/>
        <v>86</v>
      </c>
      <c r="D128" s="2">
        <f t="shared" si="8"/>
        <v>-5314.228845024466</v>
      </c>
      <c r="E128" s="2"/>
      <c r="F128" s="2"/>
      <c r="G128" s="2"/>
      <c r="H128" s="2">
        <f t="shared" si="9"/>
        <v>47828.059605220216</v>
      </c>
    </row>
    <row r="129" spans="1:8" x14ac:dyDescent="0.3">
      <c r="A129">
        <f t="shared" si="6"/>
        <v>2073</v>
      </c>
      <c r="B129">
        <f t="shared" si="7"/>
        <v>87</v>
      </c>
      <c r="D129" s="2">
        <f t="shared" si="8"/>
        <v>-5314.228845024466</v>
      </c>
      <c r="E129" s="2"/>
      <c r="F129" s="2"/>
      <c r="G129" s="2"/>
      <c r="H129" s="2">
        <f t="shared" si="9"/>
        <v>42513.830760195749</v>
      </c>
    </row>
    <row r="130" spans="1:8" x14ac:dyDescent="0.3">
      <c r="A130">
        <f t="shared" si="6"/>
        <v>2074</v>
      </c>
      <c r="B130">
        <f t="shared" si="7"/>
        <v>88</v>
      </c>
      <c r="D130" s="2">
        <f t="shared" si="8"/>
        <v>-5314.228845024466</v>
      </c>
      <c r="E130" s="2"/>
      <c r="F130" s="2"/>
      <c r="G130" s="2"/>
      <c r="H130" s="2">
        <f t="shared" si="9"/>
        <v>37199.601915171283</v>
      </c>
    </row>
    <row r="131" spans="1:8" x14ac:dyDescent="0.3">
      <c r="A131">
        <f t="shared" si="6"/>
        <v>2075</v>
      </c>
      <c r="B131">
        <f t="shared" si="7"/>
        <v>89</v>
      </c>
      <c r="D131" s="2">
        <f t="shared" si="8"/>
        <v>-5314.228845024466</v>
      </c>
      <c r="E131" s="2"/>
      <c r="F131" s="2"/>
      <c r="G131" s="2"/>
      <c r="H131" s="2">
        <f t="shared" si="9"/>
        <v>31885.373070146816</v>
      </c>
    </row>
    <row r="132" spans="1:8" x14ac:dyDescent="0.3">
      <c r="A132">
        <f t="shared" si="6"/>
        <v>2076</v>
      </c>
      <c r="B132">
        <f t="shared" si="7"/>
        <v>90</v>
      </c>
      <c r="D132" s="2">
        <f t="shared" si="8"/>
        <v>-5314.228845024466</v>
      </c>
      <c r="E132" s="2"/>
      <c r="F132" s="2"/>
      <c r="G132" s="2"/>
      <c r="H132" s="2">
        <f t="shared" si="9"/>
        <v>26571.144225122349</v>
      </c>
    </row>
    <row r="133" spans="1:8" x14ac:dyDescent="0.3">
      <c r="A133">
        <f t="shared" si="6"/>
        <v>2077</v>
      </c>
      <c r="B133">
        <f t="shared" si="7"/>
        <v>91</v>
      </c>
      <c r="D133" s="2">
        <f t="shared" si="8"/>
        <v>-5314.228845024466</v>
      </c>
      <c r="E133" s="2"/>
      <c r="F133" s="2"/>
      <c r="G133" s="2"/>
      <c r="H133" s="2">
        <f t="shared" si="9"/>
        <v>21256.915380097882</v>
      </c>
    </row>
    <row r="134" spans="1:8" x14ac:dyDescent="0.3">
      <c r="A134">
        <f t="shared" si="6"/>
        <v>2078</v>
      </c>
      <c r="B134">
        <f t="shared" si="7"/>
        <v>92</v>
      </c>
      <c r="D134" s="2">
        <f t="shared" si="8"/>
        <v>-5314.228845024466</v>
      </c>
      <c r="E134" s="2"/>
      <c r="F134" s="2"/>
      <c r="G134" s="2"/>
      <c r="H134" s="2">
        <f t="shared" si="9"/>
        <v>15942.686535073415</v>
      </c>
    </row>
    <row r="135" spans="1:8" x14ac:dyDescent="0.3">
      <c r="A135" s="8">
        <f t="shared" si="6"/>
        <v>2079</v>
      </c>
      <c r="B135" s="8">
        <f t="shared" si="7"/>
        <v>93</v>
      </c>
      <c r="D135" s="2">
        <f t="shared" ref="D135:D148" si="10">-MIN($H$60*12,H134)</f>
        <v>-5314.228845024466</v>
      </c>
      <c r="E135" s="2"/>
      <c r="F135" s="2"/>
      <c r="G135" s="2"/>
      <c r="H135" s="2">
        <f t="shared" ref="H135:H148" si="11">MAX(SUM(D135:G135)+H134,0)</f>
        <v>10628.457690048948</v>
      </c>
    </row>
    <row r="136" spans="1:8" x14ac:dyDescent="0.3">
      <c r="A136" s="8">
        <f t="shared" si="6"/>
        <v>2080</v>
      </c>
      <c r="B136" s="8">
        <f t="shared" si="7"/>
        <v>94</v>
      </c>
      <c r="D136" s="2">
        <f t="shared" si="10"/>
        <v>-5314.228845024466</v>
      </c>
      <c r="E136" s="2"/>
      <c r="F136" s="2"/>
      <c r="G136" s="2"/>
      <c r="H136" s="2">
        <f t="shared" si="11"/>
        <v>5314.2288450244823</v>
      </c>
    </row>
    <row r="137" spans="1:8" x14ac:dyDescent="0.3">
      <c r="A137" s="8">
        <f t="shared" si="6"/>
        <v>2081</v>
      </c>
      <c r="B137" s="8">
        <f t="shared" si="7"/>
        <v>95</v>
      </c>
      <c r="D137" s="2">
        <f t="shared" si="10"/>
        <v>-5314.228845024466</v>
      </c>
      <c r="E137" s="2"/>
      <c r="F137" s="2"/>
      <c r="G137" s="2"/>
      <c r="H137" s="2">
        <f t="shared" si="11"/>
        <v>1.6370904631912708E-11</v>
      </c>
    </row>
    <row r="138" spans="1:8" x14ac:dyDescent="0.3">
      <c r="A138" s="8">
        <f t="shared" si="6"/>
        <v>2082</v>
      </c>
      <c r="B138" s="8">
        <f t="shared" si="7"/>
        <v>96</v>
      </c>
      <c r="D138" s="2">
        <f t="shared" si="10"/>
        <v>-1.6370904631912708E-11</v>
      </c>
      <c r="E138" s="2"/>
      <c r="F138" s="2"/>
      <c r="G138" s="2"/>
      <c r="H138" s="2">
        <f t="shared" si="11"/>
        <v>0</v>
      </c>
    </row>
    <row r="139" spans="1:8" x14ac:dyDescent="0.3">
      <c r="A139" s="8">
        <f t="shared" si="6"/>
        <v>2083</v>
      </c>
      <c r="B139" s="8">
        <f t="shared" si="7"/>
        <v>97</v>
      </c>
      <c r="D139" s="2">
        <f t="shared" si="10"/>
        <v>0</v>
      </c>
      <c r="E139" s="2"/>
      <c r="F139" s="2"/>
      <c r="G139" s="2"/>
      <c r="H139" s="2">
        <f t="shared" si="11"/>
        <v>0</v>
      </c>
    </row>
    <row r="140" spans="1:8" x14ac:dyDescent="0.3">
      <c r="A140" s="8">
        <f t="shared" si="6"/>
        <v>2084</v>
      </c>
      <c r="B140" s="8">
        <f t="shared" si="7"/>
        <v>98</v>
      </c>
      <c r="D140" s="2">
        <f t="shared" si="10"/>
        <v>0</v>
      </c>
      <c r="E140" s="2"/>
      <c r="F140" s="2"/>
      <c r="G140" s="2"/>
      <c r="H140" s="2">
        <f t="shared" si="11"/>
        <v>0</v>
      </c>
    </row>
    <row r="141" spans="1:8" x14ac:dyDescent="0.3">
      <c r="A141" s="8">
        <f t="shared" si="6"/>
        <v>2085</v>
      </c>
      <c r="B141" s="8">
        <f t="shared" si="7"/>
        <v>99</v>
      </c>
      <c r="D141" s="2">
        <f t="shared" si="10"/>
        <v>0</v>
      </c>
      <c r="E141" s="2"/>
      <c r="F141" s="2"/>
      <c r="G141" s="2"/>
      <c r="H141" s="2">
        <f t="shared" si="11"/>
        <v>0</v>
      </c>
    </row>
    <row r="142" spans="1:8" x14ac:dyDescent="0.3">
      <c r="A142" s="8">
        <f t="shared" si="6"/>
        <v>2086</v>
      </c>
      <c r="B142" s="8">
        <f t="shared" si="7"/>
        <v>100</v>
      </c>
      <c r="D142" s="2">
        <f t="shared" si="10"/>
        <v>0</v>
      </c>
      <c r="E142" s="2"/>
      <c r="F142" s="2"/>
      <c r="G142" s="2"/>
      <c r="H142" s="2">
        <f t="shared" si="11"/>
        <v>0</v>
      </c>
    </row>
    <row r="143" spans="1:8" x14ac:dyDescent="0.3">
      <c r="A143" s="8">
        <f t="shared" si="6"/>
        <v>2087</v>
      </c>
      <c r="B143" s="8">
        <f t="shared" si="7"/>
        <v>101</v>
      </c>
      <c r="D143" s="2">
        <f t="shared" si="10"/>
        <v>0</v>
      </c>
      <c r="E143" s="2"/>
      <c r="F143" s="2"/>
      <c r="G143" s="2"/>
      <c r="H143" s="2">
        <f t="shared" si="11"/>
        <v>0</v>
      </c>
    </row>
    <row r="144" spans="1:8" x14ac:dyDescent="0.3">
      <c r="A144" s="8">
        <f t="shared" si="6"/>
        <v>2088</v>
      </c>
      <c r="B144" s="8">
        <f t="shared" si="7"/>
        <v>102</v>
      </c>
      <c r="D144" s="2">
        <f t="shared" si="10"/>
        <v>0</v>
      </c>
      <c r="E144" s="2"/>
      <c r="F144" s="2"/>
      <c r="G144" s="2"/>
      <c r="H144" s="2">
        <f t="shared" si="11"/>
        <v>0</v>
      </c>
    </row>
    <row r="145" spans="1:8" x14ac:dyDescent="0.3">
      <c r="A145" s="8">
        <f t="shared" si="6"/>
        <v>2089</v>
      </c>
      <c r="B145" s="8">
        <f t="shared" si="7"/>
        <v>103</v>
      </c>
      <c r="D145" s="2">
        <f t="shared" si="10"/>
        <v>0</v>
      </c>
      <c r="E145" s="2"/>
      <c r="F145" s="2"/>
      <c r="G145" s="2"/>
      <c r="H145" s="2">
        <f t="shared" si="11"/>
        <v>0</v>
      </c>
    </row>
    <row r="146" spans="1:8" x14ac:dyDescent="0.3">
      <c r="A146" s="8">
        <f t="shared" si="6"/>
        <v>2090</v>
      </c>
      <c r="B146" s="8">
        <f t="shared" si="7"/>
        <v>104</v>
      </c>
      <c r="D146" s="2">
        <f t="shared" si="10"/>
        <v>0</v>
      </c>
      <c r="E146" s="2"/>
      <c r="F146" s="2"/>
      <c r="G146" s="2"/>
      <c r="H146" s="2">
        <f t="shared" si="11"/>
        <v>0</v>
      </c>
    </row>
    <row r="147" spans="1:8" x14ac:dyDescent="0.3">
      <c r="A147" s="8">
        <f t="shared" si="6"/>
        <v>2091</v>
      </c>
      <c r="B147" s="8">
        <f t="shared" si="7"/>
        <v>105</v>
      </c>
      <c r="D147" s="2">
        <f t="shared" si="10"/>
        <v>0</v>
      </c>
      <c r="E147" s="2"/>
      <c r="F147" s="2"/>
      <c r="G147" s="2"/>
      <c r="H147" s="2">
        <f t="shared" si="11"/>
        <v>0</v>
      </c>
    </row>
    <row r="148" spans="1:8" x14ac:dyDescent="0.3">
      <c r="A148" s="8">
        <f t="shared" si="6"/>
        <v>2092</v>
      </c>
      <c r="B148" s="8">
        <f t="shared" si="7"/>
        <v>106</v>
      </c>
      <c r="D148" s="2">
        <f t="shared" si="10"/>
        <v>0</v>
      </c>
      <c r="E148" s="2"/>
      <c r="F148" s="2"/>
      <c r="G148" s="2"/>
      <c r="H148" s="2">
        <f t="shared" si="11"/>
        <v>0</v>
      </c>
    </row>
  </sheetData>
  <mergeCells count="1">
    <mergeCell ref="E110:F110"/>
  </mergeCells>
  <hyperlinks>
    <hyperlink ref="J41" r:id="rId1"/>
    <hyperlink ref="J55" r:id="rId2"/>
    <hyperlink ref="J2" r:id="rId3"/>
  </hyperlinks>
  <pageMargins left="0" right="0" top="0.39409448818897641" bottom="0.39409448818897641" header="0" footer="0"/>
  <pageSetup paperSize="0" fitToWidth="0" fitToHeight="0" pageOrder="overThenDown" horizontalDpi="0" verticalDpi="0" copies="0"/>
  <headerFooter>
    <oddHeader>&amp;C&amp;A</oddHeader>
    <oddFooter>&amp;CSeite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1"/>
  <sheetViews>
    <sheetView workbookViewId="0">
      <selection activeCell="D11" sqref="D11"/>
    </sheetView>
  </sheetViews>
  <sheetFormatPr baseColWidth="10" defaultRowHeight="14.4" x14ac:dyDescent="0.3"/>
  <cols>
    <col min="1" max="3" width="9.5546875" style="6" customWidth="1"/>
    <col min="4" max="4" width="17.77734375" style="6" customWidth="1"/>
    <col min="5" max="5" width="10" style="6" customWidth="1"/>
    <col min="6" max="6" width="9.5546875" style="6" customWidth="1"/>
    <col min="7" max="7" width="18.44140625" style="6" customWidth="1"/>
    <col min="8" max="8" width="16" style="6" customWidth="1"/>
    <col min="9" max="12" width="9.5546875" style="6" customWidth="1"/>
    <col min="13" max="16384" width="11.5546875" style="6"/>
  </cols>
  <sheetData>
    <row r="1" spans="1:1024 1032:2048 2056:3072 3080:4096 4104:5120 5128:6144 6152:7168 7176:8192 8200:9216 9224:10240 10248:11264 11272:12288 12296:13312 13320:14336 14344:15360 15368:16384" x14ac:dyDescent="0.3">
      <c r="A1" s="6" t="s">
        <v>42</v>
      </c>
    </row>
    <row r="3" spans="1:1024 1032:2048 2056:3072 3080:4096 4104:5120 5128:6144 6152:7168 7176:8192 8200:9216 9224:10240 10248:11264 11272:12288 12296:13312 13320:14336 14344:15360 15368:16384" x14ac:dyDescent="0.3">
      <c r="A3" s="6" t="s">
        <v>56</v>
      </c>
    </row>
    <row r="4" spans="1:1024 1032:2048 2056:3072 3080:4096 4104:5120 5128:6144 6152:7168 7176:8192 8200:9216 9224:10240 10248:11264 11272:12288 12296:13312 13320:14336 14344:15360 15368:16384" x14ac:dyDescent="0.3">
      <c r="A4" s="6" t="s">
        <v>55</v>
      </c>
    </row>
    <row r="5" spans="1:1024 1032:2048 2056:3072 3080:4096 4104:5120 5128:6144 6152:7168 7176:8192 8200:9216 9224:10240 10248:11264 11272:12288 12296:13312 13320:14336 14344:15360 15368:16384" x14ac:dyDescent="0.3">
      <c r="A5" s="17" t="s">
        <v>54</v>
      </c>
    </row>
    <row r="6" spans="1:1024 1032:2048 2056:3072 3080:4096 4104:5120 5128:6144 6152:7168 7176:8192 8200:9216 9224:10240 10248:11264 11272:12288 12296:13312 13320:14336 14344:15360 15368:16384" x14ac:dyDescent="0.3">
      <c r="A6" s="6" t="s">
        <v>53</v>
      </c>
    </row>
    <row r="7" spans="1:1024 1032:2048 2056:3072 3080:4096 4104:5120 5128:6144 6152:7168 7176:8192 8200:9216 9224:10240 10248:11264 11272:12288 12296:13312 13320:14336 14344:15360 15368:16384" s="8" customFormat="1" x14ac:dyDescent="0.3">
      <c r="A7" s="8" t="s">
        <v>52</v>
      </c>
      <c r="H7" s="11"/>
    </row>
    <row r="8" spans="1:1024 1032:2048 2056:3072 3080:4096 4104:5120 5128:6144 6152:7168 7176:8192 8200:9216 9224:10240 10248:11264 11272:12288 12296:13312 13320:14336 14344:15360 15368:16384" s="8" customFormat="1" x14ac:dyDescent="0.3">
      <c r="A8" s="8" t="s">
        <v>51</v>
      </c>
      <c r="H8" s="11"/>
    </row>
    <row r="9" spans="1:1024 1032:2048 2056:3072 3080:4096 4104:5120 5128:6144 6152:7168 7176:8192 8200:9216 9224:10240 10248:11264 11272:12288 12296:13312 13320:14336 14344:15360 15368:16384" s="8" customFormat="1" x14ac:dyDescent="0.3">
      <c r="A9" s="8" t="s">
        <v>119</v>
      </c>
    </row>
    <row r="10" spans="1:1024 1032:2048 2056:3072 3080:4096 4104:5120 5128:6144 6152:7168 7176:8192 8200:9216 9224:10240 10248:11264 11272:12288 12296:13312 13320:14336 14344:15360 15368:16384" s="8" customFormat="1" x14ac:dyDescent="0.3">
      <c r="A10" s="8" t="s">
        <v>50</v>
      </c>
      <c r="H10" s="11"/>
    </row>
    <row r="11" spans="1:1024 1032:2048 2056:3072 3080:4096 4104:5120 5128:6144 6152:7168 7176:8192 8200:9216 9224:10240 10248:11264 11272:12288 12296:13312 13320:14336 14344:15360 15368:16384" s="8" customFormat="1" x14ac:dyDescent="0.3">
      <c r="A11" s="8" t="s">
        <v>102</v>
      </c>
      <c r="H11" s="30">
        <v>1986</v>
      </c>
      <c r="P11" s="30"/>
      <c r="X11" s="30"/>
      <c r="AF11" s="30"/>
      <c r="AN11" s="30"/>
      <c r="AV11" s="30"/>
      <c r="BD11" s="30"/>
      <c r="BL11" s="30"/>
      <c r="BT11" s="30"/>
      <c r="CB11" s="30"/>
      <c r="CJ11" s="30"/>
      <c r="CR11" s="30"/>
      <c r="CZ11" s="30"/>
      <c r="DH11" s="30"/>
      <c r="DP11" s="30"/>
      <c r="DX11" s="30"/>
      <c r="EF11" s="30"/>
      <c r="EN11" s="30"/>
      <c r="EV11" s="30"/>
      <c r="FD11" s="30"/>
      <c r="FL11" s="30"/>
      <c r="FT11" s="30"/>
      <c r="GB11" s="30"/>
      <c r="GJ11" s="30"/>
      <c r="GR11" s="30"/>
      <c r="GZ11" s="30"/>
      <c r="HH11" s="30"/>
      <c r="HP11" s="30"/>
      <c r="HX11" s="30"/>
      <c r="IF11" s="30"/>
      <c r="IN11" s="30"/>
      <c r="IV11" s="30"/>
      <c r="JD11" s="30"/>
      <c r="JL11" s="30"/>
      <c r="JT11" s="30"/>
      <c r="KB11" s="30"/>
      <c r="KJ11" s="30"/>
      <c r="KR11" s="30"/>
      <c r="KZ11" s="30"/>
      <c r="LH11" s="30"/>
      <c r="LP11" s="30"/>
      <c r="LX11" s="30"/>
      <c r="MF11" s="30"/>
      <c r="MN11" s="30"/>
      <c r="MV11" s="30"/>
      <c r="ND11" s="30"/>
      <c r="NL11" s="30"/>
      <c r="NT11" s="30"/>
      <c r="OB11" s="30"/>
      <c r="OJ11" s="30"/>
      <c r="OR11" s="30"/>
      <c r="OZ11" s="30"/>
      <c r="PH11" s="30"/>
      <c r="PP11" s="30"/>
      <c r="PX11" s="30"/>
      <c r="QF11" s="30"/>
      <c r="QN11" s="30"/>
      <c r="QV11" s="30"/>
      <c r="RD11" s="30"/>
      <c r="RL11" s="30"/>
      <c r="RT11" s="30"/>
      <c r="SB11" s="30"/>
      <c r="SJ11" s="30"/>
      <c r="SR11" s="30"/>
      <c r="SZ11" s="30"/>
      <c r="TH11" s="30"/>
      <c r="TP11" s="30"/>
      <c r="TX11" s="30"/>
      <c r="UF11" s="30"/>
      <c r="UN11" s="30"/>
      <c r="UV11" s="30"/>
      <c r="VD11" s="30"/>
      <c r="VL11" s="30"/>
      <c r="VT11" s="30"/>
      <c r="WB11" s="30"/>
      <c r="WJ11" s="30"/>
      <c r="WR11" s="30"/>
      <c r="WZ11" s="30"/>
      <c r="XH11" s="30"/>
      <c r="XP11" s="30"/>
      <c r="XX11" s="30"/>
      <c r="YF11" s="30"/>
      <c r="YN11" s="30"/>
      <c r="YV11" s="30"/>
      <c r="ZD11" s="30"/>
      <c r="ZL11" s="30"/>
      <c r="ZT11" s="30"/>
      <c r="AAB11" s="30"/>
      <c r="AAJ11" s="30"/>
      <c r="AAR11" s="30"/>
      <c r="AAZ11" s="30"/>
      <c r="ABH11" s="30"/>
      <c r="ABP11" s="30"/>
      <c r="ABX11" s="30"/>
      <c r="ACF11" s="30"/>
      <c r="ACN11" s="30"/>
      <c r="ACV11" s="30"/>
      <c r="ADD11" s="30"/>
      <c r="ADL11" s="30"/>
      <c r="ADT11" s="30"/>
      <c r="AEB11" s="30"/>
      <c r="AEJ11" s="30"/>
      <c r="AER11" s="30"/>
      <c r="AEZ11" s="30"/>
      <c r="AFH11" s="30"/>
      <c r="AFP11" s="30"/>
      <c r="AFX11" s="30"/>
      <c r="AGF11" s="30"/>
      <c r="AGN11" s="30"/>
      <c r="AGV11" s="30"/>
      <c r="AHD11" s="30"/>
      <c r="AHL11" s="30"/>
      <c r="AHT11" s="30"/>
      <c r="AIB11" s="30"/>
      <c r="AIJ11" s="30"/>
      <c r="AIR11" s="30"/>
      <c r="AIZ11" s="30"/>
      <c r="AJH11" s="30"/>
      <c r="AJP11" s="30"/>
      <c r="AJX11" s="30"/>
      <c r="AKF11" s="30"/>
      <c r="AKN11" s="30"/>
      <c r="AKV11" s="30"/>
      <c r="ALD11" s="30"/>
      <c r="ALL11" s="30"/>
      <c r="ALT11" s="30"/>
      <c r="AMB11" s="30"/>
      <c r="AMJ11" s="30"/>
      <c r="AMR11" s="30"/>
      <c r="AMZ11" s="30"/>
      <c r="ANH11" s="30"/>
      <c r="ANP11" s="30"/>
      <c r="ANX11" s="30"/>
      <c r="AOF11" s="30"/>
      <c r="AON11" s="30"/>
      <c r="AOV11" s="30"/>
      <c r="APD11" s="30"/>
      <c r="APL11" s="30"/>
      <c r="APT11" s="30"/>
      <c r="AQB11" s="30"/>
      <c r="AQJ11" s="30"/>
      <c r="AQR11" s="30"/>
      <c r="AQZ11" s="30"/>
      <c r="ARH11" s="30"/>
      <c r="ARP11" s="30"/>
      <c r="ARX11" s="30"/>
      <c r="ASF11" s="30"/>
      <c r="ASN11" s="30"/>
      <c r="ASV11" s="30"/>
      <c r="ATD11" s="30"/>
      <c r="ATL11" s="30"/>
      <c r="ATT11" s="30"/>
      <c r="AUB11" s="30"/>
      <c r="AUJ11" s="30"/>
      <c r="AUR11" s="30"/>
      <c r="AUZ11" s="30"/>
      <c r="AVH11" s="30"/>
      <c r="AVP11" s="30"/>
      <c r="AVX11" s="30"/>
      <c r="AWF11" s="30"/>
      <c r="AWN11" s="30"/>
      <c r="AWV11" s="30"/>
      <c r="AXD11" s="30"/>
      <c r="AXL11" s="30"/>
      <c r="AXT11" s="30"/>
      <c r="AYB11" s="30"/>
      <c r="AYJ11" s="30"/>
      <c r="AYR11" s="30"/>
      <c r="AYZ11" s="30"/>
      <c r="AZH11" s="30"/>
      <c r="AZP11" s="30"/>
      <c r="AZX11" s="30"/>
      <c r="BAF11" s="30"/>
      <c r="BAN11" s="30"/>
      <c r="BAV11" s="30"/>
      <c r="BBD11" s="30"/>
      <c r="BBL11" s="30"/>
      <c r="BBT11" s="30"/>
      <c r="BCB11" s="30"/>
      <c r="BCJ11" s="30"/>
      <c r="BCR11" s="30"/>
      <c r="BCZ11" s="30"/>
      <c r="BDH11" s="30"/>
      <c r="BDP11" s="30"/>
      <c r="BDX11" s="30"/>
      <c r="BEF11" s="30"/>
      <c r="BEN11" s="30"/>
      <c r="BEV11" s="30"/>
      <c r="BFD11" s="30"/>
      <c r="BFL11" s="30"/>
      <c r="BFT11" s="30"/>
      <c r="BGB11" s="30"/>
      <c r="BGJ11" s="30"/>
      <c r="BGR11" s="30"/>
      <c r="BGZ11" s="30"/>
      <c r="BHH11" s="30"/>
      <c r="BHP11" s="30"/>
      <c r="BHX11" s="30"/>
      <c r="BIF11" s="30"/>
      <c r="BIN11" s="30"/>
      <c r="BIV11" s="30"/>
      <c r="BJD11" s="30"/>
      <c r="BJL11" s="30"/>
      <c r="BJT11" s="30"/>
      <c r="BKB11" s="30"/>
      <c r="BKJ11" s="30"/>
      <c r="BKR11" s="30"/>
      <c r="BKZ11" s="30"/>
      <c r="BLH11" s="30"/>
      <c r="BLP11" s="30"/>
      <c r="BLX11" s="30"/>
      <c r="BMF11" s="30"/>
      <c r="BMN11" s="30"/>
      <c r="BMV11" s="30"/>
      <c r="BND11" s="30"/>
      <c r="BNL11" s="30"/>
      <c r="BNT11" s="30"/>
      <c r="BOB11" s="30"/>
      <c r="BOJ11" s="30"/>
      <c r="BOR11" s="30"/>
      <c r="BOZ11" s="30"/>
      <c r="BPH11" s="30"/>
      <c r="BPP11" s="30"/>
      <c r="BPX11" s="30"/>
      <c r="BQF11" s="30"/>
      <c r="BQN11" s="30"/>
      <c r="BQV11" s="30"/>
      <c r="BRD11" s="30"/>
      <c r="BRL11" s="30"/>
      <c r="BRT11" s="30"/>
      <c r="BSB11" s="30"/>
      <c r="BSJ11" s="30"/>
      <c r="BSR11" s="30"/>
      <c r="BSZ11" s="30"/>
      <c r="BTH11" s="30"/>
      <c r="BTP11" s="30"/>
      <c r="BTX11" s="30"/>
      <c r="BUF11" s="30"/>
      <c r="BUN11" s="30"/>
      <c r="BUV11" s="30"/>
      <c r="BVD11" s="30"/>
      <c r="BVL11" s="30"/>
      <c r="BVT11" s="30"/>
      <c r="BWB11" s="30"/>
      <c r="BWJ11" s="30"/>
      <c r="BWR11" s="30"/>
      <c r="BWZ11" s="30"/>
      <c r="BXH11" s="30"/>
      <c r="BXP11" s="30"/>
      <c r="BXX11" s="30"/>
      <c r="BYF11" s="30"/>
      <c r="BYN11" s="30"/>
      <c r="BYV11" s="30"/>
      <c r="BZD11" s="30"/>
      <c r="BZL11" s="30"/>
      <c r="BZT11" s="30"/>
      <c r="CAB11" s="30"/>
      <c r="CAJ11" s="30"/>
      <c r="CAR11" s="30"/>
      <c r="CAZ11" s="30"/>
      <c r="CBH11" s="30"/>
      <c r="CBP11" s="30"/>
      <c r="CBX11" s="30"/>
      <c r="CCF11" s="30"/>
      <c r="CCN11" s="30"/>
      <c r="CCV11" s="30"/>
      <c r="CDD11" s="30"/>
      <c r="CDL11" s="30"/>
      <c r="CDT11" s="30"/>
      <c r="CEB11" s="30"/>
      <c r="CEJ11" s="30"/>
      <c r="CER11" s="30"/>
      <c r="CEZ11" s="30"/>
      <c r="CFH11" s="30"/>
      <c r="CFP11" s="30"/>
      <c r="CFX11" s="30"/>
      <c r="CGF11" s="30"/>
      <c r="CGN11" s="30"/>
      <c r="CGV11" s="30"/>
      <c r="CHD11" s="30"/>
      <c r="CHL11" s="30"/>
      <c r="CHT11" s="30"/>
      <c r="CIB11" s="30"/>
      <c r="CIJ11" s="30"/>
      <c r="CIR11" s="30"/>
      <c r="CIZ11" s="30"/>
      <c r="CJH11" s="30"/>
      <c r="CJP11" s="30"/>
      <c r="CJX11" s="30"/>
      <c r="CKF11" s="30"/>
      <c r="CKN11" s="30"/>
      <c r="CKV11" s="30"/>
      <c r="CLD11" s="30"/>
      <c r="CLL11" s="30"/>
      <c r="CLT11" s="30"/>
      <c r="CMB11" s="30"/>
      <c r="CMJ11" s="30"/>
      <c r="CMR11" s="30"/>
      <c r="CMZ11" s="30"/>
      <c r="CNH11" s="30"/>
      <c r="CNP11" s="30"/>
      <c r="CNX11" s="30"/>
      <c r="COF11" s="30"/>
      <c r="CON11" s="30"/>
      <c r="COV11" s="30"/>
      <c r="CPD11" s="30"/>
      <c r="CPL11" s="30"/>
      <c r="CPT11" s="30"/>
      <c r="CQB11" s="30"/>
      <c r="CQJ11" s="30"/>
      <c r="CQR11" s="30"/>
      <c r="CQZ11" s="30"/>
      <c r="CRH11" s="30"/>
      <c r="CRP11" s="30"/>
      <c r="CRX11" s="30"/>
      <c r="CSF11" s="30"/>
      <c r="CSN11" s="30"/>
      <c r="CSV11" s="30"/>
      <c r="CTD11" s="30"/>
      <c r="CTL11" s="30"/>
      <c r="CTT11" s="30"/>
      <c r="CUB11" s="30"/>
      <c r="CUJ11" s="30"/>
      <c r="CUR11" s="30"/>
      <c r="CUZ11" s="30"/>
      <c r="CVH11" s="30"/>
      <c r="CVP11" s="30"/>
      <c r="CVX11" s="30"/>
      <c r="CWF11" s="30"/>
      <c r="CWN11" s="30"/>
      <c r="CWV11" s="30"/>
      <c r="CXD11" s="30"/>
      <c r="CXL11" s="30"/>
      <c r="CXT11" s="30"/>
      <c r="CYB11" s="30"/>
      <c r="CYJ11" s="30"/>
      <c r="CYR11" s="30"/>
      <c r="CYZ11" s="30"/>
      <c r="CZH11" s="30"/>
      <c r="CZP11" s="30"/>
      <c r="CZX11" s="30"/>
      <c r="DAF11" s="30"/>
      <c r="DAN11" s="30"/>
      <c r="DAV11" s="30"/>
      <c r="DBD11" s="30"/>
      <c r="DBL11" s="30"/>
      <c r="DBT11" s="30"/>
      <c r="DCB11" s="30"/>
      <c r="DCJ11" s="30"/>
      <c r="DCR11" s="30"/>
      <c r="DCZ11" s="30"/>
      <c r="DDH11" s="30"/>
      <c r="DDP11" s="30"/>
      <c r="DDX11" s="30"/>
      <c r="DEF11" s="30"/>
      <c r="DEN11" s="30"/>
      <c r="DEV11" s="30"/>
      <c r="DFD11" s="30"/>
      <c r="DFL11" s="30"/>
      <c r="DFT11" s="30"/>
      <c r="DGB11" s="30"/>
      <c r="DGJ11" s="30"/>
      <c r="DGR11" s="30"/>
      <c r="DGZ11" s="30"/>
      <c r="DHH11" s="30"/>
      <c r="DHP11" s="30"/>
      <c r="DHX11" s="30"/>
      <c r="DIF11" s="30"/>
      <c r="DIN11" s="30"/>
      <c r="DIV11" s="30"/>
      <c r="DJD11" s="30"/>
      <c r="DJL11" s="30"/>
      <c r="DJT11" s="30"/>
      <c r="DKB11" s="30"/>
      <c r="DKJ11" s="30"/>
      <c r="DKR11" s="30"/>
      <c r="DKZ11" s="30"/>
      <c r="DLH11" s="30"/>
      <c r="DLP11" s="30"/>
      <c r="DLX11" s="30"/>
      <c r="DMF11" s="30"/>
      <c r="DMN11" s="30"/>
      <c r="DMV11" s="30"/>
      <c r="DND11" s="30"/>
      <c r="DNL11" s="30"/>
      <c r="DNT11" s="30"/>
      <c r="DOB11" s="30"/>
      <c r="DOJ11" s="30"/>
      <c r="DOR11" s="30"/>
      <c r="DOZ11" s="30"/>
      <c r="DPH11" s="30"/>
      <c r="DPP11" s="30"/>
      <c r="DPX11" s="30"/>
      <c r="DQF11" s="30"/>
      <c r="DQN11" s="30"/>
      <c r="DQV11" s="30"/>
      <c r="DRD11" s="30"/>
      <c r="DRL11" s="30"/>
      <c r="DRT11" s="30"/>
      <c r="DSB11" s="30"/>
      <c r="DSJ11" s="30"/>
      <c r="DSR11" s="30"/>
      <c r="DSZ11" s="30"/>
      <c r="DTH11" s="30"/>
      <c r="DTP11" s="30"/>
      <c r="DTX11" s="30"/>
      <c r="DUF11" s="30"/>
      <c r="DUN11" s="30"/>
      <c r="DUV11" s="30"/>
      <c r="DVD11" s="30"/>
      <c r="DVL11" s="30"/>
      <c r="DVT11" s="30"/>
      <c r="DWB11" s="30"/>
      <c r="DWJ11" s="30"/>
      <c r="DWR11" s="30"/>
      <c r="DWZ11" s="30"/>
      <c r="DXH11" s="30"/>
      <c r="DXP11" s="30"/>
      <c r="DXX11" s="30"/>
      <c r="DYF11" s="30"/>
      <c r="DYN11" s="30"/>
      <c r="DYV11" s="30"/>
      <c r="DZD11" s="30"/>
      <c r="DZL11" s="30"/>
      <c r="DZT11" s="30"/>
      <c r="EAB11" s="30"/>
      <c r="EAJ11" s="30"/>
      <c r="EAR11" s="30"/>
      <c r="EAZ11" s="30"/>
      <c r="EBH11" s="30"/>
      <c r="EBP11" s="30"/>
      <c r="EBX11" s="30"/>
      <c r="ECF11" s="30"/>
      <c r="ECN11" s="30"/>
      <c r="ECV11" s="30"/>
      <c r="EDD11" s="30"/>
      <c r="EDL11" s="30"/>
      <c r="EDT11" s="30"/>
      <c r="EEB11" s="30"/>
      <c r="EEJ11" s="30"/>
      <c r="EER11" s="30"/>
      <c r="EEZ11" s="30"/>
      <c r="EFH11" s="30"/>
      <c r="EFP11" s="30"/>
      <c r="EFX11" s="30"/>
      <c r="EGF11" s="30"/>
      <c r="EGN11" s="30"/>
      <c r="EGV11" s="30"/>
      <c r="EHD11" s="30"/>
      <c r="EHL11" s="30"/>
      <c r="EHT11" s="30"/>
      <c r="EIB11" s="30"/>
      <c r="EIJ11" s="30"/>
      <c r="EIR11" s="30"/>
      <c r="EIZ11" s="30"/>
      <c r="EJH11" s="30"/>
      <c r="EJP11" s="30"/>
      <c r="EJX11" s="30"/>
      <c r="EKF11" s="30"/>
      <c r="EKN11" s="30"/>
      <c r="EKV11" s="30"/>
      <c r="ELD11" s="30"/>
      <c r="ELL11" s="30"/>
      <c r="ELT11" s="30"/>
      <c r="EMB11" s="30"/>
      <c r="EMJ11" s="30"/>
      <c r="EMR11" s="30"/>
      <c r="EMZ11" s="30"/>
      <c r="ENH11" s="30"/>
      <c r="ENP11" s="30"/>
      <c r="ENX11" s="30"/>
      <c r="EOF11" s="30"/>
      <c r="EON11" s="30"/>
      <c r="EOV11" s="30"/>
      <c r="EPD11" s="30"/>
      <c r="EPL11" s="30"/>
      <c r="EPT11" s="30"/>
      <c r="EQB11" s="30"/>
      <c r="EQJ11" s="30"/>
      <c r="EQR11" s="30"/>
      <c r="EQZ11" s="30"/>
      <c r="ERH11" s="30"/>
      <c r="ERP11" s="30"/>
      <c r="ERX11" s="30"/>
      <c r="ESF11" s="30"/>
      <c r="ESN11" s="30"/>
      <c r="ESV11" s="30"/>
      <c r="ETD11" s="30"/>
      <c r="ETL11" s="30"/>
      <c r="ETT11" s="30"/>
      <c r="EUB11" s="30"/>
      <c r="EUJ11" s="30"/>
      <c r="EUR11" s="30"/>
      <c r="EUZ11" s="30"/>
      <c r="EVH11" s="30"/>
      <c r="EVP11" s="30"/>
      <c r="EVX11" s="30"/>
      <c r="EWF11" s="30"/>
      <c r="EWN11" s="30"/>
      <c r="EWV11" s="30"/>
      <c r="EXD11" s="30"/>
      <c r="EXL11" s="30"/>
      <c r="EXT11" s="30"/>
      <c r="EYB11" s="30"/>
      <c r="EYJ11" s="30"/>
      <c r="EYR11" s="30"/>
      <c r="EYZ11" s="30"/>
      <c r="EZH11" s="30"/>
      <c r="EZP11" s="30"/>
      <c r="EZX11" s="30"/>
      <c r="FAF11" s="30"/>
      <c r="FAN11" s="30"/>
      <c r="FAV11" s="30"/>
      <c r="FBD11" s="30"/>
      <c r="FBL11" s="30"/>
      <c r="FBT11" s="30"/>
      <c r="FCB11" s="30"/>
      <c r="FCJ11" s="30"/>
      <c r="FCR11" s="30"/>
      <c r="FCZ11" s="30"/>
      <c r="FDH11" s="30"/>
      <c r="FDP11" s="30"/>
      <c r="FDX11" s="30"/>
      <c r="FEF11" s="30"/>
      <c r="FEN11" s="30"/>
      <c r="FEV11" s="30"/>
      <c r="FFD11" s="30"/>
      <c r="FFL11" s="30"/>
      <c r="FFT11" s="30"/>
      <c r="FGB11" s="30"/>
      <c r="FGJ11" s="30"/>
      <c r="FGR11" s="30"/>
      <c r="FGZ11" s="30"/>
      <c r="FHH11" s="30"/>
      <c r="FHP11" s="30"/>
      <c r="FHX11" s="30"/>
      <c r="FIF11" s="30"/>
      <c r="FIN11" s="30"/>
      <c r="FIV11" s="30"/>
      <c r="FJD11" s="30"/>
      <c r="FJL11" s="30"/>
      <c r="FJT11" s="30"/>
      <c r="FKB11" s="30"/>
      <c r="FKJ11" s="30"/>
      <c r="FKR11" s="30"/>
      <c r="FKZ11" s="30"/>
      <c r="FLH11" s="30"/>
      <c r="FLP11" s="30"/>
      <c r="FLX11" s="30"/>
      <c r="FMF11" s="30"/>
      <c r="FMN11" s="30"/>
      <c r="FMV11" s="30"/>
      <c r="FND11" s="30"/>
      <c r="FNL11" s="30"/>
      <c r="FNT11" s="30"/>
      <c r="FOB11" s="30"/>
      <c r="FOJ11" s="30"/>
      <c r="FOR11" s="30"/>
      <c r="FOZ11" s="30"/>
      <c r="FPH11" s="30"/>
      <c r="FPP11" s="30"/>
      <c r="FPX11" s="30"/>
      <c r="FQF11" s="30"/>
      <c r="FQN11" s="30"/>
      <c r="FQV11" s="30"/>
      <c r="FRD11" s="30"/>
      <c r="FRL11" s="30"/>
      <c r="FRT11" s="30"/>
      <c r="FSB11" s="30"/>
      <c r="FSJ11" s="30"/>
      <c r="FSR11" s="30"/>
      <c r="FSZ11" s="30"/>
      <c r="FTH11" s="30"/>
      <c r="FTP11" s="30"/>
      <c r="FTX11" s="30"/>
      <c r="FUF11" s="30"/>
      <c r="FUN11" s="30"/>
      <c r="FUV11" s="30"/>
      <c r="FVD11" s="30"/>
      <c r="FVL11" s="30"/>
      <c r="FVT11" s="30"/>
      <c r="FWB11" s="30"/>
      <c r="FWJ11" s="30"/>
      <c r="FWR11" s="30"/>
      <c r="FWZ11" s="30"/>
      <c r="FXH11" s="30"/>
      <c r="FXP11" s="30"/>
      <c r="FXX11" s="30"/>
      <c r="FYF11" s="30"/>
      <c r="FYN11" s="30"/>
      <c r="FYV11" s="30"/>
      <c r="FZD11" s="30"/>
      <c r="FZL11" s="30"/>
      <c r="FZT11" s="30"/>
      <c r="GAB11" s="30"/>
      <c r="GAJ11" s="30"/>
      <c r="GAR11" s="30"/>
      <c r="GAZ11" s="30"/>
      <c r="GBH11" s="30"/>
      <c r="GBP11" s="30"/>
      <c r="GBX11" s="30"/>
      <c r="GCF11" s="30"/>
      <c r="GCN11" s="30"/>
      <c r="GCV11" s="30"/>
      <c r="GDD11" s="30"/>
      <c r="GDL11" s="30"/>
      <c r="GDT11" s="30"/>
      <c r="GEB11" s="30"/>
      <c r="GEJ11" s="30"/>
      <c r="GER11" s="30"/>
      <c r="GEZ11" s="30"/>
      <c r="GFH11" s="30"/>
      <c r="GFP11" s="30"/>
      <c r="GFX11" s="30"/>
      <c r="GGF11" s="30"/>
      <c r="GGN11" s="30"/>
      <c r="GGV11" s="30"/>
      <c r="GHD11" s="30"/>
      <c r="GHL11" s="30"/>
      <c r="GHT11" s="30"/>
      <c r="GIB11" s="30"/>
      <c r="GIJ11" s="30"/>
      <c r="GIR11" s="30"/>
      <c r="GIZ11" s="30"/>
      <c r="GJH11" s="30"/>
      <c r="GJP11" s="30"/>
      <c r="GJX11" s="30"/>
      <c r="GKF11" s="30"/>
      <c r="GKN11" s="30"/>
      <c r="GKV11" s="30"/>
      <c r="GLD11" s="30"/>
      <c r="GLL11" s="30"/>
      <c r="GLT11" s="30"/>
      <c r="GMB11" s="30"/>
      <c r="GMJ11" s="30"/>
      <c r="GMR11" s="30"/>
      <c r="GMZ11" s="30"/>
      <c r="GNH11" s="30"/>
      <c r="GNP11" s="30"/>
      <c r="GNX11" s="30"/>
      <c r="GOF11" s="30"/>
      <c r="GON11" s="30"/>
      <c r="GOV11" s="30"/>
      <c r="GPD11" s="30"/>
      <c r="GPL11" s="30"/>
      <c r="GPT11" s="30"/>
      <c r="GQB11" s="30"/>
      <c r="GQJ11" s="30"/>
      <c r="GQR11" s="30"/>
      <c r="GQZ11" s="30"/>
      <c r="GRH11" s="30"/>
      <c r="GRP11" s="30"/>
      <c r="GRX11" s="30"/>
      <c r="GSF11" s="30"/>
      <c r="GSN11" s="30"/>
      <c r="GSV11" s="30"/>
      <c r="GTD11" s="30"/>
      <c r="GTL11" s="30"/>
      <c r="GTT11" s="30"/>
      <c r="GUB11" s="30"/>
      <c r="GUJ11" s="30"/>
      <c r="GUR11" s="30"/>
      <c r="GUZ11" s="30"/>
      <c r="GVH11" s="30"/>
      <c r="GVP11" s="30"/>
      <c r="GVX11" s="30"/>
      <c r="GWF11" s="30"/>
      <c r="GWN11" s="30"/>
      <c r="GWV11" s="30"/>
      <c r="GXD11" s="30"/>
      <c r="GXL11" s="30"/>
      <c r="GXT11" s="30"/>
      <c r="GYB11" s="30"/>
      <c r="GYJ11" s="30"/>
      <c r="GYR11" s="30"/>
      <c r="GYZ11" s="30"/>
      <c r="GZH11" s="30"/>
      <c r="GZP11" s="30"/>
      <c r="GZX11" s="30"/>
      <c r="HAF11" s="30"/>
      <c r="HAN11" s="30"/>
      <c r="HAV11" s="30"/>
      <c r="HBD11" s="30"/>
      <c r="HBL11" s="30"/>
      <c r="HBT11" s="30"/>
      <c r="HCB11" s="30"/>
      <c r="HCJ11" s="30"/>
      <c r="HCR11" s="30"/>
      <c r="HCZ11" s="30"/>
      <c r="HDH11" s="30"/>
      <c r="HDP11" s="30"/>
      <c r="HDX11" s="30"/>
      <c r="HEF11" s="30"/>
      <c r="HEN11" s="30"/>
      <c r="HEV11" s="30"/>
      <c r="HFD11" s="30"/>
      <c r="HFL11" s="30"/>
      <c r="HFT11" s="30"/>
      <c r="HGB11" s="30"/>
      <c r="HGJ11" s="30"/>
      <c r="HGR11" s="30"/>
      <c r="HGZ11" s="30"/>
      <c r="HHH11" s="30"/>
      <c r="HHP11" s="30"/>
      <c r="HHX11" s="30"/>
      <c r="HIF11" s="30"/>
      <c r="HIN11" s="30"/>
      <c r="HIV11" s="30"/>
      <c r="HJD11" s="30"/>
      <c r="HJL11" s="30"/>
      <c r="HJT11" s="30"/>
      <c r="HKB11" s="30"/>
      <c r="HKJ11" s="30"/>
      <c r="HKR11" s="30"/>
      <c r="HKZ11" s="30"/>
      <c r="HLH11" s="30"/>
      <c r="HLP11" s="30"/>
      <c r="HLX11" s="30"/>
      <c r="HMF11" s="30"/>
      <c r="HMN11" s="30"/>
      <c r="HMV11" s="30"/>
      <c r="HND11" s="30"/>
      <c r="HNL11" s="30"/>
      <c r="HNT11" s="30"/>
      <c r="HOB11" s="30"/>
      <c r="HOJ11" s="30"/>
      <c r="HOR11" s="30"/>
      <c r="HOZ11" s="30"/>
      <c r="HPH11" s="30"/>
      <c r="HPP11" s="30"/>
      <c r="HPX11" s="30"/>
      <c r="HQF11" s="30"/>
      <c r="HQN11" s="30"/>
      <c r="HQV11" s="30"/>
      <c r="HRD11" s="30"/>
      <c r="HRL11" s="30"/>
      <c r="HRT11" s="30"/>
      <c r="HSB11" s="30"/>
      <c r="HSJ11" s="30"/>
      <c r="HSR11" s="30"/>
      <c r="HSZ11" s="30"/>
      <c r="HTH11" s="30"/>
      <c r="HTP11" s="30"/>
      <c r="HTX11" s="30"/>
      <c r="HUF11" s="30"/>
      <c r="HUN11" s="30"/>
      <c r="HUV11" s="30"/>
      <c r="HVD11" s="30"/>
      <c r="HVL11" s="30"/>
      <c r="HVT11" s="30"/>
      <c r="HWB11" s="30"/>
      <c r="HWJ11" s="30"/>
      <c r="HWR11" s="30"/>
      <c r="HWZ11" s="30"/>
      <c r="HXH11" s="30"/>
      <c r="HXP11" s="30"/>
      <c r="HXX11" s="30"/>
      <c r="HYF11" s="30"/>
      <c r="HYN11" s="30"/>
      <c r="HYV11" s="30"/>
      <c r="HZD11" s="30"/>
      <c r="HZL11" s="30"/>
      <c r="HZT11" s="30"/>
      <c r="IAB11" s="30"/>
      <c r="IAJ11" s="30"/>
      <c r="IAR11" s="30"/>
      <c r="IAZ11" s="30"/>
      <c r="IBH11" s="30"/>
      <c r="IBP11" s="30"/>
      <c r="IBX11" s="30"/>
      <c r="ICF11" s="30"/>
      <c r="ICN11" s="30"/>
      <c r="ICV11" s="30"/>
      <c r="IDD11" s="30"/>
      <c r="IDL11" s="30"/>
      <c r="IDT11" s="30"/>
      <c r="IEB11" s="30"/>
      <c r="IEJ11" s="30"/>
      <c r="IER11" s="30"/>
      <c r="IEZ11" s="30"/>
      <c r="IFH11" s="30"/>
      <c r="IFP11" s="30"/>
      <c r="IFX11" s="30"/>
      <c r="IGF11" s="30"/>
      <c r="IGN11" s="30"/>
      <c r="IGV11" s="30"/>
      <c r="IHD11" s="30"/>
      <c r="IHL11" s="30"/>
      <c r="IHT11" s="30"/>
      <c r="IIB11" s="30"/>
      <c r="IIJ11" s="30"/>
      <c r="IIR11" s="30"/>
      <c r="IIZ11" s="30"/>
      <c r="IJH11" s="30"/>
      <c r="IJP11" s="30"/>
      <c r="IJX11" s="30"/>
      <c r="IKF11" s="30"/>
      <c r="IKN11" s="30"/>
      <c r="IKV11" s="30"/>
      <c r="ILD11" s="30"/>
      <c r="ILL11" s="30"/>
      <c r="ILT11" s="30"/>
      <c r="IMB11" s="30"/>
      <c r="IMJ11" s="30"/>
      <c r="IMR11" s="30"/>
      <c r="IMZ11" s="30"/>
      <c r="INH11" s="30"/>
      <c r="INP11" s="30"/>
      <c r="INX11" s="30"/>
      <c r="IOF11" s="30"/>
      <c r="ION11" s="30"/>
      <c r="IOV11" s="30"/>
      <c r="IPD11" s="30"/>
      <c r="IPL11" s="30"/>
      <c r="IPT11" s="30"/>
      <c r="IQB11" s="30"/>
      <c r="IQJ11" s="30"/>
      <c r="IQR11" s="30"/>
      <c r="IQZ11" s="30"/>
      <c r="IRH11" s="30"/>
      <c r="IRP11" s="30"/>
      <c r="IRX11" s="30"/>
      <c r="ISF11" s="30"/>
      <c r="ISN11" s="30"/>
      <c r="ISV11" s="30"/>
      <c r="ITD11" s="30"/>
      <c r="ITL11" s="30"/>
      <c r="ITT11" s="30"/>
      <c r="IUB11" s="30"/>
      <c r="IUJ11" s="30"/>
      <c r="IUR11" s="30"/>
      <c r="IUZ11" s="30"/>
      <c r="IVH11" s="30"/>
      <c r="IVP11" s="30"/>
      <c r="IVX11" s="30"/>
      <c r="IWF11" s="30"/>
      <c r="IWN11" s="30"/>
      <c r="IWV11" s="30"/>
      <c r="IXD11" s="30"/>
      <c r="IXL11" s="30"/>
      <c r="IXT11" s="30"/>
      <c r="IYB11" s="30"/>
      <c r="IYJ11" s="30"/>
      <c r="IYR11" s="30"/>
      <c r="IYZ11" s="30"/>
      <c r="IZH11" s="30"/>
      <c r="IZP11" s="30"/>
      <c r="IZX11" s="30"/>
      <c r="JAF11" s="30"/>
      <c r="JAN11" s="30"/>
      <c r="JAV11" s="30"/>
      <c r="JBD11" s="30"/>
      <c r="JBL11" s="30"/>
      <c r="JBT11" s="30"/>
      <c r="JCB11" s="30"/>
      <c r="JCJ11" s="30"/>
      <c r="JCR11" s="30"/>
      <c r="JCZ11" s="30"/>
      <c r="JDH11" s="30"/>
      <c r="JDP11" s="30"/>
      <c r="JDX11" s="30"/>
      <c r="JEF11" s="30"/>
      <c r="JEN11" s="30"/>
      <c r="JEV11" s="30"/>
      <c r="JFD11" s="30"/>
      <c r="JFL11" s="30"/>
      <c r="JFT11" s="30"/>
      <c r="JGB11" s="30"/>
      <c r="JGJ11" s="30"/>
      <c r="JGR11" s="30"/>
      <c r="JGZ11" s="30"/>
      <c r="JHH11" s="30"/>
      <c r="JHP11" s="30"/>
      <c r="JHX11" s="30"/>
      <c r="JIF11" s="30"/>
      <c r="JIN11" s="30"/>
      <c r="JIV11" s="30"/>
      <c r="JJD11" s="30"/>
      <c r="JJL11" s="30"/>
      <c r="JJT11" s="30"/>
      <c r="JKB11" s="30"/>
      <c r="JKJ11" s="30"/>
      <c r="JKR11" s="30"/>
      <c r="JKZ11" s="30"/>
      <c r="JLH11" s="30"/>
      <c r="JLP11" s="30"/>
      <c r="JLX11" s="30"/>
      <c r="JMF11" s="30"/>
      <c r="JMN11" s="30"/>
      <c r="JMV11" s="30"/>
      <c r="JND11" s="30"/>
      <c r="JNL11" s="30"/>
      <c r="JNT11" s="30"/>
      <c r="JOB11" s="30"/>
      <c r="JOJ11" s="30"/>
      <c r="JOR11" s="30"/>
      <c r="JOZ11" s="30"/>
      <c r="JPH11" s="30"/>
      <c r="JPP11" s="30"/>
      <c r="JPX11" s="30"/>
      <c r="JQF11" s="30"/>
      <c r="JQN11" s="30"/>
      <c r="JQV11" s="30"/>
      <c r="JRD11" s="30"/>
      <c r="JRL11" s="30"/>
      <c r="JRT11" s="30"/>
      <c r="JSB11" s="30"/>
      <c r="JSJ11" s="30"/>
      <c r="JSR11" s="30"/>
      <c r="JSZ11" s="30"/>
      <c r="JTH11" s="30"/>
      <c r="JTP11" s="30"/>
      <c r="JTX11" s="30"/>
      <c r="JUF11" s="30"/>
      <c r="JUN11" s="30"/>
      <c r="JUV11" s="30"/>
      <c r="JVD11" s="30"/>
      <c r="JVL11" s="30"/>
      <c r="JVT11" s="30"/>
      <c r="JWB11" s="30"/>
      <c r="JWJ11" s="30"/>
      <c r="JWR11" s="30"/>
      <c r="JWZ11" s="30"/>
      <c r="JXH11" s="30"/>
      <c r="JXP11" s="30"/>
      <c r="JXX11" s="30"/>
      <c r="JYF11" s="30"/>
      <c r="JYN11" s="30"/>
      <c r="JYV11" s="30"/>
      <c r="JZD11" s="30"/>
      <c r="JZL11" s="30"/>
      <c r="JZT11" s="30"/>
      <c r="KAB11" s="30"/>
      <c r="KAJ11" s="30"/>
      <c r="KAR11" s="30"/>
      <c r="KAZ11" s="30"/>
      <c r="KBH11" s="30"/>
      <c r="KBP11" s="30"/>
      <c r="KBX11" s="30"/>
      <c r="KCF11" s="30"/>
      <c r="KCN11" s="30"/>
      <c r="KCV11" s="30"/>
      <c r="KDD11" s="30"/>
      <c r="KDL11" s="30"/>
      <c r="KDT11" s="30"/>
      <c r="KEB11" s="30"/>
      <c r="KEJ11" s="30"/>
      <c r="KER11" s="30"/>
      <c r="KEZ11" s="30"/>
      <c r="KFH11" s="30"/>
      <c r="KFP11" s="30"/>
      <c r="KFX11" s="30"/>
      <c r="KGF11" s="30"/>
      <c r="KGN11" s="30"/>
      <c r="KGV11" s="30"/>
      <c r="KHD11" s="30"/>
      <c r="KHL11" s="30"/>
      <c r="KHT11" s="30"/>
      <c r="KIB11" s="30"/>
      <c r="KIJ11" s="30"/>
      <c r="KIR11" s="30"/>
      <c r="KIZ11" s="30"/>
      <c r="KJH11" s="30"/>
      <c r="KJP11" s="30"/>
      <c r="KJX11" s="30"/>
      <c r="KKF11" s="30"/>
      <c r="KKN11" s="30"/>
      <c r="KKV11" s="30"/>
      <c r="KLD11" s="30"/>
      <c r="KLL11" s="30"/>
      <c r="KLT11" s="30"/>
      <c r="KMB11" s="30"/>
      <c r="KMJ11" s="30"/>
      <c r="KMR11" s="30"/>
      <c r="KMZ11" s="30"/>
      <c r="KNH11" s="30"/>
      <c r="KNP11" s="30"/>
      <c r="KNX11" s="30"/>
      <c r="KOF11" s="30"/>
      <c r="KON11" s="30"/>
      <c r="KOV11" s="30"/>
      <c r="KPD11" s="30"/>
      <c r="KPL11" s="30"/>
      <c r="KPT11" s="30"/>
      <c r="KQB11" s="30"/>
      <c r="KQJ11" s="30"/>
      <c r="KQR11" s="30"/>
      <c r="KQZ11" s="30"/>
      <c r="KRH11" s="30"/>
      <c r="KRP11" s="30"/>
      <c r="KRX11" s="30"/>
      <c r="KSF11" s="30"/>
      <c r="KSN11" s="30"/>
      <c r="KSV11" s="30"/>
      <c r="KTD11" s="30"/>
      <c r="KTL11" s="30"/>
      <c r="KTT11" s="30"/>
      <c r="KUB11" s="30"/>
      <c r="KUJ11" s="30"/>
      <c r="KUR11" s="30"/>
      <c r="KUZ11" s="30"/>
      <c r="KVH11" s="30"/>
      <c r="KVP11" s="30"/>
      <c r="KVX11" s="30"/>
      <c r="KWF11" s="30"/>
      <c r="KWN11" s="30"/>
      <c r="KWV11" s="30"/>
      <c r="KXD11" s="30"/>
      <c r="KXL11" s="30"/>
      <c r="KXT11" s="30"/>
      <c r="KYB11" s="30"/>
      <c r="KYJ11" s="30"/>
      <c r="KYR11" s="30"/>
      <c r="KYZ11" s="30"/>
      <c r="KZH11" s="30"/>
      <c r="KZP11" s="30"/>
      <c r="KZX11" s="30"/>
      <c r="LAF11" s="30"/>
      <c r="LAN11" s="30"/>
      <c r="LAV11" s="30"/>
      <c r="LBD11" s="30"/>
      <c r="LBL11" s="30"/>
      <c r="LBT11" s="30"/>
      <c r="LCB11" s="30"/>
      <c r="LCJ11" s="30"/>
      <c r="LCR11" s="30"/>
      <c r="LCZ11" s="30"/>
      <c r="LDH11" s="30"/>
      <c r="LDP11" s="30"/>
      <c r="LDX11" s="30"/>
      <c r="LEF11" s="30"/>
      <c r="LEN11" s="30"/>
      <c r="LEV11" s="30"/>
      <c r="LFD11" s="30"/>
      <c r="LFL11" s="30"/>
      <c r="LFT11" s="30"/>
      <c r="LGB11" s="30"/>
      <c r="LGJ11" s="30"/>
      <c r="LGR11" s="30"/>
      <c r="LGZ11" s="30"/>
      <c r="LHH11" s="30"/>
      <c r="LHP11" s="30"/>
      <c r="LHX11" s="30"/>
      <c r="LIF11" s="30"/>
      <c r="LIN11" s="30"/>
      <c r="LIV11" s="30"/>
      <c r="LJD11" s="30"/>
      <c r="LJL11" s="30"/>
      <c r="LJT11" s="30"/>
      <c r="LKB11" s="30"/>
      <c r="LKJ11" s="30"/>
      <c r="LKR11" s="30"/>
      <c r="LKZ11" s="30"/>
      <c r="LLH11" s="30"/>
      <c r="LLP11" s="30"/>
      <c r="LLX11" s="30"/>
      <c r="LMF11" s="30"/>
      <c r="LMN11" s="30"/>
      <c r="LMV11" s="30"/>
      <c r="LND11" s="30"/>
      <c r="LNL11" s="30"/>
      <c r="LNT11" s="30"/>
      <c r="LOB11" s="30"/>
      <c r="LOJ11" s="30"/>
      <c r="LOR11" s="30"/>
      <c r="LOZ11" s="30"/>
      <c r="LPH11" s="30"/>
      <c r="LPP11" s="30"/>
      <c r="LPX11" s="30"/>
      <c r="LQF11" s="30"/>
      <c r="LQN11" s="30"/>
      <c r="LQV11" s="30"/>
      <c r="LRD11" s="30"/>
      <c r="LRL11" s="30"/>
      <c r="LRT11" s="30"/>
      <c r="LSB11" s="30"/>
      <c r="LSJ11" s="30"/>
      <c r="LSR11" s="30"/>
      <c r="LSZ11" s="30"/>
      <c r="LTH11" s="30"/>
      <c r="LTP11" s="30"/>
      <c r="LTX11" s="30"/>
      <c r="LUF11" s="30"/>
      <c r="LUN11" s="30"/>
      <c r="LUV11" s="30"/>
      <c r="LVD11" s="30"/>
      <c r="LVL11" s="30"/>
      <c r="LVT11" s="30"/>
      <c r="LWB11" s="30"/>
      <c r="LWJ11" s="30"/>
      <c r="LWR11" s="30"/>
      <c r="LWZ11" s="30"/>
      <c r="LXH11" s="30"/>
      <c r="LXP11" s="30"/>
      <c r="LXX11" s="30"/>
      <c r="LYF11" s="30"/>
      <c r="LYN11" s="30"/>
      <c r="LYV11" s="30"/>
      <c r="LZD11" s="30"/>
      <c r="LZL11" s="30"/>
      <c r="LZT11" s="30"/>
      <c r="MAB11" s="30"/>
      <c r="MAJ11" s="30"/>
      <c r="MAR11" s="30"/>
      <c r="MAZ11" s="30"/>
      <c r="MBH11" s="30"/>
      <c r="MBP11" s="30"/>
      <c r="MBX11" s="30"/>
      <c r="MCF11" s="30"/>
      <c r="MCN11" s="30"/>
      <c r="MCV11" s="30"/>
      <c r="MDD11" s="30"/>
      <c r="MDL11" s="30"/>
      <c r="MDT11" s="30"/>
      <c r="MEB11" s="30"/>
      <c r="MEJ11" s="30"/>
      <c r="MER11" s="30"/>
      <c r="MEZ11" s="30"/>
      <c r="MFH11" s="30"/>
      <c r="MFP11" s="30"/>
      <c r="MFX11" s="30"/>
      <c r="MGF11" s="30"/>
      <c r="MGN11" s="30"/>
      <c r="MGV11" s="30"/>
      <c r="MHD11" s="30"/>
      <c r="MHL11" s="30"/>
      <c r="MHT11" s="30"/>
      <c r="MIB11" s="30"/>
      <c r="MIJ11" s="30"/>
      <c r="MIR11" s="30"/>
      <c r="MIZ11" s="30"/>
      <c r="MJH11" s="30"/>
      <c r="MJP11" s="30"/>
      <c r="MJX11" s="30"/>
      <c r="MKF11" s="30"/>
      <c r="MKN11" s="30"/>
      <c r="MKV11" s="30"/>
      <c r="MLD11" s="30"/>
      <c r="MLL11" s="30"/>
      <c r="MLT11" s="30"/>
      <c r="MMB11" s="30"/>
      <c r="MMJ11" s="30"/>
      <c r="MMR11" s="30"/>
      <c r="MMZ11" s="30"/>
      <c r="MNH11" s="30"/>
      <c r="MNP11" s="30"/>
      <c r="MNX11" s="30"/>
      <c r="MOF11" s="30"/>
      <c r="MON11" s="30"/>
      <c r="MOV11" s="30"/>
      <c r="MPD11" s="30"/>
      <c r="MPL11" s="30"/>
      <c r="MPT11" s="30"/>
      <c r="MQB11" s="30"/>
      <c r="MQJ11" s="30"/>
      <c r="MQR11" s="30"/>
      <c r="MQZ11" s="30"/>
      <c r="MRH11" s="30"/>
      <c r="MRP11" s="30"/>
      <c r="MRX11" s="30"/>
      <c r="MSF11" s="30"/>
      <c r="MSN11" s="30"/>
      <c r="MSV11" s="30"/>
      <c r="MTD11" s="30"/>
      <c r="MTL11" s="30"/>
      <c r="MTT11" s="30"/>
      <c r="MUB11" s="30"/>
      <c r="MUJ11" s="30"/>
      <c r="MUR11" s="30"/>
      <c r="MUZ11" s="30"/>
      <c r="MVH11" s="30"/>
      <c r="MVP11" s="30"/>
      <c r="MVX11" s="30"/>
      <c r="MWF11" s="30"/>
      <c r="MWN11" s="30"/>
      <c r="MWV11" s="30"/>
      <c r="MXD11" s="30"/>
      <c r="MXL11" s="30"/>
      <c r="MXT11" s="30"/>
      <c r="MYB11" s="30"/>
      <c r="MYJ11" s="30"/>
      <c r="MYR11" s="30"/>
      <c r="MYZ11" s="30"/>
      <c r="MZH11" s="30"/>
      <c r="MZP11" s="30"/>
      <c r="MZX11" s="30"/>
      <c r="NAF11" s="30"/>
      <c r="NAN11" s="30"/>
      <c r="NAV11" s="30"/>
      <c r="NBD11" s="30"/>
      <c r="NBL11" s="30"/>
      <c r="NBT11" s="30"/>
      <c r="NCB11" s="30"/>
      <c r="NCJ11" s="30"/>
      <c r="NCR11" s="30"/>
      <c r="NCZ11" s="30"/>
      <c r="NDH11" s="30"/>
      <c r="NDP11" s="30"/>
      <c r="NDX11" s="30"/>
      <c r="NEF11" s="30"/>
      <c r="NEN11" s="30"/>
      <c r="NEV11" s="30"/>
      <c r="NFD11" s="30"/>
      <c r="NFL11" s="30"/>
      <c r="NFT11" s="30"/>
      <c r="NGB11" s="30"/>
      <c r="NGJ11" s="30"/>
      <c r="NGR11" s="30"/>
      <c r="NGZ11" s="30"/>
      <c r="NHH11" s="30"/>
      <c r="NHP11" s="30"/>
      <c r="NHX11" s="30"/>
      <c r="NIF11" s="30"/>
      <c r="NIN11" s="30"/>
      <c r="NIV11" s="30"/>
      <c r="NJD11" s="30"/>
      <c r="NJL11" s="30"/>
      <c r="NJT11" s="30"/>
      <c r="NKB11" s="30"/>
      <c r="NKJ11" s="30"/>
      <c r="NKR11" s="30"/>
      <c r="NKZ11" s="30"/>
      <c r="NLH11" s="30"/>
      <c r="NLP11" s="30"/>
      <c r="NLX11" s="30"/>
      <c r="NMF11" s="30"/>
      <c r="NMN11" s="30"/>
      <c r="NMV11" s="30"/>
      <c r="NND11" s="30"/>
      <c r="NNL11" s="30"/>
      <c r="NNT11" s="30"/>
      <c r="NOB11" s="30"/>
      <c r="NOJ11" s="30"/>
      <c r="NOR11" s="30"/>
      <c r="NOZ11" s="30"/>
      <c r="NPH11" s="30"/>
      <c r="NPP11" s="30"/>
      <c r="NPX11" s="30"/>
      <c r="NQF11" s="30"/>
      <c r="NQN11" s="30"/>
      <c r="NQV11" s="30"/>
      <c r="NRD11" s="30"/>
      <c r="NRL11" s="30"/>
      <c r="NRT11" s="30"/>
      <c r="NSB11" s="30"/>
      <c r="NSJ11" s="30"/>
      <c r="NSR11" s="30"/>
      <c r="NSZ11" s="30"/>
      <c r="NTH11" s="30"/>
      <c r="NTP11" s="30"/>
      <c r="NTX11" s="30"/>
      <c r="NUF11" s="30"/>
      <c r="NUN11" s="30"/>
      <c r="NUV11" s="30"/>
      <c r="NVD11" s="30"/>
      <c r="NVL11" s="30"/>
      <c r="NVT11" s="30"/>
      <c r="NWB11" s="30"/>
      <c r="NWJ11" s="30"/>
      <c r="NWR11" s="30"/>
      <c r="NWZ11" s="30"/>
      <c r="NXH11" s="30"/>
      <c r="NXP11" s="30"/>
      <c r="NXX11" s="30"/>
      <c r="NYF11" s="30"/>
      <c r="NYN11" s="30"/>
      <c r="NYV11" s="30"/>
      <c r="NZD11" s="30"/>
      <c r="NZL11" s="30"/>
      <c r="NZT11" s="30"/>
      <c r="OAB11" s="30"/>
      <c r="OAJ11" s="30"/>
      <c r="OAR11" s="30"/>
      <c r="OAZ11" s="30"/>
      <c r="OBH11" s="30"/>
      <c r="OBP11" s="30"/>
      <c r="OBX11" s="30"/>
      <c r="OCF11" s="30"/>
      <c r="OCN11" s="30"/>
      <c r="OCV11" s="30"/>
      <c r="ODD11" s="30"/>
      <c r="ODL11" s="30"/>
      <c r="ODT11" s="30"/>
      <c r="OEB11" s="30"/>
      <c r="OEJ11" s="30"/>
      <c r="OER11" s="30"/>
      <c r="OEZ11" s="30"/>
      <c r="OFH11" s="30"/>
      <c r="OFP11" s="30"/>
      <c r="OFX11" s="30"/>
      <c r="OGF11" s="30"/>
      <c r="OGN11" s="30"/>
      <c r="OGV11" s="30"/>
      <c r="OHD11" s="30"/>
      <c r="OHL11" s="30"/>
      <c r="OHT11" s="30"/>
      <c r="OIB11" s="30"/>
      <c r="OIJ11" s="30"/>
      <c r="OIR11" s="30"/>
      <c r="OIZ11" s="30"/>
      <c r="OJH11" s="30"/>
      <c r="OJP11" s="30"/>
      <c r="OJX11" s="30"/>
      <c r="OKF11" s="30"/>
      <c r="OKN11" s="30"/>
      <c r="OKV11" s="30"/>
      <c r="OLD11" s="30"/>
      <c r="OLL11" s="30"/>
      <c r="OLT11" s="30"/>
      <c r="OMB11" s="30"/>
      <c r="OMJ11" s="30"/>
      <c r="OMR11" s="30"/>
      <c r="OMZ11" s="30"/>
      <c r="ONH11" s="30"/>
      <c r="ONP11" s="30"/>
      <c r="ONX11" s="30"/>
      <c r="OOF11" s="30"/>
      <c r="OON11" s="30"/>
      <c r="OOV11" s="30"/>
      <c r="OPD11" s="30"/>
      <c r="OPL11" s="30"/>
      <c r="OPT11" s="30"/>
      <c r="OQB11" s="30"/>
      <c r="OQJ11" s="30"/>
      <c r="OQR11" s="30"/>
      <c r="OQZ11" s="30"/>
      <c r="ORH11" s="30"/>
      <c r="ORP11" s="30"/>
      <c r="ORX11" s="30"/>
      <c r="OSF11" s="30"/>
      <c r="OSN11" s="30"/>
      <c r="OSV11" s="30"/>
      <c r="OTD11" s="30"/>
      <c r="OTL11" s="30"/>
      <c r="OTT11" s="30"/>
      <c r="OUB11" s="30"/>
      <c r="OUJ11" s="30"/>
      <c r="OUR11" s="30"/>
      <c r="OUZ11" s="30"/>
      <c r="OVH11" s="30"/>
      <c r="OVP11" s="30"/>
      <c r="OVX11" s="30"/>
      <c r="OWF11" s="30"/>
      <c r="OWN11" s="30"/>
      <c r="OWV11" s="30"/>
      <c r="OXD11" s="30"/>
      <c r="OXL11" s="30"/>
      <c r="OXT11" s="30"/>
      <c r="OYB11" s="30"/>
      <c r="OYJ11" s="30"/>
      <c r="OYR11" s="30"/>
      <c r="OYZ11" s="30"/>
      <c r="OZH11" s="30"/>
      <c r="OZP11" s="30"/>
      <c r="OZX11" s="30"/>
      <c r="PAF11" s="30"/>
      <c r="PAN11" s="30"/>
      <c r="PAV11" s="30"/>
      <c r="PBD11" s="30"/>
      <c r="PBL11" s="30"/>
      <c r="PBT11" s="30"/>
      <c r="PCB11" s="30"/>
      <c r="PCJ11" s="30"/>
      <c r="PCR11" s="30"/>
      <c r="PCZ11" s="30"/>
      <c r="PDH11" s="30"/>
      <c r="PDP11" s="30"/>
      <c r="PDX11" s="30"/>
      <c r="PEF11" s="30"/>
      <c r="PEN11" s="30"/>
      <c r="PEV11" s="30"/>
      <c r="PFD11" s="30"/>
      <c r="PFL11" s="30"/>
      <c r="PFT11" s="30"/>
      <c r="PGB11" s="30"/>
      <c r="PGJ11" s="30"/>
      <c r="PGR11" s="30"/>
      <c r="PGZ11" s="30"/>
      <c r="PHH11" s="30"/>
      <c r="PHP11" s="30"/>
      <c r="PHX11" s="30"/>
      <c r="PIF11" s="30"/>
      <c r="PIN11" s="30"/>
      <c r="PIV11" s="30"/>
      <c r="PJD11" s="30"/>
      <c r="PJL11" s="30"/>
      <c r="PJT11" s="30"/>
      <c r="PKB11" s="30"/>
      <c r="PKJ11" s="30"/>
      <c r="PKR11" s="30"/>
      <c r="PKZ11" s="30"/>
      <c r="PLH11" s="30"/>
      <c r="PLP11" s="30"/>
      <c r="PLX11" s="30"/>
      <c r="PMF11" s="30"/>
      <c r="PMN11" s="30"/>
      <c r="PMV11" s="30"/>
      <c r="PND11" s="30"/>
      <c r="PNL11" s="30"/>
      <c r="PNT11" s="30"/>
      <c r="POB11" s="30"/>
      <c r="POJ11" s="30"/>
      <c r="POR11" s="30"/>
      <c r="POZ11" s="30"/>
      <c r="PPH11" s="30"/>
      <c r="PPP11" s="30"/>
      <c r="PPX11" s="30"/>
      <c r="PQF11" s="30"/>
      <c r="PQN11" s="30"/>
      <c r="PQV11" s="30"/>
      <c r="PRD11" s="30"/>
      <c r="PRL11" s="30"/>
      <c r="PRT11" s="30"/>
      <c r="PSB11" s="30"/>
      <c r="PSJ11" s="30"/>
      <c r="PSR11" s="30"/>
      <c r="PSZ11" s="30"/>
      <c r="PTH11" s="30"/>
      <c r="PTP11" s="30"/>
      <c r="PTX11" s="30"/>
      <c r="PUF11" s="30"/>
      <c r="PUN11" s="30"/>
      <c r="PUV11" s="30"/>
      <c r="PVD11" s="30"/>
      <c r="PVL11" s="30"/>
      <c r="PVT11" s="30"/>
      <c r="PWB11" s="30"/>
      <c r="PWJ11" s="30"/>
      <c r="PWR11" s="30"/>
      <c r="PWZ11" s="30"/>
      <c r="PXH11" s="30"/>
      <c r="PXP11" s="30"/>
      <c r="PXX11" s="30"/>
      <c r="PYF11" s="30"/>
      <c r="PYN11" s="30"/>
      <c r="PYV11" s="30"/>
      <c r="PZD11" s="30"/>
      <c r="PZL11" s="30"/>
      <c r="PZT11" s="30"/>
      <c r="QAB11" s="30"/>
      <c r="QAJ11" s="30"/>
      <c r="QAR11" s="30"/>
      <c r="QAZ11" s="30"/>
      <c r="QBH11" s="30"/>
      <c r="QBP11" s="30"/>
      <c r="QBX11" s="30"/>
      <c r="QCF11" s="30"/>
      <c r="QCN11" s="30"/>
      <c r="QCV11" s="30"/>
      <c r="QDD11" s="30"/>
      <c r="QDL11" s="30"/>
      <c r="QDT11" s="30"/>
      <c r="QEB11" s="30"/>
      <c r="QEJ11" s="30"/>
      <c r="QER11" s="30"/>
      <c r="QEZ11" s="30"/>
      <c r="QFH11" s="30"/>
      <c r="QFP11" s="30"/>
      <c r="QFX11" s="30"/>
      <c r="QGF11" s="30"/>
      <c r="QGN11" s="30"/>
      <c r="QGV11" s="30"/>
      <c r="QHD11" s="30"/>
      <c r="QHL11" s="30"/>
      <c r="QHT11" s="30"/>
      <c r="QIB11" s="30"/>
      <c r="QIJ11" s="30"/>
      <c r="QIR11" s="30"/>
      <c r="QIZ11" s="30"/>
      <c r="QJH11" s="30"/>
      <c r="QJP11" s="30"/>
      <c r="QJX11" s="30"/>
      <c r="QKF11" s="30"/>
      <c r="QKN11" s="30"/>
      <c r="QKV11" s="30"/>
      <c r="QLD11" s="30"/>
      <c r="QLL11" s="30"/>
      <c r="QLT11" s="30"/>
      <c r="QMB11" s="30"/>
      <c r="QMJ11" s="30"/>
      <c r="QMR11" s="30"/>
      <c r="QMZ11" s="30"/>
      <c r="QNH11" s="30"/>
      <c r="QNP11" s="30"/>
      <c r="QNX11" s="30"/>
      <c r="QOF11" s="30"/>
      <c r="QON11" s="30"/>
      <c r="QOV11" s="30"/>
      <c r="QPD11" s="30"/>
      <c r="QPL11" s="30"/>
      <c r="QPT11" s="30"/>
      <c r="QQB11" s="30"/>
      <c r="QQJ11" s="30"/>
      <c r="QQR11" s="30"/>
      <c r="QQZ11" s="30"/>
      <c r="QRH11" s="30"/>
      <c r="QRP11" s="30"/>
      <c r="QRX11" s="30"/>
      <c r="QSF11" s="30"/>
      <c r="QSN11" s="30"/>
      <c r="QSV11" s="30"/>
      <c r="QTD11" s="30"/>
      <c r="QTL11" s="30"/>
      <c r="QTT11" s="30"/>
      <c r="QUB11" s="30"/>
      <c r="QUJ11" s="30"/>
      <c r="QUR11" s="30"/>
      <c r="QUZ11" s="30"/>
      <c r="QVH11" s="30"/>
      <c r="QVP11" s="30"/>
      <c r="QVX11" s="30"/>
      <c r="QWF11" s="30"/>
      <c r="QWN11" s="30"/>
      <c r="QWV11" s="30"/>
      <c r="QXD11" s="30"/>
      <c r="QXL11" s="30"/>
      <c r="QXT11" s="30"/>
      <c r="QYB11" s="30"/>
      <c r="QYJ11" s="30"/>
      <c r="QYR11" s="30"/>
      <c r="QYZ11" s="30"/>
      <c r="QZH11" s="30"/>
      <c r="QZP11" s="30"/>
      <c r="QZX11" s="30"/>
      <c r="RAF11" s="30"/>
      <c r="RAN11" s="30"/>
      <c r="RAV11" s="30"/>
      <c r="RBD11" s="30"/>
      <c r="RBL11" s="30"/>
      <c r="RBT11" s="30"/>
      <c r="RCB11" s="30"/>
      <c r="RCJ11" s="30"/>
      <c r="RCR11" s="30"/>
      <c r="RCZ11" s="30"/>
      <c r="RDH11" s="30"/>
      <c r="RDP11" s="30"/>
      <c r="RDX11" s="30"/>
      <c r="REF11" s="30"/>
      <c r="REN11" s="30"/>
      <c r="REV11" s="30"/>
      <c r="RFD11" s="30"/>
      <c r="RFL11" s="30"/>
      <c r="RFT11" s="30"/>
      <c r="RGB11" s="30"/>
      <c r="RGJ11" s="30"/>
      <c r="RGR11" s="30"/>
      <c r="RGZ11" s="30"/>
      <c r="RHH11" s="30"/>
      <c r="RHP11" s="30"/>
      <c r="RHX11" s="30"/>
      <c r="RIF11" s="30"/>
      <c r="RIN11" s="30"/>
      <c r="RIV11" s="30"/>
      <c r="RJD11" s="30"/>
      <c r="RJL11" s="30"/>
      <c r="RJT11" s="30"/>
      <c r="RKB11" s="30"/>
      <c r="RKJ11" s="30"/>
      <c r="RKR11" s="30"/>
      <c r="RKZ11" s="30"/>
      <c r="RLH11" s="30"/>
      <c r="RLP11" s="30"/>
      <c r="RLX11" s="30"/>
      <c r="RMF11" s="30"/>
      <c r="RMN11" s="30"/>
      <c r="RMV11" s="30"/>
      <c r="RND11" s="30"/>
      <c r="RNL11" s="30"/>
      <c r="RNT11" s="30"/>
      <c r="ROB11" s="30"/>
      <c r="ROJ11" s="30"/>
      <c r="ROR11" s="30"/>
      <c r="ROZ11" s="30"/>
      <c r="RPH11" s="30"/>
      <c r="RPP11" s="30"/>
      <c r="RPX11" s="30"/>
      <c r="RQF11" s="30"/>
      <c r="RQN11" s="30"/>
      <c r="RQV11" s="30"/>
      <c r="RRD11" s="30"/>
      <c r="RRL11" s="30"/>
      <c r="RRT11" s="30"/>
      <c r="RSB11" s="30"/>
      <c r="RSJ11" s="30"/>
      <c r="RSR11" s="30"/>
      <c r="RSZ11" s="30"/>
      <c r="RTH11" s="30"/>
      <c r="RTP11" s="30"/>
      <c r="RTX11" s="30"/>
      <c r="RUF11" s="30"/>
      <c r="RUN11" s="30"/>
      <c r="RUV11" s="30"/>
      <c r="RVD11" s="30"/>
      <c r="RVL11" s="30"/>
      <c r="RVT11" s="30"/>
      <c r="RWB11" s="30"/>
      <c r="RWJ11" s="30"/>
      <c r="RWR11" s="30"/>
      <c r="RWZ11" s="30"/>
      <c r="RXH11" s="30"/>
      <c r="RXP11" s="30"/>
      <c r="RXX11" s="30"/>
      <c r="RYF11" s="30"/>
      <c r="RYN11" s="30"/>
      <c r="RYV11" s="30"/>
      <c r="RZD11" s="30"/>
      <c r="RZL11" s="30"/>
      <c r="RZT11" s="30"/>
      <c r="SAB11" s="30"/>
      <c r="SAJ11" s="30"/>
      <c r="SAR11" s="30"/>
      <c r="SAZ11" s="30"/>
      <c r="SBH11" s="30"/>
      <c r="SBP11" s="30"/>
      <c r="SBX11" s="30"/>
      <c r="SCF11" s="30"/>
      <c r="SCN11" s="30"/>
      <c r="SCV11" s="30"/>
      <c r="SDD11" s="30"/>
      <c r="SDL11" s="30"/>
      <c r="SDT11" s="30"/>
      <c r="SEB11" s="30"/>
      <c r="SEJ11" s="30"/>
      <c r="SER11" s="30"/>
      <c r="SEZ11" s="30"/>
      <c r="SFH11" s="30"/>
      <c r="SFP11" s="30"/>
      <c r="SFX11" s="30"/>
      <c r="SGF11" s="30"/>
      <c r="SGN11" s="30"/>
      <c r="SGV11" s="30"/>
      <c r="SHD11" s="30"/>
      <c r="SHL11" s="30"/>
      <c r="SHT11" s="30"/>
      <c r="SIB11" s="30"/>
      <c r="SIJ11" s="30"/>
      <c r="SIR11" s="30"/>
      <c r="SIZ11" s="30"/>
      <c r="SJH11" s="30"/>
      <c r="SJP11" s="30"/>
      <c r="SJX11" s="30"/>
      <c r="SKF11" s="30"/>
      <c r="SKN11" s="30"/>
      <c r="SKV11" s="30"/>
      <c r="SLD11" s="30"/>
      <c r="SLL11" s="30"/>
      <c r="SLT11" s="30"/>
      <c r="SMB11" s="30"/>
      <c r="SMJ11" s="30"/>
      <c r="SMR11" s="30"/>
      <c r="SMZ11" s="30"/>
      <c r="SNH11" s="30"/>
      <c r="SNP11" s="30"/>
      <c r="SNX11" s="30"/>
      <c r="SOF11" s="30"/>
      <c r="SON11" s="30"/>
      <c r="SOV11" s="30"/>
      <c r="SPD11" s="30"/>
      <c r="SPL11" s="30"/>
      <c r="SPT11" s="30"/>
      <c r="SQB11" s="30"/>
      <c r="SQJ11" s="30"/>
      <c r="SQR11" s="30"/>
      <c r="SQZ11" s="30"/>
      <c r="SRH11" s="30"/>
      <c r="SRP11" s="30"/>
      <c r="SRX11" s="30"/>
      <c r="SSF11" s="30"/>
      <c r="SSN11" s="30"/>
      <c r="SSV11" s="30"/>
      <c r="STD11" s="30"/>
      <c r="STL11" s="30"/>
      <c r="STT11" s="30"/>
      <c r="SUB11" s="30"/>
      <c r="SUJ11" s="30"/>
      <c r="SUR11" s="30"/>
      <c r="SUZ11" s="30"/>
      <c r="SVH11" s="30"/>
      <c r="SVP11" s="30"/>
      <c r="SVX11" s="30"/>
      <c r="SWF11" s="30"/>
      <c r="SWN11" s="30"/>
      <c r="SWV11" s="30"/>
      <c r="SXD11" s="30"/>
      <c r="SXL11" s="30"/>
      <c r="SXT11" s="30"/>
      <c r="SYB11" s="30"/>
      <c r="SYJ11" s="30"/>
      <c r="SYR11" s="30"/>
      <c r="SYZ11" s="30"/>
      <c r="SZH11" s="30"/>
      <c r="SZP11" s="30"/>
      <c r="SZX11" s="30"/>
      <c r="TAF11" s="30"/>
      <c r="TAN11" s="30"/>
      <c r="TAV11" s="30"/>
      <c r="TBD11" s="30"/>
      <c r="TBL11" s="30"/>
      <c r="TBT11" s="30"/>
      <c r="TCB11" s="30"/>
      <c r="TCJ11" s="30"/>
      <c r="TCR11" s="30"/>
      <c r="TCZ11" s="30"/>
      <c r="TDH11" s="30"/>
      <c r="TDP11" s="30"/>
      <c r="TDX11" s="30"/>
      <c r="TEF11" s="30"/>
      <c r="TEN11" s="30"/>
      <c r="TEV11" s="30"/>
      <c r="TFD11" s="30"/>
      <c r="TFL11" s="30"/>
      <c r="TFT11" s="30"/>
      <c r="TGB11" s="30"/>
      <c r="TGJ11" s="30"/>
      <c r="TGR11" s="30"/>
      <c r="TGZ11" s="30"/>
      <c r="THH11" s="30"/>
      <c r="THP11" s="30"/>
      <c r="THX11" s="30"/>
      <c r="TIF11" s="30"/>
      <c r="TIN11" s="30"/>
      <c r="TIV11" s="30"/>
      <c r="TJD11" s="30"/>
      <c r="TJL11" s="30"/>
      <c r="TJT11" s="30"/>
      <c r="TKB11" s="30"/>
      <c r="TKJ11" s="30"/>
      <c r="TKR11" s="30"/>
      <c r="TKZ11" s="30"/>
      <c r="TLH11" s="30"/>
      <c r="TLP11" s="30"/>
      <c r="TLX11" s="30"/>
      <c r="TMF11" s="30"/>
      <c r="TMN11" s="30"/>
      <c r="TMV11" s="30"/>
      <c r="TND11" s="30"/>
      <c r="TNL11" s="30"/>
      <c r="TNT11" s="30"/>
      <c r="TOB11" s="30"/>
      <c r="TOJ11" s="30"/>
      <c r="TOR11" s="30"/>
      <c r="TOZ11" s="30"/>
      <c r="TPH11" s="30"/>
      <c r="TPP11" s="30"/>
      <c r="TPX11" s="30"/>
      <c r="TQF11" s="30"/>
      <c r="TQN11" s="30"/>
      <c r="TQV11" s="30"/>
      <c r="TRD11" s="30"/>
      <c r="TRL11" s="30"/>
      <c r="TRT11" s="30"/>
      <c r="TSB11" s="30"/>
      <c r="TSJ11" s="30"/>
      <c r="TSR11" s="30"/>
      <c r="TSZ11" s="30"/>
      <c r="TTH11" s="30"/>
      <c r="TTP11" s="30"/>
      <c r="TTX11" s="30"/>
      <c r="TUF11" s="30"/>
      <c r="TUN11" s="30"/>
      <c r="TUV11" s="30"/>
      <c r="TVD11" s="30"/>
      <c r="TVL11" s="30"/>
      <c r="TVT11" s="30"/>
      <c r="TWB11" s="30"/>
      <c r="TWJ11" s="30"/>
      <c r="TWR11" s="30"/>
      <c r="TWZ11" s="30"/>
      <c r="TXH11" s="30"/>
      <c r="TXP11" s="30"/>
      <c r="TXX11" s="30"/>
      <c r="TYF11" s="30"/>
      <c r="TYN11" s="30"/>
      <c r="TYV11" s="30"/>
      <c r="TZD11" s="30"/>
      <c r="TZL11" s="30"/>
      <c r="TZT11" s="30"/>
      <c r="UAB11" s="30"/>
      <c r="UAJ11" s="30"/>
      <c r="UAR11" s="30"/>
      <c r="UAZ11" s="30"/>
      <c r="UBH11" s="30"/>
      <c r="UBP11" s="30"/>
      <c r="UBX11" s="30"/>
      <c r="UCF11" s="30"/>
      <c r="UCN11" s="30"/>
      <c r="UCV11" s="30"/>
      <c r="UDD11" s="30"/>
      <c r="UDL11" s="30"/>
      <c r="UDT11" s="30"/>
      <c r="UEB11" s="30"/>
      <c r="UEJ11" s="30"/>
      <c r="UER11" s="30"/>
      <c r="UEZ11" s="30"/>
      <c r="UFH11" s="30"/>
      <c r="UFP11" s="30"/>
      <c r="UFX11" s="30"/>
      <c r="UGF11" s="30"/>
      <c r="UGN11" s="30"/>
      <c r="UGV11" s="30"/>
      <c r="UHD11" s="30"/>
      <c r="UHL11" s="30"/>
      <c r="UHT11" s="30"/>
      <c r="UIB11" s="30"/>
      <c r="UIJ11" s="30"/>
      <c r="UIR11" s="30"/>
      <c r="UIZ11" s="30"/>
      <c r="UJH11" s="30"/>
      <c r="UJP11" s="30"/>
      <c r="UJX11" s="30"/>
      <c r="UKF11" s="30"/>
      <c r="UKN11" s="30"/>
      <c r="UKV11" s="30"/>
      <c r="ULD11" s="30"/>
      <c r="ULL11" s="30"/>
      <c r="ULT11" s="30"/>
      <c r="UMB11" s="30"/>
      <c r="UMJ11" s="30"/>
      <c r="UMR11" s="30"/>
      <c r="UMZ11" s="30"/>
      <c r="UNH11" s="30"/>
      <c r="UNP11" s="30"/>
      <c r="UNX11" s="30"/>
      <c r="UOF11" s="30"/>
      <c r="UON11" s="30"/>
      <c r="UOV11" s="30"/>
      <c r="UPD11" s="30"/>
      <c r="UPL11" s="30"/>
      <c r="UPT11" s="30"/>
      <c r="UQB11" s="30"/>
      <c r="UQJ11" s="30"/>
      <c r="UQR11" s="30"/>
      <c r="UQZ11" s="30"/>
      <c r="URH11" s="30"/>
      <c r="URP11" s="30"/>
      <c r="URX11" s="30"/>
      <c r="USF11" s="30"/>
      <c r="USN11" s="30"/>
      <c r="USV11" s="30"/>
      <c r="UTD11" s="30"/>
      <c r="UTL11" s="30"/>
      <c r="UTT11" s="30"/>
      <c r="UUB11" s="30"/>
      <c r="UUJ11" s="30"/>
      <c r="UUR11" s="30"/>
      <c r="UUZ11" s="30"/>
      <c r="UVH11" s="30"/>
      <c r="UVP11" s="30"/>
      <c r="UVX11" s="30"/>
      <c r="UWF11" s="30"/>
      <c r="UWN11" s="30"/>
      <c r="UWV11" s="30"/>
      <c r="UXD11" s="30"/>
      <c r="UXL11" s="30"/>
      <c r="UXT11" s="30"/>
      <c r="UYB11" s="30"/>
      <c r="UYJ11" s="30"/>
      <c r="UYR11" s="30"/>
      <c r="UYZ11" s="30"/>
      <c r="UZH11" s="30"/>
      <c r="UZP11" s="30"/>
      <c r="UZX11" s="30"/>
      <c r="VAF11" s="30"/>
      <c r="VAN11" s="30"/>
      <c r="VAV11" s="30"/>
      <c r="VBD11" s="30"/>
      <c r="VBL11" s="30"/>
      <c r="VBT11" s="30"/>
      <c r="VCB11" s="30"/>
      <c r="VCJ11" s="30"/>
      <c r="VCR11" s="30"/>
      <c r="VCZ11" s="30"/>
      <c r="VDH11" s="30"/>
      <c r="VDP11" s="30"/>
      <c r="VDX11" s="30"/>
      <c r="VEF11" s="30"/>
      <c r="VEN11" s="30"/>
      <c r="VEV11" s="30"/>
      <c r="VFD11" s="30"/>
      <c r="VFL11" s="30"/>
      <c r="VFT11" s="30"/>
      <c r="VGB11" s="30"/>
      <c r="VGJ11" s="30"/>
      <c r="VGR11" s="30"/>
      <c r="VGZ11" s="30"/>
      <c r="VHH11" s="30"/>
      <c r="VHP11" s="30"/>
      <c r="VHX11" s="30"/>
      <c r="VIF11" s="30"/>
      <c r="VIN11" s="30"/>
      <c r="VIV11" s="30"/>
      <c r="VJD11" s="30"/>
      <c r="VJL11" s="30"/>
      <c r="VJT11" s="30"/>
      <c r="VKB11" s="30"/>
      <c r="VKJ11" s="30"/>
      <c r="VKR11" s="30"/>
      <c r="VKZ11" s="30"/>
      <c r="VLH11" s="30"/>
      <c r="VLP11" s="30"/>
      <c r="VLX11" s="30"/>
      <c r="VMF11" s="30"/>
      <c r="VMN11" s="30"/>
      <c r="VMV11" s="30"/>
      <c r="VND11" s="30"/>
      <c r="VNL11" s="30"/>
      <c r="VNT11" s="30"/>
      <c r="VOB11" s="30"/>
      <c r="VOJ11" s="30"/>
      <c r="VOR11" s="30"/>
      <c r="VOZ11" s="30"/>
      <c r="VPH11" s="30"/>
      <c r="VPP11" s="30"/>
      <c r="VPX11" s="30"/>
      <c r="VQF11" s="30"/>
      <c r="VQN11" s="30"/>
      <c r="VQV11" s="30"/>
      <c r="VRD11" s="30"/>
      <c r="VRL11" s="30"/>
      <c r="VRT11" s="30"/>
      <c r="VSB11" s="30"/>
      <c r="VSJ11" s="30"/>
      <c r="VSR11" s="30"/>
      <c r="VSZ11" s="30"/>
      <c r="VTH11" s="30"/>
      <c r="VTP11" s="30"/>
      <c r="VTX11" s="30"/>
      <c r="VUF11" s="30"/>
      <c r="VUN11" s="30"/>
      <c r="VUV11" s="30"/>
      <c r="VVD11" s="30"/>
      <c r="VVL11" s="30"/>
      <c r="VVT11" s="30"/>
      <c r="VWB11" s="30"/>
      <c r="VWJ11" s="30"/>
      <c r="VWR11" s="30"/>
      <c r="VWZ11" s="30"/>
      <c r="VXH11" s="30"/>
      <c r="VXP11" s="30"/>
      <c r="VXX11" s="30"/>
      <c r="VYF11" s="30"/>
      <c r="VYN11" s="30"/>
      <c r="VYV11" s="30"/>
      <c r="VZD11" s="30"/>
      <c r="VZL11" s="30"/>
      <c r="VZT11" s="30"/>
      <c r="WAB11" s="30"/>
      <c r="WAJ11" s="30"/>
      <c r="WAR11" s="30"/>
      <c r="WAZ11" s="30"/>
      <c r="WBH11" s="30"/>
      <c r="WBP11" s="30"/>
      <c r="WBX11" s="30"/>
      <c r="WCF11" s="30"/>
      <c r="WCN11" s="30"/>
      <c r="WCV11" s="30"/>
      <c r="WDD11" s="30"/>
      <c r="WDL11" s="30"/>
      <c r="WDT11" s="30"/>
      <c r="WEB11" s="30"/>
      <c r="WEJ11" s="30"/>
      <c r="WER11" s="30"/>
      <c r="WEZ11" s="30"/>
      <c r="WFH11" s="30"/>
      <c r="WFP11" s="30"/>
      <c r="WFX11" s="30"/>
      <c r="WGF11" s="30"/>
      <c r="WGN11" s="30"/>
      <c r="WGV11" s="30"/>
      <c r="WHD11" s="30"/>
      <c r="WHL11" s="30"/>
      <c r="WHT11" s="30"/>
      <c r="WIB11" s="30"/>
      <c r="WIJ11" s="30"/>
      <c r="WIR11" s="30"/>
      <c r="WIZ11" s="30"/>
      <c r="WJH11" s="30"/>
      <c r="WJP11" s="30"/>
      <c r="WJX11" s="30"/>
      <c r="WKF11" s="30"/>
      <c r="WKN11" s="30"/>
      <c r="WKV11" s="30"/>
      <c r="WLD11" s="30"/>
      <c r="WLL11" s="30"/>
      <c r="WLT11" s="30"/>
      <c r="WMB11" s="30"/>
      <c r="WMJ11" s="30"/>
      <c r="WMR11" s="30"/>
      <c r="WMZ11" s="30"/>
      <c r="WNH11" s="30"/>
      <c r="WNP11" s="30"/>
      <c r="WNX11" s="30"/>
      <c r="WOF11" s="30"/>
      <c r="WON11" s="30"/>
      <c r="WOV11" s="30"/>
      <c r="WPD11" s="30"/>
      <c r="WPL11" s="30"/>
      <c r="WPT11" s="30"/>
      <c r="WQB11" s="30"/>
      <c r="WQJ11" s="30"/>
      <c r="WQR11" s="30"/>
      <c r="WQZ11" s="30"/>
      <c r="WRH11" s="30"/>
      <c r="WRP11" s="30"/>
      <c r="WRX11" s="30"/>
      <c r="WSF11" s="30"/>
      <c r="WSN11" s="30"/>
      <c r="WSV11" s="30"/>
      <c r="WTD11" s="30"/>
      <c r="WTL11" s="30"/>
      <c r="WTT11" s="30"/>
      <c r="WUB11" s="30"/>
      <c r="WUJ11" s="30"/>
      <c r="WUR11" s="30"/>
      <c r="WUZ11" s="30"/>
      <c r="WVH11" s="30"/>
      <c r="WVP11" s="30"/>
      <c r="WVX11" s="30"/>
      <c r="WWF11" s="30"/>
      <c r="WWN11" s="30"/>
      <c r="WWV11" s="30"/>
      <c r="WXD11" s="30"/>
      <c r="WXL11" s="30"/>
      <c r="WXT11" s="30"/>
      <c r="WYB11" s="30"/>
      <c r="WYJ11" s="30"/>
      <c r="WYR11" s="30"/>
      <c r="WYZ11" s="30"/>
      <c r="WZH11" s="30"/>
      <c r="WZP11" s="30"/>
      <c r="WZX11" s="30"/>
      <c r="XAF11" s="30"/>
      <c r="XAN11" s="30"/>
      <c r="XAV11" s="30"/>
      <c r="XBD11" s="30"/>
      <c r="XBL11" s="30"/>
      <c r="XBT11" s="30"/>
      <c r="XCB11" s="30"/>
      <c r="XCJ11" s="30"/>
      <c r="XCR11" s="30"/>
      <c r="XCZ11" s="30"/>
      <c r="XDH11" s="30"/>
      <c r="XDP11" s="30"/>
      <c r="XDX11" s="30"/>
      <c r="XEF11" s="30"/>
      <c r="XEN11" s="30"/>
      <c r="XEV11" s="30"/>
      <c r="XFD11" s="30"/>
    </row>
    <row r="12" spans="1:1024 1032:2048 2056:3072 3080:4096 4104:5120 5128:6144 6152:7168 7176:8192 8200:9216 9224:10240 10248:11264 11272:12288 12296:13312 13320:14336 14344:15360 15368:16384" s="8" customFormat="1" x14ac:dyDescent="0.3">
      <c r="A12" s="8" t="s">
        <v>89</v>
      </c>
      <c r="H12" s="9">
        <v>95</v>
      </c>
      <c r="P12" s="9"/>
      <c r="X12" s="9"/>
      <c r="AF12" s="9"/>
      <c r="AN12" s="9"/>
      <c r="AV12" s="9"/>
      <c r="BD12" s="9"/>
      <c r="BL12" s="9"/>
      <c r="BT12" s="9"/>
      <c r="CB12" s="9"/>
      <c r="CJ12" s="9"/>
      <c r="CR12" s="9"/>
      <c r="CZ12" s="9"/>
      <c r="DH12" s="9"/>
      <c r="DP12" s="9"/>
      <c r="DX12" s="9"/>
      <c r="EF12" s="9"/>
      <c r="EN12" s="9"/>
      <c r="EV12" s="9"/>
      <c r="FD12" s="9"/>
      <c r="FL12" s="9"/>
      <c r="FT12" s="9"/>
      <c r="GB12" s="9"/>
      <c r="GJ12" s="9"/>
      <c r="GR12" s="9"/>
      <c r="GZ12" s="9"/>
      <c r="HH12" s="9"/>
      <c r="HP12" s="9"/>
      <c r="HX12" s="9"/>
      <c r="IF12" s="9"/>
      <c r="IN12" s="9"/>
      <c r="IV12" s="9"/>
      <c r="JD12" s="9"/>
      <c r="JL12" s="9"/>
      <c r="JT12" s="9"/>
      <c r="KB12" s="9"/>
      <c r="KJ12" s="9"/>
      <c r="KR12" s="9"/>
      <c r="KZ12" s="9"/>
      <c r="LH12" s="9"/>
      <c r="LP12" s="9"/>
      <c r="LX12" s="9"/>
      <c r="MF12" s="9"/>
      <c r="MN12" s="9"/>
      <c r="MV12" s="9"/>
      <c r="ND12" s="9"/>
      <c r="NL12" s="9"/>
      <c r="NT12" s="9"/>
      <c r="OB12" s="9"/>
      <c r="OJ12" s="9"/>
      <c r="OR12" s="9"/>
      <c r="OZ12" s="9"/>
      <c r="PH12" s="9"/>
      <c r="PP12" s="9"/>
      <c r="PX12" s="9"/>
      <c r="QF12" s="9"/>
      <c r="QN12" s="9"/>
      <c r="QV12" s="9"/>
      <c r="RD12" s="9"/>
      <c r="RL12" s="9"/>
      <c r="RT12" s="9"/>
      <c r="SB12" s="9"/>
      <c r="SJ12" s="9"/>
      <c r="SR12" s="9"/>
      <c r="SZ12" s="9"/>
      <c r="TH12" s="9"/>
      <c r="TP12" s="9"/>
      <c r="TX12" s="9"/>
      <c r="UF12" s="9"/>
      <c r="UN12" s="9"/>
      <c r="UV12" s="9"/>
      <c r="VD12" s="9"/>
      <c r="VL12" s="9"/>
      <c r="VT12" s="9"/>
      <c r="WB12" s="9"/>
      <c r="WJ12" s="9"/>
      <c r="WR12" s="9"/>
      <c r="WZ12" s="9"/>
      <c r="XH12" s="9"/>
      <c r="XP12" s="9"/>
      <c r="XX12" s="9"/>
      <c r="YF12" s="9"/>
      <c r="YN12" s="9"/>
      <c r="YV12" s="9"/>
      <c r="ZD12" s="9"/>
      <c r="ZL12" s="9"/>
      <c r="ZT12" s="9"/>
      <c r="AAB12" s="9"/>
      <c r="AAJ12" s="9"/>
      <c r="AAR12" s="9"/>
      <c r="AAZ12" s="9"/>
      <c r="ABH12" s="9"/>
      <c r="ABP12" s="9"/>
      <c r="ABX12" s="9"/>
      <c r="ACF12" s="9"/>
      <c r="ACN12" s="9"/>
      <c r="ACV12" s="9"/>
      <c r="ADD12" s="9"/>
      <c r="ADL12" s="9"/>
      <c r="ADT12" s="9"/>
      <c r="AEB12" s="9"/>
      <c r="AEJ12" s="9"/>
      <c r="AER12" s="9"/>
      <c r="AEZ12" s="9"/>
      <c r="AFH12" s="9"/>
      <c r="AFP12" s="9"/>
      <c r="AFX12" s="9"/>
      <c r="AGF12" s="9"/>
      <c r="AGN12" s="9"/>
      <c r="AGV12" s="9"/>
      <c r="AHD12" s="9"/>
      <c r="AHL12" s="9"/>
      <c r="AHT12" s="9"/>
      <c r="AIB12" s="9"/>
      <c r="AIJ12" s="9"/>
      <c r="AIR12" s="9"/>
      <c r="AIZ12" s="9"/>
      <c r="AJH12" s="9"/>
      <c r="AJP12" s="9"/>
      <c r="AJX12" s="9"/>
      <c r="AKF12" s="9"/>
      <c r="AKN12" s="9"/>
      <c r="AKV12" s="9"/>
      <c r="ALD12" s="9"/>
      <c r="ALL12" s="9"/>
      <c r="ALT12" s="9"/>
      <c r="AMB12" s="9"/>
      <c r="AMJ12" s="9"/>
      <c r="AMR12" s="9"/>
      <c r="AMZ12" s="9"/>
      <c r="ANH12" s="9"/>
      <c r="ANP12" s="9"/>
      <c r="ANX12" s="9"/>
      <c r="AOF12" s="9"/>
      <c r="AON12" s="9"/>
      <c r="AOV12" s="9"/>
      <c r="APD12" s="9"/>
      <c r="APL12" s="9"/>
      <c r="APT12" s="9"/>
      <c r="AQB12" s="9"/>
      <c r="AQJ12" s="9"/>
      <c r="AQR12" s="9"/>
      <c r="AQZ12" s="9"/>
      <c r="ARH12" s="9"/>
      <c r="ARP12" s="9"/>
      <c r="ARX12" s="9"/>
      <c r="ASF12" s="9"/>
      <c r="ASN12" s="9"/>
      <c r="ASV12" s="9"/>
      <c r="ATD12" s="9"/>
      <c r="ATL12" s="9"/>
      <c r="ATT12" s="9"/>
      <c r="AUB12" s="9"/>
      <c r="AUJ12" s="9"/>
      <c r="AUR12" s="9"/>
      <c r="AUZ12" s="9"/>
      <c r="AVH12" s="9"/>
      <c r="AVP12" s="9"/>
      <c r="AVX12" s="9"/>
      <c r="AWF12" s="9"/>
      <c r="AWN12" s="9"/>
      <c r="AWV12" s="9"/>
      <c r="AXD12" s="9"/>
      <c r="AXL12" s="9"/>
      <c r="AXT12" s="9"/>
      <c r="AYB12" s="9"/>
      <c r="AYJ12" s="9"/>
      <c r="AYR12" s="9"/>
      <c r="AYZ12" s="9"/>
      <c r="AZH12" s="9"/>
      <c r="AZP12" s="9"/>
      <c r="AZX12" s="9"/>
      <c r="BAF12" s="9"/>
      <c r="BAN12" s="9"/>
      <c r="BAV12" s="9"/>
      <c r="BBD12" s="9"/>
      <c r="BBL12" s="9"/>
      <c r="BBT12" s="9"/>
      <c r="BCB12" s="9"/>
      <c r="BCJ12" s="9"/>
      <c r="BCR12" s="9"/>
      <c r="BCZ12" s="9"/>
      <c r="BDH12" s="9"/>
      <c r="BDP12" s="9"/>
      <c r="BDX12" s="9"/>
      <c r="BEF12" s="9"/>
      <c r="BEN12" s="9"/>
      <c r="BEV12" s="9"/>
      <c r="BFD12" s="9"/>
      <c r="BFL12" s="9"/>
      <c r="BFT12" s="9"/>
      <c r="BGB12" s="9"/>
      <c r="BGJ12" s="9"/>
      <c r="BGR12" s="9"/>
      <c r="BGZ12" s="9"/>
      <c r="BHH12" s="9"/>
      <c r="BHP12" s="9"/>
      <c r="BHX12" s="9"/>
      <c r="BIF12" s="9"/>
      <c r="BIN12" s="9"/>
      <c r="BIV12" s="9"/>
      <c r="BJD12" s="9"/>
      <c r="BJL12" s="9"/>
      <c r="BJT12" s="9"/>
      <c r="BKB12" s="9"/>
      <c r="BKJ12" s="9"/>
      <c r="BKR12" s="9"/>
      <c r="BKZ12" s="9"/>
      <c r="BLH12" s="9"/>
      <c r="BLP12" s="9"/>
      <c r="BLX12" s="9"/>
      <c r="BMF12" s="9"/>
      <c r="BMN12" s="9"/>
      <c r="BMV12" s="9"/>
      <c r="BND12" s="9"/>
      <c r="BNL12" s="9"/>
      <c r="BNT12" s="9"/>
      <c r="BOB12" s="9"/>
      <c r="BOJ12" s="9"/>
      <c r="BOR12" s="9"/>
      <c r="BOZ12" s="9"/>
      <c r="BPH12" s="9"/>
      <c r="BPP12" s="9"/>
      <c r="BPX12" s="9"/>
      <c r="BQF12" s="9"/>
      <c r="BQN12" s="9"/>
      <c r="BQV12" s="9"/>
      <c r="BRD12" s="9"/>
      <c r="BRL12" s="9"/>
      <c r="BRT12" s="9"/>
      <c r="BSB12" s="9"/>
      <c r="BSJ12" s="9"/>
      <c r="BSR12" s="9"/>
      <c r="BSZ12" s="9"/>
      <c r="BTH12" s="9"/>
      <c r="BTP12" s="9"/>
      <c r="BTX12" s="9"/>
      <c r="BUF12" s="9"/>
      <c r="BUN12" s="9"/>
      <c r="BUV12" s="9"/>
      <c r="BVD12" s="9"/>
      <c r="BVL12" s="9"/>
      <c r="BVT12" s="9"/>
      <c r="BWB12" s="9"/>
      <c r="BWJ12" s="9"/>
      <c r="BWR12" s="9"/>
      <c r="BWZ12" s="9"/>
      <c r="BXH12" s="9"/>
      <c r="BXP12" s="9"/>
      <c r="BXX12" s="9"/>
      <c r="BYF12" s="9"/>
      <c r="BYN12" s="9"/>
      <c r="BYV12" s="9"/>
      <c r="BZD12" s="9"/>
      <c r="BZL12" s="9"/>
      <c r="BZT12" s="9"/>
      <c r="CAB12" s="9"/>
      <c r="CAJ12" s="9"/>
      <c r="CAR12" s="9"/>
      <c r="CAZ12" s="9"/>
      <c r="CBH12" s="9"/>
      <c r="CBP12" s="9"/>
      <c r="CBX12" s="9"/>
      <c r="CCF12" s="9"/>
      <c r="CCN12" s="9"/>
      <c r="CCV12" s="9"/>
      <c r="CDD12" s="9"/>
      <c r="CDL12" s="9"/>
      <c r="CDT12" s="9"/>
      <c r="CEB12" s="9"/>
      <c r="CEJ12" s="9"/>
      <c r="CER12" s="9"/>
      <c r="CEZ12" s="9"/>
      <c r="CFH12" s="9"/>
      <c r="CFP12" s="9"/>
      <c r="CFX12" s="9"/>
      <c r="CGF12" s="9"/>
      <c r="CGN12" s="9"/>
      <c r="CGV12" s="9"/>
      <c r="CHD12" s="9"/>
      <c r="CHL12" s="9"/>
      <c r="CHT12" s="9"/>
      <c r="CIB12" s="9"/>
      <c r="CIJ12" s="9"/>
      <c r="CIR12" s="9"/>
      <c r="CIZ12" s="9"/>
      <c r="CJH12" s="9"/>
      <c r="CJP12" s="9"/>
      <c r="CJX12" s="9"/>
      <c r="CKF12" s="9"/>
      <c r="CKN12" s="9"/>
      <c r="CKV12" s="9"/>
      <c r="CLD12" s="9"/>
      <c r="CLL12" s="9"/>
      <c r="CLT12" s="9"/>
      <c r="CMB12" s="9"/>
      <c r="CMJ12" s="9"/>
      <c r="CMR12" s="9"/>
      <c r="CMZ12" s="9"/>
      <c r="CNH12" s="9"/>
      <c r="CNP12" s="9"/>
      <c r="CNX12" s="9"/>
      <c r="COF12" s="9"/>
      <c r="CON12" s="9"/>
      <c r="COV12" s="9"/>
      <c r="CPD12" s="9"/>
      <c r="CPL12" s="9"/>
      <c r="CPT12" s="9"/>
      <c r="CQB12" s="9"/>
      <c r="CQJ12" s="9"/>
      <c r="CQR12" s="9"/>
      <c r="CQZ12" s="9"/>
      <c r="CRH12" s="9"/>
      <c r="CRP12" s="9"/>
      <c r="CRX12" s="9"/>
      <c r="CSF12" s="9"/>
      <c r="CSN12" s="9"/>
      <c r="CSV12" s="9"/>
      <c r="CTD12" s="9"/>
      <c r="CTL12" s="9"/>
      <c r="CTT12" s="9"/>
      <c r="CUB12" s="9"/>
      <c r="CUJ12" s="9"/>
      <c r="CUR12" s="9"/>
      <c r="CUZ12" s="9"/>
      <c r="CVH12" s="9"/>
      <c r="CVP12" s="9"/>
      <c r="CVX12" s="9"/>
      <c r="CWF12" s="9"/>
      <c r="CWN12" s="9"/>
      <c r="CWV12" s="9"/>
      <c r="CXD12" s="9"/>
      <c r="CXL12" s="9"/>
      <c r="CXT12" s="9"/>
      <c r="CYB12" s="9"/>
      <c r="CYJ12" s="9"/>
      <c r="CYR12" s="9"/>
      <c r="CYZ12" s="9"/>
      <c r="CZH12" s="9"/>
      <c r="CZP12" s="9"/>
      <c r="CZX12" s="9"/>
      <c r="DAF12" s="9"/>
      <c r="DAN12" s="9"/>
      <c r="DAV12" s="9"/>
      <c r="DBD12" s="9"/>
      <c r="DBL12" s="9"/>
      <c r="DBT12" s="9"/>
      <c r="DCB12" s="9"/>
      <c r="DCJ12" s="9"/>
      <c r="DCR12" s="9"/>
      <c r="DCZ12" s="9"/>
      <c r="DDH12" s="9"/>
      <c r="DDP12" s="9"/>
      <c r="DDX12" s="9"/>
      <c r="DEF12" s="9"/>
      <c r="DEN12" s="9"/>
      <c r="DEV12" s="9"/>
      <c r="DFD12" s="9"/>
      <c r="DFL12" s="9"/>
      <c r="DFT12" s="9"/>
      <c r="DGB12" s="9"/>
      <c r="DGJ12" s="9"/>
      <c r="DGR12" s="9"/>
      <c r="DGZ12" s="9"/>
      <c r="DHH12" s="9"/>
      <c r="DHP12" s="9"/>
      <c r="DHX12" s="9"/>
      <c r="DIF12" s="9"/>
      <c r="DIN12" s="9"/>
      <c r="DIV12" s="9"/>
      <c r="DJD12" s="9"/>
      <c r="DJL12" s="9"/>
      <c r="DJT12" s="9"/>
      <c r="DKB12" s="9"/>
      <c r="DKJ12" s="9"/>
      <c r="DKR12" s="9"/>
      <c r="DKZ12" s="9"/>
      <c r="DLH12" s="9"/>
      <c r="DLP12" s="9"/>
      <c r="DLX12" s="9"/>
      <c r="DMF12" s="9"/>
      <c r="DMN12" s="9"/>
      <c r="DMV12" s="9"/>
      <c r="DND12" s="9"/>
      <c r="DNL12" s="9"/>
      <c r="DNT12" s="9"/>
      <c r="DOB12" s="9"/>
      <c r="DOJ12" s="9"/>
      <c r="DOR12" s="9"/>
      <c r="DOZ12" s="9"/>
      <c r="DPH12" s="9"/>
      <c r="DPP12" s="9"/>
      <c r="DPX12" s="9"/>
      <c r="DQF12" s="9"/>
      <c r="DQN12" s="9"/>
      <c r="DQV12" s="9"/>
      <c r="DRD12" s="9"/>
      <c r="DRL12" s="9"/>
      <c r="DRT12" s="9"/>
      <c r="DSB12" s="9"/>
      <c r="DSJ12" s="9"/>
      <c r="DSR12" s="9"/>
      <c r="DSZ12" s="9"/>
      <c r="DTH12" s="9"/>
      <c r="DTP12" s="9"/>
      <c r="DTX12" s="9"/>
      <c r="DUF12" s="9"/>
      <c r="DUN12" s="9"/>
      <c r="DUV12" s="9"/>
      <c r="DVD12" s="9"/>
      <c r="DVL12" s="9"/>
      <c r="DVT12" s="9"/>
      <c r="DWB12" s="9"/>
      <c r="DWJ12" s="9"/>
      <c r="DWR12" s="9"/>
      <c r="DWZ12" s="9"/>
      <c r="DXH12" s="9"/>
      <c r="DXP12" s="9"/>
      <c r="DXX12" s="9"/>
      <c r="DYF12" s="9"/>
      <c r="DYN12" s="9"/>
      <c r="DYV12" s="9"/>
      <c r="DZD12" s="9"/>
      <c r="DZL12" s="9"/>
      <c r="DZT12" s="9"/>
      <c r="EAB12" s="9"/>
      <c r="EAJ12" s="9"/>
      <c r="EAR12" s="9"/>
      <c r="EAZ12" s="9"/>
      <c r="EBH12" s="9"/>
      <c r="EBP12" s="9"/>
      <c r="EBX12" s="9"/>
      <c r="ECF12" s="9"/>
      <c r="ECN12" s="9"/>
      <c r="ECV12" s="9"/>
      <c r="EDD12" s="9"/>
      <c r="EDL12" s="9"/>
      <c r="EDT12" s="9"/>
      <c r="EEB12" s="9"/>
      <c r="EEJ12" s="9"/>
      <c r="EER12" s="9"/>
      <c r="EEZ12" s="9"/>
      <c r="EFH12" s="9"/>
      <c r="EFP12" s="9"/>
      <c r="EFX12" s="9"/>
      <c r="EGF12" s="9"/>
      <c r="EGN12" s="9"/>
      <c r="EGV12" s="9"/>
      <c r="EHD12" s="9"/>
      <c r="EHL12" s="9"/>
      <c r="EHT12" s="9"/>
      <c r="EIB12" s="9"/>
      <c r="EIJ12" s="9"/>
      <c r="EIR12" s="9"/>
      <c r="EIZ12" s="9"/>
      <c r="EJH12" s="9"/>
      <c r="EJP12" s="9"/>
      <c r="EJX12" s="9"/>
      <c r="EKF12" s="9"/>
      <c r="EKN12" s="9"/>
      <c r="EKV12" s="9"/>
      <c r="ELD12" s="9"/>
      <c r="ELL12" s="9"/>
      <c r="ELT12" s="9"/>
      <c r="EMB12" s="9"/>
      <c r="EMJ12" s="9"/>
      <c r="EMR12" s="9"/>
      <c r="EMZ12" s="9"/>
      <c r="ENH12" s="9"/>
      <c r="ENP12" s="9"/>
      <c r="ENX12" s="9"/>
      <c r="EOF12" s="9"/>
      <c r="EON12" s="9"/>
      <c r="EOV12" s="9"/>
      <c r="EPD12" s="9"/>
      <c r="EPL12" s="9"/>
      <c r="EPT12" s="9"/>
      <c r="EQB12" s="9"/>
      <c r="EQJ12" s="9"/>
      <c r="EQR12" s="9"/>
      <c r="EQZ12" s="9"/>
      <c r="ERH12" s="9"/>
      <c r="ERP12" s="9"/>
      <c r="ERX12" s="9"/>
      <c r="ESF12" s="9"/>
      <c r="ESN12" s="9"/>
      <c r="ESV12" s="9"/>
      <c r="ETD12" s="9"/>
      <c r="ETL12" s="9"/>
      <c r="ETT12" s="9"/>
      <c r="EUB12" s="9"/>
      <c r="EUJ12" s="9"/>
      <c r="EUR12" s="9"/>
      <c r="EUZ12" s="9"/>
      <c r="EVH12" s="9"/>
      <c r="EVP12" s="9"/>
      <c r="EVX12" s="9"/>
      <c r="EWF12" s="9"/>
      <c r="EWN12" s="9"/>
      <c r="EWV12" s="9"/>
      <c r="EXD12" s="9"/>
      <c r="EXL12" s="9"/>
      <c r="EXT12" s="9"/>
      <c r="EYB12" s="9"/>
      <c r="EYJ12" s="9"/>
      <c r="EYR12" s="9"/>
      <c r="EYZ12" s="9"/>
      <c r="EZH12" s="9"/>
      <c r="EZP12" s="9"/>
      <c r="EZX12" s="9"/>
      <c r="FAF12" s="9"/>
      <c r="FAN12" s="9"/>
      <c r="FAV12" s="9"/>
      <c r="FBD12" s="9"/>
      <c r="FBL12" s="9"/>
      <c r="FBT12" s="9"/>
      <c r="FCB12" s="9"/>
      <c r="FCJ12" s="9"/>
      <c r="FCR12" s="9"/>
      <c r="FCZ12" s="9"/>
      <c r="FDH12" s="9"/>
      <c r="FDP12" s="9"/>
      <c r="FDX12" s="9"/>
      <c r="FEF12" s="9"/>
      <c r="FEN12" s="9"/>
      <c r="FEV12" s="9"/>
      <c r="FFD12" s="9"/>
      <c r="FFL12" s="9"/>
      <c r="FFT12" s="9"/>
      <c r="FGB12" s="9"/>
      <c r="FGJ12" s="9"/>
      <c r="FGR12" s="9"/>
      <c r="FGZ12" s="9"/>
      <c r="FHH12" s="9"/>
      <c r="FHP12" s="9"/>
      <c r="FHX12" s="9"/>
      <c r="FIF12" s="9"/>
      <c r="FIN12" s="9"/>
      <c r="FIV12" s="9"/>
      <c r="FJD12" s="9"/>
      <c r="FJL12" s="9"/>
      <c r="FJT12" s="9"/>
      <c r="FKB12" s="9"/>
      <c r="FKJ12" s="9"/>
      <c r="FKR12" s="9"/>
      <c r="FKZ12" s="9"/>
      <c r="FLH12" s="9"/>
      <c r="FLP12" s="9"/>
      <c r="FLX12" s="9"/>
      <c r="FMF12" s="9"/>
      <c r="FMN12" s="9"/>
      <c r="FMV12" s="9"/>
      <c r="FND12" s="9"/>
      <c r="FNL12" s="9"/>
      <c r="FNT12" s="9"/>
      <c r="FOB12" s="9"/>
      <c r="FOJ12" s="9"/>
      <c r="FOR12" s="9"/>
      <c r="FOZ12" s="9"/>
      <c r="FPH12" s="9"/>
      <c r="FPP12" s="9"/>
      <c r="FPX12" s="9"/>
      <c r="FQF12" s="9"/>
      <c r="FQN12" s="9"/>
      <c r="FQV12" s="9"/>
      <c r="FRD12" s="9"/>
      <c r="FRL12" s="9"/>
      <c r="FRT12" s="9"/>
      <c r="FSB12" s="9"/>
      <c r="FSJ12" s="9"/>
      <c r="FSR12" s="9"/>
      <c r="FSZ12" s="9"/>
      <c r="FTH12" s="9"/>
      <c r="FTP12" s="9"/>
      <c r="FTX12" s="9"/>
      <c r="FUF12" s="9"/>
      <c r="FUN12" s="9"/>
      <c r="FUV12" s="9"/>
      <c r="FVD12" s="9"/>
      <c r="FVL12" s="9"/>
      <c r="FVT12" s="9"/>
      <c r="FWB12" s="9"/>
      <c r="FWJ12" s="9"/>
      <c r="FWR12" s="9"/>
      <c r="FWZ12" s="9"/>
      <c r="FXH12" s="9"/>
      <c r="FXP12" s="9"/>
      <c r="FXX12" s="9"/>
      <c r="FYF12" s="9"/>
      <c r="FYN12" s="9"/>
      <c r="FYV12" s="9"/>
      <c r="FZD12" s="9"/>
      <c r="FZL12" s="9"/>
      <c r="FZT12" s="9"/>
      <c r="GAB12" s="9"/>
      <c r="GAJ12" s="9"/>
      <c r="GAR12" s="9"/>
      <c r="GAZ12" s="9"/>
      <c r="GBH12" s="9"/>
      <c r="GBP12" s="9"/>
      <c r="GBX12" s="9"/>
      <c r="GCF12" s="9"/>
      <c r="GCN12" s="9"/>
      <c r="GCV12" s="9"/>
      <c r="GDD12" s="9"/>
      <c r="GDL12" s="9"/>
      <c r="GDT12" s="9"/>
      <c r="GEB12" s="9"/>
      <c r="GEJ12" s="9"/>
      <c r="GER12" s="9"/>
      <c r="GEZ12" s="9"/>
      <c r="GFH12" s="9"/>
      <c r="GFP12" s="9"/>
      <c r="GFX12" s="9"/>
      <c r="GGF12" s="9"/>
      <c r="GGN12" s="9"/>
      <c r="GGV12" s="9"/>
      <c r="GHD12" s="9"/>
      <c r="GHL12" s="9"/>
      <c r="GHT12" s="9"/>
      <c r="GIB12" s="9"/>
      <c r="GIJ12" s="9"/>
      <c r="GIR12" s="9"/>
      <c r="GIZ12" s="9"/>
      <c r="GJH12" s="9"/>
      <c r="GJP12" s="9"/>
      <c r="GJX12" s="9"/>
      <c r="GKF12" s="9"/>
      <c r="GKN12" s="9"/>
      <c r="GKV12" s="9"/>
      <c r="GLD12" s="9"/>
      <c r="GLL12" s="9"/>
      <c r="GLT12" s="9"/>
      <c r="GMB12" s="9"/>
      <c r="GMJ12" s="9"/>
      <c r="GMR12" s="9"/>
      <c r="GMZ12" s="9"/>
      <c r="GNH12" s="9"/>
      <c r="GNP12" s="9"/>
      <c r="GNX12" s="9"/>
      <c r="GOF12" s="9"/>
      <c r="GON12" s="9"/>
      <c r="GOV12" s="9"/>
      <c r="GPD12" s="9"/>
      <c r="GPL12" s="9"/>
      <c r="GPT12" s="9"/>
      <c r="GQB12" s="9"/>
      <c r="GQJ12" s="9"/>
      <c r="GQR12" s="9"/>
      <c r="GQZ12" s="9"/>
      <c r="GRH12" s="9"/>
      <c r="GRP12" s="9"/>
      <c r="GRX12" s="9"/>
      <c r="GSF12" s="9"/>
      <c r="GSN12" s="9"/>
      <c r="GSV12" s="9"/>
      <c r="GTD12" s="9"/>
      <c r="GTL12" s="9"/>
      <c r="GTT12" s="9"/>
      <c r="GUB12" s="9"/>
      <c r="GUJ12" s="9"/>
      <c r="GUR12" s="9"/>
      <c r="GUZ12" s="9"/>
      <c r="GVH12" s="9"/>
      <c r="GVP12" s="9"/>
      <c r="GVX12" s="9"/>
      <c r="GWF12" s="9"/>
      <c r="GWN12" s="9"/>
      <c r="GWV12" s="9"/>
      <c r="GXD12" s="9"/>
      <c r="GXL12" s="9"/>
      <c r="GXT12" s="9"/>
      <c r="GYB12" s="9"/>
      <c r="GYJ12" s="9"/>
      <c r="GYR12" s="9"/>
      <c r="GYZ12" s="9"/>
      <c r="GZH12" s="9"/>
      <c r="GZP12" s="9"/>
      <c r="GZX12" s="9"/>
      <c r="HAF12" s="9"/>
      <c r="HAN12" s="9"/>
      <c r="HAV12" s="9"/>
      <c r="HBD12" s="9"/>
      <c r="HBL12" s="9"/>
      <c r="HBT12" s="9"/>
      <c r="HCB12" s="9"/>
      <c r="HCJ12" s="9"/>
      <c r="HCR12" s="9"/>
      <c r="HCZ12" s="9"/>
      <c r="HDH12" s="9"/>
      <c r="HDP12" s="9"/>
      <c r="HDX12" s="9"/>
      <c r="HEF12" s="9"/>
      <c r="HEN12" s="9"/>
      <c r="HEV12" s="9"/>
      <c r="HFD12" s="9"/>
      <c r="HFL12" s="9"/>
      <c r="HFT12" s="9"/>
      <c r="HGB12" s="9"/>
      <c r="HGJ12" s="9"/>
      <c r="HGR12" s="9"/>
      <c r="HGZ12" s="9"/>
      <c r="HHH12" s="9"/>
      <c r="HHP12" s="9"/>
      <c r="HHX12" s="9"/>
      <c r="HIF12" s="9"/>
      <c r="HIN12" s="9"/>
      <c r="HIV12" s="9"/>
      <c r="HJD12" s="9"/>
      <c r="HJL12" s="9"/>
      <c r="HJT12" s="9"/>
      <c r="HKB12" s="9"/>
      <c r="HKJ12" s="9"/>
      <c r="HKR12" s="9"/>
      <c r="HKZ12" s="9"/>
      <c r="HLH12" s="9"/>
      <c r="HLP12" s="9"/>
      <c r="HLX12" s="9"/>
      <c r="HMF12" s="9"/>
      <c r="HMN12" s="9"/>
      <c r="HMV12" s="9"/>
      <c r="HND12" s="9"/>
      <c r="HNL12" s="9"/>
      <c r="HNT12" s="9"/>
      <c r="HOB12" s="9"/>
      <c r="HOJ12" s="9"/>
      <c r="HOR12" s="9"/>
      <c r="HOZ12" s="9"/>
      <c r="HPH12" s="9"/>
      <c r="HPP12" s="9"/>
      <c r="HPX12" s="9"/>
      <c r="HQF12" s="9"/>
      <c r="HQN12" s="9"/>
      <c r="HQV12" s="9"/>
      <c r="HRD12" s="9"/>
      <c r="HRL12" s="9"/>
      <c r="HRT12" s="9"/>
      <c r="HSB12" s="9"/>
      <c r="HSJ12" s="9"/>
      <c r="HSR12" s="9"/>
      <c r="HSZ12" s="9"/>
      <c r="HTH12" s="9"/>
      <c r="HTP12" s="9"/>
      <c r="HTX12" s="9"/>
      <c r="HUF12" s="9"/>
      <c r="HUN12" s="9"/>
      <c r="HUV12" s="9"/>
      <c r="HVD12" s="9"/>
      <c r="HVL12" s="9"/>
      <c r="HVT12" s="9"/>
      <c r="HWB12" s="9"/>
      <c r="HWJ12" s="9"/>
      <c r="HWR12" s="9"/>
      <c r="HWZ12" s="9"/>
      <c r="HXH12" s="9"/>
      <c r="HXP12" s="9"/>
      <c r="HXX12" s="9"/>
      <c r="HYF12" s="9"/>
      <c r="HYN12" s="9"/>
      <c r="HYV12" s="9"/>
      <c r="HZD12" s="9"/>
      <c r="HZL12" s="9"/>
      <c r="HZT12" s="9"/>
      <c r="IAB12" s="9"/>
      <c r="IAJ12" s="9"/>
      <c r="IAR12" s="9"/>
      <c r="IAZ12" s="9"/>
      <c r="IBH12" s="9"/>
      <c r="IBP12" s="9"/>
      <c r="IBX12" s="9"/>
      <c r="ICF12" s="9"/>
      <c r="ICN12" s="9"/>
      <c r="ICV12" s="9"/>
      <c r="IDD12" s="9"/>
      <c r="IDL12" s="9"/>
      <c r="IDT12" s="9"/>
      <c r="IEB12" s="9"/>
      <c r="IEJ12" s="9"/>
      <c r="IER12" s="9"/>
      <c r="IEZ12" s="9"/>
      <c r="IFH12" s="9"/>
      <c r="IFP12" s="9"/>
      <c r="IFX12" s="9"/>
      <c r="IGF12" s="9"/>
      <c r="IGN12" s="9"/>
      <c r="IGV12" s="9"/>
      <c r="IHD12" s="9"/>
      <c r="IHL12" s="9"/>
      <c r="IHT12" s="9"/>
      <c r="IIB12" s="9"/>
      <c r="IIJ12" s="9"/>
      <c r="IIR12" s="9"/>
      <c r="IIZ12" s="9"/>
      <c r="IJH12" s="9"/>
      <c r="IJP12" s="9"/>
      <c r="IJX12" s="9"/>
      <c r="IKF12" s="9"/>
      <c r="IKN12" s="9"/>
      <c r="IKV12" s="9"/>
      <c r="ILD12" s="9"/>
      <c r="ILL12" s="9"/>
      <c r="ILT12" s="9"/>
      <c r="IMB12" s="9"/>
      <c r="IMJ12" s="9"/>
      <c r="IMR12" s="9"/>
      <c r="IMZ12" s="9"/>
      <c r="INH12" s="9"/>
      <c r="INP12" s="9"/>
      <c r="INX12" s="9"/>
      <c r="IOF12" s="9"/>
      <c r="ION12" s="9"/>
      <c r="IOV12" s="9"/>
      <c r="IPD12" s="9"/>
      <c r="IPL12" s="9"/>
      <c r="IPT12" s="9"/>
      <c r="IQB12" s="9"/>
      <c r="IQJ12" s="9"/>
      <c r="IQR12" s="9"/>
      <c r="IQZ12" s="9"/>
      <c r="IRH12" s="9"/>
      <c r="IRP12" s="9"/>
      <c r="IRX12" s="9"/>
      <c r="ISF12" s="9"/>
      <c r="ISN12" s="9"/>
      <c r="ISV12" s="9"/>
      <c r="ITD12" s="9"/>
      <c r="ITL12" s="9"/>
      <c r="ITT12" s="9"/>
      <c r="IUB12" s="9"/>
      <c r="IUJ12" s="9"/>
      <c r="IUR12" s="9"/>
      <c r="IUZ12" s="9"/>
      <c r="IVH12" s="9"/>
      <c r="IVP12" s="9"/>
      <c r="IVX12" s="9"/>
      <c r="IWF12" s="9"/>
      <c r="IWN12" s="9"/>
      <c r="IWV12" s="9"/>
      <c r="IXD12" s="9"/>
      <c r="IXL12" s="9"/>
      <c r="IXT12" s="9"/>
      <c r="IYB12" s="9"/>
      <c r="IYJ12" s="9"/>
      <c r="IYR12" s="9"/>
      <c r="IYZ12" s="9"/>
      <c r="IZH12" s="9"/>
      <c r="IZP12" s="9"/>
      <c r="IZX12" s="9"/>
      <c r="JAF12" s="9"/>
      <c r="JAN12" s="9"/>
      <c r="JAV12" s="9"/>
      <c r="JBD12" s="9"/>
      <c r="JBL12" s="9"/>
      <c r="JBT12" s="9"/>
      <c r="JCB12" s="9"/>
      <c r="JCJ12" s="9"/>
      <c r="JCR12" s="9"/>
      <c r="JCZ12" s="9"/>
      <c r="JDH12" s="9"/>
      <c r="JDP12" s="9"/>
      <c r="JDX12" s="9"/>
      <c r="JEF12" s="9"/>
      <c r="JEN12" s="9"/>
      <c r="JEV12" s="9"/>
      <c r="JFD12" s="9"/>
      <c r="JFL12" s="9"/>
      <c r="JFT12" s="9"/>
      <c r="JGB12" s="9"/>
      <c r="JGJ12" s="9"/>
      <c r="JGR12" s="9"/>
      <c r="JGZ12" s="9"/>
      <c r="JHH12" s="9"/>
      <c r="JHP12" s="9"/>
      <c r="JHX12" s="9"/>
      <c r="JIF12" s="9"/>
      <c r="JIN12" s="9"/>
      <c r="JIV12" s="9"/>
      <c r="JJD12" s="9"/>
      <c r="JJL12" s="9"/>
      <c r="JJT12" s="9"/>
      <c r="JKB12" s="9"/>
      <c r="JKJ12" s="9"/>
      <c r="JKR12" s="9"/>
      <c r="JKZ12" s="9"/>
      <c r="JLH12" s="9"/>
      <c r="JLP12" s="9"/>
      <c r="JLX12" s="9"/>
      <c r="JMF12" s="9"/>
      <c r="JMN12" s="9"/>
      <c r="JMV12" s="9"/>
      <c r="JND12" s="9"/>
      <c r="JNL12" s="9"/>
      <c r="JNT12" s="9"/>
      <c r="JOB12" s="9"/>
      <c r="JOJ12" s="9"/>
      <c r="JOR12" s="9"/>
      <c r="JOZ12" s="9"/>
      <c r="JPH12" s="9"/>
      <c r="JPP12" s="9"/>
      <c r="JPX12" s="9"/>
      <c r="JQF12" s="9"/>
      <c r="JQN12" s="9"/>
      <c r="JQV12" s="9"/>
      <c r="JRD12" s="9"/>
      <c r="JRL12" s="9"/>
      <c r="JRT12" s="9"/>
      <c r="JSB12" s="9"/>
      <c r="JSJ12" s="9"/>
      <c r="JSR12" s="9"/>
      <c r="JSZ12" s="9"/>
      <c r="JTH12" s="9"/>
      <c r="JTP12" s="9"/>
      <c r="JTX12" s="9"/>
      <c r="JUF12" s="9"/>
      <c r="JUN12" s="9"/>
      <c r="JUV12" s="9"/>
      <c r="JVD12" s="9"/>
      <c r="JVL12" s="9"/>
      <c r="JVT12" s="9"/>
      <c r="JWB12" s="9"/>
      <c r="JWJ12" s="9"/>
      <c r="JWR12" s="9"/>
      <c r="JWZ12" s="9"/>
      <c r="JXH12" s="9"/>
      <c r="JXP12" s="9"/>
      <c r="JXX12" s="9"/>
      <c r="JYF12" s="9"/>
      <c r="JYN12" s="9"/>
      <c r="JYV12" s="9"/>
      <c r="JZD12" s="9"/>
      <c r="JZL12" s="9"/>
      <c r="JZT12" s="9"/>
      <c r="KAB12" s="9"/>
      <c r="KAJ12" s="9"/>
      <c r="KAR12" s="9"/>
      <c r="KAZ12" s="9"/>
      <c r="KBH12" s="9"/>
      <c r="KBP12" s="9"/>
      <c r="KBX12" s="9"/>
      <c r="KCF12" s="9"/>
      <c r="KCN12" s="9"/>
      <c r="KCV12" s="9"/>
      <c r="KDD12" s="9"/>
      <c r="KDL12" s="9"/>
      <c r="KDT12" s="9"/>
      <c r="KEB12" s="9"/>
      <c r="KEJ12" s="9"/>
      <c r="KER12" s="9"/>
      <c r="KEZ12" s="9"/>
      <c r="KFH12" s="9"/>
      <c r="KFP12" s="9"/>
      <c r="KFX12" s="9"/>
      <c r="KGF12" s="9"/>
      <c r="KGN12" s="9"/>
      <c r="KGV12" s="9"/>
      <c r="KHD12" s="9"/>
      <c r="KHL12" s="9"/>
      <c r="KHT12" s="9"/>
      <c r="KIB12" s="9"/>
      <c r="KIJ12" s="9"/>
      <c r="KIR12" s="9"/>
      <c r="KIZ12" s="9"/>
      <c r="KJH12" s="9"/>
      <c r="KJP12" s="9"/>
      <c r="KJX12" s="9"/>
      <c r="KKF12" s="9"/>
      <c r="KKN12" s="9"/>
      <c r="KKV12" s="9"/>
      <c r="KLD12" s="9"/>
      <c r="KLL12" s="9"/>
      <c r="KLT12" s="9"/>
      <c r="KMB12" s="9"/>
      <c r="KMJ12" s="9"/>
      <c r="KMR12" s="9"/>
      <c r="KMZ12" s="9"/>
      <c r="KNH12" s="9"/>
      <c r="KNP12" s="9"/>
      <c r="KNX12" s="9"/>
      <c r="KOF12" s="9"/>
      <c r="KON12" s="9"/>
      <c r="KOV12" s="9"/>
      <c r="KPD12" s="9"/>
      <c r="KPL12" s="9"/>
      <c r="KPT12" s="9"/>
      <c r="KQB12" s="9"/>
      <c r="KQJ12" s="9"/>
      <c r="KQR12" s="9"/>
      <c r="KQZ12" s="9"/>
      <c r="KRH12" s="9"/>
      <c r="KRP12" s="9"/>
      <c r="KRX12" s="9"/>
      <c r="KSF12" s="9"/>
      <c r="KSN12" s="9"/>
      <c r="KSV12" s="9"/>
      <c r="KTD12" s="9"/>
      <c r="KTL12" s="9"/>
      <c r="KTT12" s="9"/>
      <c r="KUB12" s="9"/>
      <c r="KUJ12" s="9"/>
      <c r="KUR12" s="9"/>
      <c r="KUZ12" s="9"/>
      <c r="KVH12" s="9"/>
      <c r="KVP12" s="9"/>
      <c r="KVX12" s="9"/>
      <c r="KWF12" s="9"/>
      <c r="KWN12" s="9"/>
      <c r="KWV12" s="9"/>
      <c r="KXD12" s="9"/>
      <c r="KXL12" s="9"/>
      <c r="KXT12" s="9"/>
      <c r="KYB12" s="9"/>
      <c r="KYJ12" s="9"/>
      <c r="KYR12" s="9"/>
      <c r="KYZ12" s="9"/>
      <c r="KZH12" s="9"/>
      <c r="KZP12" s="9"/>
      <c r="KZX12" s="9"/>
      <c r="LAF12" s="9"/>
      <c r="LAN12" s="9"/>
      <c r="LAV12" s="9"/>
      <c r="LBD12" s="9"/>
      <c r="LBL12" s="9"/>
      <c r="LBT12" s="9"/>
      <c r="LCB12" s="9"/>
      <c r="LCJ12" s="9"/>
      <c r="LCR12" s="9"/>
      <c r="LCZ12" s="9"/>
      <c r="LDH12" s="9"/>
      <c r="LDP12" s="9"/>
      <c r="LDX12" s="9"/>
      <c r="LEF12" s="9"/>
      <c r="LEN12" s="9"/>
      <c r="LEV12" s="9"/>
      <c r="LFD12" s="9"/>
      <c r="LFL12" s="9"/>
      <c r="LFT12" s="9"/>
      <c r="LGB12" s="9"/>
      <c r="LGJ12" s="9"/>
      <c r="LGR12" s="9"/>
      <c r="LGZ12" s="9"/>
      <c r="LHH12" s="9"/>
      <c r="LHP12" s="9"/>
      <c r="LHX12" s="9"/>
      <c r="LIF12" s="9"/>
      <c r="LIN12" s="9"/>
      <c r="LIV12" s="9"/>
      <c r="LJD12" s="9"/>
      <c r="LJL12" s="9"/>
      <c r="LJT12" s="9"/>
      <c r="LKB12" s="9"/>
      <c r="LKJ12" s="9"/>
      <c r="LKR12" s="9"/>
      <c r="LKZ12" s="9"/>
      <c r="LLH12" s="9"/>
      <c r="LLP12" s="9"/>
      <c r="LLX12" s="9"/>
      <c r="LMF12" s="9"/>
      <c r="LMN12" s="9"/>
      <c r="LMV12" s="9"/>
      <c r="LND12" s="9"/>
      <c r="LNL12" s="9"/>
      <c r="LNT12" s="9"/>
      <c r="LOB12" s="9"/>
      <c r="LOJ12" s="9"/>
      <c r="LOR12" s="9"/>
      <c r="LOZ12" s="9"/>
      <c r="LPH12" s="9"/>
      <c r="LPP12" s="9"/>
      <c r="LPX12" s="9"/>
      <c r="LQF12" s="9"/>
      <c r="LQN12" s="9"/>
      <c r="LQV12" s="9"/>
      <c r="LRD12" s="9"/>
      <c r="LRL12" s="9"/>
      <c r="LRT12" s="9"/>
      <c r="LSB12" s="9"/>
      <c r="LSJ12" s="9"/>
      <c r="LSR12" s="9"/>
      <c r="LSZ12" s="9"/>
      <c r="LTH12" s="9"/>
      <c r="LTP12" s="9"/>
      <c r="LTX12" s="9"/>
      <c r="LUF12" s="9"/>
      <c r="LUN12" s="9"/>
      <c r="LUV12" s="9"/>
      <c r="LVD12" s="9"/>
      <c r="LVL12" s="9"/>
      <c r="LVT12" s="9"/>
      <c r="LWB12" s="9"/>
      <c r="LWJ12" s="9"/>
      <c r="LWR12" s="9"/>
      <c r="LWZ12" s="9"/>
      <c r="LXH12" s="9"/>
      <c r="LXP12" s="9"/>
      <c r="LXX12" s="9"/>
      <c r="LYF12" s="9"/>
      <c r="LYN12" s="9"/>
      <c r="LYV12" s="9"/>
      <c r="LZD12" s="9"/>
      <c r="LZL12" s="9"/>
      <c r="LZT12" s="9"/>
      <c r="MAB12" s="9"/>
      <c r="MAJ12" s="9"/>
      <c r="MAR12" s="9"/>
      <c r="MAZ12" s="9"/>
      <c r="MBH12" s="9"/>
      <c r="MBP12" s="9"/>
      <c r="MBX12" s="9"/>
      <c r="MCF12" s="9"/>
      <c r="MCN12" s="9"/>
      <c r="MCV12" s="9"/>
      <c r="MDD12" s="9"/>
      <c r="MDL12" s="9"/>
      <c r="MDT12" s="9"/>
      <c r="MEB12" s="9"/>
      <c r="MEJ12" s="9"/>
      <c r="MER12" s="9"/>
      <c r="MEZ12" s="9"/>
      <c r="MFH12" s="9"/>
      <c r="MFP12" s="9"/>
      <c r="MFX12" s="9"/>
      <c r="MGF12" s="9"/>
      <c r="MGN12" s="9"/>
      <c r="MGV12" s="9"/>
      <c r="MHD12" s="9"/>
      <c r="MHL12" s="9"/>
      <c r="MHT12" s="9"/>
      <c r="MIB12" s="9"/>
      <c r="MIJ12" s="9"/>
      <c r="MIR12" s="9"/>
      <c r="MIZ12" s="9"/>
      <c r="MJH12" s="9"/>
      <c r="MJP12" s="9"/>
      <c r="MJX12" s="9"/>
      <c r="MKF12" s="9"/>
      <c r="MKN12" s="9"/>
      <c r="MKV12" s="9"/>
      <c r="MLD12" s="9"/>
      <c r="MLL12" s="9"/>
      <c r="MLT12" s="9"/>
      <c r="MMB12" s="9"/>
      <c r="MMJ12" s="9"/>
      <c r="MMR12" s="9"/>
      <c r="MMZ12" s="9"/>
      <c r="MNH12" s="9"/>
      <c r="MNP12" s="9"/>
      <c r="MNX12" s="9"/>
      <c r="MOF12" s="9"/>
      <c r="MON12" s="9"/>
      <c r="MOV12" s="9"/>
      <c r="MPD12" s="9"/>
      <c r="MPL12" s="9"/>
      <c r="MPT12" s="9"/>
      <c r="MQB12" s="9"/>
      <c r="MQJ12" s="9"/>
      <c r="MQR12" s="9"/>
      <c r="MQZ12" s="9"/>
      <c r="MRH12" s="9"/>
      <c r="MRP12" s="9"/>
      <c r="MRX12" s="9"/>
      <c r="MSF12" s="9"/>
      <c r="MSN12" s="9"/>
      <c r="MSV12" s="9"/>
      <c r="MTD12" s="9"/>
      <c r="MTL12" s="9"/>
      <c r="MTT12" s="9"/>
      <c r="MUB12" s="9"/>
      <c r="MUJ12" s="9"/>
      <c r="MUR12" s="9"/>
      <c r="MUZ12" s="9"/>
      <c r="MVH12" s="9"/>
      <c r="MVP12" s="9"/>
      <c r="MVX12" s="9"/>
      <c r="MWF12" s="9"/>
      <c r="MWN12" s="9"/>
      <c r="MWV12" s="9"/>
      <c r="MXD12" s="9"/>
      <c r="MXL12" s="9"/>
      <c r="MXT12" s="9"/>
      <c r="MYB12" s="9"/>
      <c r="MYJ12" s="9"/>
      <c r="MYR12" s="9"/>
      <c r="MYZ12" s="9"/>
      <c r="MZH12" s="9"/>
      <c r="MZP12" s="9"/>
      <c r="MZX12" s="9"/>
      <c r="NAF12" s="9"/>
      <c r="NAN12" s="9"/>
      <c r="NAV12" s="9"/>
      <c r="NBD12" s="9"/>
      <c r="NBL12" s="9"/>
      <c r="NBT12" s="9"/>
      <c r="NCB12" s="9"/>
      <c r="NCJ12" s="9"/>
      <c r="NCR12" s="9"/>
      <c r="NCZ12" s="9"/>
      <c r="NDH12" s="9"/>
      <c r="NDP12" s="9"/>
      <c r="NDX12" s="9"/>
      <c r="NEF12" s="9"/>
      <c r="NEN12" s="9"/>
      <c r="NEV12" s="9"/>
      <c r="NFD12" s="9"/>
      <c r="NFL12" s="9"/>
      <c r="NFT12" s="9"/>
      <c r="NGB12" s="9"/>
      <c r="NGJ12" s="9"/>
      <c r="NGR12" s="9"/>
      <c r="NGZ12" s="9"/>
      <c r="NHH12" s="9"/>
      <c r="NHP12" s="9"/>
      <c r="NHX12" s="9"/>
      <c r="NIF12" s="9"/>
      <c r="NIN12" s="9"/>
      <c r="NIV12" s="9"/>
      <c r="NJD12" s="9"/>
      <c r="NJL12" s="9"/>
      <c r="NJT12" s="9"/>
      <c r="NKB12" s="9"/>
      <c r="NKJ12" s="9"/>
      <c r="NKR12" s="9"/>
      <c r="NKZ12" s="9"/>
      <c r="NLH12" s="9"/>
      <c r="NLP12" s="9"/>
      <c r="NLX12" s="9"/>
      <c r="NMF12" s="9"/>
      <c r="NMN12" s="9"/>
      <c r="NMV12" s="9"/>
      <c r="NND12" s="9"/>
      <c r="NNL12" s="9"/>
      <c r="NNT12" s="9"/>
      <c r="NOB12" s="9"/>
      <c r="NOJ12" s="9"/>
      <c r="NOR12" s="9"/>
      <c r="NOZ12" s="9"/>
      <c r="NPH12" s="9"/>
      <c r="NPP12" s="9"/>
      <c r="NPX12" s="9"/>
      <c r="NQF12" s="9"/>
      <c r="NQN12" s="9"/>
      <c r="NQV12" s="9"/>
      <c r="NRD12" s="9"/>
      <c r="NRL12" s="9"/>
      <c r="NRT12" s="9"/>
      <c r="NSB12" s="9"/>
      <c r="NSJ12" s="9"/>
      <c r="NSR12" s="9"/>
      <c r="NSZ12" s="9"/>
      <c r="NTH12" s="9"/>
      <c r="NTP12" s="9"/>
      <c r="NTX12" s="9"/>
      <c r="NUF12" s="9"/>
      <c r="NUN12" s="9"/>
      <c r="NUV12" s="9"/>
      <c r="NVD12" s="9"/>
      <c r="NVL12" s="9"/>
      <c r="NVT12" s="9"/>
      <c r="NWB12" s="9"/>
      <c r="NWJ12" s="9"/>
      <c r="NWR12" s="9"/>
      <c r="NWZ12" s="9"/>
      <c r="NXH12" s="9"/>
      <c r="NXP12" s="9"/>
      <c r="NXX12" s="9"/>
      <c r="NYF12" s="9"/>
      <c r="NYN12" s="9"/>
      <c r="NYV12" s="9"/>
      <c r="NZD12" s="9"/>
      <c r="NZL12" s="9"/>
      <c r="NZT12" s="9"/>
      <c r="OAB12" s="9"/>
      <c r="OAJ12" s="9"/>
      <c r="OAR12" s="9"/>
      <c r="OAZ12" s="9"/>
      <c r="OBH12" s="9"/>
      <c r="OBP12" s="9"/>
      <c r="OBX12" s="9"/>
      <c r="OCF12" s="9"/>
      <c r="OCN12" s="9"/>
      <c r="OCV12" s="9"/>
      <c r="ODD12" s="9"/>
      <c r="ODL12" s="9"/>
      <c r="ODT12" s="9"/>
      <c r="OEB12" s="9"/>
      <c r="OEJ12" s="9"/>
      <c r="OER12" s="9"/>
      <c r="OEZ12" s="9"/>
      <c r="OFH12" s="9"/>
      <c r="OFP12" s="9"/>
      <c r="OFX12" s="9"/>
      <c r="OGF12" s="9"/>
      <c r="OGN12" s="9"/>
      <c r="OGV12" s="9"/>
      <c r="OHD12" s="9"/>
      <c r="OHL12" s="9"/>
      <c r="OHT12" s="9"/>
      <c r="OIB12" s="9"/>
      <c r="OIJ12" s="9"/>
      <c r="OIR12" s="9"/>
      <c r="OIZ12" s="9"/>
      <c r="OJH12" s="9"/>
      <c r="OJP12" s="9"/>
      <c r="OJX12" s="9"/>
      <c r="OKF12" s="9"/>
      <c r="OKN12" s="9"/>
      <c r="OKV12" s="9"/>
      <c r="OLD12" s="9"/>
      <c r="OLL12" s="9"/>
      <c r="OLT12" s="9"/>
      <c r="OMB12" s="9"/>
      <c r="OMJ12" s="9"/>
      <c r="OMR12" s="9"/>
      <c r="OMZ12" s="9"/>
      <c r="ONH12" s="9"/>
      <c r="ONP12" s="9"/>
      <c r="ONX12" s="9"/>
      <c r="OOF12" s="9"/>
      <c r="OON12" s="9"/>
      <c r="OOV12" s="9"/>
      <c r="OPD12" s="9"/>
      <c r="OPL12" s="9"/>
      <c r="OPT12" s="9"/>
      <c r="OQB12" s="9"/>
      <c r="OQJ12" s="9"/>
      <c r="OQR12" s="9"/>
      <c r="OQZ12" s="9"/>
      <c r="ORH12" s="9"/>
      <c r="ORP12" s="9"/>
      <c r="ORX12" s="9"/>
      <c r="OSF12" s="9"/>
      <c r="OSN12" s="9"/>
      <c r="OSV12" s="9"/>
      <c r="OTD12" s="9"/>
      <c r="OTL12" s="9"/>
      <c r="OTT12" s="9"/>
      <c r="OUB12" s="9"/>
      <c r="OUJ12" s="9"/>
      <c r="OUR12" s="9"/>
      <c r="OUZ12" s="9"/>
      <c r="OVH12" s="9"/>
      <c r="OVP12" s="9"/>
      <c r="OVX12" s="9"/>
      <c r="OWF12" s="9"/>
      <c r="OWN12" s="9"/>
      <c r="OWV12" s="9"/>
      <c r="OXD12" s="9"/>
      <c r="OXL12" s="9"/>
      <c r="OXT12" s="9"/>
      <c r="OYB12" s="9"/>
      <c r="OYJ12" s="9"/>
      <c r="OYR12" s="9"/>
      <c r="OYZ12" s="9"/>
      <c r="OZH12" s="9"/>
      <c r="OZP12" s="9"/>
      <c r="OZX12" s="9"/>
      <c r="PAF12" s="9"/>
      <c r="PAN12" s="9"/>
      <c r="PAV12" s="9"/>
      <c r="PBD12" s="9"/>
      <c r="PBL12" s="9"/>
      <c r="PBT12" s="9"/>
      <c r="PCB12" s="9"/>
      <c r="PCJ12" s="9"/>
      <c r="PCR12" s="9"/>
      <c r="PCZ12" s="9"/>
      <c r="PDH12" s="9"/>
      <c r="PDP12" s="9"/>
      <c r="PDX12" s="9"/>
      <c r="PEF12" s="9"/>
      <c r="PEN12" s="9"/>
      <c r="PEV12" s="9"/>
      <c r="PFD12" s="9"/>
      <c r="PFL12" s="9"/>
      <c r="PFT12" s="9"/>
      <c r="PGB12" s="9"/>
      <c r="PGJ12" s="9"/>
      <c r="PGR12" s="9"/>
      <c r="PGZ12" s="9"/>
      <c r="PHH12" s="9"/>
      <c r="PHP12" s="9"/>
      <c r="PHX12" s="9"/>
      <c r="PIF12" s="9"/>
      <c r="PIN12" s="9"/>
      <c r="PIV12" s="9"/>
      <c r="PJD12" s="9"/>
      <c r="PJL12" s="9"/>
      <c r="PJT12" s="9"/>
      <c r="PKB12" s="9"/>
      <c r="PKJ12" s="9"/>
      <c r="PKR12" s="9"/>
      <c r="PKZ12" s="9"/>
      <c r="PLH12" s="9"/>
      <c r="PLP12" s="9"/>
      <c r="PLX12" s="9"/>
      <c r="PMF12" s="9"/>
      <c r="PMN12" s="9"/>
      <c r="PMV12" s="9"/>
      <c r="PND12" s="9"/>
      <c r="PNL12" s="9"/>
      <c r="PNT12" s="9"/>
      <c r="POB12" s="9"/>
      <c r="POJ12" s="9"/>
      <c r="POR12" s="9"/>
      <c r="POZ12" s="9"/>
      <c r="PPH12" s="9"/>
      <c r="PPP12" s="9"/>
      <c r="PPX12" s="9"/>
      <c r="PQF12" s="9"/>
      <c r="PQN12" s="9"/>
      <c r="PQV12" s="9"/>
      <c r="PRD12" s="9"/>
      <c r="PRL12" s="9"/>
      <c r="PRT12" s="9"/>
      <c r="PSB12" s="9"/>
      <c r="PSJ12" s="9"/>
      <c r="PSR12" s="9"/>
      <c r="PSZ12" s="9"/>
      <c r="PTH12" s="9"/>
      <c r="PTP12" s="9"/>
      <c r="PTX12" s="9"/>
      <c r="PUF12" s="9"/>
      <c r="PUN12" s="9"/>
      <c r="PUV12" s="9"/>
      <c r="PVD12" s="9"/>
      <c r="PVL12" s="9"/>
      <c r="PVT12" s="9"/>
      <c r="PWB12" s="9"/>
      <c r="PWJ12" s="9"/>
      <c r="PWR12" s="9"/>
      <c r="PWZ12" s="9"/>
      <c r="PXH12" s="9"/>
      <c r="PXP12" s="9"/>
      <c r="PXX12" s="9"/>
      <c r="PYF12" s="9"/>
      <c r="PYN12" s="9"/>
      <c r="PYV12" s="9"/>
      <c r="PZD12" s="9"/>
      <c r="PZL12" s="9"/>
      <c r="PZT12" s="9"/>
      <c r="QAB12" s="9"/>
      <c r="QAJ12" s="9"/>
      <c r="QAR12" s="9"/>
      <c r="QAZ12" s="9"/>
      <c r="QBH12" s="9"/>
      <c r="QBP12" s="9"/>
      <c r="QBX12" s="9"/>
      <c r="QCF12" s="9"/>
      <c r="QCN12" s="9"/>
      <c r="QCV12" s="9"/>
      <c r="QDD12" s="9"/>
      <c r="QDL12" s="9"/>
      <c r="QDT12" s="9"/>
      <c r="QEB12" s="9"/>
      <c r="QEJ12" s="9"/>
      <c r="QER12" s="9"/>
      <c r="QEZ12" s="9"/>
      <c r="QFH12" s="9"/>
      <c r="QFP12" s="9"/>
      <c r="QFX12" s="9"/>
      <c r="QGF12" s="9"/>
      <c r="QGN12" s="9"/>
      <c r="QGV12" s="9"/>
      <c r="QHD12" s="9"/>
      <c r="QHL12" s="9"/>
      <c r="QHT12" s="9"/>
      <c r="QIB12" s="9"/>
      <c r="QIJ12" s="9"/>
      <c r="QIR12" s="9"/>
      <c r="QIZ12" s="9"/>
      <c r="QJH12" s="9"/>
      <c r="QJP12" s="9"/>
      <c r="QJX12" s="9"/>
      <c r="QKF12" s="9"/>
      <c r="QKN12" s="9"/>
      <c r="QKV12" s="9"/>
      <c r="QLD12" s="9"/>
      <c r="QLL12" s="9"/>
      <c r="QLT12" s="9"/>
      <c r="QMB12" s="9"/>
      <c r="QMJ12" s="9"/>
      <c r="QMR12" s="9"/>
      <c r="QMZ12" s="9"/>
      <c r="QNH12" s="9"/>
      <c r="QNP12" s="9"/>
      <c r="QNX12" s="9"/>
      <c r="QOF12" s="9"/>
      <c r="QON12" s="9"/>
      <c r="QOV12" s="9"/>
      <c r="QPD12" s="9"/>
      <c r="QPL12" s="9"/>
      <c r="QPT12" s="9"/>
      <c r="QQB12" s="9"/>
      <c r="QQJ12" s="9"/>
      <c r="QQR12" s="9"/>
      <c r="QQZ12" s="9"/>
      <c r="QRH12" s="9"/>
      <c r="QRP12" s="9"/>
      <c r="QRX12" s="9"/>
      <c r="QSF12" s="9"/>
      <c r="QSN12" s="9"/>
      <c r="QSV12" s="9"/>
      <c r="QTD12" s="9"/>
      <c r="QTL12" s="9"/>
      <c r="QTT12" s="9"/>
      <c r="QUB12" s="9"/>
      <c r="QUJ12" s="9"/>
      <c r="QUR12" s="9"/>
      <c r="QUZ12" s="9"/>
      <c r="QVH12" s="9"/>
      <c r="QVP12" s="9"/>
      <c r="QVX12" s="9"/>
      <c r="QWF12" s="9"/>
      <c r="QWN12" s="9"/>
      <c r="QWV12" s="9"/>
      <c r="QXD12" s="9"/>
      <c r="QXL12" s="9"/>
      <c r="QXT12" s="9"/>
      <c r="QYB12" s="9"/>
      <c r="QYJ12" s="9"/>
      <c r="QYR12" s="9"/>
      <c r="QYZ12" s="9"/>
      <c r="QZH12" s="9"/>
      <c r="QZP12" s="9"/>
      <c r="QZX12" s="9"/>
      <c r="RAF12" s="9"/>
      <c r="RAN12" s="9"/>
      <c r="RAV12" s="9"/>
      <c r="RBD12" s="9"/>
      <c r="RBL12" s="9"/>
      <c r="RBT12" s="9"/>
      <c r="RCB12" s="9"/>
      <c r="RCJ12" s="9"/>
      <c r="RCR12" s="9"/>
      <c r="RCZ12" s="9"/>
      <c r="RDH12" s="9"/>
      <c r="RDP12" s="9"/>
      <c r="RDX12" s="9"/>
      <c r="REF12" s="9"/>
      <c r="REN12" s="9"/>
      <c r="REV12" s="9"/>
      <c r="RFD12" s="9"/>
      <c r="RFL12" s="9"/>
      <c r="RFT12" s="9"/>
      <c r="RGB12" s="9"/>
      <c r="RGJ12" s="9"/>
      <c r="RGR12" s="9"/>
      <c r="RGZ12" s="9"/>
      <c r="RHH12" s="9"/>
      <c r="RHP12" s="9"/>
      <c r="RHX12" s="9"/>
      <c r="RIF12" s="9"/>
      <c r="RIN12" s="9"/>
      <c r="RIV12" s="9"/>
      <c r="RJD12" s="9"/>
      <c r="RJL12" s="9"/>
      <c r="RJT12" s="9"/>
      <c r="RKB12" s="9"/>
      <c r="RKJ12" s="9"/>
      <c r="RKR12" s="9"/>
      <c r="RKZ12" s="9"/>
      <c r="RLH12" s="9"/>
      <c r="RLP12" s="9"/>
      <c r="RLX12" s="9"/>
      <c r="RMF12" s="9"/>
      <c r="RMN12" s="9"/>
      <c r="RMV12" s="9"/>
      <c r="RND12" s="9"/>
      <c r="RNL12" s="9"/>
      <c r="RNT12" s="9"/>
      <c r="ROB12" s="9"/>
      <c r="ROJ12" s="9"/>
      <c r="ROR12" s="9"/>
      <c r="ROZ12" s="9"/>
      <c r="RPH12" s="9"/>
      <c r="RPP12" s="9"/>
      <c r="RPX12" s="9"/>
      <c r="RQF12" s="9"/>
      <c r="RQN12" s="9"/>
      <c r="RQV12" s="9"/>
      <c r="RRD12" s="9"/>
      <c r="RRL12" s="9"/>
      <c r="RRT12" s="9"/>
      <c r="RSB12" s="9"/>
      <c r="RSJ12" s="9"/>
      <c r="RSR12" s="9"/>
      <c r="RSZ12" s="9"/>
      <c r="RTH12" s="9"/>
      <c r="RTP12" s="9"/>
      <c r="RTX12" s="9"/>
      <c r="RUF12" s="9"/>
      <c r="RUN12" s="9"/>
      <c r="RUV12" s="9"/>
      <c r="RVD12" s="9"/>
      <c r="RVL12" s="9"/>
      <c r="RVT12" s="9"/>
      <c r="RWB12" s="9"/>
      <c r="RWJ12" s="9"/>
      <c r="RWR12" s="9"/>
      <c r="RWZ12" s="9"/>
      <c r="RXH12" s="9"/>
      <c r="RXP12" s="9"/>
      <c r="RXX12" s="9"/>
      <c r="RYF12" s="9"/>
      <c r="RYN12" s="9"/>
      <c r="RYV12" s="9"/>
      <c r="RZD12" s="9"/>
      <c r="RZL12" s="9"/>
      <c r="RZT12" s="9"/>
      <c r="SAB12" s="9"/>
      <c r="SAJ12" s="9"/>
      <c r="SAR12" s="9"/>
      <c r="SAZ12" s="9"/>
      <c r="SBH12" s="9"/>
      <c r="SBP12" s="9"/>
      <c r="SBX12" s="9"/>
      <c r="SCF12" s="9"/>
      <c r="SCN12" s="9"/>
      <c r="SCV12" s="9"/>
      <c r="SDD12" s="9"/>
      <c r="SDL12" s="9"/>
      <c r="SDT12" s="9"/>
      <c r="SEB12" s="9"/>
      <c r="SEJ12" s="9"/>
      <c r="SER12" s="9"/>
      <c r="SEZ12" s="9"/>
      <c r="SFH12" s="9"/>
      <c r="SFP12" s="9"/>
      <c r="SFX12" s="9"/>
      <c r="SGF12" s="9"/>
      <c r="SGN12" s="9"/>
      <c r="SGV12" s="9"/>
      <c r="SHD12" s="9"/>
      <c r="SHL12" s="9"/>
      <c r="SHT12" s="9"/>
      <c r="SIB12" s="9"/>
      <c r="SIJ12" s="9"/>
      <c r="SIR12" s="9"/>
      <c r="SIZ12" s="9"/>
      <c r="SJH12" s="9"/>
      <c r="SJP12" s="9"/>
      <c r="SJX12" s="9"/>
      <c r="SKF12" s="9"/>
      <c r="SKN12" s="9"/>
      <c r="SKV12" s="9"/>
      <c r="SLD12" s="9"/>
      <c r="SLL12" s="9"/>
      <c r="SLT12" s="9"/>
      <c r="SMB12" s="9"/>
      <c r="SMJ12" s="9"/>
      <c r="SMR12" s="9"/>
      <c r="SMZ12" s="9"/>
      <c r="SNH12" s="9"/>
      <c r="SNP12" s="9"/>
      <c r="SNX12" s="9"/>
      <c r="SOF12" s="9"/>
      <c r="SON12" s="9"/>
      <c r="SOV12" s="9"/>
      <c r="SPD12" s="9"/>
      <c r="SPL12" s="9"/>
      <c r="SPT12" s="9"/>
      <c r="SQB12" s="9"/>
      <c r="SQJ12" s="9"/>
      <c r="SQR12" s="9"/>
      <c r="SQZ12" s="9"/>
      <c r="SRH12" s="9"/>
      <c r="SRP12" s="9"/>
      <c r="SRX12" s="9"/>
      <c r="SSF12" s="9"/>
      <c r="SSN12" s="9"/>
      <c r="SSV12" s="9"/>
      <c r="STD12" s="9"/>
      <c r="STL12" s="9"/>
      <c r="STT12" s="9"/>
      <c r="SUB12" s="9"/>
      <c r="SUJ12" s="9"/>
      <c r="SUR12" s="9"/>
      <c r="SUZ12" s="9"/>
      <c r="SVH12" s="9"/>
      <c r="SVP12" s="9"/>
      <c r="SVX12" s="9"/>
      <c r="SWF12" s="9"/>
      <c r="SWN12" s="9"/>
      <c r="SWV12" s="9"/>
      <c r="SXD12" s="9"/>
      <c r="SXL12" s="9"/>
      <c r="SXT12" s="9"/>
      <c r="SYB12" s="9"/>
      <c r="SYJ12" s="9"/>
      <c r="SYR12" s="9"/>
      <c r="SYZ12" s="9"/>
      <c r="SZH12" s="9"/>
      <c r="SZP12" s="9"/>
      <c r="SZX12" s="9"/>
      <c r="TAF12" s="9"/>
      <c r="TAN12" s="9"/>
      <c r="TAV12" s="9"/>
      <c r="TBD12" s="9"/>
      <c r="TBL12" s="9"/>
      <c r="TBT12" s="9"/>
      <c r="TCB12" s="9"/>
      <c r="TCJ12" s="9"/>
      <c r="TCR12" s="9"/>
      <c r="TCZ12" s="9"/>
      <c r="TDH12" s="9"/>
      <c r="TDP12" s="9"/>
      <c r="TDX12" s="9"/>
      <c r="TEF12" s="9"/>
      <c r="TEN12" s="9"/>
      <c r="TEV12" s="9"/>
      <c r="TFD12" s="9"/>
      <c r="TFL12" s="9"/>
      <c r="TFT12" s="9"/>
      <c r="TGB12" s="9"/>
      <c r="TGJ12" s="9"/>
      <c r="TGR12" s="9"/>
      <c r="TGZ12" s="9"/>
      <c r="THH12" s="9"/>
      <c r="THP12" s="9"/>
      <c r="THX12" s="9"/>
      <c r="TIF12" s="9"/>
      <c r="TIN12" s="9"/>
      <c r="TIV12" s="9"/>
      <c r="TJD12" s="9"/>
      <c r="TJL12" s="9"/>
      <c r="TJT12" s="9"/>
      <c r="TKB12" s="9"/>
      <c r="TKJ12" s="9"/>
      <c r="TKR12" s="9"/>
      <c r="TKZ12" s="9"/>
      <c r="TLH12" s="9"/>
      <c r="TLP12" s="9"/>
      <c r="TLX12" s="9"/>
      <c r="TMF12" s="9"/>
      <c r="TMN12" s="9"/>
      <c r="TMV12" s="9"/>
      <c r="TND12" s="9"/>
      <c r="TNL12" s="9"/>
      <c r="TNT12" s="9"/>
      <c r="TOB12" s="9"/>
      <c r="TOJ12" s="9"/>
      <c r="TOR12" s="9"/>
      <c r="TOZ12" s="9"/>
      <c r="TPH12" s="9"/>
      <c r="TPP12" s="9"/>
      <c r="TPX12" s="9"/>
      <c r="TQF12" s="9"/>
      <c r="TQN12" s="9"/>
      <c r="TQV12" s="9"/>
      <c r="TRD12" s="9"/>
      <c r="TRL12" s="9"/>
      <c r="TRT12" s="9"/>
      <c r="TSB12" s="9"/>
      <c r="TSJ12" s="9"/>
      <c r="TSR12" s="9"/>
      <c r="TSZ12" s="9"/>
      <c r="TTH12" s="9"/>
      <c r="TTP12" s="9"/>
      <c r="TTX12" s="9"/>
      <c r="TUF12" s="9"/>
      <c r="TUN12" s="9"/>
      <c r="TUV12" s="9"/>
      <c r="TVD12" s="9"/>
      <c r="TVL12" s="9"/>
      <c r="TVT12" s="9"/>
      <c r="TWB12" s="9"/>
      <c r="TWJ12" s="9"/>
      <c r="TWR12" s="9"/>
      <c r="TWZ12" s="9"/>
      <c r="TXH12" s="9"/>
      <c r="TXP12" s="9"/>
      <c r="TXX12" s="9"/>
      <c r="TYF12" s="9"/>
      <c r="TYN12" s="9"/>
      <c r="TYV12" s="9"/>
      <c r="TZD12" s="9"/>
      <c r="TZL12" s="9"/>
      <c r="TZT12" s="9"/>
      <c r="UAB12" s="9"/>
      <c r="UAJ12" s="9"/>
      <c r="UAR12" s="9"/>
      <c r="UAZ12" s="9"/>
      <c r="UBH12" s="9"/>
      <c r="UBP12" s="9"/>
      <c r="UBX12" s="9"/>
      <c r="UCF12" s="9"/>
      <c r="UCN12" s="9"/>
      <c r="UCV12" s="9"/>
      <c r="UDD12" s="9"/>
      <c r="UDL12" s="9"/>
      <c r="UDT12" s="9"/>
      <c r="UEB12" s="9"/>
      <c r="UEJ12" s="9"/>
      <c r="UER12" s="9"/>
      <c r="UEZ12" s="9"/>
      <c r="UFH12" s="9"/>
      <c r="UFP12" s="9"/>
      <c r="UFX12" s="9"/>
      <c r="UGF12" s="9"/>
      <c r="UGN12" s="9"/>
      <c r="UGV12" s="9"/>
      <c r="UHD12" s="9"/>
      <c r="UHL12" s="9"/>
      <c r="UHT12" s="9"/>
      <c r="UIB12" s="9"/>
      <c r="UIJ12" s="9"/>
      <c r="UIR12" s="9"/>
      <c r="UIZ12" s="9"/>
      <c r="UJH12" s="9"/>
      <c r="UJP12" s="9"/>
      <c r="UJX12" s="9"/>
      <c r="UKF12" s="9"/>
      <c r="UKN12" s="9"/>
      <c r="UKV12" s="9"/>
      <c r="ULD12" s="9"/>
      <c r="ULL12" s="9"/>
      <c r="ULT12" s="9"/>
      <c r="UMB12" s="9"/>
      <c r="UMJ12" s="9"/>
      <c r="UMR12" s="9"/>
      <c r="UMZ12" s="9"/>
      <c r="UNH12" s="9"/>
      <c r="UNP12" s="9"/>
      <c r="UNX12" s="9"/>
      <c r="UOF12" s="9"/>
      <c r="UON12" s="9"/>
      <c r="UOV12" s="9"/>
      <c r="UPD12" s="9"/>
      <c r="UPL12" s="9"/>
      <c r="UPT12" s="9"/>
      <c r="UQB12" s="9"/>
      <c r="UQJ12" s="9"/>
      <c r="UQR12" s="9"/>
      <c r="UQZ12" s="9"/>
      <c r="URH12" s="9"/>
      <c r="URP12" s="9"/>
      <c r="URX12" s="9"/>
      <c r="USF12" s="9"/>
      <c r="USN12" s="9"/>
      <c r="USV12" s="9"/>
      <c r="UTD12" s="9"/>
      <c r="UTL12" s="9"/>
      <c r="UTT12" s="9"/>
      <c r="UUB12" s="9"/>
      <c r="UUJ12" s="9"/>
      <c r="UUR12" s="9"/>
      <c r="UUZ12" s="9"/>
      <c r="UVH12" s="9"/>
      <c r="UVP12" s="9"/>
      <c r="UVX12" s="9"/>
      <c r="UWF12" s="9"/>
      <c r="UWN12" s="9"/>
      <c r="UWV12" s="9"/>
      <c r="UXD12" s="9"/>
      <c r="UXL12" s="9"/>
      <c r="UXT12" s="9"/>
      <c r="UYB12" s="9"/>
      <c r="UYJ12" s="9"/>
      <c r="UYR12" s="9"/>
      <c r="UYZ12" s="9"/>
      <c r="UZH12" s="9"/>
      <c r="UZP12" s="9"/>
      <c r="UZX12" s="9"/>
      <c r="VAF12" s="9"/>
      <c r="VAN12" s="9"/>
      <c r="VAV12" s="9"/>
      <c r="VBD12" s="9"/>
      <c r="VBL12" s="9"/>
      <c r="VBT12" s="9"/>
      <c r="VCB12" s="9"/>
      <c r="VCJ12" s="9"/>
      <c r="VCR12" s="9"/>
      <c r="VCZ12" s="9"/>
      <c r="VDH12" s="9"/>
      <c r="VDP12" s="9"/>
      <c r="VDX12" s="9"/>
      <c r="VEF12" s="9"/>
      <c r="VEN12" s="9"/>
      <c r="VEV12" s="9"/>
      <c r="VFD12" s="9"/>
      <c r="VFL12" s="9"/>
      <c r="VFT12" s="9"/>
      <c r="VGB12" s="9"/>
      <c r="VGJ12" s="9"/>
      <c r="VGR12" s="9"/>
      <c r="VGZ12" s="9"/>
      <c r="VHH12" s="9"/>
      <c r="VHP12" s="9"/>
      <c r="VHX12" s="9"/>
      <c r="VIF12" s="9"/>
      <c r="VIN12" s="9"/>
      <c r="VIV12" s="9"/>
      <c r="VJD12" s="9"/>
      <c r="VJL12" s="9"/>
      <c r="VJT12" s="9"/>
      <c r="VKB12" s="9"/>
      <c r="VKJ12" s="9"/>
      <c r="VKR12" s="9"/>
      <c r="VKZ12" s="9"/>
      <c r="VLH12" s="9"/>
      <c r="VLP12" s="9"/>
      <c r="VLX12" s="9"/>
      <c r="VMF12" s="9"/>
      <c r="VMN12" s="9"/>
      <c r="VMV12" s="9"/>
      <c r="VND12" s="9"/>
      <c r="VNL12" s="9"/>
      <c r="VNT12" s="9"/>
      <c r="VOB12" s="9"/>
      <c r="VOJ12" s="9"/>
      <c r="VOR12" s="9"/>
      <c r="VOZ12" s="9"/>
      <c r="VPH12" s="9"/>
      <c r="VPP12" s="9"/>
      <c r="VPX12" s="9"/>
      <c r="VQF12" s="9"/>
      <c r="VQN12" s="9"/>
      <c r="VQV12" s="9"/>
      <c r="VRD12" s="9"/>
      <c r="VRL12" s="9"/>
      <c r="VRT12" s="9"/>
      <c r="VSB12" s="9"/>
      <c r="VSJ12" s="9"/>
      <c r="VSR12" s="9"/>
      <c r="VSZ12" s="9"/>
      <c r="VTH12" s="9"/>
      <c r="VTP12" s="9"/>
      <c r="VTX12" s="9"/>
      <c r="VUF12" s="9"/>
      <c r="VUN12" s="9"/>
      <c r="VUV12" s="9"/>
      <c r="VVD12" s="9"/>
      <c r="VVL12" s="9"/>
      <c r="VVT12" s="9"/>
      <c r="VWB12" s="9"/>
      <c r="VWJ12" s="9"/>
      <c r="VWR12" s="9"/>
      <c r="VWZ12" s="9"/>
      <c r="VXH12" s="9"/>
      <c r="VXP12" s="9"/>
      <c r="VXX12" s="9"/>
      <c r="VYF12" s="9"/>
      <c r="VYN12" s="9"/>
      <c r="VYV12" s="9"/>
      <c r="VZD12" s="9"/>
      <c r="VZL12" s="9"/>
      <c r="VZT12" s="9"/>
      <c r="WAB12" s="9"/>
      <c r="WAJ12" s="9"/>
      <c r="WAR12" s="9"/>
      <c r="WAZ12" s="9"/>
      <c r="WBH12" s="9"/>
      <c r="WBP12" s="9"/>
      <c r="WBX12" s="9"/>
      <c r="WCF12" s="9"/>
      <c r="WCN12" s="9"/>
      <c r="WCV12" s="9"/>
      <c r="WDD12" s="9"/>
      <c r="WDL12" s="9"/>
      <c r="WDT12" s="9"/>
      <c r="WEB12" s="9"/>
      <c r="WEJ12" s="9"/>
      <c r="WER12" s="9"/>
      <c r="WEZ12" s="9"/>
      <c r="WFH12" s="9"/>
      <c r="WFP12" s="9"/>
      <c r="WFX12" s="9"/>
      <c r="WGF12" s="9"/>
      <c r="WGN12" s="9"/>
      <c r="WGV12" s="9"/>
      <c r="WHD12" s="9"/>
      <c r="WHL12" s="9"/>
      <c r="WHT12" s="9"/>
      <c r="WIB12" s="9"/>
      <c r="WIJ12" s="9"/>
      <c r="WIR12" s="9"/>
      <c r="WIZ12" s="9"/>
      <c r="WJH12" s="9"/>
      <c r="WJP12" s="9"/>
      <c r="WJX12" s="9"/>
      <c r="WKF12" s="9"/>
      <c r="WKN12" s="9"/>
      <c r="WKV12" s="9"/>
      <c r="WLD12" s="9"/>
      <c r="WLL12" s="9"/>
      <c r="WLT12" s="9"/>
      <c r="WMB12" s="9"/>
      <c r="WMJ12" s="9"/>
      <c r="WMR12" s="9"/>
      <c r="WMZ12" s="9"/>
      <c r="WNH12" s="9"/>
      <c r="WNP12" s="9"/>
      <c r="WNX12" s="9"/>
      <c r="WOF12" s="9"/>
      <c r="WON12" s="9"/>
      <c r="WOV12" s="9"/>
      <c r="WPD12" s="9"/>
      <c r="WPL12" s="9"/>
      <c r="WPT12" s="9"/>
      <c r="WQB12" s="9"/>
      <c r="WQJ12" s="9"/>
      <c r="WQR12" s="9"/>
      <c r="WQZ12" s="9"/>
      <c r="WRH12" s="9"/>
      <c r="WRP12" s="9"/>
      <c r="WRX12" s="9"/>
      <c r="WSF12" s="9"/>
      <c r="WSN12" s="9"/>
      <c r="WSV12" s="9"/>
      <c r="WTD12" s="9"/>
      <c r="WTL12" s="9"/>
      <c r="WTT12" s="9"/>
      <c r="WUB12" s="9"/>
      <c r="WUJ12" s="9"/>
      <c r="WUR12" s="9"/>
      <c r="WUZ12" s="9"/>
      <c r="WVH12" s="9"/>
      <c r="WVP12" s="9"/>
      <c r="WVX12" s="9"/>
      <c r="WWF12" s="9"/>
      <c r="WWN12" s="9"/>
      <c r="WWV12" s="9"/>
      <c r="WXD12" s="9"/>
      <c r="WXL12" s="9"/>
      <c r="WXT12" s="9"/>
      <c r="WYB12" s="9"/>
      <c r="WYJ12" s="9"/>
      <c r="WYR12" s="9"/>
      <c r="WYZ12" s="9"/>
      <c r="WZH12" s="9"/>
      <c r="WZP12" s="9"/>
      <c r="WZX12" s="9"/>
      <c r="XAF12" s="9"/>
      <c r="XAN12" s="9"/>
      <c r="XAV12" s="9"/>
      <c r="XBD12" s="9"/>
      <c r="XBL12" s="9"/>
      <c r="XBT12" s="9"/>
      <c r="XCB12" s="9"/>
      <c r="XCJ12" s="9"/>
      <c r="XCR12" s="9"/>
      <c r="XCZ12" s="9"/>
      <c r="XDH12" s="9"/>
      <c r="XDP12" s="9"/>
      <c r="XDX12" s="9"/>
      <c r="XEF12" s="9"/>
      <c r="XEN12" s="9"/>
      <c r="XEV12" s="9"/>
      <c r="XFD12" s="9"/>
    </row>
    <row r="13" spans="1:1024 1032:2048 2056:3072 3080:4096 4104:5120 5128:6144 6152:7168 7176:8192 8200:9216 9224:10240 10248:11264 11272:12288 12296:13312 13320:14336 14344:15360 15368:16384" s="8" customFormat="1" x14ac:dyDescent="0.3">
      <c r="A13" s="8" t="s">
        <v>103</v>
      </c>
      <c r="H13" s="9">
        <v>2012</v>
      </c>
      <c r="P13" s="9"/>
      <c r="X13" s="9"/>
      <c r="AF13" s="9"/>
      <c r="AN13" s="9"/>
      <c r="AV13" s="9"/>
      <c r="BD13" s="9"/>
      <c r="BL13" s="9"/>
      <c r="BT13" s="9"/>
      <c r="CB13" s="9"/>
      <c r="CJ13" s="9"/>
      <c r="CR13" s="9"/>
      <c r="CZ13" s="9"/>
      <c r="DH13" s="9"/>
      <c r="DP13" s="9"/>
      <c r="DX13" s="9"/>
      <c r="EF13" s="9"/>
      <c r="EN13" s="9"/>
      <c r="EV13" s="9"/>
      <c r="FD13" s="9"/>
      <c r="FL13" s="9"/>
      <c r="FT13" s="9"/>
      <c r="GB13" s="9"/>
      <c r="GJ13" s="9"/>
      <c r="GR13" s="9"/>
      <c r="GZ13" s="9"/>
      <c r="HH13" s="9"/>
      <c r="HP13" s="9"/>
      <c r="HX13" s="9"/>
      <c r="IF13" s="9"/>
      <c r="IN13" s="9"/>
      <c r="IV13" s="9"/>
      <c r="JD13" s="9"/>
      <c r="JL13" s="9"/>
      <c r="JT13" s="9"/>
      <c r="KB13" s="9"/>
      <c r="KJ13" s="9"/>
      <c r="KR13" s="9"/>
      <c r="KZ13" s="9"/>
      <c r="LH13" s="9"/>
      <c r="LP13" s="9"/>
      <c r="LX13" s="9"/>
      <c r="MF13" s="9"/>
      <c r="MN13" s="9"/>
      <c r="MV13" s="9"/>
      <c r="ND13" s="9"/>
      <c r="NL13" s="9"/>
      <c r="NT13" s="9"/>
      <c r="OB13" s="9"/>
      <c r="OJ13" s="9"/>
      <c r="OR13" s="9"/>
      <c r="OZ13" s="9"/>
      <c r="PH13" s="9"/>
      <c r="PP13" s="9"/>
      <c r="PX13" s="9"/>
      <c r="QF13" s="9"/>
      <c r="QN13" s="9"/>
      <c r="QV13" s="9"/>
      <c r="RD13" s="9"/>
      <c r="RL13" s="9"/>
      <c r="RT13" s="9"/>
      <c r="SB13" s="9"/>
      <c r="SJ13" s="9"/>
      <c r="SR13" s="9"/>
      <c r="SZ13" s="9"/>
      <c r="TH13" s="9"/>
      <c r="TP13" s="9"/>
      <c r="TX13" s="9"/>
      <c r="UF13" s="9"/>
      <c r="UN13" s="9"/>
      <c r="UV13" s="9"/>
      <c r="VD13" s="9"/>
      <c r="VL13" s="9"/>
      <c r="VT13" s="9"/>
      <c r="WB13" s="9"/>
      <c r="WJ13" s="9"/>
      <c r="WR13" s="9"/>
      <c r="WZ13" s="9"/>
      <c r="XH13" s="9"/>
      <c r="XP13" s="9"/>
      <c r="XX13" s="9"/>
      <c r="YF13" s="9"/>
      <c r="YN13" s="9"/>
      <c r="YV13" s="9"/>
      <c r="ZD13" s="9"/>
      <c r="ZL13" s="9"/>
      <c r="ZT13" s="9"/>
      <c r="AAB13" s="9"/>
      <c r="AAJ13" s="9"/>
      <c r="AAR13" s="9"/>
      <c r="AAZ13" s="9"/>
      <c r="ABH13" s="9"/>
      <c r="ABP13" s="9"/>
      <c r="ABX13" s="9"/>
      <c r="ACF13" s="9"/>
      <c r="ACN13" s="9"/>
      <c r="ACV13" s="9"/>
      <c r="ADD13" s="9"/>
      <c r="ADL13" s="9"/>
      <c r="ADT13" s="9"/>
      <c r="AEB13" s="9"/>
      <c r="AEJ13" s="9"/>
      <c r="AER13" s="9"/>
      <c r="AEZ13" s="9"/>
      <c r="AFH13" s="9"/>
      <c r="AFP13" s="9"/>
      <c r="AFX13" s="9"/>
      <c r="AGF13" s="9"/>
      <c r="AGN13" s="9"/>
      <c r="AGV13" s="9"/>
      <c r="AHD13" s="9"/>
      <c r="AHL13" s="9"/>
      <c r="AHT13" s="9"/>
      <c r="AIB13" s="9"/>
      <c r="AIJ13" s="9"/>
      <c r="AIR13" s="9"/>
      <c r="AIZ13" s="9"/>
      <c r="AJH13" s="9"/>
      <c r="AJP13" s="9"/>
      <c r="AJX13" s="9"/>
      <c r="AKF13" s="9"/>
      <c r="AKN13" s="9"/>
      <c r="AKV13" s="9"/>
      <c r="ALD13" s="9"/>
      <c r="ALL13" s="9"/>
      <c r="ALT13" s="9"/>
      <c r="AMB13" s="9"/>
      <c r="AMJ13" s="9"/>
      <c r="AMR13" s="9"/>
      <c r="AMZ13" s="9"/>
      <c r="ANH13" s="9"/>
      <c r="ANP13" s="9"/>
      <c r="ANX13" s="9"/>
      <c r="AOF13" s="9"/>
      <c r="AON13" s="9"/>
      <c r="AOV13" s="9"/>
      <c r="APD13" s="9"/>
      <c r="APL13" s="9"/>
      <c r="APT13" s="9"/>
      <c r="AQB13" s="9"/>
      <c r="AQJ13" s="9"/>
      <c r="AQR13" s="9"/>
      <c r="AQZ13" s="9"/>
      <c r="ARH13" s="9"/>
      <c r="ARP13" s="9"/>
      <c r="ARX13" s="9"/>
      <c r="ASF13" s="9"/>
      <c r="ASN13" s="9"/>
      <c r="ASV13" s="9"/>
      <c r="ATD13" s="9"/>
      <c r="ATL13" s="9"/>
      <c r="ATT13" s="9"/>
      <c r="AUB13" s="9"/>
      <c r="AUJ13" s="9"/>
      <c r="AUR13" s="9"/>
      <c r="AUZ13" s="9"/>
      <c r="AVH13" s="9"/>
      <c r="AVP13" s="9"/>
      <c r="AVX13" s="9"/>
      <c r="AWF13" s="9"/>
      <c r="AWN13" s="9"/>
      <c r="AWV13" s="9"/>
      <c r="AXD13" s="9"/>
      <c r="AXL13" s="9"/>
      <c r="AXT13" s="9"/>
      <c r="AYB13" s="9"/>
      <c r="AYJ13" s="9"/>
      <c r="AYR13" s="9"/>
      <c r="AYZ13" s="9"/>
      <c r="AZH13" s="9"/>
      <c r="AZP13" s="9"/>
      <c r="AZX13" s="9"/>
      <c r="BAF13" s="9"/>
      <c r="BAN13" s="9"/>
      <c r="BAV13" s="9"/>
      <c r="BBD13" s="9"/>
      <c r="BBL13" s="9"/>
      <c r="BBT13" s="9"/>
      <c r="BCB13" s="9"/>
      <c r="BCJ13" s="9"/>
      <c r="BCR13" s="9"/>
      <c r="BCZ13" s="9"/>
      <c r="BDH13" s="9"/>
      <c r="BDP13" s="9"/>
      <c r="BDX13" s="9"/>
      <c r="BEF13" s="9"/>
      <c r="BEN13" s="9"/>
      <c r="BEV13" s="9"/>
      <c r="BFD13" s="9"/>
      <c r="BFL13" s="9"/>
      <c r="BFT13" s="9"/>
      <c r="BGB13" s="9"/>
      <c r="BGJ13" s="9"/>
      <c r="BGR13" s="9"/>
      <c r="BGZ13" s="9"/>
      <c r="BHH13" s="9"/>
      <c r="BHP13" s="9"/>
      <c r="BHX13" s="9"/>
      <c r="BIF13" s="9"/>
      <c r="BIN13" s="9"/>
      <c r="BIV13" s="9"/>
      <c r="BJD13" s="9"/>
      <c r="BJL13" s="9"/>
      <c r="BJT13" s="9"/>
      <c r="BKB13" s="9"/>
      <c r="BKJ13" s="9"/>
      <c r="BKR13" s="9"/>
      <c r="BKZ13" s="9"/>
      <c r="BLH13" s="9"/>
      <c r="BLP13" s="9"/>
      <c r="BLX13" s="9"/>
      <c r="BMF13" s="9"/>
      <c r="BMN13" s="9"/>
      <c r="BMV13" s="9"/>
      <c r="BND13" s="9"/>
      <c r="BNL13" s="9"/>
      <c r="BNT13" s="9"/>
      <c r="BOB13" s="9"/>
      <c r="BOJ13" s="9"/>
      <c r="BOR13" s="9"/>
      <c r="BOZ13" s="9"/>
      <c r="BPH13" s="9"/>
      <c r="BPP13" s="9"/>
      <c r="BPX13" s="9"/>
      <c r="BQF13" s="9"/>
      <c r="BQN13" s="9"/>
      <c r="BQV13" s="9"/>
      <c r="BRD13" s="9"/>
      <c r="BRL13" s="9"/>
      <c r="BRT13" s="9"/>
      <c r="BSB13" s="9"/>
      <c r="BSJ13" s="9"/>
      <c r="BSR13" s="9"/>
      <c r="BSZ13" s="9"/>
      <c r="BTH13" s="9"/>
      <c r="BTP13" s="9"/>
      <c r="BTX13" s="9"/>
      <c r="BUF13" s="9"/>
      <c r="BUN13" s="9"/>
      <c r="BUV13" s="9"/>
      <c r="BVD13" s="9"/>
      <c r="BVL13" s="9"/>
      <c r="BVT13" s="9"/>
      <c r="BWB13" s="9"/>
      <c r="BWJ13" s="9"/>
      <c r="BWR13" s="9"/>
      <c r="BWZ13" s="9"/>
      <c r="BXH13" s="9"/>
      <c r="BXP13" s="9"/>
      <c r="BXX13" s="9"/>
      <c r="BYF13" s="9"/>
      <c r="BYN13" s="9"/>
      <c r="BYV13" s="9"/>
      <c r="BZD13" s="9"/>
      <c r="BZL13" s="9"/>
      <c r="BZT13" s="9"/>
      <c r="CAB13" s="9"/>
      <c r="CAJ13" s="9"/>
      <c r="CAR13" s="9"/>
      <c r="CAZ13" s="9"/>
      <c r="CBH13" s="9"/>
      <c r="CBP13" s="9"/>
      <c r="CBX13" s="9"/>
      <c r="CCF13" s="9"/>
      <c r="CCN13" s="9"/>
      <c r="CCV13" s="9"/>
      <c r="CDD13" s="9"/>
      <c r="CDL13" s="9"/>
      <c r="CDT13" s="9"/>
      <c r="CEB13" s="9"/>
      <c r="CEJ13" s="9"/>
      <c r="CER13" s="9"/>
      <c r="CEZ13" s="9"/>
      <c r="CFH13" s="9"/>
      <c r="CFP13" s="9"/>
      <c r="CFX13" s="9"/>
      <c r="CGF13" s="9"/>
      <c r="CGN13" s="9"/>
      <c r="CGV13" s="9"/>
      <c r="CHD13" s="9"/>
      <c r="CHL13" s="9"/>
      <c r="CHT13" s="9"/>
      <c r="CIB13" s="9"/>
      <c r="CIJ13" s="9"/>
      <c r="CIR13" s="9"/>
      <c r="CIZ13" s="9"/>
      <c r="CJH13" s="9"/>
      <c r="CJP13" s="9"/>
      <c r="CJX13" s="9"/>
      <c r="CKF13" s="9"/>
      <c r="CKN13" s="9"/>
      <c r="CKV13" s="9"/>
      <c r="CLD13" s="9"/>
      <c r="CLL13" s="9"/>
      <c r="CLT13" s="9"/>
      <c r="CMB13" s="9"/>
      <c r="CMJ13" s="9"/>
      <c r="CMR13" s="9"/>
      <c r="CMZ13" s="9"/>
      <c r="CNH13" s="9"/>
      <c r="CNP13" s="9"/>
      <c r="CNX13" s="9"/>
      <c r="COF13" s="9"/>
      <c r="CON13" s="9"/>
      <c r="COV13" s="9"/>
      <c r="CPD13" s="9"/>
      <c r="CPL13" s="9"/>
      <c r="CPT13" s="9"/>
      <c r="CQB13" s="9"/>
      <c r="CQJ13" s="9"/>
      <c r="CQR13" s="9"/>
      <c r="CQZ13" s="9"/>
      <c r="CRH13" s="9"/>
      <c r="CRP13" s="9"/>
      <c r="CRX13" s="9"/>
      <c r="CSF13" s="9"/>
      <c r="CSN13" s="9"/>
      <c r="CSV13" s="9"/>
      <c r="CTD13" s="9"/>
      <c r="CTL13" s="9"/>
      <c r="CTT13" s="9"/>
      <c r="CUB13" s="9"/>
      <c r="CUJ13" s="9"/>
      <c r="CUR13" s="9"/>
      <c r="CUZ13" s="9"/>
      <c r="CVH13" s="9"/>
      <c r="CVP13" s="9"/>
      <c r="CVX13" s="9"/>
      <c r="CWF13" s="9"/>
      <c r="CWN13" s="9"/>
      <c r="CWV13" s="9"/>
      <c r="CXD13" s="9"/>
      <c r="CXL13" s="9"/>
      <c r="CXT13" s="9"/>
      <c r="CYB13" s="9"/>
      <c r="CYJ13" s="9"/>
      <c r="CYR13" s="9"/>
      <c r="CYZ13" s="9"/>
      <c r="CZH13" s="9"/>
      <c r="CZP13" s="9"/>
      <c r="CZX13" s="9"/>
      <c r="DAF13" s="9"/>
      <c r="DAN13" s="9"/>
      <c r="DAV13" s="9"/>
      <c r="DBD13" s="9"/>
      <c r="DBL13" s="9"/>
      <c r="DBT13" s="9"/>
      <c r="DCB13" s="9"/>
      <c r="DCJ13" s="9"/>
      <c r="DCR13" s="9"/>
      <c r="DCZ13" s="9"/>
      <c r="DDH13" s="9"/>
      <c r="DDP13" s="9"/>
      <c r="DDX13" s="9"/>
      <c r="DEF13" s="9"/>
      <c r="DEN13" s="9"/>
      <c r="DEV13" s="9"/>
      <c r="DFD13" s="9"/>
      <c r="DFL13" s="9"/>
      <c r="DFT13" s="9"/>
      <c r="DGB13" s="9"/>
      <c r="DGJ13" s="9"/>
      <c r="DGR13" s="9"/>
      <c r="DGZ13" s="9"/>
      <c r="DHH13" s="9"/>
      <c r="DHP13" s="9"/>
      <c r="DHX13" s="9"/>
      <c r="DIF13" s="9"/>
      <c r="DIN13" s="9"/>
      <c r="DIV13" s="9"/>
      <c r="DJD13" s="9"/>
      <c r="DJL13" s="9"/>
      <c r="DJT13" s="9"/>
      <c r="DKB13" s="9"/>
      <c r="DKJ13" s="9"/>
      <c r="DKR13" s="9"/>
      <c r="DKZ13" s="9"/>
      <c r="DLH13" s="9"/>
      <c r="DLP13" s="9"/>
      <c r="DLX13" s="9"/>
      <c r="DMF13" s="9"/>
      <c r="DMN13" s="9"/>
      <c r="DMV13" s="9"/>
      <c r="DND13" s="9"/>
      <c r="DNL13" s="9"/>
      <c r="DNT13" s="9"/>
      <c r="DOB13" s="9"/>
      <c r="DOJ13" s="9"/>
      <c r="DOR13" s="9"/>
      <c r="DOZ13" s="9"/>
      <c r="DPH13" s="9"/>
      <c r="DPP13" s="9"/>
      <c r="DPX13" s="9"/>
      <c r="DQF13" s="9"/>
      <c r="DQN13" s="9"/>
      <c r="DQV13" s="9"/>
      <c r="DRD13" s="9"/>
      <c r="DRL13" s="9"/>
      <c r="DRT13" s="9"/>
      <c r="DSB13" s="9"/>
      <c r="DSJ13" s="9"/>
      <c r="DSR13" s="9"/>
      <c r="DSZ13" s="9"/>
      <c r="DTH13" s="9"/>
      <c r="DTP13" s="9"/>
      <c r="DTX13" s="9"/>
      <c r="DUF13" s="9"/>
      <c r="DUN13" s="9"/>
      <c r="DUV13" s="9"/>
      <c r="DVD13" s="9"/>
      <c r="DVL13" s="9"/>
      <c r="DVT13" s="9"/>
      <c r="DWB13" s="9"/>
      <c r="DWJ13" s="9"/>
      <c r="DWR13" s="9"/>
      <c r="DWZ13" s="9"/>
      <c r="DXH13" s="9"/>
      <c r="DXP13" s="9"/>
      <c r="DXX13" s="9"/>
      <c r="DYF13" s="9"/>
      <c r="DYN13" s="9"/>
      <c r="DYV13" s="9"/>
      <c r="DZD13" s="9"/>
      <c r="DZL13" s="9"/>
      <c r="DZT13" s="9"/>
      <c r="EAB13" s="9"/>
      <c r="EAJ13" s="9"/>
      <c r="EAR13" s="9"/>
      <c r="EAZ13" s="9"/>
      <c r="EBH13" s="9"/>
      <c r="EBP13" s="9"/>
      <c r="EBX13" s="9"/>
      <c r="ECF13" s="9"/>
      <c r="ECN13" s="9"/>
      <c r="ECV13" s="9"/>
      <c r="EDD13" s="9"/>
      <c r="EDL13" s="9"/>
      <c r="EDT13" s="9"/>
      <c r="EEB13" s="9"/>
      <c r="EEJ13" s="9"/>
      <c r="EER13" s="9"/>
      <c r="EEZ13" s="9"/>
      <c r="EFH13" s="9"/>
      <c r="EFP13" s="9"/>
      <c r="EFX13" s="9"/>
      <c r="EGF13" s="9"/>
      <c r="EGN13" s="9"/>
      <c r="EGV13" s="9"/>
      <c r="EHD13" s="9"/>
      <c r="EHL13" s="9"/>
      <c r="EHT13" s="9"/>
      <c r="EIB13" s="9"/>
      <c r="EIJ13" s="9"/>
      <c r="EIR13" s="9"/>
      <c r="EIZ13" s="9"/>
      <c r="EJH13" s="9"/>
      <c r="EJP13" s="9"/>
      <c r="EJX13" s="9"/>
      <c r="EKF13" s="9"/>
      <c r="EKN13" s="9"/>
      <c r="EKV13" s="9"/>
      <c r="ELD13" s="9"/>
      <c r="ELL13" s="9"/>
      <c r="ELT13" s="9"/>
      <c r="EMB13" s="9"/>
      <c r="EMJ13" s="9"/>
      <c r="EMR13" s="9"/>
      <c r="EMZ13" s="9"/>
      <c r="ENH13" s="9"/>
      <c r="ENP13" s="9"/>
      <c r="ENX13" s="9"/>
      <c r="EOF13" s="9"/>
      <c r="EON13" s="9"/>
      <c r="EOV13" s="9"/>
      <c r="EPD13" s="9"/>
      <c r="EPL13" s="9"/>
      <c r="EPT13" s="9"/>
      <c r="EQB13" s="9"/>
      <c r="EQJ13" s="9"/>
      <c r="EQR13" s="9"/>
      <c r="EQZ13" s="9"/>
      <c r="ERH13" s="9"/>
      <c r="ERP13" s="9"/>
      <c r="ERX13" s="9"/>
      <c r="ESF13" s="9"/>
      <c r="ESN13" s="9"/>
      <c r="ESV13" s="9"/>
      <c r="ETD13" s="9"/>
      <c r="ETL13" s="9"/>
      <c r="ETT13" s="9"/>
      <c r="EUB13" s="9"/>
      <c r="EUJ13" s="9"/>
      <c r="EUR13" s="9"/>
      <c r="EUZ13" s="9"/>
      <c r="EVH13" s="9"/>
      <c r="EVP13" s="9"/>
      <c r="EVX13" s="9"/>
      <c r="EWF13" s="9"/>
      <c r="EWN13" s="9"/>
      <c r="EWV13" s="9"/>
      <c r="EXD13" s="9"/>
      <c r="EXL13" s="9"/>
      <c r="EXT13" s="9"/>
      <c r="EYB13" s="9"/>
      <c r="EYJ13" s="9"/>
      <c r="EYR13" s="9"/>
      <c r="EYZ13" s="9"/>
      <c r="EZH13" s="9"/>
      <c r="EZP13" s="9"/>
      <c r="EZX13" s="9"/>
      <c r="FAF13" s="9"/>
      <c r="FAN13" s="9"/>
      <c r="FAV13" s="9"/>
      <c r="FBD13" s="9"/>
      <c r="FBL13" s="9"/>
      <c r="FBT13" s="9"/>
      <c r="FCB13" s="9"/>
      <c r="FCJ13" s="9"/>
      <c r="FCR13" s="9"/>
      <c r="FCZ13" s="9"/>
      <c r="FDH13" s="9"/>
      <c r="FDP13" s="9"/>
      <c r="FDX13" s="9"/>
      <c r="FEF13" s="9"/>
      <c r="FEN13" s="9"/>
      <c r="FEV13" s="9"/>
      <c r="FFD13" s="9"/>
      <c r="FFL13" s="9"/>
      <c r="FFT13" s="9"/>
      <c r="FGB13" s="9"/>
      <c r="FGJ13" s="9"/>
      <c r="FGR13" s="9"/>
      <c r="FGZ13" s="9"/>
      <c r="FHH13" s="9"/>
      <c r="FHP13" s="9"/>
      <c r="FHX13" s="9"/>
      <c r="FIF13" s="9"/>
      <c r="FIN13" s="9"/>
      <c r="FIV13" s="9"/>
      <c r="FJD13" s="9"/>
      <c r="FJL13" s="9"/>
      <c r="FJT13" s="9"/>
      <c r="FKB13" s="9"/>
      <c r="FKJ13" s="9"/>
      <c r="FKR13" s="9"/>
      <c r="FKZ13" s="9"/>
      <c r="FLH13" s="9"/>
      <c r="FLP13" s="9"/>
      <c r="FLX13" s="9"/>
      <c r="FMF13" s="9"/>
      <c r="FMN13" s="9"/>
      <c r="FMV13" s="9"/>
      <c r="FND13" s="9"/>
      <c r="FNL13" s="9"/>
      <c r="FNT13" s="9"/>
      <c r="FOB13" s="9"/>
      <c r="FOJ13" s="9"/>
      <c r="FOR13" s="9"/>
      <c r="FOZ13" s="9"/>
      <c r="FPH13" s="9"/>
      <c r="FPP13" s="9"/>
      <c r="FPX13" s="9"/>
      <c r="FQF13" s="9"/>
      <c r="FQN13" s="9"/>
      <c r="FQV13" s="9"/>
      <c r="FRD13" s="9"/>
      <c r="FRL13" s="9"/>
      <c r="FRT13" s="9"/>
      <c r="FSB13" s="9"/>
      <c r="FSJ13" s="9"/>
      <c r="FSR13" s="9"/>
      <c r="FSZ13" s="9"/>
      <c r="FTH13" s="9"/>
      <c r="FTP13" s="9"/>
      <c r="FTX13" s="9"/>
      <c r="FUF13" s="9"/>
      <c r="FUN13" s="9"/>
      <c r="FUV13" s="9"/>
      <c r="FVD13" s="9"/>
      <c r="FVL13" s="9"/>
      <c r="FVT13" s="9"/>
      <c r="FWB13" s="9"/>
      <c r="FWJ13" s="9"/>
      <c r="FWR13" s="9"/>
      <c r="FWZ13" s="9"/>
      <c r="FXH13" s="9"/>
      <c r="FXP13" s="9"/>
      <c r="FXX13" s="9"/>
      <c r="FYF13" s="9"/>
      <c r="FYN13" s="9"/>
      <c r="FYV13" s="9"/>
      <c r="FZD13" s="9"/>
      <c r="FZL13" s="9"/>
      <c r="FZT13" s="9"/>
      <c r="GAB13" s="9"/>
      <c r="GAJ13" s="9"/>
      <c r="GAR13" s="9"/>
      <c r="GAZ13" s="9"/>
      <c r="GBH13" s="9"/>
      <c r="GBP13" s="9"/>
      <c r="GBX13" s="9"/>
      <c r="GCF13" s="9"/>
      <c r="GCN13" s="9"/>
      <c r="GCV13" s="9"/>
      <c r="GDD13" s="9"/>
      <c r="GDL13" s="9"/>
      <c r="GDT13" s="9"/>
      <c r="GEB13" s="9"/>
      <c r="GEJ13" s="9"/>
      <c r="GER13" s="9"/>
      <c r="GEZ13" s="9"/>
      <c r="GFH13" s="9"/>
      <c r="GFP13" s="9"/>
      <c r="GFX13" s="9"/>
      <c r="GGF13" s="9"/>
      <c r="GGN13" s="9"/>
      <c r="GGV13" s="9"/>
      <c r="GHD13" s="9"/>
      <c r="GHL13" s="9"/>
      <c r="GHT13" s="9"/>
      <c r="GIB13" s="9"/>
      <c r="GIJ13" s="9"/>
      <c r="GIR13" s="9"/>
      <c r="GIZ13" s="9"/>
      <c r="GJH13" s="9"/>
      <c r="GJP13" s="9"/>
      <c r="GJX13" s="9"/>
      <c r="GKF13" s="9"/>
      <c r="GKN13" s="9"/>
      <c r="GKV13" s="9"/>
      <c r="GLD13" s="9"/>
      <c r="GLL13" s="9"/>
      <c r="GLT13" s="9"/>
      <c r="GMB13" s="9"/>
      <c r="GMJ13" s="9"/>
      <c r="GMR13" s="9"/>
      <c r="GMZ13" s="9"/>
      <c r="GNH13" s="9"/>
      <c r="GNP13" s="9"/>
      <c r="GNX13" s="9"/>
      <c r="GOF13" s="9"/>
      <c r="GON13" s="9"/>
      <c r="GOV13" s="9"/>
      <c r="GPD13" s="9"/>
      <c r="GPL13" s="9"/>
      <c r="GPT13" s="9"/>
      <c r="GQB13" s="9"/>
      <c r="GQJ13" s="9"/>
      <c r="GQR13" s="9"/>
      <c r="GQZ13" s="9"/>
      <c r="GRH13" s="9"/>
      <c r="GRP13" s="9"/>
      <c r="GRX13" s="9"/>
      <c r="GSF13" s="9"/>
      <c r="GSN13" s="9"/>
      <c r="GSV13" s="9"/>
      <c r="GTD13" s="9"/>
      <c r="GTL13" s="9"/>
      <c r="GTT13" s="9"/>
      <c r="GUB13" s="9"/>
      <c r="GUJ13" s="9"/>
      <c r="GUR13" s="9"/>
      <c r="GUZ13" s="9"/>
      <c r="GVH13" s="9"/>
      <c r="GVP13" s="9"/>
      <c r="GVX13" s="9"/>
      <c r="GWF13" s="9"/>
      <c r="GWN13" s="9"/>
      <c r="GWV13" s="9"/>
      <c r="GXD13" s="9"/>
      <c r="GXL13" s="9"/>
      <c r="GXT13" s="9"/>
      <c r="GYB13" s="9"/>
      <c r="GYJ13" s="9"/>
      <c r="GYR13" s="9"/>
      <c r="GYZ13" s="9"/>
      <c r="GZH13" s="9"/>
      <c r="GZP13" s="9"/>
      <c r="GZX13" s="9"/>
      <c r="HAF13" s="9"/>
      <c r="HAN13" s="9"/>
      <c r="HAV13" s="9"/>
      <c r="HBD13" s="9"/>
      <c r="HBL13" s="9"/>
      <c r="HBT13" s="9"/>
      <c r="HCB13" s="9"/>
      <c r="HCJ13" s="9"/>
      <c r="HCR13" s="9"/>
      <c r="HCZ13" s="9"/>
      <c r="HDH13" s="9"/>
      <c r="HDP13" s="9"/>
      <c r="HDX13" s="9"/>
      <c r="HEF13" s="9"/>
      <c r="HEN13" s="9"/>
      <c r="HEV13" s="9"/>
      <c r="HFD13" s="9"/>
      <c r="HFL13" s="9"/>
      <c r="HFT13" s="9"/>
      <c r="HGB13" s="9"/>
      <c r="HGJ13" s="9"/>
      <c r="HGR13" s="9"/>
      <c r="HGZ13" s="9"/>
      <c r="HHH13" s="9"/>
      <c r="HHP13" s="9"/>
      <c r="HHX13" s="9"/>
      <c r="HIF13" s="9"/>
      <c r="HIN13" s="9"/>
      <c r="HIV13" s="9"/>
      <c r="HJD13" s="9"/>
      <c r="HJL13" s="9"/>
      <c r="HJT13" s="9"/>
      <c r="HKB13" s="9"/>
      <c r="HKJ13" s="9"/>
      <c r="HKR13" s="9"/>
      <c r="HKZ13" s="9"/>
      <c r="HLH13" s="9"/>
      <c r="HLP13" s="9"/>
      <c r="HLX13" s="9"/>
      <c r="HMF13" s="9"/>
      <c r="HMN13" s="9"/>
      <c r="HMV13" s="9"/>
      <c r="HND13" s="9"/>
      <c r="HNL13" s="9"/>
      <c r="HNT13" s="9"/>
      <c r="HOB13" s="9"/>
      <c r="HOJ13" s="9"/>
      <c r="HOR13" s="9"/>
      <c r="HOZ13" s="9"/>
      <c r="HPH13" s="9"/>
      <c r="HPP13" s="9"/>
      <c r="HPX13" s="9"/>
      <c r="HQF13" s="9"/>
      <c r="HQN13" s="9"/>
      <c r="HQV13" s="9"/>
      <c r="HRD13" s="9"/>
      <c r="HRL13" s="9"/>
      <c r="HRT13" s="9"/>
      <c r="HSB13" s="9"/>
      <c r="HSJ13" s="9"/>
      <c r="HSR13" s="9"/>
      <c r="HSZ13" s="9"/>
      <c r="HTH13" s="9"/>
      <c r="HTP13" s="9"/>
      <c r="HTX13" s="9"/>
      <c r="HUF13" s="9"/>
      <c r="HUN13" s="9"/>
      <c r="HUV13" s="9"/>
      <c r="HVD13" s="9"/>
      <c r="HVL13" s="9"/>
      <c r="HVT13" s="9"/>
      <c r="HWB13" s="9"/>
      <c r="HWJ13" s="9"/>
      <c r="HWR13" s="9"/>
      <c r="HWZ13" s="9"/>
      <c r="HXH13" s="9"/>
      <c r="HXP13" s="9"/>
      <c r="HXX13" s="9"/>
      <c r="HYF13" s="9"/>
      <c r="HYN13" s="9"/>
      <c r="HYV13" s="9"/>
      <c r="HZD13" s="9"/>
      <c r="HZL13" s="9"/>
      <c r="HZT13" s="9"/>
      <c r="IAB13" s="9"/>
      <c r="IAJ13" s="9"/>
      <c r="IAR13" s="9"/>
      <c r="IAZ13" s="9"/>
      <c r="IBH13" s="9"/>
      <c r="IBP13" s="9"/>
      <c r="IBX13" s="9"/>
      <c r="ICF13" s="9"/>
      <c r="ICN13" s="9"/>
      <c r="ICV13" s="9"/>
      <c r="IDD13" s="9"/>
      <c r="IDL13" s="9"/>
      <c r="IDT13" s="9"/>
      <c r="IEB13" s="9"/>
      <c r="IEJ13" s="9"/>
      <c r="IER13" s="9"/>
      <c r="IEZ13" s="9"/>
      <c r="IFH13" s="9"/>
      <c r="IFP13" s="9"/>
      <c r="IFX13" s="9"/>
      <c r="IGF13" s="9"/>
      <c r="IGN13" s="9"/>
      <c r="IGV13" s="9"/>
      <c r="IHD13" s="9"/>
      <c r="IHL13" s="9"/>
      <c r="IHT13" s="9"/>
      <c r="IIB13" s="9"/>
      <c r="IIJ13" s="9"/>
      <c r="IIR13" s="9"/>
      <c r="IIZ13" s="9"/>
      <c r="IJH13" s="9"/>
      <c r="IJP13" s="9"/>
      <c r="IJX13" s="9"/>
      <c r="IKF13" s="9"/>
      <c r="IKN13" s="9"/>
      <c r="IKV13" s="9"/>
      <c r="ILD13" s="9"/>
      <c r="ILL13" s="9"/>
      <c r="ILT13" s="9"/>
      <c r="IMB13" s="9"/>
      <c r="IMJ13" s="9"/>
      <c r="IMR13" s="9"/>
      <c r="IMZ13" s="9"/>
      <c r="INH13" s="9"/>
      <c r="INP13" s="9"/>
      <c r="INX13" s="9"/>
      <c r="IOF13" s="9"/>
      <c r="ION13" s="9"/>
      <c r="IOV13" s="9"/>
      <c r="IPD13" s="9"/>
      <c r="IPL13" s="9"/>
      <c r="IPT13" s="9"/>
      <c r="IQB13" s="9"/>
      <c r="IQJ13" s="9"/>
      <c r="IQR13" s="9"/>
      <c r="IQZ13" s="9"/>
      <c r="IRH13" s="9"/>
      <c r="IRP13" s="9"/>
      <c r="IRX13" s="9"/>
      <c r="ISF13" s="9"/>
      <c r="ISN13" s="9"/>
      <c r="ISV13" s="9"/>
      <c r="ITD13" s="9"/>
      <c r="ITL13" s="9"/>
      <c r="ITT13" s="9"/>
      <c r="IUB13" s="9"/>
      <c r="IUJ13" s="9"/>
      <c r="IUR13" s="9"/>
      <c r="IUZ13" s="9"/>
      <c r="IVH13" s="9"/>
      <c r="IVP13" s="9"/>
      <c r="IVX13" s="9"/>
      <c r="IWF13" s="9"/>
      <c r="IWN13" s="9"/>
      <c r="IWV13" s="9"/>
      <c r="IXD13" s="9"/>
      <c r="IXL13" s="9"/>
      <c r="IXT13" s="9"/>
      <c r="IYB13" s="9"/>
      <c r="IYJ13" s="9"/>
      <c r="IYR13" s="9"/>
      <c r="IYZ13" s="9"/>
      <c r="IZH13" s="9"/>
      <c r="IZP13" s="9"/>
      <c r="IZX13" s="9"/>
      <c r="JAF13" s="9"/>
      <c r="JAN13" s="9"/>
      <c r="JAV13" s="9"/>
      <c r="JBD13" s="9"/>
      <c r="JBL13" s="9"/>
      <c r="JBT13" s="9"/>
      <c r="JCB13" s="9"/>
      <c r="JCJ13" s="9"/>
      <c r="JCR13" s="9"/>
      <c r="JCZ13" s="9"/>
      <c r="JDH13" s="9"/>
      <c r="JDP13" s="9"/>
      <c r="JDX13" s="9"/>
      <c r="JEF13" s="9"/>
      <c r="JEN13" s="9"/>
      <c r="JEV13" s="9"/>
      <c r="JFD13" s="9"/>
      <c r="JFL13" s="9"/>
      <c r="JFT13" s="9"/>
      <c r="JGB13" s="9"/>
      <c r="JGJ13" s="9"/>
      <c r="JGR13" s="9"/>
      <c r="JGZ13" s="9"/>
      <c r="JHH13" s="9"/>
      <c r="JHP13" s="9"/>
      <c r="JHX13" s="9"/>
      <c r="JIF13" s="9"/>
      <c r="JIN13" s="9"/>
      <c r="JIV13" s="9"/>
      <c r="JJD13" s="9"/>
      <c r="JJL13" s="9"/>
      <c r="JJT13" s="9"/>
      <c r="JKB13" s="9"/>
      <c r="JKJ13" s="9"/>
      <c r="JKR13" s="9"/>
      <c r="JKZ13" s="9"/>
      <c r="JLH13" s="9"/>
      <c r="JLP13" s="9"/>
      <c r="JLX13" s="9"/>
      <c r="JMF13" s="9"/>
      <c r="JMN13" s="9"/>
      <c r="JMV13" s="9"/>
      <c r="JND13" s="9"/>
      <c r="JNL13" s="9"/>
      <c r="JNT13" s="9"/>
      <c r="JOB13" s="9"/>
      <c r="JOJ13" s="9"/>
      <c r="JOR13" s="9"/>
      <c r="JOZ13" s="9"/>
      <c r="JPH13" s="9"/>
      <c r="JPP13" s="9"/>
      <c r="JPX13" s="9"/>
      <c r="JQF13" s="9"/>
      <c r="JQN13" s="9"/>
      <c r="JQV13" s="9"/>
      <c r="JRD13" s="9"/>
      <c r="JRL13" s="9"/>
      <c r="JRT13" s="9"/>
      <c r="JSB13" s="9"/>
      <c r="JSJ13" s="9"/>
      <c r="JSR13" s="9"/>
      <c r="JSZ13" s="9"/>
      <c r="JTH13" s="9"/>
      <c r="JTP13" s="9"/>
      <c r="JTX13" s="9"/>
      <c r="JUF13" s="9"/>
      <c r="JUN13" s="9"/>
      <c r="JUV13" s="9"/>
      <c r="JVD13" s="9"/>
      <c r="JVL13" s="9"/>
      <c r="JVT13" s="9"/>
      <c r="JWB13" s="9"/>
      <c r="JWJ13" s="9"/>
      <c r="JWR13" s="9"/>
      <c r="JWZ13" s="9"/>
      <c r="JXH13" s="9"/>
      <c r="JXP13" s="9"/>
      <c r="JXX13" s="9"/>
      <c r="JYF13" s="9"/>
      <c r="JYN13" s="9"/>
      <c r="JYV13" s="9"/>
      <c r="JZD13" s="9"/>
      <c r="JZL13" s="9"/>
      <c r="JZT13" s="9"/>
      <c r="KAB13" s="9"/>
      <c r="KAJ13" s="9"/>
      <c r="KAR13" s="9"/>
      <c r="KAZ13" s="9"/>
      <c r="KBH13" s="9"/>
      <c r="KBP13" s="9"/>
      <c r="KBX13" s="9"/>
      <c r="KCF13" s="9"/>
      <c r="KCN13" s="9"/>
      <c r="KCV13" s="9"/>
      <c r="KDD13" s="9"/>
      <c r="KDL13" s="9"/>
      <c r="KDT13" s="9"/>
      <c r="KEB13" s="9"/>
      <c r="KEJ13" s="9"/>
      <c r="KER13" s="9"/>
      <c r="KEZ13" s="9"/>
      <c r="KFH13" s="9"/>
      <c r="KFP13" s="9"/>
      <c r="KFX13" s="9"/>
      <c r="KGF13" s="9"/>
      <c r="KGN13" s="9"/>
      <c r="KGV13" s="9"/>
      <c r="KHD13" s="9"/>
      <c r="KHL13" s="9"/>
      <c r="KHT13" s="9"/>
      <c r="KIB13" s="9"/>
      <c r="KIJ13" s="9"/>
      <c r="KIR13" s="9"/>
      <c r="KIZ13" s="9"/>
      <c r="KJH13" s="9"/>
      <c r="KJP13" s="9"/>
      <c r="KJX13" s="9"/>
      <c r="KKF13" s="9"/>
      <c r="KKN13" s="9"/>
      <c r="KKV13" s="9"/>
      <c r="KLD13" s="9"/>
      <c r="KLL13" s="9"/>
      <c r="KLT13" s="9"/>
      <c r="KMB13" s="9"/>
      <c r="KMJ13" s="9"/>
      <c r="KMR13" s="9"/>
      <c r="KMZ13" s="9"/>
      <c r="KNH13" s="9"/>
      <c r="KNP13" s="9"/>
      <c r="KNX13" s="9"/>
      <c r="KOF13" s="9"/>
      <c r="KON13" s="9"/>
      <c r="KOV13" s="9"/>
      <c r="KPD13" s="9"/>
      <c r="KPL13" s="9"/>
      <c r="KPT13" s="9"/>
      <c r="KQB13" s="9"/>
      <c r="KQJ13" s="9"/>
      <c r="KQR13" s="9"/>
      <c r="KQZ13" s="9"/>
      <c r="KRH13" s="9"/>
      <c r="KRP13" s="9"/>
      <c r="KRX13" s="9"/>
      <c r="KSF13" s="9"/>
      <c r="KSN13" s="9"/>
      <c r="KSV13" s="9"/>
      <c r="KTD13" s="9"/>
      <c r="KTL13" s="9"/>
      <c r="KTT13" s="9"/>
      <c r="KUB13" s="9"/>
      <c r="KUJ13" s="9"/>
      <c r="KUR13" s="9"/>
      <c r="KUZ13" s="9"/>
      <c r="KVH13" s="9"/>
      <c r="KVP13" s="9"/>
      <c r="KVX13" s="9"/>
      <c r="KWF13" s="9"/>
      <c r="KWN13" s="9"/>
      <c r="KWV13" s="9"/>
      <c r="KXD13" s="9"/>
      <c r="KXL13" s="9"/>
      <c r="KXT13" s="9"/>
      <c r="KYB13" s="9"/>
      <c r="KYJ13" s="9"/>
      <c r="KYR13" s="9"/>
      <c r="KYZ13" s="9"/>
      <c r="KZH13" s="9"/>
      <c r="KZP13" s="9"/>
      <c r="KZX13" s="9"/>
      <c r="LAF13" s="9"/>
      <c r="LAN13" s="9"/>
      <c r="LAV13" s="9"/>
      <c r="LBD13" s="9"/>
      <c r="LBL13" s="9"/>
      <c r="LBT13" s="9"/>
      <c r="LCB13" s="9"/>
      <c r="LCJ13" s="9"/>
      <c r="LCR13" s="9"/>
      <c r="LCZ13" s="9"/>
      <c r="LDH13" s="9"/>
      <c r="LDP13" s="9"/>
      <c r="LDX13" s="9"/>
      <c r="LEF13" s="9"/>
      <c r="LEN13" s="9"/>
      <c r="LEV13" s="9"/>
      <c r="LFD13" s="9"/>
      <c r="LFL13" s="9"/>
      <c r="LFT13" s="9"/>
      <c r="LGB13" s="9"/>
      <c r="LGJ13" s="9"/>
      <c r="LGR13" s="9"/>
      <c r="LGZ13" s="9"/>
      <c r="LHH13" s="9"/>
      <c r="LHP13" s="9"/>
      <c r="LHX13" s="9"/>
      <c r="LIF13" s="9"/>
      <c r="LIN13" s="9"/>
      <c r="LIV13" s="9"/>
      <c r="LJD13" s="9"/>
      <c r="LJL13" s="9"/>
      <c r="LJT13" s="9"/>
      <c r="LKB13" s="9"/>
      <c r="LKJ13" s="9"/>
      <c r="LKR13" s="9"/>
      <c r="LKZ13" s="9"/>
      <c r="LLH13" s="9"/>
      <c r="LLP13" s="9"/>
      <c r="LLX13" s="9"/>
      <c r="LMF13" s="9"/>
      <c r="LMN13" s="9"/>
      <c r="LMV13" s="9"/>
      <c r="LND13" s="9"/>
      <c r="LNL13" s="9"/>
      <c r="LNT13" s="9"/>
      <c r="LOB13" s="9"/>
      <c r="LOJ13" s="9"/>
      <c r="LOR13" s="9"/>
      <c r="LOZ13" s="9"/>
      <c r="LPH13" s="9"/>
      <c r="LPP13" s="9"/>
      <c r="LPX13" s="9"/>
      <c r="LQF13" s="9"/>
      <c r="LQN13" s="9"/>
      <c r="LQV13" s="9"/>
      <c r="LRD13" s="9"/>
      <c r="LRL13" s="9"/>
      <c r="LRT13" s="9"/>
      <c r="LSB13" s="9"/>
      <c r="LSJ13" s="9"/>
      <c r="LSR13" s="9"/>
      <c r="LSZ13" s="9"/>
      <c r="LTH13" s="9"/>
      <c r="LTP13" s="9"/>
      <c r="LTX13" s="9"/>
      <c r="LUF13" s="9"/>
      <c r="LUN13" s="9"/>
      <c r="LUV13" s="9"/>
      <c r="LVD13" s="9"/>
      <c r="LVL13" s="9"/>
      <c r="LVT13" s="9"/>
      <c r="LWB13" s="9"/>
      <c r="LWJ13" s="9"/>
      <c r="LWR13" s="9"/>
      <c r="LWZ13" s="9"/>
      <c r="LXH13" s="9"/>
      <c r="LXP13" s="9"/>
      <c r="LXX13" s="9"/>
      <c r="LYF13" s="9"/>
      <c r="LYN13" s="9"/>
      <c r="LYV13" s="9"/>
      <c r="LZD13" s="9"/>
      <c r="LZL13" s="9"/>
      <c r="LZT13" s="9"/>
      <c r="MAB13" s="9"/>
      <c r="MAJ13" s="9"/>
      <c r="MAR13" s="9"/>
      <c r="MAZ13" s="9"/>
      <c r="MBH13" s="9"/>
      <c r="MBP13" s="9"/>
      <c r="MBX13" s="9"/>
      <c r="MCF13" s="9"/>
      <c r="MCN13" s="9"/>
      <c r="MCV13" s="9"/>
      <c r="MDD13" s="9"/>
      <c r="MDL13" s="9"/>
      <c r="MDT13" s="9"/>
      <c r="MEB13" s="9"/>
      <c r="MEJ13" s="9"/>
      <c r="MER13" s="9"/>
      <c r="MEZ13" s="9"/>
      <c r="MFH13" s="9"/>
      <c r="MFP13" s="9"/>
      <c r="MFX13" s="9"/>
      <c r="MGF13" s="9"/>
      <c r="MGN13" s="9"/>
      <c r="MGV13" s="9"/>
      <c r="MHD13" s="9"/>
      <c r="MHL13" s="9"/>
      <c r="MHT13" s="9"/>
      <c r="MIB13" s="9"/>
      <c r="MIJ13" s="9"/>
      <c r="MIR13" s="9"/>
      <c r="MIZ13" s="9"/>
      <c r="MJH13" s="9"/>
      <c r="MJP13" s="9"/>
      <c r="MJX13" s="9"/>
      <c r="MKF13" s="9"/>
      <c r="MKN13" s="9"/>
      <c r="MKV13" s="9"/>
      <c r="MLD13" s="9"/>
      <c r="MLL13" s="9"/>
      <c r="MLT13" s="9"/>
      <c r="MMB13" s="9"/>
      <c r="MMJ13" s="9"/>
      <c r="MMR13" s="9"/>
      <c r="MMZ13" s="9"/>
      <c r="MNH13" s="9"/>
      <c r="MNP13" s="9"/>
      <c r="MNX13" s="9"/>
      <c r="MOF13" s="9"/>
      <c r="MON13" s="9"/>
      <c r="MOV13" s="9"/>
      <c r="MPD13" s="9"/>
      <c r="MPL13" s="9"/>
      <c r="MPT13" s="9"/>
      <c r="MQB13" s="9"/>
      <c r="MQJ13" s="9"/>
      <c r="MQR13" s="9"/>
      <c r="MQZ13" s="9"/>
      <c r="MRH13" s="9"/>
      <c r="MRP13" s="9"/>
      <c r="MRX13" s="9"/>
      <c r="MSF13" s="9"/>
      <c r="MSN13" s="9"/>
      <c r="MSV13" s="9"/>
      <c r="MTD13" s="9"/>
      <c r="MTL13" s="9"/>
      <c r="MTT13" s="9"/>
      <c r="MUB13" s="9"/>
      <c r="MUJ13" s="9"/>
      <c r="MUR13" s="9"/>
      <c r="MUZ13" s="9"/>
      <c r="MVH13" s="9"/>
      <c r="MVP13" s="9"/>
      <c r="MVX13" s="9"/>
      <c r="MWF13" s="9"/>
      <c r="MWN13" s="9"/>
      <c r="MWV13" s="9"/>
      <c r="MXD13" s="9"/>
      <c r="MXL13" s="9"/>
      <c r="MXT13" s="9"/>
      <c r="MYB13" s="9"/>
      <c r="MYJ13" s="9"/>
      <c r="MYR13" s="9"/>
      <c r="MYZ13" s="9"/>
      <c r="MZH13" s="9"/>
      <c r="MZP13" s="9"/>
      <c r="MZX13" s="9"/>
      <c r="NAF13" s="9"/>
      <c r="NAN13" s="9"/>
      <c r="NAV13" s="9"/>
      <c r="NBD13" s="9"/>
      <c r="NBL13" s="9"/>
      <c r="NBT13" s="9"/>
      <c r="NCB13" s="9"/>
      <c r="NCJ13" s="9"/>
      <c r="NCR13" s="9"/>
      <c r="NCZ13" s="9"/>
      <c r="NDH13" s="9"/>
      <c r="NDP13" s="9"/>
      <c r="NDX13" s="9"/>
      <c r="NEF13" s="9"/>
      <c r="NEN13" s="9"/>
      <c r="NEV13" s="9"/>
      <c r="NFD13" s="9"/>
      <c r="NFL13" s="9"/>
      <c r="NFT13" s="9"/>
      <c r="NGB13" s="9"/>
      <c r="NGJ13" s="9"/>
      <c r="NGR13" s="9"/>
      <c r="NGZ13" s="9"/>
      <c r="NHH13" s="9"/>
      <c r="NHP13" s="9"/>
      <c r="NHX13" s="9"/>
      <c r="NIF13" s="9"/>
      <c r="NIN13" s="9"/>
      <c r="NIV13" s="9"/>
      <c r="NJD13" s="9"/>
      <c r="NJL13" s="9"/>
      <c r="NJT13" s="9"/>
      <c r="NKB13" s="9"/>
      <c r="NKJ13" s="9"/>
      <c r="NKR13" s="9"/>
      <c r="NKZ13" s="9"/>
      <c r="NLH13" s="9"/>
      <c r="NLP13" s="9"/>
      <c r="NLX13" s="9"/>
      <c r="NMF13" s="9"/>
      <c r="NMN13" s="9"/>
      <c r="NMV13" s="9"/>
      <c r="NND13" s="9"/>
      <c r="NNL13" s="9"/>
      <c r="NNT13" s="9"/>
      <c r="NOB13" s="9"/>
      <c r="NOJ13" s="9"/>
      <c r="NOR13" s="9"/>
      <c r="NOZ13" s="9"/>
      <c r="NPH13" s="9"/>
      <c r="NPP13" s="9"/>
      <c r="NPX13" s="9"/>
      <c r="NQF13" s="9"/>
      <c r="NQN13" s="9"/>
      <c r="NQV13" s="9"/>
      <c r="NRD13" s="9"/>
      <c r="NRL13" s="9"/>
      <c r="NRT13" s="9"/>
      <c r="NSB13" s="9"/>
      <c r="NSJ13" s="9"/>
      <c r="NSR13" s="9"/>
      <c r="NSZ13" s="9"/>
      <c r="NTH13" s="9"/>
      <c r="NTP13" s="9"/>
      <c r="NTX13" s="9"/>
      <c r="NUF13" s="9"/>
      <c r="NUN13" s="9"/>
      <c r="NUV13" s="9"/>
      <c r="NVD13" s="9"/>
      <c r="NVL13" s="9"/>
      <c r="NVT13" s="9"/>
      <c r="NWB13" s="9"/>
      <c r="NWJ13" s="9"/>
      <c r="NWR13" s="9"/>
      <c r="NWZ13" s="9"/>
      <c r="NXH13" s="9"/>
      <c r="NXP13" s="9"/>
      <c r="NXX13" s="9"/>
      <c r="NYF13" s="9"/>
      <c r="NYN13" s="9"/>
      <c r="NYV13" s="9"/>
      <c r="NZD13" s="9"/>
      <c r="NZL13" s="9"/>
      <c r="NZT13" s="9"/>
      <c r="OAB13" s="9"/>
      <c r="OAJ13" s="9"/>
      <c r="OAR13" s="9"/>
      <c r="OAZ13" s="9"/>
      <c r="OBH13" s="9"/>
      <c r="OBP13" s="9"/>
      <c r="OBX13" s="9"/>
      <c r="OCF13" s="9"/>
      <c r="OCN13" s="9"/>
      <c r="OCV13" s="9"/>
      <c r="ODD13" s="9"/>
      <c r="ODL13" s="9"/>
      <c r="ODT13" s="9"/>
      <c r="OEB13" s="9"/>
      <c r="OEJ13" s="9"/>
      <c r="OER13" s="9"/>
      <c r="OEZ13" s="9"/>
      <c r="OFH13" s="9"/>
      <c r="OFP13" s="9"/>
      <c r="OFX13" s="9"/>
      <c r="OGF13" s="9"/>
      <c r="OGN13" s="9"/>
      <c r="OGV13" s="9"/>
      <c r="OHD13" s="9"/>
      <c r="OHL13" s="9"/>
      <c r="OHT13" s="9"/>
      <c r="OIB13" s="9"/>
      <c r="OIJ13" s="9"/>
      <c r="OIR13" s="9"/>
      <c r="OIZ13" s="9"/>
      <c r="OJH13" s="9"/>
      <c r="OJP13" s="9"/>
      <c r="OJX13" s="9"/>
      <c r="OKF13" s="9"/>
      <c r="OKN13" s="9"/>
      <c r="OKV13" s="9"/>
      <c r="OLD13" s="9"/>
      <c r="OLL13" s="9"/>
      <c r="OLT13" s="9"/>
      <c r="OMB13" s="9"/>
      <c r="OMJ13" s="9"/>
      <c r="OMR13" s="9"/>
      <c r="OMZ13" s="9"/>
      <c r="ONH13" s="9"/>
      <c r="ONP13" s="9"/>
      <c r="ONX13" s="9"/>
      <c r="OOF13" s="9"/>
      <c r="OON13" s="9"/>
      <c r="OOV13" s="9"/>
      <c r="OPD13" s="9"/>
      <c r="OPL13" s="9"/>
      <c r="OPT13" s="9"/>
      <c r="OQB13" s="9"/>
      <c r="OQJ13" s="9"/>
      <c r="OQR13" s="9"/>
      <c r="OQZ13" s="9"/>
      <c r="ORH13" s="9"/>
      <c r="ORP13" s="9"/>
      <c r="ORX13" s="9"/>
      <c r="OSF13" s="9"/>
      <c r="OSN13" s="9"/>
      <c r="OSV13" s="9"/>
      <c r="OTD13" s="9"/>
      <c r="OTL13" s="9"/>
      <c r="OTT13" s="9"/>
      <c r="OUB13" s="9"/>
      <c r="OUJ13" s="9"/>
      <c r="OUR13" s="9"/>
      <c r="OUZ13" s="9"/>
      <c r="OVH13" s="9"/>
      <c r="OVP13" s="9"/>
      <c r="OVX13" s="9"/>
      <c r="OWF13" s="9"/>
      <c r="OWN13" s="9"/>
      <c r="OWV13" s="9"/>
      <c r="OXD13" s="9"/>
      <c r="OXL13" s="9"/>
      <c r="OXT13" s="9"/>
      <c r="OYB13" s="9"/>
      <c r="OYJ13" s="9"/>
      <c r="OYR13" s="9"/>
      <c r="OYZ13" s="9"/>
      <c r="OZH13" s="9"/>
      <c r="OZP13" s="9"/>
      <c r="OZX13" s="9"/>
      <c r="PAF13" s="9"/>
      <c r="PAN13" s="9"/>
      <c r="PAV13" s="9"/>
      <c r="PBD13" s="9"/>
      <c r="PBL13" s="9"/>
      <c r="PBT13" s="9"/>
      <c r="PCB13" s="9"/>
      <c r="PCJ13" s="9"/>
      <c r="PCR13" s="9"/>
      <c r="PCZ13" s="9"/>
      <c r="PDH13" s="9"/>
      <c r="PDP13" s="9"/>
      <c r="PDX13" s="9"/>
      <c r="PEF13" s="9"/>
      <c r="PEN13" s="9"/>
      <c r="PEV13" s="9"/>
      <c r="PFD13" s="9"/>
      <c r="PFL13" s="9"/>
      <c r="PFT13" s="9"/>
      <c r="PGB13" s="9"/>
      <c r="PGJ13" s="9"/>
      <c r="PGR13" s="9"/>
      <c r="PGZ13" s="9"/>
      <c r="PHH13" s="9"/>
      <c r="PHP13" s="9"/>
      <c r="PHX13" s="9"/>
      <c r="PIF13" s="9"/>
      <c r="PIN13" s="9"/>
      <c r="PIV13" s="9"/>
      <c r="PJD13" s="9"/>
      <c r="PJL13" s="9"/>
      <c r="PJT13" s="9"/>
      <c r="PKB13" s="9"/>
      <c r="PKJ13" s="9"/>
      <c r="PKR13" s="9"/>
      <c r="PKZ13" s="9"/>
      <c r="PLH13" s="9"/>
      <c r="PLP13" s="9"/>
      <c r="PLX13" s="9"/>
      <c r="PMF13" s="9"/>
      <c r="PMN13" s="9"/>
      <c r="PMV13" s="9"/>
      <c r="PND13" s="9"/>
      <c r="PNL13" s="9"/>
      <c r="PNT13" s="9"/>
      <c r="POB13" s="9"/>
      <c r="POJ13" s="9"/>
      <c r="POR13" s="9"/>
      <c r="POZ13" s="9"/>
      <c r="PPH13" s="9"/>
      <c r="PPP13" s="9"/>
      <c r="PPX13" s="9"/>
      <c r="PQF13" s="9"/>
      <c r="PQN13" s="9"/>
      <c r="PQV13" s="9"/>
      <c r="PRD13" s="9"/>
      <c r="PRL13" s="9"/>
      <c r="PRT13" s="9"/>
      <c r="PSB13" s="9"/>
      <c r="PSJ13" s="9"/>
      <c r="PSR13" s="9"/>
      <c r="PSZ13" s="9"/>
      <c r="PTH13" s="9"/>
      <c r="PTP13" s="9"/>
      <c r="PTX13" s="9"/>
      <c r="PUF13" s="9"/>
      <c r="PUN13" s="9"/>
      <c r="PUV13" s="9"/>
      <c r="PVD13" s="9"/>
      <c r="PVL13" s="9"/>
      <c r="PVT13" s="9"/>
      <c r="PWB13" s="9"/>
      <c r="PWJ13" s="9"/>
      <c r="PWR13" s="9"/>
      <c r="PWZ13" s="9"/>
      <c r="PXH13" s="9"/>
      <c r="PXP13" s="9"/>
      <c r="PXX13" s="9"/>
      <c r="PYF13" s="9"/>
      <c r="PYN13" s="9"/>
      <c r="PYV13" s="9"/>
      <c r="PZD13" s="9"/>
      <c r="PZL13" s="9"/>
      <c r="PZT13" s="9"/>
      <c r="QAB13" s="9"/>
      <c r="QAJ13" s="9"/>
      <c r="QAR13" s="9"/>
      <c r="QAZ13" s="9"/>
      <c r="QBH13" s="9"/>
      <c r="QBP13" s="9"/>
      <c r="QBX13" s="9"/>
      <c r="QCF13" s="9"/>
      <c r="QCN13" s="9"/>
      <c r="QCV13" s="9"/>
      <c r="QDD13" s="9"/>
      <c r="QDL13" s="9"/>
      <c r="QDT13" s="9"/>
      <c r="QEB13" s="9"/>
      <c r="QEJ13" s="9"/>
      <c r="QER13" s="9"/>
      <c r="QEZ13" s="9"/>
      <c r="QFH13" s="9"/>
      <c r="QFP13" s="9"/>
      <c r="QFX13" s="9"/>
      <c r="QGF13" s="9"/>
      <c r="QGN13" s="9"/>
      <c r="QGV13" s="9"/>
      <c r="QHD13" s="9"/>
      <c r="QHL13" s="9"/>
      <c r="QHT13" s="9"/>
      <c r="QIB13" s="9"/>
      <c r="QIJ13" s="9"/>
      <c r="QIR13" s="9"/>
      <c r="QIZ13" s="9"/>
      <c r="QJH13" s="9"/>
      <c r="QJP13" s="9"/>
      <c r="QJX13" s="9"/>
      <c r="QKF13" s="9"/>
      <c r="QKN13" s="9"/>
      <c r="QKV13" s="9"/>
      <c r="QLD13" s="9"/>
      <c r="QLL13" s="9"/>
      <c r="QLT13" s="9"/>
      <c r="QMB13" s="9"/>
      <c r="QMJ13" s="9"/>
      <c r="QMR13" s="9"/>
      <c r="QMZ13" s="9"/>
      <c r="QNH13" s="9"/>
      <c r="QNP13" s="9"/>
      <c r="QNX13" s="9"/>
      <c r="QOF13" s="9"/>
      <c r="QON13" s="9"/>
      <c r="QOV13" s="9"/>
      <c r="QPD13" s="9"/>
      <c r="QPL13" s="9"/>
      <c r="QPT13" s="9"/>
      <c r="QQB13" s="9"/>
      <c r="QQJ13" s="9"/>
      <c r="QQR13" s="9"/>
      <c r="QQZ13" s="9"/>
      <c r="QRH13" s="9"/>
      <c r="QRP13" s="9"/>
      <c r="QRX13" s="9"/>
      <c r="QSF13" s="9"/>
      <c r="QSN13" s="9"/>
      <c r="QSV13" s="9"/>
      <c r="QTD13" s="9"/>
      <c r="QTL13" s="9"/>
      <c r="QTT13" s="9"/>
      <c r="QUB13" s="9"/>
      <c r="QUJ13" s="9"/>
      <c r="QUR13" s="9"/>
      <c r="QUZ13" s="9"/>
      <c r="QVH13" s="9"/>
      <c r="QVP13" s="9"/>
      <c r="QVX13" s="9"/>
      <c r="QWF13" s="9"/>
      <c r="QWN13" s="9"/>
      <c r="QWV13" s="9"/>
      <c r="QXD13" s="9"/>
      <c r="QXL13" s="9"/>
      <c r="QXT13" s="9"/>
      <c r="QYB13" s="9"/>
      <c r="QYJ13" s="9"/>
      <c r="QYR13" s="9"/>
      <c r="QYZ13" s="9"/>
      <c r="QZH13" s="9"/>
      <c r="QZP13" s="9"/>
      <c r="QZX13" s="9"/>
      <c r="RAF13" s="9"/>
      <c r="RAN13" s="9"/>
      <c r="RAV13" s="9"/>
      <c r="RBD13" s="9"/>
      <c r="RBL13" s="9"/>
      <c r="RBT13" s="9"/>
      <c r="RCB13" s="9"/>
      <c r="RCJ13" s="9"/>
      <c r="RCR13" s="9"/>
      <c r="RCZ13" s="9"/>
      <c r="RDH13" s="9"/>
      <c r="RDP13" s="9"/>
      <c r="RDX13" s="9"/>
      <c r="REF13" s="9"/>
      <c r="REN13" s="9"/>
      <c r="REV13" s="9"/>
      <c r="RFD13" s="9"/>
      <c r="RFL13" s="9"/>
      <c r="RFT13" s="9"/>
      <c r="RGB13" s="9"/>
      <c r="RGJ13" s="9"/>
      <c r="RGR13" s="9"/>
      <c r="RGZ13" s="9"/>
      <c r="RHH13" s="9"/>
      <c r="RHP13" s="9"/>
      <c r="RHX13" s="9"/>
      <c r="RIF13" s="9"/>
      <c r="RIN13" s="9"/>
      <c r="RIV13" s="9"/>
      <c r="RJD13" s="9"/>
      <c r="RJL13" s="9"/>
      <c r="RJT13" s="9"/>
      <c r="RKB13" s="9"/>
      <c r="RKJ13" s="9"/>
      <c r="RKR13" s="9"/>
      <c r="RKZ13" s="9"/>
      <c r="RLH13" s="9"/>
      <c r="RLP13" s="9"/>
      <c r="RLX13" s="9"/>
      <c r="RMF13" s="9"/>
      <c r="RMN13" s="9"/>
      <c r="RMV13" s="9"/>
      <c r="RND13" s="9"/>
      <c r="RNL13" s="9"/>
      <c r="RNT13" s="9"/>
      <c r="ROB13" s="9"/>
      <c r="ROJ13" s="9"/>
      <c r="ROR13" s="9"/>
      <c r="ROZ13" s="9"/>
      <c r="RPH13" s="9"/>
      <c r="RPP13" s="9"/>
      <c r="RPX13" s="9"/>
      <c r="RQF13" s="9"/>
      <c r="RQN13" s="9"/>
      <c r="RQV13" s="9"/>
      <c r="RRD13" s="9"/>
      <c r="RRL13" s="9"/>
      <c r="RRT13" s="9"/>
      <c r="RSB13" s="9"/>
      <c r="RSJ13" s="9"/>
      <c r="RSR13" s="9"/>
      <c r="RSZ13" s="9"/>
      <c r="RTH13" s="9"/>
      <c r="RTP13" s="9"/>
      <c r="RTX13" s="9"/>
      <c r="RUF13" s="9"/>
      <c r="RUN13" s="9"/>
      <c r="RUV13" s="9"/>
      <c r="RVD13" s="9"/>
      <c r="RVL13" s="9"/>
      <c r="RVT13" s="9"/>
      <c r="RWB13" s="9"/>
      <c r="RWJ13" s="9"/>
      <c r="RWR13" s="9"/>
      <c r="RWZ13" s="9"/>
      <c r="RXH13" s="9"/>
      <c r="RXP13" s="9"/>
      <c r="RXX13" s="9"/>
      <c r="RYF13" s="9"/>
      <c r="RYN13" s="9"/>
      <c r="RYV13" s="9"/>
      <c r="RZD13" s="9"/>
      <c r="RZL13" s="9"/>
      <c r="RZT13" s="9"/>
      <c r="SAB13" s="9"/>
      <c r="SAJ13" s="9"/>
      <c r="SAR13" s="9"/>
      <c r="SAZ13" s="9"/>
      <c r="SBH13" s="9"/>
      <c r="SBP13" s="9"/>
      <c r="SBX13" s="9"/>
      <c r="SCF13" s="9"/>
      <c r="SCN13" s="9"/>
      <c r="SCV13" s="9"/>
      <c r="SDD13" s="9"/>
      <c r="SDL13" s="9"/>
      <c r="SDT13" s="9"/>
      <c r="SEB13" s="9"/>
      <c r="SEJ13" s="9"/>
      <c r="SER13" s="9"/>
      <c r="SEZ13" s="9"/>
      <c r="SFH13" s="9"/>
      <c r="SFP13" s="9"/>
      <c r="SFX13" s="9"/>
      <c r="SGF13" s="9"/>
      <c r="SGN13" s="9"/>
      <c r="SGV13" s="9"/>
      <c r="SHD13" s="9"/>
      <c r="SHL13" s="9"/>
      <c r="SHT13" s="9"/>
      <c r="SIB13" s="9"/>
      <c r="SIJ13" s="9"/>
      <c r="SIR13" s="9"/>
      <c r="SIZ13" s="9"/>
      <c r="SJH13" s="9"/>
      <c r="SJP13" s="9"/>
      <c r="SJX13" s="9"/>
      <c r="SKF13" s="9"/>
      <c r="SKN13" s="9"/>
      <c r="SKV13" s="9"/>
      <c r="SLD13" s="9"/>
      <c r="SLL13" s="9"/>
      <c r="SLT13" s="9"/>
      <c r="SMB13" s="9"/>
      <c r="SMJ13" s="9"/>
      <c r="SMR13" s="9"/>
      <c r="SMZ13" s="9"/>
      <c r="SNH13" s="9"/>
      <c r="SNP13" s="9"/>
      <c r="SNX13" s="9"/>
      <c r="SOF13" s="9"/>
      <c r="SON13" s="9"/>
      <c r="SOV13" s="9"/>
      <c r="SPD13" s="9"/>
      <c r="SPL13" s="9"/>
      <c r="SPT13" s="9"/>
      <c r="SQB13" s="9"/>
      <c r="SQJ13" s="9"/>
      <c r="SQR13" s="9"/>
      <c r="SQZ13" s="9"/>
      <c r="SRH13" s="9"/>
      <c r="SRP13" s="9"/>
      <c r="SRX13" s="9"/>
      <c r="SSF13" s="9"/>
      <c r="SSN13" s="9"/>
      <c r="SSV13" s="9"/>
      <c r="STD13" s="9"/>
      <c r="STL13" s="9"/>
      <c r="STT13" s="9"/>
      <c r="SUB13" s="9"/>
      <c r="SUJ13" s="9"/>
      <c r="SUR13" s="9"/>
      <c r="SUZ13" s="9"/>
      <c r="SVH13" s="9"/>
      <c r="SVP13" s="9"/>
      <c r="SVX13" s="9"/>
      <c r="SWF13" s="9"/>
      <c r="SWN13" s="9"/>
      <c r="SWV13" s="9"/>
      <c r="SXD13" s="9"/>
      <c r="SXL13" s="9"/>
      <c r="SXT13" s="9"/>
      <c r="SYB13" s="9"/>
      <c r="SYJ13" s="9"/>
      <c r="SYR13" s="9"/>
      <c r="SYZ13" s="9"/>
      <c r="SZH13" s="9"/>
      <c r="SZP13" s="9"/>
      <c r="SZX13" s="9"/>
      <c r="TAF13" s="9"/>
      <c r="TAN13" s="9"/>
      <c r="TAV13" s="9"/>
      <c r="TBD13" s="9"/>
      <c r="TBL13" s="9"/>
      <c r="TBT13" s="9"/>
      <c r="TCB13" s="9"/>
      <c r="TCJ13" s="9"/>
      <c r="TCR13" s="9"/>
      <c r="TCZ13" s="9"/>
      <c r="TDH13" s="9"/>
      <c r="TDP13" s="9"/>
      <c r="TDX13" s="9"/>
      <c r="TEF13" s="9"/>
      <c r="TEN13" s="9"/>
      <c r="TEV13" s="9"/>
      <c r="TFD13" s="9"/>
      <c r="TFL13" s="9"/>
      <c r="TFT13" s="9"/>
      <c r="TGB13" s="9"/>
      <c r="TGJ13" s="9"/>
      <c r="TGR13" s="9"/>
      <c r="TGZ13" s="9"/>
      <c r="THH13" s="9"/>
      <c r="THP13" s="9"/>
      <c r="THX13" s="9"/>
      <c r="TIF13" s="9"/>
      <c r="TIN13" s="9"/>
      <c r="TIV13" s="9"/>
      <c r="TJD13" s="9"/>
      <c r="TJL13" s="9"/>
      <c r="TJT13" s="9"/>
      <c r="TKB13" s="9"/>
      <c r="TKJ13" s="9"/>
      <c r="TKR13" s="9"/>
      <c r="TKZ13" s="9"/>
      <c r="TLH13" s="9"/>
      <c r="TLP13" s="9"/>
      <c r="TLX13" s="9"/>
      <c r="TMF13" s="9"/>
      <c r="TMN13" s="9"/>
      <c r="TMV13" s="9"/>
      <c r="TND13" s="9"/>
      <c r="TNL13" s="9"/>
      <c r="TNT13" s="9"/>
      <c r="TOB13" s="9"/>
      <c r="TOJ13" s="9"/>
      <c r="TOR13" s="9"/>
      <c r="TOZ13" s="9"/>
      <c r="TPH13" s="9"/>
      <c r="TPP13" s="9"/>
      <c r="TPX13" s="9"/>
      <c r="TQF13" s="9"/>
      <c r="TQN13" s="9"/>
      <c r="TQV13" s="9"/>
      <c r="TRD13" s="9"/>
      <c r="TRL13" s="9"/>
      <c r="TRT13" s="9"/>
      <c r="TSB13" s="9"/>
      <c r="TSJ13" s="9"/>
      <c r="TSR13" s="9"/>
      <c r="TSZ13" s="9"/>
      <c r="TTH13" s="9"/>
      <c r="TTP13" s="9"/>
      <c r="TTX13" s="9"/>
      <c r="TUF13" s="9"/>
      <c r="TUN13" s="9"/>
      <c r="TUV13" s="9"/>
      <c r="TVD13" s="9"/>
      <c r="TVL13" s="9"/>
      <c r="TVT13" s="9"/>
      <c r="TWB13" s="9"/>
      <c r="TWJ13" s="9"/>
      <c r="TWR13" s="9"/>
      <c r="TWZ13" s="9"/>
      <c r="TXH13" s="9"/>
      <c r="TXP13" s="9"/>
      <c r="TXX13" s="9"/>
      <c r="TYF13" s="9"/>
      <c r="TYN13" s="9"/>
      <c r="TYV13" s="9"/>
      <c r="TZD13" s="9"/>
      <c r="TZL13" s="9"/>
      <c r="TZT13" s="9"/>
      <c r="UAB13" s="9"/>
      <c r="UAJ13" s="9"/>
      <c r="UAR13" s="9"/>
      <c r="UAZ13" s="9"/>
      <c r="UBH13" s="9"/>
      <c r="UBP13" s="9"/>
      <c r="UBX13" s="9"/>
      <c r="UCF13" s="9"/>
      <c r="UCN13" s="9"/>
      <c r="UCV13" s="9"/>
      <c r="UDD13" s="9"/>
      <c r="UDL13" s="9"/>
      <c r="UDT13" s="9"/>
      <c r="UEB13" s="9"/>
      <c r="UEJ13" s="9"/>
      <c r="UER13" s="9"/>
      <c r="UEZ13" s="9"/>
      <c r="UFH13" s="9"/>
      <c r="UFP13" s="9"/>
      <c r="UFX13" s="9"/>
      <c r="UGF13" s="9"/>
      <c r="UGN13" s="9"/>
      <c r="UGV13" s="9"/>
      <c r="UHD13" s="9"/>
      <c r="UHL13" s="9"/>
      <c r="UHT13" s="9"/>
      <c r="UIB13" s="9"/>
      <c r="UIJ13" s="9"/>
      <c r="UIR13" s="9"/>
      <c r="UIZ13" s="9"/>
      <c r="UJH13" s="9"/>
      <c r="UJP13" s="9"/>
      <c r="UJX13" s="9"/>
      <c r="UKF13" s="9"/>
      <c r="UKN13" s="9"/>
      <c r="UKV13" s="9"/>
      <c r="ULD13" s="9"/>
      <c r="ULL13" s="9"/>
      <c r="ULT13" s="9"/>
      <c r="UMB13" s="9"/>
      <c r="UMJ13" s="9"/>
      <c r="UMR13" s="9"/>
      <c r="UMZ13" s="9"/>
      <c r="UNH13" s="9"/>
      <c r="UNP13" s="9"/>
      <c r="UNX13" s="9"/>
      <c r="UOF13" s="9"/>
      <c r="UON13" s="9"/>
      <c r="UOV13" s="9"/>
      <c r="UPD13" s="9"/>
      <c r="UPL13" s="9"/>
      <c r="UPT13" s="9"/>
      <c r="UQB13" s="9"/>
      <c r="UQJ13" s="9"/>
      <c r="UQR13" s="9"/>
      <c r="UQZ13" s="9"/>
      <c r="URH13" s="9"/>
      <c r="URP13" s="9"/>
      <c r="URX13" s="9"/>
      <c r="USF13" s="9"/>
      <c r="USN13" s="9"/>
      <c r="USV13" s="9"/>
      <c r="UTD13" s="9"/>
      <c r="UTL13" s="9"/>
      <c r="UTT13" s="9"/>
      <c r="UUB13" s="9"/>
      <c r="UUJ13" s="9"/>
      <c r="UUR13" s="9"/>
      <c r="UUZ13" s="9"/>
      <c r="UVH13" s="9"/>
      <c r="UVP13" s="9"/>
      <c r="UVX13" s="9"/>
      <c r="UWF13" s="9"/>
      <c r="UWN13" s="9"/>
      <c r="UWV13" s="9"/>
      <c r="UXD13" s="9"/>
      <c r="UXL13" s="9"/>
      <c r="UXT13" s="9"/>
      <c r="UYB13" s="9"/>
      <c r="UYJ13" s="9"/>
      <c r="UYR13" s="9"/>
      <c r="UYZ13" s="9"/>
      <c r="UZH13" s="9"/>
      <c r="UZP13" s="9"/>
      <c r="UZX13" s="9"/>
      <c r="VAF13" s="9"/>
      <c r="VAN13" s="9"/>
      <c r="VAV13" s="9"/>
      <c r="VBD13" s="9"/>
      <c r="VBL13" s="9"/>
      <c r="VBT13" s="9"/>
      <c r="VCB13" s="9"/>
      <c r="VCJ13" s="9"/>
      <c r="VCR13" s="9"/>
      <c r="VCZ13" s="9"/>
      <c r="VDH13" s="9"/>
      <c r="VDP13" s="9"/>
      <c r="VDX13" s="9"/>
      <c r="VEF13" s="9"/>
      <c r="VEN13" s="9"/>
      <c r="VEV13" s="9"/>
      <c r="VFD13" s="9"/>
      <c r="VFL13" s="9"/>
      <c r="VFT13" s="9"/>
      <c r="VGB13" s="9"/>
      <c r="VGJ13" s="9"/>
      <c r="VGR13" s="9"/>
      <c r="VGZ13" s="9"/>
      <c r="VHH13" s="9"/>
      <c r="VHP13" s="9"/>
      <c r="VHX13" s="9"/>
      <c r="VIF13" s="9"/>
      <c r="VIN13" s="9"/>
      <c r="VIV13" s="9"/>
      <c r="VJD13" s="9"/>
      <c r="VJL13" s="9"/>
      <c r="VJT13" s="9"/>
      <c r="VKB13" s="9"/>
      <c r="VKJ13" s="9"/>
      <c r="VKR13" s="9"/>
      <c r="VKZ13" s="9"/>
      <c r="VLH13" s="9"/>
      <c r="VLP13" s="9"/>
      <c r="VLX13" s="9"/>
      <c r="VMF13" s="9"/>
      <c r="VMN13" s="9"/>
      <c r="VMV13" s="9"/>
      <c r="VND13" s="9"/>
      <c r="VNL13" s="9"/>
      <c r="VNT13" s="9"/>
      <c r="VOB13" s="9"/>
      <c r="VOJ13" s="9"/>
      <c r="VOR13" s="9"/>
      <c r="VOZ13" s="9"/>
      <c r="VPH13" s="9"/>
      <c r="VPP13" s="9"/>
      <c r="VPX13" s="9"/>
      <c r="VQF13" s="9"/>
      <c r="VQN13" s="9"/>
      <c r="VQV13" s="9"/>
      <c r="VRD13" s="9"/>
      <c r="VRL13" s="9"/>
      <c r="VRT13" s="9"/>
      <c r="VSB13" s="9"/>
      <c r="VSJ13" s="9"/>
      <c r="VSR13" s="9"/>
      <c r="VSZ13" s="9"/>
      <c r="VTH13" s="9"/>
      <c r="VTP13" s="9"/>
      <c r="VTX13" s="9"/>
      <c r="VUF13" s="9"/>
      <c r="VUN13" s="9"/>
      <c r="VUV13" s="9"/>
      <c r="VVD13" s="9"/>
      <c r="VVL13" s="9"/>
      <c r="VVT13" s="9"/>
      <c r="VWB13" s="9"/>
      <c r="VWJ13" s="9"/>
      <c r="VWR13" s="9"/>
      <c r="VWZ13" s="9"/>
      <c r="VXH13" s="9"/>
      <c r="VXP13" s="9"/>
      <c r="VXX13" s="9"/>
      <c r="VYF13" s="9"/>
      <c r="VYN13" s="9"/>
      <c r="VYV13" s="9"/>
      <c r="VZD13" s="9"/>
      <c r="VZL13" s="9"/>
      <c r="VZT13" s="9"/>
      <c r="WAB13" s="9"/>
      <c r="WAJ13" s="9"/>
      <c r="WAR13" s="9"/>
      <c r="WAZ13" s="9"/>
      <c r="WBH13" s="9"/>
      <c r="WBP13" s="9"/>
      <c r="WBX13" s="9"/>
      <c r="WCF13" s="9"/>
      <c r="WCN13" s="9"/>
      <c r="WCV13" s="9"/>
      <c r="WDD13" s="9"/>
      <c r="WDL13" s="9"/>
      <c r="WDT13" s="9"/>
      <c r="WEB13" s="9"/>
      <c r="WEJ13" s="9"/>
      <c r="WER13" s="9"/>
      <c r="WEZ13" s="9"/>
      <c r="WFH13" s="9"/>
      <c r="WFP13" s="9"/>
      <c r="WFX13" s="9"/>
      <c r="WGF13" s="9"/>
      <c r="WGN13" s="9"/>
      <c r="WGV13" s="9"/>
      <c r="WHD13" s="9"/>
      <c r="WHL13" s="9"/>
      <c r="WHT13" s="9"/>
      <c r="WIB13" s="9"/>
      <c r="WIJ13" s="9"/>
      <c r="WIR13" s="9"/>
      <c r="WIZ13" s="9"/>
      <c r="WJH13" s="9"/>
      <c r="WJP13" s="9"/>
      <c r="WJX13" s="9"/>
      <c r="WKF13" s="9"/>
      <c r="WKN13" s="9"/>
      <c r="WKV13" s="9"/>
      <c r="WLD13" s="9"/>
      <c r="WLL13" s="9"/>
      <c r="WLT13" s="9"/>
      <c r="WMB13" s="9"/>
      <c r="WMJ13" s="9"/>
      <c r="WMR13" s="9"/>
      <c r="WMZ13" s="9"/>
      <c r="WNH13" s="9"/>
      <c r="WNP13" s="9"/>
      <c r="WNX13" s="9"/>
      <c r="WOF13" s="9"/>
      <c r="WON13" s="9"/>
      <c r="WOV13" s="9"/>
      <c r="WPD13" s="9"/>
      <c r="WPL13" s="9"/>
      <c r="WPT13" s="9"/>
      <c r="WQB13" s="9"/>
      <c r="WQJ13" s="9"/>
      <c r="WQR13" s="9"/>
      <c r="WQZ13" s="9"/>
      <c r="WRH13" s="9"/>
      <c r="WRP13" s="9"/>
      <c r="WRX13" s="9"/>
      <c r="WSF13" s="9"/>
      <c r="WSN13" s="9"/>
      <c r="WSV13" s="9"/>
      <c r="WTD13" s="9"/>
      <c r="WTL13" s="9"/>
      <c r="WTT13" s="9"/>
      <c r="WUB13" s="9"/>
      <c r="WUJ13" s="9"/>
      <c r="WUR13" s="9"/>
      <c r="WUZ13" s="9"/>
      <c r="WVH13" s="9"/>
      <c r="WVP13" s="9"/>
      <c r="WVX13" s="9"/>
      <c r="WWF13" s="9"/>
      <c r="WWN13" s="9"/>
      <c r="WWV13" s="9"/>
      <c r="WXD13" s="9"/>
      <c r="WXL13" s="9"/>
      <c r="WXT13" s="9"/>
      <c r="WYB13" s="9"/>
      <c r="WYJ13" s="9"/>
      <c r="WYR13" s="9"/>
      <c r="WYZ13" s="9"/>
      <c r="WZH13" s="9"/>
      <c r="WZP13" s="9"/>
      <c r="WZX13" s="9"/>
      <c r="XAF13" s="9"/>
      <c r="XAN13" s="9"/>
      <c r="XAV13" s="9"/>
      <c r="XBD13" s="9"/>
      <c r="XBL13" s="9"/>
      <c r="XBT13" s="9"/>
      <c r="XCB13" s="9"/>
      <c r="XCJ13" s="9"/>
      <c r="XCR13" s="9"/>
      <c r="XCZ13" s="9"/>
      <c r="XDH13" s="9"/>
      <c r="XDP13" s="9"/>
      <c r="XDX13" s="9"/>
      <c r="XEF13" s="9"/>
      <c r="XEN13" s="9"/>
      <c r="XEV13" s="9"/>
      <c r="XFD13" s="9"/>
    </row>
    <row r="14" spans="1:1024 1032:2048 2056:3072 3080:4096 4104:5120 5128:6144 6152:7168 7176:8192 8200:9216 9224:10240 10248:11264 11272:12288 12296:13312 13320:14336 14344:15360 15368:16384" s="8" customFormat="1" x14ac:dyDescent="0.3">
      <c r="H14" s="11"/>
    </row>
    <row r="15" spans="1:1024 1032:2048 2056:3072 3080:4096 4104:5120 5128:6144 6152:7168 7176:8192 8200:9216 9224:10240 10248:11264 11272:12288 12296:13312 13320:14336 14344:15360 15368:16384" s="8" customFormat="1" x14ac:dyDescent="0.3">
      <c r="A15" s="8" t="s">
        <v>47</v>
      </c>
      <c r="H15" s="10">
        <v>0.05</v>
      </c>
      <c r="P15" s="10"/>
      <c r="X15" s="10"/>
      <c r="AF15" s="10"/>
      <c r="AN15" s="10"/>
      <c r="AV15" s="10"/>
      <c r="BD15" s="10"/>
      <c r="BL15" s="10"/>
      <c r="BT15" s="10"/>
      <c r="CB15" s="10"/>
      <c r="CJ15" s="10"/>
      <c r="CR15" s="10"/>
      <c r="CZ15" s="10"/>
      <c r="DH15" s="10"/>
      <c r="DP15" s="10"/>
      <c r="DX15" s="10"/>
      <c r="EF15" s="10"/>
      <c r="EN15" s="10"/>
      <c r="EV15" s="10"/>
      <c r="FD15" s="10"/>
      <c r="FL15" s="10"/>
      <c r="FT15" s="10"/>
      <c r="GB15" s="10"/>
      <c r="GJ15" s="10"/>
      <c r="GR15" s="10"/>
      <c r="GZ15" s="10"/>
      <c r="HH15" s="10"/>
      <c r="HP15" s="10"/>
      <c r="HX15" s="10"/>
      <c r="IF15" s="10"/>
      <c r="IN15" s="10"/>
      <c r="IV15" s="10"/>
      <c r="JD15" s="10"/>
      <c r="JL15" s="10"/>
      <c r="JT15" s="10"/>
      <c r="KB15" s="10"/>
      <c r="KJ15" s="10"/>
      <c r="KR15" s="10"/>
      <c r="KZ15" s="10"/>
      <c r="LH15" s="10"/>
      <c r="LP15" s="10"/>
      <c r="LX15" s="10"/>
      <c r="MF15" s="10"/>
      <c r="MN15" s="10"/>
      <c r="MV15" s="10"/>
      <c r="ND15" s="10"/>
      <c r="NL15" s="10"/>
      <c r="NT15" s="10"/>
      <c r="OB15" s="10"/>
      <c r="OJ15" s="10"/>
      <c r="OR15" s="10"/>
      <c r="OZ15" s="10"/>
      <c r="PH15" s="10"/>
      <c r="PP15" s="10"/>
      <c r="PX15" s="10"/>
      <c r="QF15" s="10"/>
      <c r="QN15" s="10"/>
      <c r="QV15" s="10"/>
      <c r="RD15" s="10"/>
      <c r="RL15" s="10"/>
      <c r="RT15" s="10"/>
      <c r="SB15" s="10"/>
      <c r="SJ15" s="10"/>
      <c r="SR15" s="10"/>
      <c r="SZ15" s="10"/>
      <c r="TH15" s="10"/>
      <c r="TP15" s="10"/>
      <c r="TX15" s="10"/>
      <c r="UF15" s="10"/>
      <c r="UN15" s="10"/>
      <c r="UV15" s="10"/>
      <c r="VD15" s="10"/>
      <c r="VL15" s="10"/>
      <c r="VT15" s="10"/>
      <c r="WB15" s="10"/>
      <c r="WJ15" s="10"/>
      <c r="WR15" s="10"/>
      <c r="WZ15" s="10"/>
      <c r="XH15" s="10"/>
      <c r="XP15" s="10"/>
      <c r="XX15" s="10"/>
      <c r="YF15" s="10"/>
      <c r="YN15" s="10"/>
      <c r="YV15" s="10"/>
      <c r="ZD15" s="10"/>
      <c r="ZL15" s="10"/>
      <c r="ZT15" s="10"/>
      <c r="AAB15" s="10"/>
      <c r="AAJ15" s="10"/>
      <c r="AAR15" s="10"/>
      <c r="AAZ15" s="10"/>
      <c r="ABH15" s="10"/>
      <c r="ABP15" s="10"/>
      <c r="ABX15" s="10"/>
      <c r="ACF15" s="10"/>
      <c r="ACN15" s="10"/>
      <c r="ACV15" s="10"/>
      <c r="ADD15" s="10"/>
      <c r="ADL15" s="10"/>
      <c r="ADT15" s="10"/>
      <c r="AEB15" s="10"/>
      <c r="AEJ15" s="10"/>
      <c r="AER15" s="10"/>
      <c r="AEZ15" s="10"/>
      <c r="AFH15" s="10"/>
      <c r="AFP15" s="10"/>
      <c r="AFX15" s="10"/>
      <c r="AGF15" s="10"/>
      <c r="AGN15" s="10"/>
      <c r="AGV15" s="10"/>
      <c r="AHD15" s="10"/>
      <c r="AHL15" s="10"/>
      <c r="AHT15" s="10"/>
      <c r="AIB15" s="10"/>
      <c r="AIJ15" s="10"/>
      <c r="AIR15" s="10"/>
      <c r="AIZ15" s="10"/>
      <c r="AJH15" s="10"/>
      <c r="AJP15" s="10"/>
      <c r="AJX15" s="10"/>
      <c r="AKF15" s="10"/>
      <c r="AKN15" s="10"/>
      <c r="AKV15" s="10"/>
      <c r="ALD15" s="10"/>
      <c r="ALL15" s="10"/>
      <c r="ALT15" s="10"/>
      <c r="AMB15" s="10"/>
      <c r="AMJ15" s="10"/>
      <c r="AMR15" s="10"/>
      <c r="AMZ15" s="10"/>
      <c r="ANH15" s="10"/>
      <c r="ANP15" s="10"/>
      <c r="ANX15" s="10"/>
      <c r="AOF15" s="10"/>
      <c r="AON15" s="10"/>
      <c r="AOV15" s="10"/>
      <c r="APD15" s="10"/>
      <c r="APL15" s="10"/>
      <c r="APT15" s="10"/>
      <c r="AQB15" s="10"/>
      <c r="AQJ15" s="10"/>
      <c r="AQR15" s="10"/>
      <c r="AQZ15" s="10"/>
      <c r="ARH15" s="10"/>
      <c r="ARP15" s="10"/>
      <c r="ARX15" s="10"/>
      <c r="ASF15" s="10"/>
      <c r="ASN15" s="10"/>
      <c r="ASV15" s="10"/>
      <c r="ATD15" s="10"/>
      <c r="ATL15" s="10"/>
      <c r="ATT15" s="10"/>
      <c r="AUB15" s="10"/>
      <c r="AUJ15" s="10"/>
      <c r="AUR15" s="10"/>
      <c r="AUZ15" s="10"/>
      <c r="AVH15" s="10"/>
      <c r="AVP15" s="10"/>
      <c r="AVX15" s="10"/>
      <c r="AWF15" s="10"/>
      <c r="AWN15" s="10"/>
      <c r="AWV15" s="10"/>
      <c r="AXD15" s="10"/>
      <c r="AXL15" s="10"/>
      <c r="AXT15" s="10"/>
      <c r="AYB15" s="10"/>
      <c r="AYJ15" s="10"/>
      <c r="AYR15" s="10"/>
      <c r="AYZ15" s="10"/>
      <c r="AZH15" s="10"/>
      <c r="AZP15" s="10"/>
      <c r="AZX15" s="10"/>
      <c r="BAF15" s="10"/>
      <c r="BAN15" s="10"/>
      <c r="BAV15" s="10"/>
      <c r="BBD15" s="10"/>
      <c r="BBL15" s="10"/>
      <c r="BBT15" s="10"/>
      <c r="BCB15" s="10"/>
      <c r="BCJ15" s="10"/>
      <c r="BCR15" s="10"/>
      <c r="BCZ15" s="10"/>
      <c r="BDH15" s="10"/>
      <c r="BDP15" s="10"/>
      <c r="BDX15" s="10"/>
      <c r="BEF15" s="10"/>
      <c r="BEN15" s="10"/>
      <c r="BEV15" s="10"/>
      <c r="BFD15" s="10"/>
      <c r="BFL15" s="10"/>
      <c r="BFT15" s="10"/>
      <c r="BGB15" s="10"/>
      <c r="BGJ15" s="10"/>
      <c r="BGR15" s="10"/>
      <c r="BGZ15" s="10"/>
      <c r="BHH15" s="10"/>
      <c r="BHP15" s="10"/>
      <c r="BHX15" s="10"/>
      <c r="BIF15" s="10"/>
      <c r="BIN15" s="10"/>
      <c r="BIV15" s="10"/>
      <c r="BJD15" s="10"/>
      <c r="BJL15" s="10"/>
      <c r="BJT15" s="10"/>
      <c r="BKB15" s="10"/>
      <c r="BKJ15" s="10"/>
      <c r="BKR15" s="10"/>
      <c r="BKZ15" s="10"/>
      <c r="BLH15" s="10"/>
      <c r="BLP15" s="10"/>
      <c r="BLX15" s="10"/>
      <c r="BMF15" s="10"/>
      <c r="BMN15" s="10"/>
      <c r="BMV15" s="10"/>
      <c r="BND15" s="10"/>
      <c r="BNL15" s="10"/>
      <c r="BNT15" s="10"/>
      <c r="BOB15" s="10"/>
      <c r="BOJ15" s="10"/>
      <c r="BOR15" s="10"/>
      <c r="BOZ15" s="10"/>
      <c r="BPH15" s="10"/>
      <c r="BPP15" s="10"/>
      <c r="BPX15" s="10"/>
      <c r="BQF15" s="10"/>
      <c r="BQN15" s="10"/>
      <c r="BQV15" s="10"/>
      <c r="BRD15" s="10"/>
      <c r="BRL15" s="10"/>
      <c r="BRT15" s="10"/>
      <c r="BSB15" s="10"/>
      <c r="BSJ15" s="10"/>
      <c r="BSR15" s="10"/>
      <c r="BSZ15" s="10"/>
      <c r="BTH15" s="10"/>
      <c r="BTP15" s="10"/>
      <c r="BTX15" s="10"/>
      <c r="BUF15" s="10"/>
      <c r="BUN15" s="10"/>
      <c r="BUV15" s="10"/>
      <c r="BVD15" s="10"/>
      <c r="BVL15" s="10"/>
      <c r="BVT15" s="10"/>
      <c r="BWB15" s="10"/>
      <c r="BWJ15" s="10"/>
      <c r="BWR15" s="10"/>
      <c r="BWZ15" s="10"/>
      <c r="BXH15" s="10"/>
      <c r="BXP15" s="10"/>
      <c r="BXX15" s="10"/>
      <c r="BYF15" s="10"/>
      <c r="BYN15" s="10"/>
      <c r="BYV15" s="10"/>
      <c r="BZD15" s="10"/>
      <c r="BZL15" s="10"/>
      <c r="BZT15" s="10"/>
      <c r="CAB15" s="10"/>
      <c r="CAJ15" s="10"/>
      <c r="CAR15" s="10"/>
      <c r="CAZ15" s="10"/>
      <c r="CBH15" s="10"/>
      <c r="CBP15" s="10"/>
      <c r="CBX15" s="10"/>
      <c r="CCF15" s="10"/>
      <c r="CCN15" s="10"/>
      <c r="CCV15" s="10"/>
      <c r="CDD15" s="10"/>
      <c r="CDL15" s="10"/>
      <c r="CDT15" s="10"/>
      <c r="CEB15" s="10"/>
      <c r="CEJ15" s="10"/>
      <c r="CER15" s="10"/>
      <c r="CEZ15" s="10"/>
      <c r="CFH15" s="10"/>
      <c r="CFP15" s="10"/>
      <c r="CFX15" s="10"/>
      <c r="CGF15" s="10"/>
      <c r="CGN15" s="10"/>
      <c r="CGV15" s="10"/>
      <c r="CHD15" s="10"/>
      <c r="CHL15" s="10"/>
      <c r="CHT15" s="10"/>
      <c r="CIB15" s="10"/>
      <c r="CIJ15" s="10"/>
      <c r="CIR15" s="10"/>
      <c r="CIZ15" s="10"/>
      <c r="CJH15" s="10"/>
      <c r="CJP15" s="10"/>
      <c r="CJX15" s="10"/>
      <c r="CKF15" s="10"/>
      <c r="CKN15" s="10"/>
      <c r="CKV15" s="10"/>
      <c r="CLD15" s="10"/>
      <c r="CLL15" s="10"/>
      <c r="CLT15" s="10"/>
      <c r="CMB15" s="10"/>
      <c r="CMJ15" s="10"/>
      <c r="CMR15" s="10"/>
      <c r="CMZ15" s="10"/>
      <c r="CNH15" s="10"/>
      <c r="CNP15" s="10"/>
      <c r="CNX15" s="10"/>
      <c r="COF15" s="10"/>
      <c r="CON15" s="10"/>
      <c r="COV15" s="10"/>
      <c r="CPD15" s="10"/>
      <c r="CPL15" s="10"/>
      <c r="CPT15" s="10"/>
      <c r="CQB15" s="10"/>
      <c r="CQJ15" s="10"/>
      <c r="CQR15" s="10"/>
      <c r="CQZ15" s="10"/>
      <c r="CRH15" s="10"/>
      <c r="CRP15" s="10"/>
      <c r="CRX15" s="10"/>
      <c r="CSF15" s="10"/>
      <c r="CSN15" s="10"/>
      <c r="CSV15" s="10"/>
      <c r="CTD15" s="10"/>
      <c r="CTL15" s="10"/>
      <c r="CTT15" s="10"/>
      <c r="CUB15" s="10"/>
      <c r="CUJ15" s="10"/>
      <c r="CUR15" s="10"/>
      <c r="CUZ15" s="10"/>
      <c r="CVH15" s="10"/>
      <c r="CVP15" s="10"/>
      <c r="CVX15" s="10"/>
      <c r="CWF15" s="10"/>
      <c r="CWN15" s="10"/>
      <c r="CWV15" s="10"/>
      <c r="CXD15" s="10"/>
      <c r="CXL15" s="10"/>
      <c r="CXT15" s="10"/>
      <c r="CYB15" s="10"/>
      <c r="CYJ15" s="10"/>
      <c r="CYR15" s="10"/>
      <c r="CYZ15" s="10"/>
      <c r="CZH15" s="10"/>
      <c r="CZP15" s="10"/>
      <c r="CZX15" s="10"/>
      <c r="DAF15" s="10"/>
      <c r="DAN15" s="10"/>
      <c r="DAV15" s="10"/>
      <c r="DBD15" s="10"/>
      <c r="DBL15" s="10"/>
      <c r="DBT15" s="10"/>
      <c r="DCB15" s="10"/>
      <c r="DCJ15" s="10"/>
      <c r="DCR15" s="10"/>
      <c r="DCZ15" s="10"/>
      <c r="DDH15" s="10"/>
      <c r="DDP15" s="10"/>
      <c r="DDX15" s="10"/>
      <c r="DEF15" s="10"/>
      <c r="DEN15" s="10"/>
      <c r="DEV15" s="10"/>
      <c r="DFD15" s="10"/>
      <c r="DFL15" s="10"/>
      <c r="DFT15" s="10"/>
      <c r="DGB15" s="10"/>
      <c r="DGJ15" s="10"/>
      <c r="DGR15" s="10"/>
      <c r="DGZ15" s="10"/>
      <c r="DHH15" s="10"/>
      <c r="DHP15" s="10"/>
      <c r="DHX15" s="10"/>
      <c r="DIF15" s="10"/>
      <c r="DIN15" s="10"/>
      <c r="DIV15" s="10"/>
      <c r="DJD15" s="10"/>
      <c r="DJL15" s="10"/>
      <c r="DJT15" s="10"/>
      <c r="DKB15" s="10"/>
      <c r="DKJ15" s="10"/>
      <c r="DKR15" s="10"/>
      <c r="DKZ15" s="10"/>
      <c r="DLH15" s="10"/>
      <c r="DLP15" s="10"/>
      <c r="DLX15" s="10"/>
      <c r="DMF15" s="10"/>
      <c r="DMN15" s="10"/>
      <c r="DMV15" s="10"/>
      <c r="DND15" s="10"/>
      <c r="DNL15" s="10"/>
      <c r="DNT15" s="10"/>
      <c r="DOB15" s="10"/>
      <c r="DOJ15" s="10"/>
      <c r="DOR15" s="10"/>
      <c r="DOZ15" s="10"/>
      <c r="DPH15" s="10"/>
      <c r="DPP15" s="10"/>
      <c r="DPX15" s="10"/>
      <c r="DQF15" s="10"/>
      <c r="DQN15" s="10"/>
      <c r="DQV15" s="10"/>
      <c r="DRD15" s="10"/>
      <c r="DRL15" s="10"/>
      <c r="DRT15" s="10"/>
      <c r="DSB15" s="10"/>
      <c r="DSJ15" s="10"/>
      <c r="DSR15" s="10"/>
      <c r="DSZ15" s="10"/>
      <c r="DTH15" s="10"/>
      <c r="DTP15" s="10"/>
      <c r="DTX15" s="10"/>
      <c r="DUF15" s="10"/>
      <c r="DUN15" s="10"/>
      <c r="DUV15" s="10"/>
      <c r="DVD15" s="10"/>
      <c r="DVL15" s="10"/>
      <c r="DVT15" s="10"/>
      <c r="DWB15" s="10"/>
      <c r="DWJ15" s="10"/>
      <c r="DWR15" s="10"/>
      <c r="DWZ15" s="10"/>
      <c r="DXH15" s="10"/>
      <c r="DXP15" s="10"/>
      <c r="DXX15" s="10"/>
      <c r="DYF15" s="10"/>
      <c r="DYN15" s="10"/>
      <c r="DYV15" s="10"/>
      <c r="DZD15" s="10"/>
      <c r="DZL15" s="10"/>
      <c r="DZT15" s="10"/>
      <c r="EAB15" s="10"/>
      <c r="EAJ15" s="10"/>
      <c r="EAR15" s="10"/>
      <c r="EAZ15" s="10"/>
      <c r="EBH15" s="10"/>
      <c r="EBP15" s="10"/>
      <c r="EBX15" s="10"/>
      <c r="ECF15" s="10"/>
      <c r="ECN15" s="10"/>
      <c r="ECV15" s="10"/>
      <c r="EDD15" s="10"/>
      <c r="EDL15" s="10"/>
      <c r="EDT15" s="10"/>
      <c r="EEB15" s="10"/>
      <c r="EEJ15" s="10"/>
      <c r="EER15" s="10"/>
      <c r="EEZ15" s="10"/>
      <c r="EFH15" s="10"/>
      <c r="EFP15" s="10"/>
      <c r="EFX15" s="10"/>
      <c r="EGF15" s="10"/>
      <c r="EGN15" s="10"/>
      <c r="EGV15" s="10"/>
      <c r="EHD15" s="10"/>
      <c r="EHL15" s="10"/>
      <c r="EHT15" s="10"/>
      <c r="EIB15" s="10"/>
      <c r="EIJ15" s="10"/>
      <c r="EIR15" s="10"/>
      <c r="EIZ15" s="10"/>
      <c r="EJH15" s="10"/>
      <c r="EJP15" s="10"/>
      <c r="EJX15" s="10"/>
      <c r="EKF15" s="10"/>
      <c r="EKN15" s="10"/>
      <c r="EKV15" s="10"/>
      <c r="ELD15" s="10"/>
      <c r="ELL15" s="10"/>
      <c r="ELT15" s="10"/>
      <c r="EMB15" s="10"/>
      <c r="EMJ15" s="10"/>
      <c r="EMR15" s="10"/>
      <c r="EMZ15" s="10"/>
      <c r="ENH15" s="10"/>
      <c r="ENP15" s="10"/>
      <c r="ENX15" s="10"/>
      <c r="EOF15" s="10"/>
      <c r="EON15" s="10"/>
      <c r="EOV15" s="10"/>
      <c r="EPD15" s="10"/>
      <c r="EPL15" s="10"/>
      <c r="EPT15" s="10"/>
      <c r="EQB15" s="10"/>
      <c r="EQJ15" s="10"/>
      <c r="EQR15" s="10"/>
      <c r="EQZ15" s="10"/>
      <c r="ERH15" s="10"/>
      <c r="ERP15" s="10"/>
      <c r="ERX15" s="10"/>
      <c r="ESF15" s="10"/>
      <c r="ESN15" s="10"/>
      <c r="ESV15" s="10"/>
      <c r="ETD15" s="10"/>
      <c r="ETL15" s="10"/>
      <c r="ETT15" s="10"/>
      <c r="EUB15" s="10"/>
      <c r="EUJ15" s="10"/>
      <c r="EUR15" s="10"/>
      <c r="EUZ15" s="10"/>
      <c r="EVH15" s="10"/>
      <c r="EVP15" s="10"/>
      <c r="EVX15" s="10"/>
      <c r="EWF15" s="10"/>
      <c r="EWN15" s="10"/>
      <c r="EWV15" s="10"/>
      <c r="EXD15" s="10"/>
      <c r="EXL15" s="10"/>
      <c r="EXT15" s="10"/>
      <c r="EYB15" s="10"/>
      <c r="EYJ15" s="10"/>
      <c r="EYR15" s="10"/>
      <c r="EYZ15" s="10"/>
      <c r="EZH15" s="10"/>
      <c r="EZP15" s="10"/>
      <c r="EZX15" s="10"/>
      <c r="FAF15" s="10"/>
      <c r="FAN15" s="10"/>
      <c r="FAV15" s="10"/>
      <c r="FBD15" s="10"/>
      <c r="FBL15" s="10"/>
      <c r="FBT15" s="10"/>
      <c r="FCB15" s="10"/>
      <c r="FCJ15" s="10"/>
      <c r="FCR15" s="10"/>
      <c r="FCZ15" s="10"/>
      <c r="FDH15" s="10"/>
      <c r="FDP15" s="10"/>
      <c r="FDX15" s="10"/>
      <c r="FEF15" s="10"/>
      <c r="FEN15" s="10"/>
      <c r="FEV15" s="10"/>
      <c r="FFD15" s="10"/>
      <c r="FFL15" s="10"/>
      <c r="FFT15" s="10"/>
      <c r="FGB15" s="10"/>
      <c r="FGJ15" s="10"/>
      <c r="FGR15" s="10"/>
      <c r="FGZ15" s="10"/>
      <c r="FHH15" s="10"/>
      <c r="FHP15" s="10"/>
      <c r="FHX15" s="10"/>
      <c r="FIF15" s="10"/>
      <c r="FIN15" s="10"/>
      <c r="FIV15" s="10"/>
      <c r="FJD15" s="10"/>
      <c r="FJL15" s="10"/>
      <c r="FJT15" s="10"/>
      <c r="FKB15" s="10"/>
      <c r="FKJ15" s="10"/>
      <c r="FKR15" s="10"/>
      <c r="FKZ15" s="10"/>
      <c r="FLH15" s="10"/>
      <c r="FLP15" s="10"/>
      <c r="FLX15" s="10"/>
      <c r="FMF15" s="10"/>
      <c r="FMN15" s="10"/>
      <c r="FMV15" s="10"/>
      <c r="FND15" s="10"/>
      <c r="FNL15" s="10"/>
      <c r="FNT15" s="10"/>
      <c r="FOB15" s="10"/>
      <c r="FOJ15" s="10"/>
      <c r="FOR15" s="10"/>
      <c r="FOZ15" s="10"/>
      <c r="FPH15" s="10"/>
      <c r="FPP15" s="10"/>
      <c r="FPX15" s="10"/>
      <c r="FQF15" s="10"/>
      <c r="FQN15" s="10"/>
      <c r="FQV15" s="10"/>
      <c r="FRD15" s="10"/>
      <c r="FRL15" s="10"/>
      <c r="FRT15" s="10"/>
      <c r="FSB15" s="10"/>
      <c r="FSJ15" s="10"/>
      <c r="FSR15" s="10"/>
      <c r="FSZ15" s="10"/>
      <c r="FTH15" s="10"/>
      <c r="FTP15" s="10"/>
      <c r="FTX15" s="10"/>
      <c r="FUF15" s="10"/>
      <c r="FUN15" s="10"/>
      <c r="FUV15" s="10"/>
      <c r="FVD15" s="10"/>
      <c r="FVL15" s="10"/>
      <c r="FVT15" s="10"/>
      <c r="FWB15" s="10"/>
      <c r="FWJ15" s="10"/>
      <c r="FWR15" s="10"/>
      <c r="FWZ15" s="10"/>
      <c r="FXH15" s="10"/>
      <c r="FXP15" s="10"/>
      <c r="FXX15" s="10"/>
      <c r="FYF15" s="10"/>
      <c r="FYN15" s="10"/>
      <c r="FYV15" s="10"/>
      <c r="FZD15" s="10"/>
      <c r="FZL15" s="10"/>
      <c r="FZT15" s="10"/>
      <c r="GAB15" s="10"/>
      <c r="GAJ15" s="10"/>
      <c r="GAR15" s="10"/>
      <c r="GAZ15" s="10"/>
      <c r="GBH15" s="10"/>
      <c r="GBP15" s="10"/>
      <c r="GBX15" s="10"/>
      <c r="GCF15" s="10"/>
      <c r="GCN15" s="10"/>
      <c r="GCV15" s="10"/>
      <c r="GDD15" s="10"/>
      <c r="GDL15" s="10"/>
      <c r="GDT15" s="10"/>
      <c r="GEB15" s="10"/>
      <c r="GEJ15" s="10"/>
      <c r="GER15" s="10"/>
      <c r="GEZ15" s="10"/>
      <c r="GFH15" s="10"/>
      <c r="GFP15" s="10"/>
      <c r="GFX15" s="10"/>
      <c r="GGF15" s="10"/>
      <c r="GGN15" s="10"/>
      <c r="GGV15" s="10"/>
      <c r="GHD15" s="10"/>
      <c r="GHL15" s="10"/>
      <c r="GHT15" s="10"/>
      <c r="GIB15" s="10"/>
      <c r="GIJ15" s="10"/>
      <c r="GIR15" s="10"/>
      <c r="GIZ15" s="10"/>
      <c r="GJH15" s="10"/>
      <c r="GJP15" s="10"/>
      <c r="GJX15" s="10"/>
      <c r="GKF15" s="10"/>
      <c r="GKN15" s="10"/>
      <c r="GKV15" s="10"/>
      <c r="GLD15" s="10"/>
      <c r="GLL15" s="10"/>
      <c r="GLT15" s="10"/>
      <c r="GMB15" s="10"/>
      <c r="GMJ15" s="10"/>
      <c r="GMR15" s="10"/>
      <c r="GMZ15" s="10"/>
      <c r="GNH15" s="10"/>
      <c r="GNP15" s="10"/>
      <c r="GNX15" s="10"/>
      <c r="GOF15" s="10"/>
      <c r="GON15" s="10"/>
      <c r="GOV15" s="10"/>
      <c r="GPD15" s="10"/>
      <c r="GPL15" s="10"/>
      <c r="GPT15" s="10"/>
      <c r="GQB15" s="10"/>
      <c r="GQJ15" s="10"/>
      <c r="GQR15" s="10"/>
      <c r="GQZ15" s="10"/>
      <c r="GRH15" s="10"/>
      <c r="GRP15" s="10"/>
      <c r="GRX15" s="10"/>
      <c r="GSF15" s="10"/>
      <c r="GSN15" s="10"/>
      <c r="GSV15" s="10"/>
      <c r="GTD15" s="10"/>
      <c r="GTL15" s="10"/>
      <c r="GTT15" s="10"/>
      <c r="GUB15" s="10"/>
      <c r="GUJ15" s="10"/>
      <c r="GUR15" s="10"/>
      <c r="GUZ15" s="10"/>
      <c r="GVH15" s="10"/>
      <c r="GVP15" s="10"/>
      <c r="GVX15" s="10"/>
      <c r="GWF15" s="10"/>
      <c r="GWN15" s="10"/>
      <c r="GWV15" s="10"/>
      <c r="GXD15" s="10"/>
      <c r="GXL15" s="10"/>
      <c r="GXT15" s="10"/>
      <c r="GYB15" s="10"/>
      <c r="GYJ15" s="10"/>
      <c r="GYR15" s="10"/>
      <c r="GYZ15" s="10"/>
      <c r="GZH15" s="10"/>
      <c r="GZP15" s="10"/>
      <c r="GZX15" s="10"/>
      <c r="HAF15" s="10"/>
      <c r="HAN15" s="10"/>
      <c r="HAV15" s="10"/>
      <c r="HBD15" s="10"/>
      <c r="HBL15" s="10"/>
      <c r="HBT15" s="10"/>
      <c r="HCB15" s="10"/>
      <c r="HCJ15" s="10"/>
      <c r="HCR15" s="10"/>
      <c r="HCZ15" s="10"/>
      <c r="HDH15" s="10"/>
      <c r="HDP15" s="10"/>
      <c r="HDX15" s="10"/>
      <c r="HEF15" s="10"/>
      <c r="HEN15" s="10"/>
      <c r="HEV15" s="10"/>
      <c r="HFD15" s="10"/>
      <c r="HFL15" s="10"/>
      <c r="HFT15" s="10"/>
      <c r="HGB15" s="10"/>
      <c r="HGJ15" s="10"/>
      <c r="HGR15" s="10"/>
      <c r="HGZ15" s="10"/>
      <c r="HHH15" s="10"/>
      <c r="HHP15" s="10"/>
      <c r="HHX15" s="10"/>
      <c r="HIF15" s="10"/>
      <c r="HIN15" s="10"/>
      <c r="HIV15" s="10"/>
      <c r="HJD15" s="10"/>
      <c r="HJL15" s="10"/>
      <c r="HJT15" s="10"/>
      <c r="HKB15" s="10"/>
      <c r="HKJ15" s="10"/>
      <c r="HKR15" s="10"/>
      <c r="HKZ15" s="10"/>
      <c r="HLH15" s="10"/>
      <c r="HLP15" s="10"/>
      <c r="HLX15" s="10"/>
      <c r="HMF15" s="10"/>
      <c r="HMN15" s="10"/>
      <c r="HMV15" s="10"/>
      <c r="HND15" s="10"/>
      <c r="HNL15" s="10"/>
      <c r="HNT15" s="10"/>
      <c r="HOB15" s="10"/>
      <c r="HOJ15" s="10"/>
      <c r="HOR15" s="10"/>
      <c r="HOZ15" s="10"/>
      <c r="HPH15" s="10"/>
      <c r="HPP15" s="10"/>
      <c r="HPX15" s="10"/>
      <c r="HQF15" s="10"/>
      <c r="HQN15" s="10"/>
      <c r="HQV15" s="10"/>
      <c r="HRD15" s="10"/>
      <c r="HRL15" s="10"/>
      <c r="HRT15" s="10"/>
      <c r="HSB15" s="10"/>
      <c r="HSJ15" s="10"/>
      <c r="HSR15" s="10"/>
      <c r="HSZ15" s="10"/>
      <c r="HTH15" s="10"/>
      <c r="HTP15" s="10"/>
      <c r="HTX15" s="10"/>
      <c r="HUF15" s="10"/>
      <c r="HUN15" s="10"/>
      <c r="HUV15" s="10"/>
      <c r="HVD15" s="10"/>
      <c r="HVL15" s="10"/>
      <c r="HVT15" s="10"/>
      <c r="HWB15" s="10"/>
      <c r="HWJ15" s="10"/>
      <c r="HWR15" s="10"/>
      <c r="HWZ15" s="10"/>
      <c r="HXH15" s="10"/>
      <c r="HXP15" s="10"/>
      <c r="HXX15" s="10"/>
      <c r="HYF15" s="10"/>
      <c r="HYN15" s="10"/>
      <c r="HYV15" s="10"/>
      <c r="HZD15" s="10"/>
      <c r="HZL15" s="10"/>
      <c r="HZT15" s="10"/>
      <c r="IAB15" s="10"/>
      <c r="IAJ15" s="10"/>
      <c r="IAR15" s="10"/>
      <c r="IAZ15" s="10"/>
      <c r="IBH15" s="10"/>
      <c r="IBP15" s="10"/>
      <c r="IBX15" s="10"/>
      <c r="ICF15" s="10"/>
      <c r="ICN15" s="10"/>
      <c r="ICV15" s="10"/>
      <c r="IDD15" s="10"/>
      <c r="IDL15" s="10"/>
      <c r="IDT15" s="10"/>
      <c r="IEB15" s="10"/>
      <c r="IEJ15" s="10"/>
      <c r="IER15" s="10"/>
      <c r="IEZ15" s="10"/>
      <c r="IFH15" s="10"/>
      <c r="IFP15" s="10"/>
      <c r="IFX15" s="10"/>
      <c r="IGF15" s="10"/>
      <c r="IGN15" s="10"/>
      <c r="IGV15" s="10"/>
      <c r="IHD15" s="10"/>
      <c r="IHL15" s="10"/>
      <c r="IHT15" s="10"/>
      <c r="IIB15" s="10"/>
      <c r="IIJ15" s="10"/>
      <c r="IIR15" s="10"/>
      <c r="IIZ15" s="10"/>
      <c r="IJH15" s="10"/>
      <c r="IJP15" s="10"/>
      <c r="IJX15" s="10"/>
      <c r="IKF15" s="10"/>
      <c r="IKN15" s="10"/>
      <c r="IKV15" s="10"/>
      <c r="ILD15" s="10"/>
      <c r="ILL15" s="10"/>
      <c r="ILT15" s="10"/>
      <c r="IMB15" s="10"/>
      <c r="IMJ15" s="10"/>
      <c r="IMR15" s="10"/>
      <c r="IMZ15" s="10"/>
      <c r="INH15" s="10"/>
      <c r="INP15" s="10"/>
      <c r="INX15" s="10"/>
      <c r="IOF15" s="10"/>
      <c r="ION15" s="10"/>
      <c r="IOV15" s="10"/>
      <c r="IPD15" s="10"/>
      <c r="IPL15" s="10"/>
      <c r="IPT15" s="10"/>
      <c r="IQB15" s="10"/>
      <c r="IQJ15" s="10"/>
      <c r="IQR15" s="10"/>
      <c r="IQZ15" s="10"/>
      <c r="IRH15" s="10"/>
      <c r="IRP15" s="10"/>
      <c r="IRX15" s="10"/>
      <c r="ISF15" s="10"/>
      <c r="ISN15" s="10"/>
      <c r="ISV15" s="10"/>
      <c r="ITD15" s="10"/>
      <c r="ITL15" s="10"/>
      <c r="ITT15" s="10"/>
      <c r="IUB15" s="10"/>
      <c r="IUJ15" s="10"/>
      <c r="IUR15" s="10"/>
      <c r="IUZ15" s="10"/>
      <c r="IVH15" s="10"/>
      <c r="IVP15" s="10"/>
      <c r="IVX15" s="10"/>
      <c r="IWF15" s="10"/>
      <c r="IWN15" s="10"/>
      <c r="IWV15" s="10"/>
      <c r="IXD15" s="10"/>
      <c r="IXL15" s="10"/>
      <c r="IXT15" s="10"/>
      <c r="IYB15" s="10"/>
      <c r="IYJ15" s="10"/>
      <c r="IYR15" s="10"/>
      <c r="IYZ15" s="10"/>
      <c r="IZH15" s="10"/>
      <c r="IZP15" s="10"/>
      <c r="IZX15" s="10"/>
      <c r="JAF15" s="10"/>
      <c r="JAN15" s="10"/>
      <c r="JAV15" s="10"/>
      <c r="JBD15" s="10"/>
      <c r="JBL15" s="10"/>
      <c r="JBT15" s="10"/>
      <c r="JCB15" s="10"/>
      <c r="JCJ15" s="10"/>
      <c r="JCR15" s="10"/>
      <c r="JCZ15" s="10"/>
      <c r="JDH15" s="10"/>
      <c r="JDP15" s="10"/>
      <c r="JDX15" s="10"/>
      <c r="JEF15" s="10"/>
      <c r="JEN15" s="10"/>
      <c r="JEV15" s="10"/>
      <c r="JFD15" s="10"/>
      <c r="JFL15" s="10"/>
      <c r="JFT15" s="10"/>
      <c r="JGB15" s="10"/>
      <c r="JGJ15" s="10"/>
      <c r="JGR15" s="10"/>
      <c r="JGZ15" s="10"/>
      <c r="JHH15" s="10"/>
      <c r="JHP15" s="10"/>
      <c r="JHX15" s="10"/>
      <c r="JIF15" s="10"/>
      <c r="JIN15" s="10"/>
      <c r="JIV15" s="10"/>
      <c r="JJD15" s="10"/>
      <c r="JJL15" s="10"/>
      <c r="JJT15" s="10"/>
      <c r="JKB15" s="10"/>
      <c r="JKJ15" s="10"/>
      <c r="JKR15" s="10"/>
      <c r="JKZ15" s="10"/>
      <c r="JLH15" s="10"/>
      <c r="JLP15" s="10"/>
      <c r="JLX15" s="10"/>
      <c r="JMF15" s="10"/>
      <c r="JMN15" s="10"/>
      <c r="JMV15" s="10"/>
      <c r="JND15" s="10"/>
      <c r="JNL15" s="10"/>
      <c r="JNT15" s="10"/>
      <c r="JOB15" s="10"/>
      <c r="JOJ15" s="10"/>
      <c r="JOR15" s="10"/>
      <c r="JOZ15" s="10"/>
      <c r="JPH15" s="10"/>
      <c r="JPP15" s="10"/>
      <c r="JPX15" s="10"/>
      <c r="JQF15" s="10"/>
      <c r="JQN15" s="10"/>
      <c r="JQV15" s="10"/>
      <c r="JRD15" s="10"/>
      <c r="JRL15" s="10"/>
      <c r="JRT15" s="10"/>
      <c r="JSB15" s="10"/>
      <c r="JSJ15" s="10"/>
      <c r="JSR15" s="10"/>
      <c r="JSZ15" s="10"/>
      <c r="JTH15" s="10"/>
      <c r="JTP15" s="10"/>
      <c r="JTX15" s="10"/>
      <c r="JUF15" s="10"/>
      <c r="JUN15" s="10"/>
      <c r="JUV15" s="10"/>
      <c r="JVD15" s="10"/>
      <c r="JVL15" s="10"/>
      <c r="JVT15" s="10"/>
      <c r="JWB15" s="10"/>
      <c r="JWJ15" s="10"/>
      <c r="JWR15" s="10"/>
      <c r="JWZ15" s="10"/>
      <c r="JXH15" s="10"/>
      <c r="JXP15" s="10"/>
      <c r="JXX15" s="10"/>
      <c r="JYF15" s="10"/>
      <c r="JYN15" s="10"/>
      <c r="JYV15" s="10"/>
      <c r="JZD15" s="10"/>
      <c r="JZL15" s="10"/>
      <c r="JZT15" s="10"/>
      <c r="KAB15" s="10"/>
      <c r="KAJ15" s="10"/>
      <c r="KAR15" s="10"/>
      <c r="KAZ15" s="10"/>
      <c r="KBH15" s="10"/>
      <c r="KBP15" s="10"/>
      <c r="KBX15" s="10"/>
      <c r="KCF15" s="10"/>
      <c r="KCN15" s="10"/>
      <c r="KCV15" s="10"/>
      <c r="KDD15" s="10"/>
      <c r="KDL15" s="10"/>
      <c r="KDT15" s="10"/>
      <c r="KEB15" s="10"/>
      <c r="KEJ15" s="10"/>
      <c r="KER15" s="10"/>
      <c r="KEZ15" s="10"/>
      <c r="KFH15" s="10"/>
      <c r="KFP15" s="10"/>
      <c r="KFX15" s="10"/>
      <c r="KGF15" s="10"/>
      <c r="KGN15" s="10"/>
      <c r="KGV15" s="10"/>
      <c r="KHD15" s="10"/>
      <c r="KHL15" s="10"/>
      <c r="KHT15" s="10"/>
      <c r="KIB15" s="10"/>
      <c r="KIJ15" s="10"/>
      <c r="KIR15" s="10"/>
      <c r="KIZ15" s="10"/>
      <c r="KJH15" s="10"/>
      <c r="KJP15" s="10"/>
      <c r="KJX15" s="10"/>
      <c r="KKF15" s="10"/>
      <c r="KKN15" s="10"/>
      <c r="KKV15" s="10"/>
      <c r="KLD15" s="10"/>
      <c r="KLL15" s="10"/>
      <c r="KLT15" s="10"/>
      <c r="KMB15" s="10"/>
      <c r="KMJ15" s="10"/>
      <c r="KMR15" s="10"/>
      <c r="KMZ15" s="10"/>
      <c r="KNH15" s="10"/>
      <c r="KNP15" s="10"/>
      <c r="KNX15" s="10"/>
      <c r="KOF15" s="10"/>
      <c r="KON15" s="10"/>
      <c r="KOV15" s="10"/>
      <c r="KPD15" s="10"/>
      <c r="KPL15" s="10"/>
      <c r="KPT15" s="10"/>
      <c r="KQB15" s="10"/>
      <c r="KQJ15" s="10"/>
      <c r="KQR15" s="10"/>
      <c r="KQZ15" s="10"/>
      <c r="KRH15" s="10"/>
      <c r="KRP15" s="10"/>
      <c r="KRX15" s="10"/>
      <c r="KSF15" s="10"/>
      <c r="KSN15" s="10"/>
      <c r="KSV15" s="10"/>
      <c r="KTD15" s="10"/>
      <c r="KTL15" s="10"/>
      <c r="KTT15" s="10"/>
      <c r="KUB15" s="10"/>
      <c r="KUJ15" s="10"/>
      <c r="KUR15" s="10"/>
      <c r="KUZ15" s="10"/>
      <c r="KVH15" s="10"/>
      <c r="KVP15" s="10"/>
      <c r="KVX15" s="10"/>
      <c r="KWF15" s="10"/>
      <c r="KWN15" s="10"/>
      <c r="KWV15" s="10"/>
      <c r="KXD15" s="10"/>
      <c r="KXL15" s="10"/>
      <c r="KXT15" s="10"/>
      <c r="KYB15" s="10"/>
      <c r="KYJ15" s="10"/>
      <c r="KYR15" s="10"/>
      <c r="KYZ15" s="10"/>
      <c r="KZH15" s="10"/>
      <c r="KZP15" s="10"/>
      <c r="KZX15" s="10"/>
      <c r="LAF15" s="10"/>
      <c r="LAN15" s="10"/>
      <c r="LAV15" s="10"/>
      <c r="LBD15" s="10"/>
      <c r="LBL15" s="10"/>
      <c r="LBT15" s="10"/>
      <c r="LCB15" s="10"/>
      <c r="LCJ15" s="10"/>
      <c r="LCR15" s="10"/>
      <c r="LCZ15" s="10"/>
      <c r="LDH15" s="10"/>
      <c r="LDP15" s="10"/>
      <c r="LDX15" s="10"/>
      <c r="LEF15" s="10"/>
      <c r="LEN15" s="10"/>
      <c r="LEV15" s="10"/>
      <c r="LFD15" s="10"/>
      <c r="LFL15" s="10"/>
      <c r="LFT15" s="10"/>
      <c r="LGB15" s="10"/>
      <c r="LGJ15" s="10"/>
      <c r="LGR15" s="10"/>
      <c r="LGZ15" s="10"/>
      <c r="LHH15" s="10"/>
      <c r="LHP15" s="10"/>
      <c r="LHX15" s="10"/>
      <c r="LIF15" s="10"/>
      <c r="LIN15" s="10"/>
      <c r="LIV15" s="10"/>
      <c r="LJD15" s="10"/>
      <c r="LJL15" s="10"/>
      <c r="LJT15" s="10"/>
      <c r="LKB15" s="10"/>
      <c r="LKJ15" s="10"/>
      <c r="LKR15" s="10"/>
      <c r="LKZ15" s="10"/>
      <c r="LLH15" s="10"/>
      <c r="LLP15" s="10"/>
      <c r="LLX15" s="10"/>
      <c r="LMF15" s="10"/>
      <c r="LMN15" s="10"/>
      <c r="LMV15" s="10"/>
      <c r="LND15" s="10"/>
      <c r="LNL15" s="10"/>
      <c r="LNT15" s="10"/>
      <c r="LOB15" s="10"/>
      <c r="LOJ15" s="10"/>
      <c r="LOR15" s="10"/>
      <c r="LOZ15" s="10"/>
      <c r="LPH15" s="10"/>
      <c r="LPP15" s="10"/>
      <c r="LPX15" s="10"/>
      <c r="LQF15" s="10"/>
      <c r="LQN15" s="10"/>
      <c r="LQV15" s="10"/>
      <c r="LRD15" s="10"/>
      <c r="LRL15" s="10"/>
      <c r="LRT15" s="10"/>
      <c r="LSB15" s="10"/>
      <c r="LSJ15" s="10"/>
      <c r="LSR15" s="10"/>
      <c r="LSZ15" s="10"/>
      <c r="LTH15" s="10"/>
      <c r="LTP15" s="10"/>
      <c r="LTX15" s="10"/>
      <c r="LUF15" s="10"/>
      <c r="LUN15" s="10"/>
      <c r="LUV15" s="10"/>
      <c r="LVD15" s="10"/>
      <c r="LVL15" s="10"/>
      <c r="LVT15" s="10"/>
      <c r="LWB15" s="10"/>
      <c r="LWJ15" s="10"/>
      <c r="LWR15" s="10"/>
      <c r="LWZ15" s="10"/>
      <c r="LXH15" s="10"/>
      <c r="LXP15" s="10"/>
      <c r="LXX15" s="10"/>
      <c r="LYF15" s="10"/>
      <c r="LYN15" s="10"/>
      <c r="LYV15" s="10"/>
      <c r="LZD15" s="10"/>
      <c r="LZL15" s="10"/>
      <c r="LZT15" s="10"/>
      <c r="MAB15" s="10"/>
      <c r="MAJ15" s="10"/>
      <c r="MAR15" s="10"/>
      <c r="MAZ15" s="10"/>
      <c r="MBH15" s="10"/>
      <c r="MBP15" s="10"/>
      <c r="MBX15" s="10"/>
      <c r="MCF15" s="10"/>
      <c r="MCN15" s="10"/>
      <c r="MCV15" s="10"/>
      <c r="MDD15" s="10"/>
      <c r="MDL15" s="10"/>
      <c r="MDT15" s="10"/>
      <c r="MEB15" s="10"/>
      <c r="MEJ15" s="10"/>
      <c r="MER15" s="10"/>
      <c r="MEZ15" s="10"/>
      <c r="MFH15" s="10"/>
      <c r="MFP15" s="10"/>
      <c r="MFX15" s="10"/>
      <c r="MGF15" s="10"/>
      <c r="MGN15" s="10"/>
      <c r="MGV15" s="10"/>
      <c r="MHD15" s="10"/>
      <c r="MHL15" s="10"/>
      <c r="MHT15" s="10"/>
      <c r="MIB15" s="10"/>
      <c r="MIJ15" s="10"/>
      <c r="MIR15" s="10"/>
      <c r="MIZ15" s="10"/>
      <c r="MJH15" s="10"/>
      <c r="MJP15" s="10"/>
      <c r="MJX15" s="10"/>
      <c r="MKF15" s="10"/>
      <c r="MKN15" s="10"/>
      <c r="MKV15" s="10"/>
      <c r="MLD15" s="10"/>
      <c r="MLL15" s="10"/>
      <c r="MLT15" s="10"/>
      <c r="MMB15" s="10"/>
      <c r="MMJ15" s="10"/>
      <c r="MMR15" s="10"/>
      <c r="MMZ15" s="10"/>
      <c r="MNH15" s="10"/>
      <c r="MNP15" s="10"/>
      <c r="MNX15" s="10"/>
      <c r="MOF15" s="10"/>
      <c r="MON15" s="10"/>
      <c r="MOV15" s="10"/>
      <c r="MPD15" s="10"/>
      <c r="MPL15" s="10"/>
      <c r="MPT15" s="10"/>
      <c r="MQB15" s="10"/>
      <c r="MQJ15" s="10"/>
      <c r="MQR15" s="10"/>
      <c r="MQZ15" s="10"/>
      <c r="MRH15" s="10"/>
      <c r="MRP15" s="10"/>
      <c r="MRX15" s="10"/>
      <c r="MSF15" s="10"/>
      <c r="MSN15" s="10"/>
      <c r="MSV15" s="10"/>
      <c r="MTD15" s="10"/>
      <c r="MTL15" s="10"/>
      <c r="MTT15" s="10"/>
      <c r="MUB15" s="10"/>
      <c r="MUJ15" s="10"/>
      <c r="MUR15" s="10"/>
      <c r="MUZ15" s="10"/>
      <c r="MVH15" s="10"/>
      <c r="MVP15" s="10"/>
      <c r="MVX15" s="10"/>
      <c r="MWF15" s="10"/>
      <c r="MWN15" s="10"/>
      <c r="MWV15" s="10"/>
      <c r="MXD15" s="10"/>
      <c r="MXL15" s="10"/>
      <c r="MXT15" s="10"/>
      <c r="MYB15" s="10"/>
      <c r="MYJ15" s="10"/>
      <c r="MYR15" s="10"/>
      <c r="MYZ15" s="10"/>
      <c r="MZH15" s="10"/>
      <c r="MZP15" s="10"/>
      <c r="MZX15" s="10"/>
      <c r="NAF15" s="10"/>
      <c r="NAN15" s="10"/>
      <c r="NAV15" s="10"/>
      <c r="NBD15" s="10"/>
      <c r="NBL15" s="10"/>
      <c r="NBT15" s="10"/>
      <c r="NCB15" s="10"/>
      <c r="NCJ15" s="10"/>
      <c r="NCR15" s="10"/>
      <c r="NCZ15" s="10"/>
      <c r="NDH15" s="10"/>
      <c r="NDP15" s="10"/>
      <c r="NDX15" s="10"/>
      <c r="NEF15" s="10"/>
      <c r="NEN15" s="10"/>
      <c r="NEV15" s="10"/>
      <c r="NFD15" s="10"/>
      <c r="NFL15" s="10"/>
      <c r="NFT15" s="10"/>
      <c r="NGB15" s="10"/>
      <c r="NGJ15" s="10"/>
      <c r="NGR15" s="10"/>
      <c r="NGZ15" s="10"/>
      <c r="NHH15" s="10"/>
      <c r="NHP15" s="10"/>
      <c r="NHX15" s="10"/>
      <c r="NIF15" s="10"/>
      <c r="NIN15" s="10"/>
      <c r="NIV15" s="10"/>
      <c r="NJD15" s="10"/>
      <c r="NJL15" s="10"/>
      <c r="NJT15" s="10"/>
      <c r="NKB15" s="10"/>
      <c r="NKJ15" s="10"/>
      <c r="NKR15" s="10"/>
      <c r="NKZ15" s="10"/>
      <c r="NLH15" s="10"/>
      <c r="NLP15" s="10"/>
      <c r="NLX15" s="10"/>
      <c r="NMF15" s="10"/>
      <c r="NMN15" s="10"/>
      <c r="NMV15" s="10"/>
      <c r="NND15" s="10"/>
      <c r="NNL15" s="10"/>
      <c r="NNT15" s="10"/>
      <c r="NOB15" s="10"/>
      <c r="NOJ15" s="10"/>
      <c r="NOR15" s="10"/>
      <c r="NOZ15" s="10"/>
      <c r="NPH15" s="10"/>
      <c r="NPP15" s="10"/>
      <c r="NPX15" s="10"/>
      <c r="NQF15" s="10"/>
      <c r="NQN15" s="10"/>
      <c r="NQV15" s="10"/>
      <c r="NRD15" s="10"/>
      <c r="NRL15" s="10"/>
      <c r="NRT15" s="10"/>
      <c r="NSB15" s="10"/>
      <c r="NSJ15" s="10"/>
      <c r="NSR15" s="10"/>
      <c r="NSZ15" s="10"/>
      <c r="NTH15" s="10"/>
      <c r="NTP15" s="10"/>
      <c r="NTX15" s="10"/>
      <c r="NUF15" s="10"/>
      <c r="NUN15" s="10"/>
      <c r="NUV15" s="10"/>
      <c r="NVD15" s="10"/>
      <c r="NVL15" s="10"/>
      <c r="NVT15" s="10"/>
      <c r="NWB15" s="10"/>
      <c r="NWJ15" s="10"/>
      <c r="NWR15" s="10"/>
      <c r="NWZ15" s="10"/>
      <c r="NXH15" s="10"/>
      <c r="NXP15" s="10"/>
      <c r="NXX15" s="10"/>
      <c r="NYF15" s="10"/>
      <c r="NYN15" s="10"/>
      <c r="NYV15" s="10"/>
      <c r="NZD15" s="10"/>
      <c r="NZL15" s="10"/>
      <c r="NZT15" s="10"/>
      <c r="OAB15" s="10"/>
      <c r="OAJ15" s="10"/>
      <c r="OAR15" s="10"/>
      <c r="OAZ15" s="10"/>
      <c r="OBH15" s="10"/>
      <c r="OBP15" s="10"/>
      <c r="OBX15" s="10"/>
      <c r="OCF15" s="10"/>
      <c r="OCN15" s="10"/>
      <c r="OCV15" s="10"/>
      <c r="ODD15" s="10"/>
      <c r="ODL15" s="10"/>
      <c r="ODT15" s="10"/>
      <c r="OEB15" s="10"/>
      <c r="OEJ15" s="10"/>
      <c r="OER15" s="10"/>
      <c r="OEZ15" s="10"/>
      <c r="OFH15" s="10"/>
      <c r="OFP15" s="10"/>
      <c r="OFX15" s="10"/>
      <c r="OGF15" s="10"/>
      <c r="OGN15" s="10"/>
      <c r="OGV15" s="10"/>
      <c r="OHD15" s="10"/>
      <c r="OHL15" s="10"/>
      <c r="OHT15" s="10"/>
      <c r="OIB15" s="10"/>
      <c r="OIJ15" s="10"/>
      <c r="OIR15" s="10"/>
      <c r="OIZ15" s="10"/>
      <c r="OJH15" s="10"/>
      <c r="OJP15" s="10"/>
      <c r="OJX15" s="10"/>
      <c r="OKF15" s="10"/>
      <c r="OKN15" s="10"/>
      <c r="OKV15" s="10"/>
      <c r="OLD15" s="10"/>
      <c r="OLL15" s="10"/>
      <c r="OLT15" s="10"/>
      <c r="OMB15" s="10"/>
      <c r="OMJ15" s="10"/>
      <c r="OMR15" s="10"/>
      <c r="OMZ15" s="10"/>
      <c r="ONH15" s="10"/>
      <c r="ONP15" s="10"/>
      <c r="ONX15" s="10"/>
      <c r="OOF15" s="10"/>
      <c r="OON15" s="10"/>
      <c r="OOV15" s="10"/>
      <c r="OPD15" s="10"/>
      <c r="OPL15" s="10"/>
      <c r="OPT15" s="10"/>
      <c r="OQB15" s="10"/>
      <c r="OQJ15" s="10"/>
      <c r="OQR15" s="10"/>
      <c r="OQZ15" s="10"/>
      <c r="ORH15" s="10"/>
      <c r="ORP15" s="10"/>
      <c r="ORX15" s="10"/>
      <c r="OSF15" s="10"/>
      <c r="OSN15" s="10"/>
      <c r="OSV15" s="10"/>
      <c r="OTD15" s="10"/>
      <c r="OTL15" s="10"/>
      <c r="OTT15" s="10"/>
      <c r="OUB15" s="10"/>
      <c r="OUJ15" s="10"/>
      <c r="OUR15" s="10"/>
      <c r="OUZ15" s="10"/>
      <c r="OVH15" s="10"/>
      <c r="OVP15" s="10"/>
      <c r="OVX15" s="10"/>
      <c r="OWF15" s="10"/>
      <c r="OWN15" s="10"/>
      <c r="OWV15" s="10"/>
      <c r="OXD15" s="10"/>
      <c r="OXL15" s="10"/>
      <c r="OXT15" s="10"/>
      <c r="OYB15" s="10"/>
      <c r="OYJ15" s="10"/>
      <c r="OYR15" s="10"/>
      <c r="OYZ15" s="10"/>
      <c r="OZH15" s="10"/>
      <c r="OZP15" s="10"/>
      <c r="OZX15" s="10"/>
      <c r="PAF15" s="10"/>
      <c r="PAN15" s="10"/>
      <c r="PAV15" s="10"/>
      <c r="PBD15" s="10"/>
      <c r="PBL15" s="10"/>
      <c r="PBT15" s="10"/>
      <c r="PCB15" s="10"/>
      <c r="PCJ15" s="10"/>
      <c r="PCR15" s="10"/>
      <c r="PCZ15" s="10"/>
      <c r="PDH15" s="10"/>
      <c r="PDP15" s="10"/>
      <c r="PDX15" s="10"/>
      <c r="PEF15" s="10"/>
      <c r="PEN15" s="10"/>
      <c r="PEV15" s="10"/>
      <c r="PFD15" s="10"/>
      <c r="PFL15" s="10"/>
      <c r="PFT15" s="10"/>
      <c r="PGB15" s="10"/>
      <c r="PGJ15" s="10"/>
      <c r="PGR15" s="10"/>
      <c r="PGZ15" s="10"/>
      <c r="PHH15" s="10"/>
      <c r="PHP15" s="10"/>
      <c r="PHX15" s="10"/>
      <c r="PIF15" s="10"/>
      <c r="PIN15" s="10"/>
      <c r="PIV15" s="10"/>
      <c r="PJD15" s="10"/>
      <c r="PJL15" s="10"/>
      <c r="PJT15" s="10"/>
      <c r="PKB15" s="10"/>
      <c r="PKJ15" s="10"/>
      <c r="PKR15" s="10"/>
      <c r="PKZ15" s="10"/>
      <c r="PLH15" s="10"/>
      <c r="PLP15" s="10"/>
      <c r="PLX15" s="10"/>
      <c r="PMF15" s="10"/>
      <c r="PMN15" s="10"/>
      <c r="PMV15" s="10"/>
      <c r="PND15" s="10"/>
      <c r="PNL15" s="10"/>
      <c r="PNT15" s="10"/>
      <c r="POB15" s="10"/>
      <c r="POJ15" s="10"/>
      <c r="POR15" s="10"/>
      <c r="POZ15" s="10"/>
      <c r="PPH15" s="10"/>
      <c r="PPP15" s="10"/>
      <c r="PPX15" s="10"/>
      <c r="PQF15" s="10"/>
      <c r="PQN15" s="10"/>
      <c r="PQV15" s="10"/>
      <c r="PRD15" s="10"/>
      <c r="PRL15" s="10"/>
      <c r="PRT15" s="10"/>
      <c r="PSB15" s="10"/>
      <c r="PSJ15" s="10"/>
      <c r="PSR15" s="10"/>
      <c r="PSZ15" s="10"/>
      <c r="PTH15" s="10"/>
      <c r="PTP15" s="10"/>
      <c r="PTX15" s="10"/>
      <c r="PUF15" s="10"/>
      <c r="PUN15" s="10"/>
      <c r="PUV15" s="10"/>
      <c r="PVD15" s="10"/>
      <c r="PVL15" s="10"/>
      <c r="PVT15" s="10"/>
      <c r="PWB15" s="10"/>
      <c r="PWJ15" s="10"/>
      <c r="PWR15" s="10"/>
      <c r="PWZ15" s="10"/>
      <c r="PXH15" s="10"/>
      <c r="PXP15" s="10"/>
      <c r="PXX15" s="10"/>
      <c r="PYF15" s="10"/>
      <c r="PYN15" s="10"/>
      <c r="PYV15" s="10"/>
      <c r="PZD15" s="10"/>
      <c r="PZL15" s="10"/>
      <c r="PZT15" s="10"/>
      <c r="QAB15" s="10"/>
      <c r="QAJ15" s="10"/>
      <c r="QAR15" s="10"/>
      <c r="QAZ15" s="10"/>
      <c r="QBH15" s="10"/>
      <c r="QBP15" s="10"/>
      <c r="QBX15" s="10"/>
      <c r="QCF15" s="10"/>
      <c r="QCN15" s="10"/>
      <c r="QCV15" s="10"/>
      <c r="QDD15" s="10"/>
      <c r="QDL15" s="10"/>
      <c r="QDT15" s="10"/>
      <c r="QEB15" s="10"/>
      <c r="QEJ15" s="10"/>
      <c r="QER15" s="10"/>
      <c r="QEZ15" s="10"/>
      <c r="QFH15" s="10"/>
      <c r="QFP15" s="10"/>
      <c r="QFX15" s="10"/>
      <c r="QGF15" s="10"/>
      <c r="QGN15" s="10"/>
      <c r="QGV15" s="10"/>
      <c r="QHD15" s="10"/>
      <c r="QHL15" s="10"/>
      <c r="QHT15" s="10"/>
      <c r="QIB15" s="10"/>
      <c r="QIJ15" s="10"/>
      <c r="QIR15" s="10"/>
      <c r="QIZ15" s="10"/>
      <c r="QJH15" s="10"/>
      <c r="QJP15" s="10"/>
      <c r="QJX15" s="10"/>
      <c r="QKF15" s="10"/>
      <c r="QKN15" s="10"/>
      <c r="QKV15" s="10"/>
      <c r="QLD15" s="10"/>
      <c r="QLL15" s="10"/>
      <c r="QLT15" s="10"/>
      <c r="QMB15" s="10"/>
      <c r="QMJ15" s="10"/>
      <c r="QMR15" s="10"/>
      <c r="QMZ15" s="10"/>
      <c r="QNH15" s="10"/>
      <c r="QNP15" s="10"/>
      <c r="QNX15" s="10"/>
      <c r="QOF15" s="10"/>
      <c r="QON15" s="10"/>
      <c r="QOV15" s="10"/>
      <c r="QPD15" s="10"/>
      <c r="QPL15" s="10"/>
      <c r="QPT15" s="10"/>
      <c r="QQB15" s="10"/>
      <c r="QQJ15" s="10"/>
      <c r="QQR15" s="10"/>
      <c r="QQZ15" s="10"/>
      <c r="QRH15" s="10"/>
      <c r="QRP15" s="10"/>
      <c r="QRX15" s="10"/>
      <c r="QSF15" s="10"/>
      <c r="QSN15" s="10"/>
      <c r="QSV15" s="10"/>
      <c r="QTD15" s="10"/>
      <c r="QTL15" s="10"/>
      <c r="QTT15" s="10"/>
      <c r="QUB15" s="10"/>
      <c r="QUJ15" s="10"/>
      <c r="QUR15" s="10"/>
      <c r="QUZ15" s="10"/>
      <c r="QVH15" s="10"/>
      <c r="QVP15" s="10"/>
      <c r="QVX15" s="10"/>
      <c r="QWF15" s="10"/>
      <c r="QWN15" s="10"/>
      <c r="QWV15" s="10"/>
      <c r="QXD15" s="10"/>
      <c r="QXL15" s="10"/>
      <c r="QXT15" s="10"/>
      <c r="QYB15" s="10"/>
      <c r="QYJ15" s="10"/>
      <c r="QYR15" s="10"/>
      <c r="QYZ15" s="10"/>
      <c r="QZH15" s="10"/>
      <c r="QZP15" s="10"/>
      <c r="QZX15" s="10"/>
      <c r="RAF15" s="10"/>
      <c r="RAN15" s="10"/>
      <c r="RAV15" s="10"/>
      <c r="RBD15" s="10"/>
      <c r="RBL15" s="10"/>
      <c r="RBT15" s="10"/>
      <c r="RCB15" s="10"/>
      <c r="RCJ15" s="10"/>
      <c r="RCR15" s="10"/>
      <c r="RCZ15" s="10"/>
      <c r="RDH15" s="10"/>
      <c r="RDP15" s="10"/>
      <c r="RDX15" s="10"/>
      <c r="REF15" s="10"/>
      <c r="REN15" s="10"/>
      <c r="REV15" s="10"/>
      <c r="RFD15" s="10"/>
      <c r="RFL15" s="10"/>
      <c r="RFT15" s="10"/>
      <c r="RGB15" s="10"/>
      <c r="RGJ15" s="10"/>
      <c r="RGR15" s="10"/>
      <c r="RGZ15" s="10"/>
      <c r="RHH15" s="10"/>
      <c r="RHP15" s="10"/>
      <c r="RHX15" s="10"/>
      <c r="RIF15" s="10"/>
      <c r="RIN15" s="10"/>
      <c r="RIV15" s="10"/>
      <c r="RJD15" s="10"/>
      <c r="RJL15" s="10"/>
      <c r="RJT15" s="10"/>
      <c r="RKB15" s="10"/>
      <c r="RKJ15" s="10"/>
      <c r="RKR15" s="10"/>
      <c r="RKZ15" s="10"/>
      <c r="RLH15" s="10"/>
      <c r="RLP15" s="10"/>
      <c r="RLX15" s="10"/>
      <c r="RMF15" s="10"/>
      <c r="RMN15" s="10"/>
      <c r="RMV15" s="10"/>
      <c r="RND15" s="10"/>
      <c r="RNL15" s="10"/>
      <c r="RNT15" s="10"/>
      <c r="ROB15" s="10"/>
      <c r="ROJ15" s="10"/>
      <c r="ROR15" s="10"/>
      <c r="ROZ15" s="10"/>
      <c r="RPH15" s="10"/>
      <c r="RPP15" s="10"/>
      <c r="RPX15" s="10"/>
      <c r="RQF15" s="10"/>
      <c r="RQN15" s="10"/>
      <c r="RQV15" s="10"/>
      <c r="RRD15" s="10"/>
      <c r="RRL15" s="10"/>
      <c r="RRT15" s="10"/>
      <c r="RSB15" s="10"/>
      <c r="RSJ15" s="10"/>
      <c r="RSR15" s="10"/>
      <c r="RSZ15" s="10"/>
      <c r="RTH15" s="10"/>
      <c r="RTP15" s="10"/>
      <c r="RTX15" s="10"/>
      <c r="RUF15" s="10"/>
      <c r="RUN15" s="10"/>
      <c r="RUV15" s="10"/>
      <c r="RVD15" s="10"/>
      <c r="RVL15" s="10"/>
      <c r="RVT15" s="10"/>
      <c r="RWB15" s="10"/>
      <c r="RWJ15" s="10"/>
      <c r="RWR15" s="10"/>
      <c r="RWZ15" s="10"/>
      <c r="RXH15" s="10"/>
      <c r="RXP15" s="10"/>
      <c r="RXX15" s="10"/>
      <c r="RYF15" s="10"/>
      <c r="RYN15" s="10"/>
      <c r="RYV15" s="10"/>
      <c r="RZD15" s="10"/>
      <c r="RZL15" s="10"/>
      <c r="RZT15" s="10"/>
      <c r="SAB15" s="10"/>
      <c r="SAJ15" s="10"/>
      <c r="SAR15" s="10"/>
      <c r="SAZ15" s="10"/>
      <c r="SBH15" s="10"/>
      <c r="SBP15" s="10"/>
      <c r="SBX15" s="10"/>
      <c r="SCF15" s="10"/>
      <c r="SCN15" s="10"/>
      <c r="SCV15" s="10"/>
      <c r="SDD15" s="10"/>
      <c r="SDL15" s="10"/>
      <c r="SDT15" s="10"/>
      <c r="SEB15" s="10"/>
      <c r="SEJ15" s="10"/>
      <c r="SER15" s="10"/>
      <c r="SEZ15" s="10"/>
      <c r="SFH15" s="10"/>
      <c r="SFP15" s="10"/>
      <c r="SFX15" s="10"/>
      <c r="SGF15" s="10"/>
      <c r="SGN15" s="10"/>
      <c r="SGV15" s="10"/>
      <c r="SHD15" s="10"/>
      <c r="SHL15" s="10"/>
      <c r="SHT15" s="10"/>
      <c r="SIB15" s="10"/>
      <c r="SIJ15" s="10"/>
      <c r="SIR15" s="10"/>
      <c r="SIZ15" s="10"/>
      <c r="SJH15" s="10"/>
      <c r="SJP15" s="10"/>
      <c r="SJX15" s="10"/>
      <c r="SKF15" s="10"/>
      <c r="SKN15" s="10"/>
      <c r="SKV15" s="10"/>
      <c r="SLD15" s="10"/>
      <c r="SLL15" s="10"/>
      <c r="SLT15" s="10"/>
      <c r="SMB15" s="10"/>
      <c r="SMJ15" s="10"/>
      <c r="SMR15" s="10"/>
      <c r="SMZ15" s="10"/>
      <c r="SNH15" s="10"/>
      <c r="SNP15" s="10"/>
      <c r="SNX15" s="10"/>
      <c r="SOF15" s="10"/>
      <c r="SON15" s="10"/>
      <c r="SOV15" s="10"/>
      <c r="SPD15" s="10"/>
      <c r="SPL15" s="10"/>
      <c r="SPT15" s="10"/>
      <c r="SQB15" s="10"/>
      <c r="SQJ15" s="10"/>
      <c r="SQR15" s="10"/>
      <c r="SQZ15" s="10"/>
      <c r="SRH15" s="10"/>
      <c r="SRP15" s="10"/>
      <c r="SRX15" s="10"/>
      <c r="SSF15" s="10"/>
      <c r="SSN15" s="10"/>
      <c r="SSV15" s="10"/>
      <c r="STD15" s="10"/>
      <c r="STL15" s="10"/>
      <c r="STT15" s="10"/>
      <c r="SUB15" s="10"/>
      <c r="SUJ15" s="10"/>
      <c r="SUR15" s="10"/>
      <c r="SUZ15" s="10"/>
      <c r="SVH15" s="10"/>
      <c r="SVP15" s="10"/>
      <c r="SVX15" s="10"/>
      <c r="SWF15" s="10"/>
      <c r="SWN15" s="10"/>
      <c r="SWV15" s="10"/>
      <c r="SXD15" s="10"/>
      <c r="SXL15" s="10"/>
      <c r="SXT15" s="10"/>
      <c r="SYB15" s="10"/>
      <c r="SYJ15" s="10"/>
      <c r="SYR15" s="10"/>
      <c r="SYZ15" s="10"/>
      <c r="SZH15" s="10"/>
      <c r="SZP15" s="10"/>
      <c r="SZX15" s="10"/>
      <c r="TAF15" s="10"/>
      <c r="TAN15" s="10"/>
      <c r="TAV15" s="10"/>
      <c r="TBD15" s="10"/>
      <c r="TBL15" s="10"/>
      <c r="TBT15" s="10"/>
      <c r="TCB15" s="10"/>
      <c r="TCJ15" s="10"/>
      <c r="TCR15" s="10"/>
      <c r="TCZ15" s="10"/>
      <c r="TDH15" s="10"/>
      <c r="TDP15" s="10"/>
      <c r="TDX15" s="10"/>
      <c r="TEF15" s="10"/>
      <c r="TEN15" s="10"/>
      <c r="TEV15" s="10"/>
      <c r="TFD15" s="10"/>
      <c r="TFL15" s="10"/>
      <c r="TFT15" s="10"/>
      <c r="TGB15" s="10"/>
      <c r="TGJ15" s="10"/>
      <c r="TGR15" s="10"/>
      <c r="TGZ15" s="10"/>
      <c r="THH15" s="10"/>
      <c r="THP15" s="10"/>
      <c r="THX15" s="10"/>
      <c r="TIF15" s="10"/>
      <c r="TIN15" s="10"/>
      <c r="TIV15" s="10"/>
      <c r="TJD15" s="10"/>
      <c r="TJL15" s="10"/>
      <c r="TJT15" s="10"/>
      <c r="TKB15" s="10"/>
      <c r="TKJ15" s="10"/>
      <c r="TKR15" s="10"/>
      <c r="TKZ15" s="10"/>
      <c r="TLH15" s="10"/>
      <c r="TLP15" s="10"/>
      <c r="TLX15" s="10"/>
      <c r="TMF15" s="10"/>
      <c r="TMN15" s="10"/>
      <c r="TMV15" s="10"/>
      <c r="TND15" s="10"/>
      <c r="TNL15" s="10"/>
      <c r="TNT15" s="10"/>
      <c r="TOB15" s="10"/>
      <c r="TOJ15" s="10"/>
      <c r="TOR15" s="10"/>
      <c r="TOZ15" s="10"/>
      <c r="TPH15" s="10"/>
      <c r="TPP15" s="10"/>
      <c r="TPX15" s="10"/>
      <c r="TQF15" s="10"/>
      <c r="TQN15" s="10"/>
      <c r="TQV15" s="10"/>
      <c r="TRD15" s="10"/>
      <c r="TRL15" s="10"/>
      <c r="TRT15" s="10"/>
      <c r="TSB15" s="10"/>
      <c r="TSJ15" s="10"/>
      <c r="TSR15" s="10"/>
      <c r="TSZ15" s="10"/>
      <c r="TTH15" s="10"/>
      <c r="TTP15" s="10"/>
      <c r="TTX15" s="10"/>
      <c r="TUF15" s="10"/>
      <c r="TUN15" s="10"/>
      <c r="TUV15" s="10"/>
      <c r="TVD15" s="10"/>
      <c r="TVL15" s="10"/>
      <c r="TVT15" s="10"/>
      <c r="TWB15" s="10"/>
      <c r="TWJ15" s="10"/>
      <c r="TWR15" s="10"/>
      <c r="TWZ15" s="10"/>
      <c r="TXH15" s="10"/>
      <c r="TXP15" s="10"/>
      <c r="TXX15" s="10"/>
      <c r="TYF15" s="10"/>
      <c r="TYN15" s="10"/>
      <c r="TYV15" s="10"/>
      <c r="TZD15" s="10"/>
      <c r="TZL15" s="10"/>
      <c r="TZT15" s="10"/>
      <c r="UAB15" s="10"/>
      <c r="UAJ15" s="10"/>
      <c r="UAR15" s="10"/>
      <c r="UAZ15" s="10"/>
      <c r="UBH15" s="10"/>
      <c r="UBP15" s="10"/>
      <c r="UBX15" s="10"/>
      <c r="UCF15" s="10"/>
      <c r="UCN15" s="10"/>
      <c r="UCV15" s="10"/>
      <c r="UDD15" s="10"/>
      <c r="UDL15" s="10"/>
      <c r="UDT15" s="10"/>
      <c r="UEB15" s="10"/>
      <c r="UEJ15" s="10"/>
      <c r="UER15" s="10"/>
      <c r="UEZ15" s="10"/>
      <c r="UFH15" s="10"/>
      <c r="UFP15" s="10"/>
      <c r="UFX15" s="10"/>
      <c r="UGF15" s="10"/>
      <c r="UGN15" s="10"/>
      <c r="UGV15" s="10"/>
      <c r="UHD15" s="10"/>
      <c r="UHL15" s="10"/>
      <c r="UHT15" s="10"/>
      <c r="UIB15" s="10"/>
      <c r="UIJ15" s="10"/>
      <c r="UIR15" s="10"/>
      <c r="UIZ15" s="10"/>
      <c r="UJH15" s="10"/>
      <c r="UJP15" s="10"/>
      <c r="UJX15" s="10"/>
      <c r="UKF15" s="10"/>
      <c r="UKN15" s="10"/>
      <c r="UKV15" s="10"/>
      <c r="ULD15" s="10"/>
      <c r="ULL15" s="10"/>
      <c r="ULT15" s="10"/>
      <c r="UMB15" s="10"/>
      <c r="UMJ15" s="10"/>
      <c r="UMR15" s="10"/>
      <c r="UMZ15" s="10"/>
      <c r="UNH15" s="10"/>
      <c r="UNP15" s="10"/>
      <c r="UNX15" s="10"/>
      <c r="UOF15" s="10"/>
      <c r="UON15" s="10"/>
      <c r="UOV15" s="10"/>
      <c r="UPD15" s="10"/>
      <c r="UPL15" s="10"/>
      <c r="UPT15" s="10"/>
      <c r="UQB15" s="10"/>
      <c r="UQJ15" s="10"/>
      <c r="UQR15" s="10"/>
      <c r="UQZ15" s="10"/>
      <c r="URH15" s="10"/>
      <c r="URP15" s="10"/>
      <c r="URX15" s="10"/>
      <c r="USF15" s="10"/>
      <c r="USN15" s="10"/>
      <c r="USV15" s="10"/>
      <c r="UTD15" s="10"/>
      <c r="UTL15" s="10"/>
      <c r="UTT15" s="10"/>
      <c r="UUB15" s="10"/>
      <c r="UUJ15" s="10"/>
      <c r="UUR15" s="10"/>
      <c r="UUZ15" s="10"/>
      <c r="UVH15" s="10"/>
      <c r="UVP15" s="10"/>
      <c r="UVX15" s="10"/>
      <c r="UWF15" s="10"/>
      <c r="UWN15" s="10"/>
      <c r="UWV15" s="10"/>
      <c r="UXD15" s="10"/>
      <c r="UXL15" s="10"/>
      <c r="UXT15" s="10"/>
      <c r="UYB15" s="10"/>
      <c r="UYJ15" s="10"/>
      <c r="UYR15" s="10"/>
      <c r="UYZ15" s="10"/>
      <c r="UZH15" s="10"/>
      <c r="UZP15" s="10"/>
      <c r="UZX15" s="10"/>
      <c r="VAF15" s="10"/>
      <c r="VAN15" s="10"/>
      <c r="VAV15" s="10"/>
      <c r="VBD15" s="10"/>
      <c r="VBL15" s="10"/>
      <c r="VBT15" s="10"/>
      <c r="VCB15" s="10"/>
      <c r="VCJ15" s="10"/>
      <c r="VCR15" s="10"/>
      <c r="VCZ15" s="10"/>
      <c r="VDH15" s="10"/>
      <c r="VDP15" s="10"/>
      <c r="VDX15" s="10"/>
      <c r="VEF15" s="10"/>
      <c r="VEN15" s="10"/>
      <c r="VEV15" s="10"/>
      <c r="VFD15" s="10"/>
      <c r="VFL15" s="10"/>
      <c r="VFT15" s="10"/>
      <c r="VGB15" s="10"/>
      <c r="VGJ15" s="10"/>
      <c r="VGR15" s="10"/>
      <c r="VGZ15" s="10"/>
      <c r="VHH15" s="10"/>
      <c r="VHP15" s="10"/>
      <c r="VHX15" s="10"/>
      <c r="VIF15" s="10"/>
      <c r="VIN15" s="10"/>
      <c r="VIV15" s="10"/>
      <c r="VJD15" s="10"/>
      <c r="VJL15" s="10"/>
      <c r="VJT15" s="10"/>
      <c r="VKB15" s="10"/>
      <c r="VKJ15" s="10"/>
      <c r="VKR15" s="10"/>
      <c r="VKZ15" s="10"/>
      <c r="VLH15" s="10"/>
      <c r="VLP15" s="10"/>
      <c r="VLX15" s="10"/>
      <c r="VMF15" s="10"/>
      <c r="VMN15" s="10"/>
      <c r="VMV15" s="10"/>
      <c r="VND15" s="10"/>
      <c r="VNL15" s="10"/>
      <c r="VNT15" s="10"/>
      <c r="VOB15" s="10"/>
      <c r="VOJ15" s="10"/>
      <c r="VOR15" s="10"/>
      <c r="VOZ15" s="10"/>
      <c r="VPH15" s="10"/>
      <c r="VPP15" s="10"/>
      <c r="VPX15" s="10"/>
      <c r="VQF15" s="10"/>
      <c r="VQN15" s="10"/>
      <c r="VQV15" s="10"/>
      <c r="VRD15" s="10"/>
      <c r="VRL15" s="10"/>
      <c r="VRT15" s="10"/>
      <c r="VSB15" s="10"/>
      <c r="VSJ15" s="10"/>
      <c r="VSR15" s="10"/>
      <c r="VSZ15" s="10"/>
      <c r="VTH15" s="10"/>
      <c r="VTP15" s="10"/>
      <c r="VTX15" s="10"/>
      <c r="VUF15" s="10"/>
      <c r="VUN15" s="10"/>
      <c r="VUV15" s="10"/>
      <c r="VVD15" s="10"/>
      <c r="VVL15" s="10"/>
      <c r="VVT15" s="10"/>
      <c r="VWB15" s="10"/>
      <c r="VWJ15" s="10"/>
      <c r="VWR15" s="10"/>
      <c r="VWZ15" s="10"/>
      <c r="VXH15" s="10"/>
      <c r="VXP15" s="10"/>
      <c r="VXX15" s="10"/>
      <c r="VYF15" s="10"/>
      <c r="VYN15" s="10"/>
      <c r="VYV15" s="10"/>
      <c r="VZD15" s="10"/>
      <c r="VZL15" s="10"/>
      <c r="VZT15" s="10"/>
      <c r="WAB15" s="10"/>
      <c r="WAJ15" s="10"/>
      <c r="WAR15" s="10"/>
      <c r="WAZ15" s="10"/>
      <c r="WBH15" s="10"/>
      <c r="WBP15" s="10"/>
      <c r="WBX15" s="10"/>
      <c r="WCF15" s="10"/>
      <c r="WCN15" s="10"/>
      <c r="WCV15" s="10"/>
      <c r="WDD15" s="10"/>
      <c r="WDL15" s="10"/>
      <c r="WDT15" s="10"/>
      <c r="WEB15" s="10"/>
      <c r="WEJ15" s="10"/>
      <c r="WER15" s="10"/>
      <c r="WEZ15" s="10"/>
      <c r="WFH15" s="10"/>
      <c r="WFP15" s="10"/>
      <c r="WFX15" s="10"/>
      <c r="WGF15" s="10"/>
      <c r="WGN15" s="10"/>
      <c r="WGV15" s="10"/>
      <c r="WHD15" s="10"/>
      <c r="WHL15" s="10"/>
      <c r="WHT15" s="10"/>
      <c r="WIB15" s="10"/>
      <c r="WIJ15" s="10"/>
      <c r="WIR15" s="10"/>
      <c r="WIZ15" s="10"/>
      <c r="WJH15" s="10"/>
      <c r="WJP15" s="10"/>
      <c r="WJX15" s="10"/>
      <c r="WKF15" s="10"/>
      <c r="WKN15" s="10"/>
      <c r="WKV15" s="10"/>
      <c r="WLD15" s="10"/>
      <c r="WLL15" s="10"/>
      <c r="WLT15" s="10"/>
      <c r="WMB15" s="10"/>
      <c r="WMJ15" s="10"/>
      <c r="WMR15" s="10"/>
      <c r="WMZ15" s="10"/>
      <c r="WNH15" s="10"/>
      <c r="WNP15" s="10"/>
      <c r="WNX15" s="10"/>
      <c r="WOF15" s="10"/>
      <c r="WON15" s="10"/>
      <c r="WOV15" s="10"/>
      <c r="WPD15" s="10"/>
      <c r="WPL15" s="10"/>
      <c r="WPT15" s="10"/>
      <c r="WQB15" s="10"/>
      <c r="WQJ15" s="10"/>
      <c r="WQR15" s="10"/>
      <c r="WQZ15" s="10"/>
      <c r="WRH15" s="10"/>
      <c r="WRP15" s="10"/>
      <c r="WRX15" s="10"/>
      <c r="WSF15" s="10"/>
      <c r="WSN15" s="10"/>
      <c r="WSV15" s="10"/>
      <c r="WTD15" s="10"/>
      <c r="WTL15" s="10"/>
      <c r="WTT15" s="10"/>
      <c r="WUB15" s="10"/>
      <c r="WUJ15" s="10"/>
      <c r="WUR15" s="10"/>
      <c r="WUZ15" s="10"/>
      <c r="WVH15" s="10"/>
      <c r="WVP15" s="10"/>
      <c r="WVX15" s="10"/>
      <c r="WWF15" s="10"/>
      <c r="WWN15" s="10"/>
      <c r="WWV15" s="10"/>
      <c r="WXD15" s="10"/>
      <c r="WXL15" s="10"/>
      <c r="WXT15" s="10"/>
      <c r="WYB15" s="10"/>
      <c r="WYJ15" s="10"/>
      <c r="WYR15" s="10"/>
      <c r="WYZ15" s="10"/>
      <c r="WZH15" s="10"/>
      <c r="WZP15" s="10"/>
      <c r="WZX15" s="10"/>
      <c r="XAF15" s="10"/>
      <c r="XAN15" s="10"/>
      <c r="XAV15" s="10"/>
      <c r="XBD15" s="10"/>
      <c r="XBL15" s="10"/>
      <c r="XBT15" s="10"/>
      <c r="XCB15" s="10"/>
      <c r="XCJ15" s="10"/>
      <c r="XCR15" s="10"/>
      <c r="XCZ15" s="10"/>
      <c r="XDH15" s="10"/>
      <c r="XDP15" s="10"/>
      <c r="XDX15" s="10"/>
      <c r="XEF15" s="10"/>
      <c r="XEN15" s="10"/>
      <c r="XEV15" s="10"/>
      <c r="XFD15" s="10"/>
    </row>
    <row r="16" spans="1:1024 1032:2048 2056:3072 3080:4096 4104:5120 5128:6144 6152:7168 7176:8192 8200:9216 9224:10240 10248:11264 11272:12288 12296:13312 13320:14336 14344:15360 15368:16384" s="8" customFormat="1" x14ac:dyDescent="0.3">
      <c r="A16" s="6" t="s">
        <v>48</v>
      </c>
      <c r="H16" s="10">
        <v>2.5999999999999999E-3</v>
      </c>
    </row>
    <row r="17" spans="1:9" s="8" customFormat="1" x14ac:dyDescent="0.3">
      <c r="A17" s="6" t="s">
        <v>117</v>
      </c>
      <c r="H17" s="34">
        <f>1+H15-H16</f>
        <v>1.0474000000000001</v>
      </c>
    </row>
    <row r="18" spans="1:9" s="8" customFormat="1" x14ac:dyDescent="0.3">
      <c r="A18" s="6" t="s">
        <v>49</v>
      </c>
      <c r="H18" s="16">
        <v>0.26374999999999998</v>
      </c>
    </row>
    <row r="19" spans="1:9" s="8" customFormat="1" x14ac:dyDescent="0.3">
      <c r="A19" s="6" t="s">
        <v>43</v>
      </c>
      <c r="H19" s="2">
        <f>SUMIF(B32:B139,67,H32:H139)</f>
        <v>246084.30136467726</v>
      </c>
    </row>
    <row r="20" spans="1:9" s="8" customFormat="1" x14ac:dyDescent="0.3">
      <c r="A20" s="6" t="s">
        <v>44</v>
      </c>
      <c r="H20" s="11">
        <f>H19-SUMIF(B32:B139,"&lt;=67",D32:D139)</f>
        <v>164352.30136467726</v>
      </c>
    </row>
    <row r="21" spans="1:9" x14ac:dyDescent="0.3">
      <c r="A21" s="6" t="s">
        <v>45</v>
      </c>
      <c r="H21" s="12">
        <f>H20*H18</f>
        <v>43347.919484933627</v>
      </c>
      <c r="I21" s="1"/>
    </row>
    <row r="22" spans="1:9" x14ac:dyDescent="0.3">
      <c r="A22" s="6" t="s">
        <v>46</v>
      </c>
      <c r="H22" s="33">
        <f>H19-H21</f>
        <v>202736.38187974363</v>
      </c>
      <c r="I22" s="1"/>
    </row>
    <row r="23" spans="1:9" x14ac:dyDescent="0.3">
      <c r="B23" s="8" t="s">
        <v>90</v>
      </c>
      <c r="C23" s="8"/>
      <c r="D23" s="8"/>
      <c r="E23" s="8"/>
      <c r="F23" s="8"/>
      <c r="G23" s="8"/>
      <c r="H23" s="12">
        <f>H22/(H12-67)/12</f>
        <v>603.38208892780847</v>
      </c>
      <c r="I23" s="1"/>
    </row>
    <row r="24" spans="1:9" s="8" customFormat="1" x14ac:dyDescent="0.3">
      <c r="H24" s="12"/>
      <c r="I24" s="1"/>
    </row>
    <row r="25" spans="1:9" s="8" customFormat="1" x14ac:dyDescent="0.3">
      <c r="H25" s="12"/>
      <c r="I25" s="1"/>
    </row>
    <row r="26" spans="1:9" s="8" customFormat="1" x14ac:dyDescent="0.3">
      <c r="H26" s="12"/>
      <c r="I26" s="1"/>
    </row>
    <row r="27" spans="1:9" s="8" customFormat="1" x14ac:dyDescent="0.3">
      <c r="H27" s="12"/>
      <c r="I27" s="1"/>
    </row>
    <row r="28" spans="1:9" s="8" customFormat="1" x14ac:dyDescent="0.3">
      <c r="H28" s="12"/>
      <c r="I28" s="1"/>
    </row>
    <row r="29" spans="1:9" s="8" customFormat="1" x14ac:dyDescent="0.3">
      <c r="H29" s="12"/>
      <c r="I29" s="1"/>
    </row>
    <row r="30" spans="1:9" s="8" customFormat="1" x14ac:dyDescent="0.3">
      <c r="H30" s="12"/>
      <c r="I30" s="1"/>
    </row>
    <row r="31" spans="1:9" x14ac:dyDescent="0.3">
      <c r="A31" s="6" t="s">
        <v>4</v>
      </c>
      <c r="B31" s="6" t="s">
        <v>5</v>
      </c>
      <c r="D31" s="1" t="s">
        <v>6</v>
      </c>
      <c r="E31" s="1" t="s">
        <v>7</v>
      </c>
      <c r="F31" s="1" t="s">
        <v>8</v>
      </c>
      <c r="G31" s="1" t="s">
        <v>9</v>
      </c>
      <c r="H31" s="2">
        <f t="shared" ref="H31:H32" si="0">SUM(D31:G31)+H30*($H$17)</f>
        <v>0</v>
      </c>
      <c r="I31" s="1"/>
    </row>
    <row r="32" spans="1:9" x14ac:dyDescent="0.3">
      <c r="A32" s="4">
        <f>H13</f>
        <v>2012</v>
      </c>
      <c r="B32" s="8">
        <f>H13-H11</f>
        <v>26</v>
      </c>
      <c r="D32" s="2">
        <v>1946</v>
      </c>
      <c r="E32" s="2"/>
      <c r="F32" s="2">
        <v>0</v>
      </c>
      <c r="G32" s="2">
        <v>0</v>
      </c>
      <c r="H32" s="2">
        <f t="shared" si="0"/>
        <v>1946</v>
      </c>
      <c r="I32" s="1"/>
    </row>
    <row r="33" spans="1:8" x14ac:dyDescent="0.3">
      <c r="A33" s="6">
        <f t="shared" ref="A33:B48" si="1">A32+1</f>
        <v>2013</v>
      </c>
      <c r="B33" s="6">
        <f t="shared" si="1"/>
        <v>27</v>
      </c>
      <c r="D33" s="2">
        <f t="shared" ref="D33:D73" si="2">D32</f>
        <v>1946</v>
      </c>
      <c r="E33" s="2">
        <v>0</v>
      </c>
      <c r="F33" s="2">
        <f t="shared" ref="F33:F73" si="3">F32</f>
        <v>0</v>
      </c>
      <c r="G33" s="2">
        <f>0</f>
        <v>0</v>
      </c>
      <c r="H33" s="2">
        <f>SUM(D33:G33)+H32*($H$17)</f>
        <v>3984.2404000000001</v>
      </c>
    </row>
    <row r="34" spans="1:8" x14ac:dyDescent="0.3">
      <c r="A34" s="6">
        <f t="shared" si="1"/>
        <v>2014</v>
      </c>
      <c r="B34" s="6">
        <f t="shared" si="1"/>
        <v>28</v>
      </c>
      <c r="D34" s="2">
        <f t="shared" si="2"/>
        <v>1946</v>
      </c>
      <c r="E34" s="2">
        <v>0</v>
      </c>
      <c r="F34" s="2">
        <f t="shared" si="3"/>
        <v>0</v>
      </c>
      <c r="G34" s="2">
        <f>0</f>
        <v>0</v>
      </c>
      <c r="H34" s="2">
        <f t="shared" ref="H34:H73" si="4">SUM(D34:G34)+H33*($H$17)</f>
        <v>6119.0933949600003</v>
      </c>
    </row>
    <row r="35" spans="1:8" x14ac:dyDescent="0.3">
      <c r="A35" s="6">
        <f t="shared" si="1"/>
        <v>2015</v>
      </c>
      <c r="B35" s="6">
        <f t="shared" si="1"/>
        <v>29</v>
      </c>
      <c r="D35" s="2">
        <f t="shared" si="2"/>
        <v>1946</v>
      </c>
      <c r="E35" s="2">
        <v>0</v>
      </c>
      <c r="F35" s="2">
        <f t="shared" si="3"/>
        <v>0</v>
      </c>
      <c r="G35" s="2">
        <f>0</f>
        <v>0</v>
      </c>
      <c r="H35" s="2">
        <f t="shared" si="4"/>
        <v>8355.1384218811054</v>
      </c>
    </row>
    <row r="36" spans="1:8" x14ac:dyDescent="0.3">
      <c r="A36" s="6">
        <f t="shared" si="1"/>
        <v>2016</v>
      </c>
      <c r="B36" s="6">
        <f t="shared" si="1"/>
        <v>30</v>
      </c>
      <c r="D36" s="2">
        <f t="shared" si="2"/>
        <v>1946</v>
      </c>
      <c r="E36" s="2">
        <v>0</v>
      </c>
      <c r="F36" s="2">
        <f t="shared" si="3"/>
        <v>0</v>
      </c>
      <c r="G36" s="2">
        <f>0</f>
        <v>0</v>
      </c>
      <c r="H36" s="2">
        <f t="shared" si="4"/>
        <v>10697.171983078271</v>
      </c>
    </row>
    <row r="37" spans="1:8" x14ac:dyDescent="0.3">
      <c r="A37" s="6">
        <f t="shared" si="1"/>
        <v>2017</v>
      </c>
      <c r="B37" s="6">
        <f t="shared" si="1"/>
        <v>31</v>
      </c>
      <c r="D37" s="2">
        <f t="shared" si="2"/>
        <v>1946</v>
      </c>
      <c r="E37" s="2">
        <v>0</v>
      </c>
      <c r="F37" s="2">
        <f t="shared" si="3"/>
        <v>0</v>
      </c>
      <c r="G37" s="2">
        <f>0</f>
        <v>0</v>
      </c>
      <c r="H37" s="2">
        <f t="shared" si="4"/>
        <v>13150.217935076182</v>
      </c>
    </row>
    <row r="38" spans="1:8" x14ac:dyDescent="0.3">
      <c r="A38" s="6">
        <f t="shared" si="1"/>
        <v>2018</v>
      </c>
      <c r="B38" s="6">
        <f t="shared" si="1"/>
        <v>32</v>
      </c>
      <c r="D38" s="2">
        <f t="shared" si="2"/>
        <v>1946</v>
      </c>
      <c r="E38" s="2">
        <v>0</v>
      </c>
      <c r="F38" s="2">
        <f t="shared" si="3"/>
        <v>0</v>
      </c>
      <c r="G38" s="2">
        <f>0</f>
        <v>0</v>
      </c>
      <c r="H38" s="2">
        <f t="shared" si="4"/>
        <v>15719.538265198795</v>
      </c>
    </row>
    <row r="39" spans="1:8" x14ac:dyDescent="0.3">
      <c r="A39" s="6">
        <f t="shared" si="1"/>
        <v>2019</v>
      </c>
      <c r="B39" s="6">
        <f t="shared" si="1"/>
        <v>33</v>
      </c>
      <c r="D39" s="2">
        <f t="shared" si="2"/>
        <v>1946</v>
      </c>
      <c r="E39" s="2">
        <v>0</v>
      </c>
      <c r="F39" s="2">
        <f t="shared" si="3"/>
        <v>0</v>
      </c>
      <c r="G39" s="2">
        <f>0</f>
        <v>0</v>
      </c>
      <c r="H39" s="2">
        <f t="shared" si="4"/>
        <v>18410.64437896922</v>
      </c>
    </row>
    <row r="40" spans="1:8" x14ac:dyDescent="0.3">
      <c r="A40" s="6">
        <f t="shared" si="1"/>
        <v>2020</v>
      </c>
      <c r="B40" s="6">
        <f t="shared" si="1"/>
        <v>34</v>
      </c>
      <c r="D40" s="2">
        <f t="shared" si="2"/>
        <v>1946</v>
      </c>
      <c r="E40" s="2">
        <v>0</v>
      </c>
      <c r="F40" s="2">
        <f t="shared" si="3"/>
        <v>0</v>
      </c>
      <c r="G40" s="2">
        <f>0</f>
        <v>0</v>
      </c>
      <c r="H40" s="2">
        <f t="shared" si="4"/>
        <v>21229.308922532364</v>
      </c>
    </row>
    <row r="41" spans="1:8" x14ac:dyDescent="0.3">
      <c r="A41" s="6">
        <f t="shared" si="1"/>
        <v>2021</v>
      </c>
      <c r="B41" s="6">
        <f t="shared" si="1"/>
        <v>35</v>
      </c>
      <c r="D41" s="2">
        <f t="shared" si="2"/>
        <v>1946</v>
      </c>
      <c r="E41" s="2">
        <v>0</v>
      </c>
      <c r="F41" s="2">
        <f t="shared" si="3"/>
        <v>0</v>
      </c>
      <c r="G41" s="2">
        <f>0</f>
        <v>0</v>
      </c>
      <c r="H41" s="2">
        <f t="shared" si="4"/>
        <v>24181.5781654604</v>
      </c>
    </row>
    <row r="42" spans="1:8" x14ac:dyDescent="0.3">
      <c r="A42" s="6">
        <f t="shared" si="1"/>
        <v>2022</v>
      </c>
      <c r="B42" s="6">
        <f t="shared" si="1"/>
        <v>36</v>
      </c>
      <c r="D42" s="2">
        <f t="shared" si="2"/>
        <v>1946</v>
      </c>
      <c r="E42" s="2">
        <v>0</v>
      </c>
      <c r="F42" s="2">
        <f t="shared" si="3"/>
        <v>0</v>
      </c>
      <c r="G42" s="2">
        <f>0</f>
        <v>0</v>
      </c>
      <c r="H42" s="2">
        <f t="shared" si="4"/>
        <v>27273.784970503224</v>
      </c>
    </row>
    <row r="43" spans="1:8" x14ac:dyDescent="0.3">
      <c r="A43" s="6">
        <f t="shared" si="1"/>
        <v>2023</v>
      </c>
      <c r="B43" s="6">
        <f t="shared" si="1"/>
        <v>37</v>
      </c>
      <c r="D43" s="2">
        <f t="shared" si="2"/>
        <v>1946</v>
      </c>
      <c r="E43" s="2">
        <v>0</v>
      </c>
      <c r="F43" s="2">
        <f t="shared" si="3"/>
        <v>0</v>
      </c>
      <c r="G43" s="2">
        <f>0</f>
        <v>0</v>
      </c>
      <c r="H43" s="2">
        <f t="shared" si="4"/>
        <v>30512.562378105078</v>
      </c>
    </row>
    <row r="44" spans="1:8" x14ac:dyDescent="0.3">
      <c r="A44" s="6">
        <f t="shared" si="1"/>
        <v>2024</v>
      </c>
      <c r="B44" s="6">
        <f t="shared" si="1"/>
        <v>38</v>
      </c>
      <c r="D44" s="2">
        <f t="shared" si="2"/>
        <v>1946</v>
      </c>
      <c r="E44" s="2">
        <v>0</v>
      </c>
      <c r="F44" s="2">
        <f t="shared" si="3"/>
        <v>0</v>
      </c>
      <c r="G44" s="2">
        <f>0</f>
        <v>0</v>
      </c>
      <c r="H44" s="2">
        <f t="shared" si="4"/>
        <v>33904.857834827257</v>
      </c>
    </row>
    <row r="45" spans="1:8" x14ac:dyDescent="0.3">
      <c r="A45" s="6">
        <f t="shared" si="1"/>
        <v>2025</v>
      </c>
      <c r="B45" s="6">
        <f t="shared" si="1"/>
        <v>39</v>
      </c>
      <c r="D45" s="2">
        <f t="shared" si="2"/>
        <v>1946</v>
      </c>
      <c r="E45" s="2">
        <v>0</v>
      </c>
      <c r="F45" s="2">
        <f t="shared" si="3"/>
        <v>0</v>
      </c>
      <c r="G45" s="2">
        <f>0</f>
        <v>0</v>
      </c>
      <c r="H45" s="2">
        <f t="shared" si="4"/>
        <v>37457.948096198073</v>
      </c>
    </row>
    <row r="46" spans="1:8" x14ac:dyDescent="0.3">
      <c r="A46" s="6">
        <f t="shared" si="1"/>
        <v>2026</v>
      </c>
      <c r="B46" s="6">
        <f t="shared" si="1"/>
        <v>40</v>
      </c>
      <c r="D46" s="2">
        <f t="shared" si="2"/>
        <v>1946</v>
      </c>
      <c r="E46" s="2">
        <v>0</v>
      </c>
      <c r="F46" s="2">
        <f t="shared" si="3"/>
        <v>0</v>
      </c>
      <c r="G46" s="2">
        <f>0</f>
        <v>0</v>
      </c>
      <c r="H46" s="2">
        <f t="shared" si="4"/>
        <v>41179.454835957869</v>
      </c>
    </row>
    <row r="47" spans="1:8" x14ac:dyDescent="0.3">
      <c r="A47" s="6">
        <f t="shared" si="1"/>
        <v>2027</v>
      </c>
      <c r="B47" s="6">
        <f t="shared" si="1"/>
        <v>41</v>
      </c>
      <c r="D47" s="2">
        <f t="shared" si="2"/>
        <v>1946</v>
      </c>
      <c r="E47" s="2">
        <v>0</v>
      </c>
      <c r="F47" s="2">
        <f t="shared" si="3"/>
        <v>0</v>
      </c>
      <c r="G47" s="2">
        <f>0</f>
        <v>0</v>
      </c>
      <c r="H47" s="2">
        <f t="shared" si="4"/>
        <v>45077.36099518228</v>
      </c>
    </row>
    <row r="48" spans="1:8" x14ac:dyDescent="0.3">
      <c r="A48" s="6">
        <f t="shared" si="1"/>
        <v>2028</v>
      </c>
      <c r="B48" s="6">
        <f t="shared" si="1"/>
        <v>42</v>
      </c>
      <c r="D48" s="2">
        <f t="shared" si="2"/>
        <v>1946</v>
      </c>
      <c r="E48" s="2">
        <v>0</v>
      </c>
      <c r="F48" s="2">
        <f t="shared" si="3"/>
        <v>0</v>
      </c>
      <c r="G48" s="2">
        <f>0</f>
        <v>0</v>
      </c>
      <c r="H48" s="2">
        <f t="shared" si="4"/>
        <v>49160.027906353927</v>
      </c>
    </row>
    <row r="49" spans="1:8" x14ac:dyDescent="0.3">
      <c r="A49" s="6">
        <f t="shared" ref="A49:B64" si="5">A48+1</f>
        <v>2029</v>
      </c>
      <c r="B49" s="6">
        <f t="shared" si="5"/>
        <v>43</v>
      </c>
      <c r="D49" s="2">
        <f t="shared" si="2"/>
        <v>1946</v>
      </c>
      <c r="E49" s="2">
        <v>0</v>
      </c>
      <c r="F49" s="2">
        <f t="shared" si="3"/>
        <v>0</v>
      </c>
      <c r="G49" s="2">
        <f>0</f>
        <v>0</v>
      </c>
      <c r="H49" s="2">
        <f t="shared" si="4"/>
        <v>53436.213229115107</v>
      </c>
    </row>
    <row r="50" spans="1:8" x14ac:dyDescent="0.3">
      <c r="A50" s="6">
        <f t="shared" si="5"/>
        <v>2030</v>
      </c>
      <c r="B50" s="6">
        <f t="shared" si="5"/>
        <v>44</v>
      </c>
      <c r="D50" s="2">
        <f t="shared" si="2"/>
        <v>1946</v>
      </c>
      <c r="E50" s="2">
        <v>0</v>
      </c>
      <c r="F50" s="2">
        <f t="shared" si="3"/>
        <v>0</v>
      </c>
      <c r="G50" s="2">
        <f>0</f>
        <v>0</v>
      </c>
      <c r="H50" s="2">
        <f t="shared" si="4"/>
        <v>57915.08973617517</v>
      </c>
    </row>
    <row r="51" spans="1:8" x14ac:dyDescent="0.3">
      <c r="A51" s="6">
        <f t="shared" si="5"/>
        <v>2031</v>
      </c>
      <c r="B51" s="6">
        <f t="shared" si="5"/>
        <v>45</v>
      </c>
      <c r="D51" s="2">
        <f t="shared" si="2"/>
        <v>1946</v>
      </c>
      <c r="E51" s="2">
        <v>0</v>
      </c>
      <c r="F51" s="2">
        <f t="shared" si="3"/>
        <v>0</v>
      </c>
      <c r="G51" s="2">
        <f>0</f>
        <v>0</v>
      </c>
      <c r="H51" s="2">
        <f t="shared" si="4"/>
        <v>62606.264989669879</v>
      </c>
    </row>
    <row r="52" spans="1:8" x14ac:dyDescent="0.3">
      <c r="A52" s="6">
        <f t="shared" si="5"/>
        <v>2032</v>
      </c>
      <c r="B52" s="6">
        <f t="shared" si="5"/>
        <v>46</v>
      </c>
      <c r="D52" s="2">
        <f t="shared" si="2"/>
        <v>1946</v>
      </c>
      <c r="E52" s="2">
        <v>0</v>
      </c>
      <c r="F52" s="2">
        <f t="shared" si="3"/>
        <v>0</v>
      </c>
      <c r="G52" s="2">
        <f>0</f>
        <v>0</v>
      </c>
      <c r="H52" s="2">
        <f t="shared" si="4"/>
        <v>67519.801950180234</v>
      </c>
    </row>
    <row r="53" spans="1:8" x14ac:dyDescent="0.3">
      <c r="A53" s="6">
        <f t="shared" si="5"/>
        <v>2033</v>
      </c>
      <c r="B53" s="6">
        <f t="shared" si="5"/>
        <v>47</v>
      </c>
      <c r="D53" s="2">
        <f t="shared" si="2"/>
        <v>1946</v>
      </c>
      <c r="E53" s="2">
        <v>0</v>
      </c>
      <c r="F53" s="2">
        <f t="shared" si="3"/>
        <v>0</v>
      </c>
      <c r="G53" s="2">
        <f>0</f>
        <v>0</v>
      </c>
      <c r="H53" s="2">
        <f t="shared" si="4"/>
        <v>72666.240562618783</v>
      </c>
    </row>
    <row r="54" spans="1:8" x14ac:dyDescent="0.3">
      <c r="A54" s="6">
        <f t="shared" si="5"/>
        <v>2034</v>
      </c>
      <c r="B54" s="6">
        <f t="shared" si="5"/>
        <v>48</v>
      </c>
      <c r="D54" s="2">
        <f t="shared" si="2"/>
        <v>1946</v>
      </c>
      <c r="E54" s="2">
        <v>0</v>
      </c>
      <c r="F54" s="2">
        <f t="shared" si="3"/>
        <v>0</v>
      </c>
      <c r="G54" s="2">
        <f>0</f>
        <v>0</v>
      </c>
      <c r="H54" s="2">
        <f t="shared" si="4"/>
        <v>78056.620365286915</v>
      </c>
    </row>
    <row r="55" spans="1:8" x14ac:dyDescent="0.3">
      <c r="A55" s="6">
        <f t="shared" si="5"/>
        <v>2035</v>
      </c>
      <c r="B55" s="6">
        <f t="shared" si="5"/>
        <v>49</v>
      </c>
      <c r="D55" s="2">
        <f t="shared" si="2"/>
        <v>1946</v>
      </c>
      <c r="E55" s="2">
        <v>0</v>
      </c>
      <c r="F55" s="2">
        <f t="shared" si="3"/>
        <v>0</v>
      </c>
      <c r="G55" s="2">
        <f>0</f>
        <v>0</v>
      </c>
      <c r="H55" s="2">
        <f t="shared" si="4"/>
        <v>83702.504170601518</v>
      </c>
    </row>
    <row r="56" spans="1:8" x14ac:dyDescent="0.3">
      <c r="A56" s="6">
        <f t="shared" si="5"/>
        <v>2036</v>
      </c>
      <c r="B56" s="6">
        <f t="shared" si="5"/>
        <v>50</v>
      </c>
      <c r="D56" s="2">
        <f t="shared" si="2"/>
        <v>1946</v>
      </c>
      <c r="E56" s="2">
        <v>0</v>
      </c>
      <c r="F56" s="2">
        <f t="shared" si="3"/>
        <v>0</v>
      </c>
      <c r="G56" s="2">
        <f>0</f>
        <v>0</v>
      </c>
      <c r="H56" s="2">
        <f t="shared" si="4"/>
        <v>89616.002868288037</v>
      </c>
    </row>
    <row r="57" spans="1:8" x14ac:dyDescent="0.3">
      <c r="A57" s="6">
        <f t="shared" si="5"/>
        <v>2037</v>
      </c>
      <c r="B57" s="6">
        <f t="shared" si="5"/>
        <v>51</v>
      </c>
      <c r="D57" s="2">
        <f t="shared" si="2"/>
        <v>1946</v>
      </c>
      <c r="E57" s="2">
        <v>0</v>
      </c>
      <c r="F57" s="2">
        <f t="shared" si="3"/>
        <v>0</v>
      </c>
      <c r="G57" s="2">
        <f>0</f>
        <v>0</v>
      </c>
      <c r="H57" s="2">
        <f t="shared" si="4"/>
        <v>95809.801404244892</v>
      </c>
    </row>
    <row r="58" spans="1:8" x14ac:dyDescent="0.3">
      <c r="A58" s="6">
        <f t="shared" si="5"/>
        <v>2038</v>
      </c>
      <c r="B58" s="6">
        <f t="shared" si="5"/>
        <v>52</v>
      </c>
      <c r="D58" s="2">
        <f t="shared" si="2"/>
        <v>1946</v>
      </c>
      <c r="E58" s="2">
        <v>0</v>
      </c>
      <c r="F58" s="2">
        <f t="shared" si="3"/>
        <v>0</v>
      </c>
      <c r="G58" s="2">
        <f>0</f>
        <v>0</v>
      </c>
      <c r="H58" s="2">
        <f t="shared" si="4"/>
        <v>102297.18599080612</v>
      </c>
    </row>
    <row r="59" spans="1:8" x14ac:dyDescent="0.3">
      <c r="A59" s="6">
        <f t="shared" si="5"/>
        <v>2039</v>
      </c>
      <c r="B59" s="6">
        <f t="shared" si="5"/>
        <v>53</v>
      </c>
      <c r="D59" s="2">
        <f t="shared" si="2"/>
        <v>1946</v>
      </c>
      <c r="E59" s="2">
        <v>0</v>
      </c>
      <c r="F59" s="2">
        <f t="shared" si="3"/>
        <v>0</v>
      </c>
      <c r="G59" s="2">
        <f>0</f>
        <v>0</v>
      </c>
      <c r="H59" s="2">
        <f t="shared" si="4"/>
        <v>109092.07260677034</v>
      </c>
    </row>
    <row r="60" spans="1:8" x14ac:dyDescent="0.3">
      <c r="A60" s="6">
        <f t="shared" si="5"/>
        <v>2040</v>
      </c>
      <c r="B60" s="6">
        <f t="shared" si="5"/>
        <v>54</v>
      </c>
      <c r="D60" s="2">
        <f t="shared" si="2"/>
        <v>1946</v>
      </c>
      <c r="E60" s="2">
        <v>0</v>
      </c>
      <c r="F60" s="2">
        <f t="shared" si="3"/>
        <v>0</v>
      </c>
      <c r="G60" s="2">
        <f>0</f>
        <v>0</v>
      </c>
      <c r="H60" s="2">
        <f t="shared" si="4"/>
        <v>116209.03684833126</v>
      </c>
    </row>
    <row r="61" spans="1:8" x14ac:dyDescent="0.3">
      <c r="A61" s="6">
        <f t="shared" si="5"/>
        <v>2041</v>
      </c>
      <c r="B61" s="6">
        <f t="shared" si="5"/>
        <v>55</v>
      </c>
      <c r="D61" s="2">
        <f t="shared" si="2"/>
        <v>1946</v>
      </c>
      <c r="E61" s="2">
        <v>0</v>
      </c>
      <c r="F61" s="2">
        <f t="shared" si="3"/>
        <v>0</v>
      </c>
      <c r="G61" s="2">
        <f>0</f>
        <v>0</v>
      </c>
      <c r="H61" s="2">
        <f t="shared" si="4"/>
        <v>123663.34519494217</v>
      </c>
    </row>
    <row r="62" spans="1:8" x14ac:dyDescent="0.3">
      <c r="A62" s="6">
        <f t="shared" si="5"/>
        <v>2042</v>
      </c>
      <c r="B62" s="6">
        <f t="shared" si="5"/>
        <v>56</v>
      </c>
      <c r="D62" s="2">
        <f t="shared" si="2"/>
        <v>1946</v>
      </c>
      <c r="E62" s="2">
        <v>0</v>
      </c>
      <c r="F62" s="2">
        <f t="shared" si="3"/>
        <v>0</v>
      </c>
      <c r="G62" s="2">
        <f>0</f>
        <v>0</v>
      </c>
      <c r="H62" s="2">
        <f t="shared" si="4"/>
        <v>131470.98775718245</v>
      </c>
    </row>
    <row r="63" spans="1:8" x14ac:dyDescent="0.3">
      <c r="A63" s="6">
        <f t="shared" si="5"/>
        <v>2043</v>
      </c>
      <c r="B63" s="6">
        <f t="shared" si="5"/>
        <v>57</v>
      </c>
      <c r="D63" s="2">
        <f t="shared" si="2"/>
        <v>1946</v>
      </c>
      <c r="E63" s="2">
        <v>0</v>
      </c>
      <c r="F63" s="2">
        <f t="shared" si="3"/>
        <v>0</v>
      </c>
      <c r="G63" s="2">
        <f>0</f>
        <v>0</v>
      </c>
      <c r="H63" s="2">
        <f t="shared" si="4"/>
        <v>139648.7125768729</v>
      </c>
    </row>
    <row r="64" spans="1:8" x14ac:dyDescent="0.3">
      <c r="A64" s="6">
        <f t="shared" si="5"/>
        <v>2044</v>
      </c>
      <c r="B64" s="6">
        <f t="shared" si="5"/>
        <v>58</v>
      </c>
      <c r="D64" s="2">
        <f t="shared" si="2"/>
        <v>1946</v>
      </c>
      <c r="E64" s="2">
        <v>0</v>
      </c>
      <c r="F64" s="2">
        <f t="shared" si="3"/>
        <v>0</v>
      </c>
      <c r="G64" s="2">
        <f>0</f>
        <v>0</v>
      </c>
      <c r="H64" s="2">
        <f t="shared" si="4"/>
        <v>148214.06155301668</v>
      </c>
    </row>
    <row r="65" spans="1:8" x14ac:dyDescent="0.3">
      <c r="A65" s="6">
        <f t="shared" ref="A65:B80" si="6">A64+1</f>
        <v>2045</v>
      </c>
      <c r="B65" s="6">
        <f t="shared" si="6"/>
        <v>59</v>
      </c>
      <c r="D65" s="2">
        <f t="shared" si="2"/>
        <v>1946</v>
      </c>
      <c r="E65" s="2">
        <v>0</v>
      </c>
      <c r="F65" s="2">
        <f t="shared" si="3"/>
        <v>0</v>
      </c>
      <c r="G65" s="2">
        <f>0</f>
        <v>0</v>
      </c>
      <c r="H65" s="2">
        <f t="shared" si="4"/>
        <v>157185.4080706297</v>
      </c>
    </row>
    <row r="66" spans="1:8" x14ac:dyDescent="0.3">
      <c r="A66" s="6">
        <f t="shared" si="6"/>
        <v>2046</v>
      </c>
      <c r="B66" s="6">
        <f t="shared" si="6"/>
        <v>60</v>
      </c>
      <c r="D66" s="2">
        <f t="shared" si="2"/>
        <v>1946</v>
      </c>
      <c r="E66" s="2">
        <v>0</v>
      </c>
      <c r="F66" s="2">
        <f t="shared" si="3"/>
        <v>0</v>
      </c>
      <c r="G66" s="2">
        <f>0</f>
        <v>0</v>
      </c>
      <c r="H66" s="2">
        <f t="shared" si="4"/>
        <v>166581.99641317755</v>
      </c>
    </row>
    <row r="67" spans="1:8" x14ac:dyDescent="0.3">
      <c r="A67" s="6">
        <f t="shared" si="6"/>
        <v>2047</v>
      </c>
      <c r="B67" s="6">
        <f t="shared" si="6"/>
        <v>61</v>
      </c>
      <c r="D67" s="2">
        <f t="shared" si="2"/>
        <v>1946</v>
      </c>
      <c r="E67" s="2">
        <v>0</v>
      </c>
      <c r="F67" s="2">
        <f t="shared" si="3"/>
        <v>0</v>
      </c>
      <c r="G67" s="2">
        <f>0</f>
        <v>0</v>
      </c>
      <c r="H67" s="2">
        <f t="shared" si="4"/>
        <v>176423.98304316218</v>
      </c>
    </row>
    <row r="68" spans="1:8" x14ac:dyDescent="0.3">
      <c r="A68" s="6">
        <f t="shared" si="6"/>
        <v>2048</v>
      </c>
      <c r="B68" s="6">
        <f t="shared" si="6"/>
        <v>62</v>
      </c>
      <c r="D68" s="2">
        <f t="shared" si="2"/>
        <v>1946</v>
      </c>
      <c r="E68" s="2">
        <v>0</v>
      </c>
      <c r="F68" s="2">
        <f t="shared" si="3"/>
        <v>0</v>
      </c>
      <c r="G68" s="2">
        <f>0</f>
        <v>0</v>
      </c>
      <c r="H68" s="2">
        <f t="shared" si="4"/>
        <v>186732.4798394081</v>
      </c>
    </row>
    <row r="69" spans="1:8" x14ac:dyDescent="0.3">
      <c r="A69" s="6">
        <f t="shared" si="6"/>
        <v>2049</v>
      </c>
      <c r="B69" s="6">
        <f t="shared" si="6"/>
        <v>63</v>
      </c>
      <c r="D69" s="2">
        <f t="shared" si="2"/>
        <v>1946</v>
      </c>
      <c r="E69" s="2">
        <v>0</v>
      </c>
      <c r="F69" s="2">
        <f t="shared" si="3"/>
        <v>0</v>
      </c>
      <c r="G69" s="2">
        <f>0</f>
        <v>0</v>
      </c>
      <c r="H69" s="2">
        <f t="shared" si="4"/>
        <v>197529.59938379607</v>
      </c>
    </row>
    <row r="70" spans="1:8" x14ac:dyDescent="0.3">
      <c r="A70" s="6">
        <f t="shared" si="6"/>
        <v>2050</v>
      </c>
      <c r="B70" s="6">
        <f t="shared" si="6"/>
        <v>64</v>
      </c>
      <c r="D70" s="2">
        <f t="shared" si="2"/>
        <v>1946</v>
      </c>
      <c r="E70" s="2">
        <v>0</v>
      </c>
      <c r="F70" s="2">
        <f t="shared" si="3"/>
        <v>0</v>
      </c>
      <c r="G70" s="2">
        <f>0</f>
        <v>0</v>
      </c>
      <c r="H70" s="2">
        <f t="shared" si="4"/>
        <v>208838.50239458802</v>
      </c>
    </row>
    <row r="71" spans="1:8" x14ac:dyDescent="0.3">
      <c r="A71" s="6">
        <f t="shared" si="6"/>
        <v>2051</v>
      </c>
      <c r="B71" s="6">
        <f t="shared" si="6"/>
        <v>65</v>
      </c>
      <c r="D71" s="2">
        <f t="shared" si="2"/>
        <v>1946</v>
      </c>
      <c r="E71" s="2">
        <v>0</v>
      </c>
      <c r="F71" s="2">
        <f t="shared" si="3"/>
        <v>0</v>
      </c>
      <c r="G71" s="2">
        <f>0</f>
        <v>0</v>
      </c>
      <c r="H71" s="2">
        <f t="shared" si="4"/>
        <v>220683.44740809151</v>
      </c>
    </row>
    <row r="72" spans="1:8" x14ac:dyDescent="0.3">
      <c r="A72" s="6">
        <f t="shared" si="6"/>
        <v>2052</v>
      </c>
      <c r="B72" s="6">
        <f t="shared" si="6"/>
        <v>66</v>
      </c>
      <c r="D72" s="2">
        <f t="shared" si="2"/>
        <v>1946</v>
      </c>
      <c r="E72" s="2">
        <v>0</v>
      </c>
      <c r="F72" s="2">
        <f t="shared" si="3"/>
        <v>0</v>
      </c>
      <c r="G72" s="2">
        <f>0</f>
        <v>0</v>
      </c>
      <c r="H72" s="2">
        <f t="shared" si="4"/>
        <v>233089.84281523508</v>
      </c>
    </row>
    <row r="73" spans="1:8" x14ac:dyDescent="0.3">
      <c r="A73" s="6">
        <f t="shared" si="6"/>
        <v>2053</v>
      </c>
      <c r="B73" s="6">
        <f t="shared" si="6"/>
        <v>67</v>
      </c>
      <c r="D73" s="2">
        <f t="shared" si="2"/>
        <v>1946</v>
      </c>
      <c r="E73" s="2">
        <v>0</v>
      </c>
      <c r="F73" s="2">
        <f t="shared" si="3"/>
        <v>0</v>
      </c>
      <c r="G73" s="2">
        <f>0</f>
        <v>0</v>
      </c>
      <c r="H73" s="2">
        <f t="shared" si="4"/>
        <v>246084.30136467726</v>
      </c>
    </row>
    <row r="74" spans="1:8" x14ac:dyDescent="0.3">
      <c r="A74" s="6">
        <f t="shared" si="6"/>
        <v>2054</v>
      </c>
      <c r="B74" s="6">
        <f t="shared" si="6"/>
        <v>68</v>
      </c>
      <c r="D74" s="2">
        <f>-MIN($H$23*12,H73)</f>
        <v>-7240.5850671337012</v>
      </c>
      <c r="E74" s="27">
        <f>-H21</f>
        <v>-43347.919484933627</v>
      </c>
      <c r="F74" s="27"/>
      <c r="G74" s="2">
        <f>0</f>
        <v>0</v>
      </c>
      <c r="H74" s="2">
        <f>MAX(SUM(D74:G74)+H73,0)</f>
        <v>195495.79681260994</v>
      </c>
    </row>
    <row r="75" spans="1:8" x14ac:dyDescent="0.3">
      <c r="A75" s="6">
        <f t="shared" si="6"/>
        <v>2055</v>
      </c>
      <c r="B75" s="6">
        <f t="shared" si="6"/>
        <v>69</v>
      </c>
      <c r="D75" s="2">
        <f t="shared" ref="D75:D111" si="7">-MIN($H$23*12,H74)</f>
        <v>-7240.5850671337012</v>
      </c>
      <c r="E75" s="2">
        <v>0</v>
      </c>
      <c r="F75" s="2"/>
      <c r="G75" s="2">
        <f>0</f>
        <v>0</v>
      </c>
      <c r="H75" s="2">
        <f t="shared" ref="H75:H111" si="8">MAX(SUM(D75:G75)+H74,0)</f>
        <v>188255.21174547623</v>
      </c>
    </row>
    <row r="76" spans="1:8" x14ac:dyDescent="0.3">
      <c r="A76" s="6">
        <f t="shared" si="6"/>
        <v>2056</v>
      </c>
      <c r="B76" s="6">
        <f t="shared" si="6"/>
        <v>70</v>
      </c>
      <c r="D76" s="2">
        <f t="shared" si="7"/>
        <v>-7240.5850671337012</v>
      </c>
      <c r="E76" s="2">
        <v>0</v>
      </c>
      <c r="F76" s="2"/>
      <c r="G76" s="2">
        <f>0</f>
        <v>0</v>
      </c>
      <c r="H76" s="2">
        <f t="shared" si="8"/>
        <v>181014.62667834252</v>
      </c>
    </row>
    <row r="77" spans="1:8" x14ac:dyDescent="0.3">
      <c r="A77" s="6">
        <f t="shared" si="6"/>
        <v>2057</v>
      </c>
      <c r="B77" s="6">
        <f t="shared" si="6"/>
        <v>71</v>
      </c>
      <c r="D77" s="2">
        <f t="shared" si="7"/>
        <v>-7240.5850671337012</v>
      </c>
      <c r="E77" s="2">
        <v>0</v>
      </c>
      <c r="F77" s="2"/>
      <c r="G77" s="2">
        <f>0</f>
        <v>0</v>
      </c>
      <c r="H77" s="2">
        <f t="shared" si="8"/>
        <v>173774.04161120881</v>
      </c>
    </row>
    <row r="78" spans="1:8" x14ac:dyDescent="0.3">
      <c r="A78" s="6">
        <f t="shared" si="6"/>
        <v>2058</v>
      </c>
      <c r="B78" s="6">
        <f t="shared" si="6"/>
        <v>72</v>
      </c>
      <c r="D78" s="2">
        <f t="shared" si="7"/>
        <v>-7240.5850671337012</v>
      </c>
      <c r="E78" s="2">
        <v>0</v>
      </c>
      <c r="F78" s="2"/>
      <c r="G78" s="2">
        <f>0</f>
        <v>0</v>
      </c>
      <c r="H78" s="2">
        <f t="shared" si="8"/>
        <v>166533.4565440751</v>
      </c>
    </row>
    <row r="79" spans="1:8" x14ac:dyDescent="0.3">
      <c r="A79" s="6">
        <f t="shared" si="6"/>
        <v>2059</v>
      </c>
      <c r="B79" s="6">
        <f t="shared" si="6"/>
        <v>73</v>
      </c>
      <c r="D79" s="2">
        <f t="shared" si="7"/>
        <v>-7240.5850671337012</v>
      </c>
      <c r="E79" s="2">
        <v>0</v>
      </c>
      <c r="F79" s="2"/>
      <c r="G79" s="2">
        <f>0</f>
        <v>0</v>
      </c>
      <c r="H79" s="2">
        <f t="shared" si="8"/>
        <v>159292.87147694139</v>
      </c>
    </row>
    <row r="80" spans="1:8" x14ac:dyDescent="0.3">
      <c r="A80" s="6">
        <f t="shared" si="6"/>
        <v>2060</v>
      </c>
      <c r="B80" s="6">
        <f t="shared" si="6"/>
        <v>74</v>
      </c>
      <c r="D80" s="2">
        <f t="shared" si="7"/>
        <v>-7240.5850671337012</v>
      </c>
      <c r="E80" s="2">
        <v>0</v>
      </c>
      <c r="F80" s="2"/>
      <c r="G80" s="2">
        <f>0</f>
        <v>0</v>
      </c>
      <c r="H80" s="2">
        <f t="shared" si="8"/>
        <v>152052.28640980768</v>
      </c>
    </row>
    <row r="81" spans="1:8" x14ac:dyDescent="0.3">
      <c r="A81" s="6">
        <f t="shared" ref="A81:B96" si="9">A80+1</f>
        <v>2061</v>
      </c>
      <c r="B81" s="6">
        <f t="shared" si="9"/>
        <v>75</v>
      </c>
      <c r="D81" s="2">
        <f t="shared" si="7"/>
        <v>-7240.5850671337012</v>
      </c>
      <c r="E81" s="2">
        <v>0</v>
      </c>
      <c r="F81" s="2"/>
      <c r="G81" s="2">
        <f>0</f>
        <v>0</v>
      </c>
      <c r="H81" s="2">
        <f t="shared" si="8"/>
        <v>144811.70134267397</v>
      </c>
    </row>
    <row r="82" spans="1:8" x14ac:dyDescent="0.3">
      <c r="A82" s="6">
        <f t="shared" si="9"/>
        <v>2062</v>
      </c>
      <c r="B82" s="6">
        <f t="shared" si="9"/>
        <v>76</v>
      </c>
      <c r="D82" s="2">
        <f t="shared" si="7"/>
        <v>-7240.5850671337012</v>
      </c>
      <c r="E82" s="2">
        <v>0</v>
      </c>
      <c r="F82" s="2"/>
      <c r="G82" s="2">
        <f>0</f>
        <v>0</v>
      </c>
      <c r="H82" s="2">
        <f t="shared" si="8"/>
        <v>137571.11627554026</v>
      </c>
    </row>
    <row r="83" spans="1:8" x14ac:dyDescent="0.3">
      <c r="A83" s="6">
        <f t="shared" si="9"/>
        <v>2063</v>
      </c>
      <c r="B83" s="6">
        <f t="shared" si="9"/>
        <v>77</v>
      </c>
      <c r="D83" s="2">
        <f t="shared" si="7"/>
        <v>-7240.5850671337012</v>
      </c>
      <c r="E83" s="2">
        <v>0</v>
      </c>
      <c r="F83" s="2"/>
      <c r="G83" s="2">
        <f>0</f>
        <v>0</v>
      </c>
      <c r="H83" s="2">
        <f t="shared" si="8"/>
        <v>130330.53120840657</v>
      </c>
    </row>
    <row r="84" spans="1:8" x14ac:dyDescent="0.3">
      <c r="A84" s="6">
        <f t="shared" si="9"/>
        <v>2064</v>
      </c>
      <c r="B84" s="6">
        <f t="shared" si="9"/>
        <v>78</v>
      </c>
      <c r="D84" s="2">
        <f t="shared" si="7"/>
        <v>-7240.5850671337012</v>
      </c>
      <c r="E84" s="2">
        <v>0</v>
      </c>
      <c r="F84" s="2"/>
      <c r="G84" s="2">
        <f>0</f>
        <v>0</v>
      </c>
      <c r="H84" s="2">
        <f t="shared" si="8"/>
        <v>123089.94614127287</v>
      </c>
    </row>
    <row r="85" spans="1:8" x14ac:dyDescent="0.3">
      <c r="A85" s="6">
        <f t="shared" si="9"/>
        <v>2065</v>
      </c>
      <c r="B85" s="6">
        <f t="shared" si="9"/>
        <v>79</v>
      </c>
      <c r="D85" s="2">
        <f t="shared" si="7"/>
        <v>-7240.5850671337012</v>
      </c>
      <c r="E85" s="2">
        <v>0</v>
      </c>
      <c r="F85" s="2"/>
      <c r="G85" s="2">
        <f>0</f>
        <v>0</v>
      </c>
      <c r="H85" s="2">
        <f t="shared" si="8"/>
        <v>115849.36107413917</v>
      </c>
    </row>
    <row r="86" spans="1:8" x14ac:dyDescent="0.3">
      <c r="A86" s="6">
        <f t="shared" si="9"/>
        <v>2066</v>
      </c>
      <c r="B86" s="6">
        <f t="shared" si="9"/>
        <v>80</v>
      </c>
      <c r="D86" s="2">
        <f t="shared" si="7"/>
        <v>-7240.5850671337012</v>
      </c>
      <c r="E86" s="2">
        <v>0</v>
      </c>
      <c r="F86" s="2"/>
      <c r="G86" s="2">
        <f>0</f>
        <v>0</v>
      </c>
      <c r="H86" s="2">
        <f t="shared" si="8"/>
        <v>108608.77600700548</v>
      </c>
    </row>
    <row r="87" spans="1:8" x14ac:dyDescent="0.3">
      <c r="A87" s="6">
        <f t="shared" si="9"/>
        <v>2067</v>
      </c>
      <c r="B87" s="6">
        <f t="shared" si="9"/>
        <v>81</v>
      </c>
      <c r="D87" s="2">
        <f t="shared" si="7"/>
        <v>-7240.5850671337012</v>
      </c>
      <c r="E87" s="2">
        <v>0</v>
      </c>
      <c r="F87" s="2"/>
      <c r="G87" s="2">
        <f>0</f>
        <v>0</v>
      </c>
      <c r="H87" s="2">
        <f t="shared" si="8"/>
        <v>101368.19093987178</v>
      </c>
    </row>
    <row r="88" spans="1:8" x14ac:dyDescent="0.3">
      <c r="A88" s="6">
        <f t="shared" si="9"/>
        <v>2068</v>
      </c>
      <c r="B88" s="6">
        <f t="shared" si="9"/>
        <v>82</v>
      </c>
      <c r="D88" s="2">
        <f t="shared" si="7"/>
        <v>-7240.5850671337012</v>
      </c>
      <c r="E88" s="2">
        <v>0</v>
      </c>
      <c r="F88" s="2"/>
      <c r="G88" s="2">
        <f>0</f>
        <v>0</v>
      </c>
      <c r="H88" s="2">
        <f t="shared" si="8"/>
        <v>94127.605872738088</v>
      </c>
    </row>
    <row r="89" spans="1:8" x14ac:dyDescent="0.3">
      <c r="A89" s="6">
        <f t="shared" si="9"/>
        <v>2069</v>
      </c>
      <c r="B89" s="6">
        <f t="shared" si="9"/>
        <v>83</v>
      </c>
      <c r="D89" s="2">
        <f t="shared" si="7"/>
        <v>-7240.5850671337012</v>
      </c>
      <c r="E89" s="2">
        <v>0</v>
      </c>
      <c r="F89" s="2"/>
      <c r="G89" s="2">
        <f>0</f>
        <v>0</v>
      </c>
      <c r="H89" s="2">
        <f t="shared" si="8"/>
        <v>86887.020805604392</v>
      </c>
    </row>
    <row r="90" spans="1:8" x14ac:dyDescent="0.3">
      <c r="A90" s="6">
        <f t="shared" si="9"/>
        <v>2070</v>
      </c>
      <c r="B90" s="6">
        <f t="shared" si="9"/>
        <v>84</v>
      </c>
      <c r="D90" s="2">
        <f t="shared" si="7"/>
        <v>-7240.5850671337012</v>
      </c>
      <c r="E90" s="2">
        <v>0</v>
      </c>
      <c r="F90" s="2"/>
      <c r="G90" s="2">
        <f>0</f>
        <v>0</v>
      </c>
      <c r="H90" s="2">
        <f t="shared" si="8"/>
        <v>79646.435738470696</v>
      </c>
    </row>
    <row r="91" spans="1:8" x14ac:dyDescent="0.3">
      <c r="A91" s="6">
        <f t="shared" si="9"/>
        <v>2071</v>
      </c>
      <c r="B91" s="6">
        <f t="shared" si="9"/>
        <v>85</v>
      </c>
      <c r="D91" s="2">
        <f t="shared" si="7"/>
        <v>-7240.5850671337012</v>
      </c>
      <c r="E91" s="2">
        <v>0</v>
      </c>
      <c r="F91" s="2"/>
      <c r="G91" s="2">
        <f>0</f>
        <v>0</v>
      </c>
      <c r="H91" s="2">
        <f t="shared" si="8"/>
        <v>72405.850671337001</v>
      </c>
    </row>
    <row r="92" spans="1:8" x14ac:dyDescent="0.3">
      <c r="A92" s="6">
        <f t="shared" si="9"/>
        <v>2072</v>
      </c>
      <c r="B92" s="6">
        <f t="shared" si="9"/>
        <v>86</v>
      </c>
      <c r="D92" s="2">
        <f t="shared" si="7"/>
        <v>-7240.5850671337012</v>
      </c>
      <c r="E92" s="2">
        <v>0</v>
      </c>
      <c r="F92" s="2"/>
      <c r="G92" s="2">
        <f>0</f>
        <v>0</v>
      </c>
      <c r="H92" s="2">
        <f t="shared" si="8"/>
        <v>65165.265604203298</v>
      </c>
    </row>
    <row r="93" spans="1:8" x14ac:dyDescent="0.3">
      <c r="A93" s="6">
        <f t="shared" si="9"/>
        <v>2073</v>
      </c>
      <c r="B93" s="6">
        <f t="shared" si="9"/>
        <v>87</v>
      </c>
      <c r="D93" s="2">
        <f t="shared" si="7"/>
        <v>-7240.5850671337012</v>
      </c>
      <c r="E93" s="2">
        <v>0</v>
      </c>
      <c r="F93" s="2"/>
      <c r="G93" s="2">
        <f>0</f>
        <v>0</v>
      </c>
      <c r="H93" s="2">
        <f t="shared" si="8"/>
        <v>57924.680537069595</v>
      </c>
    </row>
    <row r="94" spans="1:8" x14ac:dyDescent="0.3">
      <c r="A94" s="6">
        <f t="shared" si="9"/>
        <v>2074</v>
      </c>
      <c r="B94" s="6">
        <f t="shared" si="9"/>
        <v>88</v>
      </c>
      <c r="D94" s="2">
        <f t="shared" si="7"/>
        <v>-7240.5850671337012</v>
      </c>
      <c r="E94" s="2">
        <v>0</v>
      </c>
      <c r="F94" s="2"/>
      <c r="G94" s="2">
        <f>0</f>
        <v>0</v>
      </c>
      <c r="H94" s="2">
        <f t="shared" si="8"/>
        <v>50684.095469935892</v>
      </c>
    </row>
    <row r="95" spans="1:8" x14ac:dyDescent="0.3">
      <c r="A95" s="6">
        <f t="shared" si="9"/>
        <v>2075</v>
      </c>
      <c r="B95" s="6">
        <f t="shared" si="9"/>
        <v>89</v>
      </c>
      <c r="D95" s="2">
        <f t="shared" si="7"/>
        <v>-7240.5850671337012</v>
      </c>
      <c r="E95" s="2">
        <v>0</v>
      </c>
      <c r="F95" s="2"/>
      <c r="G95" s="2">
        <f>0</f>
        <v>0</v>
      </c>
      <c r="H95" s="2">
        <f t="shared" si="8"/>
        <v>43443.510402802189</v>
      </c>
    </row>
    <row r="96" spans="1:8" x14ac:dyDescent="0.3">
      <c r="A96" s="6">
        <f t="shared" si="9"/>
        <v>2076</v>
      </c>
      <c r="B96" s="6">
        <f t="shared" si="9"/>
        <v>90</v>
      </c>
      <c r="D96" s="2">
        <f t="shared" si="7"/>
        <v>-7240.5850671337012</v>
      </c>
      <c r="E96" s="2">
        <v>0</v>
      </c>
      <c r="F96" s="2"/>
      <c r="G96" s="2">
        <f>0</f>
        <v>0</v>
      </c>
      <c r="H96" s="2">
        <f t="shared" si="8"/>
        <v>36202.925335668486</v>
      </c>
    </row>
    <row r="97" spans="1:8" x14ac:dyDescent="0.3">
      <c r="A97" s="6">
        <f>A96+1</f>
        <v>2077</v>
      </c>
      <c r="B97" s="6">
        <f>B96+1</f>
        <v>91</v>
      </c>
      <c r="D97" s="2">
        <f t="shared" si="7"/>
        <v>-7240.5850671337012</v>
      </c>
      <c r="E97" s="2">
        <v>0</v>
      </c>
      <c r="F97" s="2"/>
      <c r="G97" s="2">
        <f>0</f>
        <v>0</v>
      </c>
      <c r="H97" s="2">
        <f t="shared" si="8"/>
        <v>28962.340268534783</v>
      </c>
    </row>
    <row r="98" spans="1:8" x14ac:dyDescent="0.3">
      <c r="A98" s="6">
        <f>A97+1</f>
        <v>2078</v>
      </c>
      <c r="B98" s="6">
        <f>B97+1</f>
        <v>92</v>
      </c>
      <c r="D98" s="2">
        <f t="shared" si="7"/>
        <v>-7240.5850671337012</v>
      </c>
      <c r="E98" s="2">
        <v>0</v>
      </c>
      <c r="F98" s="2"/>
      <c r="G98" s="2">
        <f>0</f>
        <v>0</v>
      </c>
      <c r="H98" s="2">
        <f t="shared" si="8"/>
        <v>21721.75520140108</v>
      </c>
    </row>
    <row r="99" spans="1:8" x14ac:dyDescent="0.3">
      <c r="A99" s="8">
        <f t="shared" ref="A99:A111" si="10">A98+1</f>
        <v>2079</v>
      </c>
      <c r="B99" s="8">
        <f t="shared" ref="B99:B111" si="11">B98+1</f>
        <v>93</v>
      </c>
      <c r="D99" s="2">
        <f t="shared" si="7"/>
        <v>-7240.5850671337012</v>
      </c>
      <c r="E99" s="2">
        <v>0</v>
      </c>
      <c r="G99" s="2">
        <f>0</f>
        <v>0</v>
      </c>
      <c r="H99" s="2">
        <f t="shared" si="8"/>
        <v>14481.170134267379</v>
      </c>
    </row>
    <row r="100" spans="1:8" x14ac:dyDescent="0.3">
      <c r="A100" s="8">
        <f t="shared" si="10"/>
        <v>2080</v>
      </c>
      <c r="B100" s="8">
        <f t="shared" si="11"/>
        <v>94</v>
      </c>
      <c r="D100" s="2">
        <f t="shared" si="7"/>
        <v>-7240.5850671337012</v>
      </c>
      <c r="E100" s="2">
        <v>0</v>
      </c>
      <c r="G100" s="2">
        <f>0</f>
        <v>0</v>
      </c>
      <c r="H100" s="2">
        <f t="shared" si="8"/>
        <v>7240.5850671336775</v>
      </c>
    </row>
    <row r="101" spans="1:8" x14ac:dyDescent="0.3">
      <c r="A101" s="8">
        <f t="shared" si="10"/>
        <v>2081</v>
      </c>
      <c r="B101" s="8">
        <f t="shared" si="11"/>
        <v>95</v>
      </c>
      <c r="D101" s="2">
        <f t="shared" si="7"/>
        <v>-7240.5850671336775</v>
      </c>
      <c r="E101" s="2">
        <v>0</v>
      </c>
      <c r="G101" s="2">
        <f>0</f>
        <v>0</v>
      </c>
      <c r="H101" s="2">
        <f t="shared" si="8"/>
        <v>0</v>
      </c>
    </row>
    <row r="102" spans="1:8" x14ac:dyDescent="0.3">
      <c r="A102" s="8">
        <f t="shared" si="10"/>
        <v>2082</v>
      </c>
      <c r="B102" s="8">
        <f t="shared" si="11"/>
        <v>96</v>
      </c>
      <c r="D102" s="2">
        <f t="shared" si="7"/>
        <v>0</v>
      </c>
      <c r="E102" s="2">
        <v>0</v>
      </c>
      <c r="G102" s="2">
        <f>0</f>
        <v>0</v>
      </c>
      <c r="H102" s="2">
        <f t="shared" si="8"/>
        <v>0</v>
      </c>
    </row>
    <row r="103" spans="1:8" x14ac:dyDescent="0.3">
      <c r="A103" s="8">
        <f t="shared" si="10"/>
        <v>2083</v>
      </c>
      <c r="B103" s="8">
        <f t="shared" si="11"/>
        <v>97</v>
      </c>
      <c r="D103" s="2">
        <f t="shared" si="7"/>
        <v>0</v>
      </c>
      <c r="E103" s="2">
        <v>0</v>
      </c>
      <c r="G103" s="2">
        <f>0</f>
        <v>0</v>
      </c>
      <c r="H103" s="2">
        <f t="shared" si="8"/>
        <v>0</v>
      </c>
    </row>
    <row r="104" spans="1:8" x14ac:dyDescent="0.3">
      <c r="A104" s="8">
        <f t="shared" si="10"/>
        <v>2084</v>
      </c>
      <c r="B104" s="8">
        <f t="shared" si="11"/>
        <v>98</v>
      </c>
      <c r="D104" s="2">
        <f t="shared" si="7"/>
        <v>0</v>
      </c>
      <c r="E104" s="2">
        <v>0</v>
      </c>
      <c r="G104" s="2">
        <f>0</f>
        <v>0</v>
      </c>
      <c r="H104" s="2">
        <f t="shared" si="8"/>
        <v>0</v>
      </c>
    </row>
    <row r="105" spans="1:8" x14ac:dyDescent="0.3">
      <c r="A105" s="8">
        <f t="shared" si="10"/>
        <v>2085</v>
      </c>
      <c r="B105" s="8">
        <f t="shared" si="11"/>
        <v>99</v>
      </c>
      <c r="D105" s="2">
        <f t="shared" si="7"/>
        <v>0</v>
      </c>
      <c r="E105" s="2">
        <v>0</v>
      </c>
      <c r="G105" s="2">
        <f>0</f>
        <v>0</v>
      </c>
      <c r="H105" s="2">
        <f t="shared" si="8"/>
        <v>0</v>
      </c>
    </row>
    <row r="106" spans="1:8" x14ac:dyDescent="0.3">
      <c r="A106" s="8">
        <f t="shared" si="10"/>
        <v>2086</v>
      </c>
      <c r="B106" s="8">
        <f t="shared" si="11"/>
        <v>100</v>
      </c>
      <c r="D106" s="2">
        <f t="shared" si="7"/>
        <v>0</v>
      </c>
      <c r="E106" s="2">
        <v>0</v>
      </c>
      <c r="G106" s="2">
        <f>0</f>
        <v>0</v>
      </c>
      <c r="H106" s="2">
        <f t="shared" si="8"/>
        <v>0</v>
      </c>
    </row>
    <row r="107" spans="1:8" x14ac:dyDescent="0.3">
      <c r="A107" s="8">
        <f t="shared" si="10"/>
        <v>2087</v>
      </c>
      <c r="B107" s="8">
        <f t="shared" si="11"/>
        <v>101</v>
      </c>
      <c r="D107" s="2">
        <f t="shared" si="7"/>
        <v>0</v>
      </c>
      <c r="E107" s="2">
        <v>0</v>
      </c>
      <c r="G107" s="2">
        <f>0</f>
        <v>0</v>
      </c>
      <c r="H107" s="2">
        <f t="shared" si="8"/>
        <v>0</v>
      </c>
    </row>
    <row r="108" spans="1:8" x14ac:dyDescent="0.3">
      <c r="A108" s="8">
        <f t="shared" si="10"/>
        <v>2088</v>
      </c>
      <c r="B108" s="8">
        <f t="shared" si="11"/>
        <v>102</v>
      </c>
      <c r="D108" s="2">
        <f t="shared" si="7"/>
        <v>0</v>
      </c>
      <c r="E108" s="2">
        <v>0</v>
      </c>
      <c r="G108" s="2">
        <f>0</f>
        <v>0</v>
      </c>
      <c r="H108" s="2">
        <f t="shared" si="8"/>
        <v>0</v>
      </c>
    </row>
    <row r="109" spans="1:8" x14ac:dyDescent="0.3">
      <c r="A109" s="8">
        <f t="shared" si="10"/>
        <v>2089</v>
      </c>
      <c r="B109" s="8">
        <f t="shared" si="11"/>
        <v>103</v>
      </c>
      <c r="D109" s="2">
        <f t="shared" si="7"/>
        <v>0</v>
      </c>
      <c r="E109" s="2">
        <v>0</v>
      </c>
      <c r="G109" s="2">
        <f>0</f>
        <v>0</v>
      </c>
      <c r="H109" s="2">
        <f t="shared" si="8"/>
        <v>0</v>
      </c>
    </row>
    <row r="110" spans="1:8" x14ac:dyDescent="0.3">
      <c r="A110" s="8">
        <f t="shared" si="10"/>
        <v>2090</v>
      </c>
      <c r="B110" s="8">
        <f t="shared" si="11"/>
        <v>104</v>
      </c>
      <c r="D110" s="2">
        <f t="shared" si="7"/>
        <v>0</v>
      </c>
      <c r="E110" s="2">
        <v>0</v>
      </c>
      <c r="G110" s="2">
        <f>0</f>
        <v>0</v>
      </c>
      <c r="H110" s="2">
        <f t="shared" si="8"/>
        <v>0</v>
      </c>
    </row>
    <row r="111" spans="1:8" x14ac:dyDescent="0.3">
      <c r="A111" s="8">
        <f t="shared" si="10"/>
        <v>2091</v>
      </c>
      <c r="B111" s="8">
        <f t="shared" si="11"/>
        <v>105</v>
      </c>
      <c r="D111" s="2">
        <f t="shared" si="7"/>
        <v>0</v>
      </c>
      <c r="E111" s="2">
        <v>0</v>
      </c>
      <c r="G111" s="2">
        <f>0</f>
        <v>0</v>
      </c>
      <c r="H111" s="2">
        <f t="shared" si="8"/>
        <v>0</v>
      </c>
    </row>
  </sheetData>
  <mergeCells count="1">
    <mergeCell ref="E74:F74"/>
  </mergeCells>
  <pageMargins left="0" right="0" top="0.39409448818897641" bottom="0.39409448818897641" header="0" footer="0"/>
  <pageSetup paperSize="0" fitToWidth="0" fitToHeight="0" pageOrder="overThenDown" horizontalDpi="0" verticalDpi="0" copies="0"/>
  <headerFooter>
    <oddHeader>&amp;C&amp;A</oddHeader>
    <oddFooter>&amp;CSeite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41"/>
  <sheetViews>
    <sheetView workbookViewId="0">
      <selection activeCell="D27" sqref="D27"/>
    </sheetView>
  </sheetViews>
  <sheetFormatPr baseColWidth="10" defaultRowHeight="14.4" x14ac:dyDescent="0.3"/>
  <cols>
    <col min="1" max="3" width="9.5546875" style="8" customWidth="1"/>
    <col min="4" max="4" width="17.77734375" style="8" customWidth="1"/>
    <col min="5" max="5" width="10" style="8" customWidth="1"/>
    <col min="6" max="6" width="11.21875" style="8" customWidth="1"/>
    <col min="7" max="7" width="18.44140625" style="8" customWidth="1"/>
    <col min="8" max="8" width="17.21875" style="8" customWidth="1"/>
    <col min="9" max="12" width="9.5546875" style="8" customWidth="1"/>
    <col min="13" max="16384" width="11.5546875" style="8"/>
  </cols>
  <sheetData>
    <row r="1" spans="1:16384" x14ac:dyDescent="0.3">
      <c r="A1" s="8" t="s">
        <v>57</v>
      </c>
      <c r="I1" s="8" t="s">
        <v>108</v>
      </c>
      <c r="J1" s="29" t="s">
        <v>115</v>
      </c>
    </row>
    <row r="4" spans="1:16384" x14ac:dyDescent="0.3">
      <c r="A4" s="8" t="s">
        <v>58</v>
      </c>
    </row>
    <row r="5" spans="1:16384" x14ac:dyDescent="0.3">
      <c r="A5" s="17" t="s">
        <v>59</v>
      </c>
    </row>
    <row r="6" spans="1:16384" x14ac:dyDescent="0.3">
      <c r="A6" s="8" t="s">
        <v>60</v>
      </c>
    </row>
    <row r="7" spans="1:16384" x14ac:dyDescent="0.3">
      <c r="A7" s="8" t="s">
        <v>61</v>
      </c>
      <c r="H7" s="11"/>
    </row>
    <row r="8" spans="1:16384" x14ac:dyDescent="0.3">
      <c r="A8" s="8" t="s">
        <v>69</v>
      </c>
      <c r="H8" s="11"/>
    </row>
    <row r="9" spans="1:16384" x14ac:dyDescent="0.3">
      <c r="A9" s="8" t="s">
        <v>70</v>
      </c>
      <c r="H9" s="11"/>
    </row>
    <row r="10" spans="1:16384" x14ac:dyDescent="0.3">
      <c r="A10" s="8" t="s">
        <v>118</v>
      </c>
      <c r="H10" s="19">
        <v>1000</v>
      </c>
    </row>
    <row r="11" spans="1:16384" x14ac:dyDescent="0.3">
      <c r="A11" s="8" t="s">
        <v>62</v>
      </c>
      <c r="H11" s="14">
        <v>0.04</v>
      </c>
    </row>
    <row r="12" spans="1:16384" x14ac:dyDescent="0.3">
      <c r="A12" s="8" t="s">
        <v>63</v>
      </c>
      <c r="H12" s="10">
        <v>1E-3</v>
      </c>
    </row>
    <row r="13" spans="1:16384" x14ac:dyDescent="0.3">
      <c r="A13" s="8" t="s">
        <v>50</v>
      </c>
      <c r="H13" s="11"/>
    </row>
    <row r="14" spans="1:16384" x14ac:dyDescent="0.3">
      <c r="A14" s="8" t="s">
        <v>102</v>
      </c>
      <c r="H14" s="30">
        <v>1986</v>
      </c>
      <c r="I14" s="8" t="s">
        <v>102</v>
      </c>
      <c r="P14" s="30">
        <v>1986</v>
      </c>
      <c r="Q14" s="8" t="s">
        <v>102</v>
      </c>
      <c r="X14" s="30">
        <v>1986</v>
      </c>
      <c r="Y14" s="8" t="s">
        <v>102</v>
      </c>
      <c r="AF14" s="30">
        <v>1986</v>
      </c>
      <c r="AG14" s="8" t="s">
        <v>102</v>
      </c>
      <c r="AN14" s="30">
        <v>1986</v>
      </c>
      <c r="AO14" s="8" t="s">
        <v>102</v>
      </c>
      <c r="AV14" s="30">
        <v>1986</v>
      </c>
      <c r="AW14" s="8" t="s">
        <v>102</v>
      </c>
      <c r="BD14" s="30">
        <v>1986</v>
      </c>
      <c r="BE14" s="8" t="s">
        <v>102</v>
      </c>
      <c r="BL14" s="30">
        <v>1986</v>
      </c>
      <c r="BM14" s="8" t="s">
        <v>102</v>
      </c>
      <c r="BT14" s="30">
        <v>1986</v>
      </c>
      <c r="BU14" s="8" t="s">
        <v>102</v>
      </c>
      <c r="CB14" s="30">
        <v>1986</v>
      </c>
      <c r="CC14" s="8" t="s">
        <v>102</v>
      </c>
      <c r="CJ14" s="30">
        <v>1986</v>
      </c>
      <c r="CK14" s="8" t="s">
        <v>102</v>
      </c>
      <c r="CR14" s="30">
        <v>1986</v>
      </c>
      <c r="CS14" s="8" t="s">
        <v>102</v>
      </c>
      <c r="CZ14" s="30">
        <v>1986</v>
      </c>
      <c r="DA14" s="8" t="s">
        <v>102</v>
      </c>
      <c r="DH14" s="30">
        <v>1986</v>
      </c>
      <c r="DI14" s="8" t="s">
        <v>102</v>
      </c>
      <c r="DP14" s="30">
        <v>1986</v>
      </c>
      <c r="DQ14" s="8" t="s">
        <v>102</v>
      </c>
      <c r="DX14" s="30">
        <v>1986</v>
      </c>
      <c r="DY14" s="8" t="s">
        <v>102</v>
      </c>
      <c r="EF14" s="30">
        <v>1986</v>
      </c>
      <c r="EG14" s="8" t="s">
        <v>102</v>
      </c>
      <c r="EN14" s="30">
        <v>1986</v>
      </c>
      <c r="EO14" s="8" t="s">
        <v>102</v>
      </c>
      <c r="EV14" s="30">
        <v>1986</v>
      </c>
      <c r="EW14" s="8" t="s">
        <v>102</v>
      </c>
      <c r="FD14" s="30">
        <v>1986</v>
      </c>
      <c r="FE14" s="8" t="s">
        <v>102</v>
      </c>
      <c r="FL14" s="30">
        <v>1986</v>
      </c>
      <c r="FM14" s="8" t="s">
        <v>102</v>
      </c>
      <c r="FT14" s="30">
        <v>1986</v>
      </c>
      <c r="FU14" s="8" t="s">
        <v>102</v>
      </c>
      <c r="GB14" s="30">
        <v>1986</v>
      </c>
      <c r="GC14" s="8" t="s">
        <v>102</v>
      </c>
      <c r="GJ14" s="30">
        <v>1986</v>
      </c>
      <c r="GK14" s="8" t="s">
        <v>102</v>
      </c>
      <c r="GR14" s="30">
        <v>1986</v>
      </c>
      <c r="GS14" s="8" t="s">
        <v>102</v>
      </c>
      <c r="GZ14" s="30">
        <v>1986</v>
      </c>
      <c r="HA14" s="8" t="s">
        <v>102</v>
      </c>
      <c r="HH14" s="30">
        <v>1986</v>
      </c>
      <c r="HI14" s="8" t="s">
        <v>102</v>
      </c>
      <c r="HP14" s="30">
        <v>1986</v>
      </c>
      <c r="HQ14" s="8" t="s">
        <v>102</v>
      </c>
      <c r="HX14" s="30">
        <v>1986</v>
      </c>
      <c r="HY14" s="8" t="s">
        <v>102</v>
      </c>
      <c r="IF14" s="30">
        <v>1986</v>
      </c>
      <c r="IG14" s="8" t="s">
        <v>102</v>
      </c>
      <c r="IN14" s="30">
        <v>1986</v>
      </c>
      <c r="IO14" s="8" t="s">
        <v>102</v>
      </c>
      <c r="IV14" s="30">
        <v>1986</v>
      </c>
      <c r="IW14" s="8" t="s">
        <v>102</v>
      </c>
      <c r="JD14" s="30">
        <v>1986</v>
      </c>
      <c r="JE14" s="8" t="s">
        <v>102</v>
      </c>
      <c r="JL14" s="30">
        <v>1986</v>
      </c>
      <c r="JM14" s="8" t="s">
        <v>102</v>
      </c>
      <c r="JT14" s="30">
        <v>1986</v>
      </c>
      <c r="JU14" s="8" t="s">
        <v>102</v>
      </c>
      <c r="KB14" s="30">
        <v>1986</v>
      </c>
      <c r="KC14" s="8" t="s">
        <v>102</v>
      </c>
      <c r="KJ14" s="30">
        <v>1986</v>
      </c>
      <c r="KK14" s="8" t="s">
        <v>102</v>
      </c>
      <c r="KR14" s="30">
        <v>1986</v>
      </c>
      <c r="KS14" s="8" t="s">
        <v>102</v>
      </c>
      <c r="KZ14" s="30">
        <v>1986</v>
      </c>
      <c r="LA14" s="8" t="s">
        <v>102</v>
      </c>
      <c r="LH14" s="30">
        <v>1986</v>
      </c>
      <c r="LI14" s="8" t="s">
        <v>102</v>
      </c>
      <c r="LP14" s="30">
        <v>1986</v>
      </c>
      <c r="LQ14" s="8" t="s">
        <v>102</v>
      </c>
      <c r="LX14" s="30">
        <v>1986</v>
      </c>
      <c r="LY14" s="8" t="s">
        <v>102</v>
      </c>
      <c r="MF14" s="30">
        <v>1986</v>
      </c>
      <c r="MG14" s="8" t="s">
        <v>102</v>
      </c>
      <c r="MN14" s="30">
        <v>1986</v>
      </c>
      <c r="MO14" s="8" t="s">
        <v>102</v>
      </c>
      <c r="MV14" s="30">
        <v>1986</v>
      </c>
      <c r="MW14" s="8" t="s">
        <v>102</v>
      </c>
      <c r="ND14" s="30">
        <v>1986</v>
      </c>
      <c r="NE14" s="8" t="s">
        <v>102</v>
      </c>
      <c r="NL14" s="30">
        <v>1986</v>
      </c>
      <c r="NM14" s="8" t="s">
        <v>102</v>
      </c>
      <c r="NT14" s="30">
        <v>1986</v>
      </c>
      <c r="NU14" s="8" t="s">
        <v>102</v>
      </c>
      <c r="OB14" s="30">
        <v>1986</v>
      </c>
      <c r="OC14" s="8" t="s">
        <v>102</v>
      </c>
      <c r="OJ14" s="30">
        <v>1986</v>
      </c>
      <c r="OK14" s="8" t="s">
        <v>102</v>
      </c>
      <c r="OR14" s="30">
        <v>1986</v>
      </c>
      <c r="OS14" s="8" t="s">
        <v>102</v>
      </c>
      <c r="OZ14" s="30">
        <v>1986</v>
      </c>
      <c r="PA14" s="8" t="s">
        <v>102</v>
      </c>
      <c r="PH14" s="30">
        <v>1986</v>
      </c>
      <c r="PI14" s="8" t="s">
        <v>102</v>
      </c>
      <c r="PP14" s="30">
        <v>1986</v>
      </c>
      <c r="PQ14" s="8" t="s">
        <v>102</v>
      </c>
      <c r="PX14" s="30">
        <v>1986</v>
      </c>
      <c r="PY14" s="8" t="s">
        <v>102</v>
      </c>
      <c r="QF14" s="30">
        <v>1986</v>
      </c>
      <c r="QG14" s="8" t="s">
        <v>102</v>
      </c>
      <c r="QN14" s="30">
        <v>1986</v>
      </c>
      <c r="QO14" s="8" t="s">
        <v>102</v>
      </c>
      <c r="QV14" s="30">
        <v>1986</v>
      </c>
      <c r="QW14" s="8" t="s">
        <v>102</v>
      </c>
      <c r="RD14" s="30">
        <v>1986</v>
      </c>
      <c r="RE14" s="8" t="s">
        <v>102</v>
      </c>
      <c r="RL14" s="30">
        <v>1986</v>
      </c>
      <c r="RM14" s="8" t="s">
        <v>102</v>
      </c>
      <c r="RT14" s="30">
        <v>1986</v>
      </c>
      <c r="RU14" s="8" t="s">
        <v>102</v>
      </c>
      <c r="SB14" s="30">
        <v>1986</v>
      </c>
      <c r="SC14" s="8" t="s">
        <v>102</v>
      </c>
      <c r="SJ14" s="30">
        <v>1986</v>
      </c>
      <c r="SK14" s="8" t="s">
        <v>102</v>
      </c>
      <c r="SR14" s="30">
        <v>1986</v>
      </c>
      <c r="SS14" s="8" t="s">
        <v>102</v>
      </c>
      <c r="SZ14" s="30">
        <v>1986</v>
      </c>
      <c r="TA14" s="8" t="s">
        <v>102</v>
      </c>
      <c r="TH14" s="30">
        <v>1986</v>
      </c>
      <c r="TI14" s="8" t="s">
        <v>102</v>
      </c>
      <c r="TP14" s="30">
        <v>1986</v>
      </c>
      <c r="TQ14" s="8" t="s">
        <v>102</v>
      </c>
      <c r="TX14" s="30">
        <v>1986</v>
      </c>
      <c r="TY14" s="8" t="s">
        <v>102</v>
      </c>
      <c r="UF14" s="30">
        <v>1986</v>
      </c>
      <c r="UG14" s="8" t="s">
        <v>102</v>
      </c>
      <c r="UN14" s="30">
        <v>1986</v>
      </c>
      <c r="UO14" s="8" t="s">
        <v>102</v>
      </c>
      <c r="UV14" s="30">
        <v>1986</v>
      </c>
      <c r="UW14" s="8" t="s">
        <v>102</v>
      </c>
      <c r="VD14" s="30">
        <v>1986</v>
      </c>
      <c r="VE14" s="8" t="s">
        <v>102</v>
      </c>
      <c r="VL14" s="30">
        <v>1986</v>
      </c>
      <c r="VM14" s="8" t="s">
        <v>102</v>
      </c>
      <c r="VT14" s="30">
        <v>1986</v>
      </c>
      <c r="VU14" s="8" t="s">
        <v>102</v>
      </c>
      <c r="WB14" s="30">
        <v>1986</v>
      </c>
      <c r="WC14" s="8" t="s">
        <v>102</v>
      </c>
      <c r="WJ14" s="30">
        <v>1986</v>
      </c>
      <c r="WK14" s="8" t="s">
        <v>102</v>
      </c>
      <c r="WR14" s="30">
        <v>1986</v>
      </c>
      <c r="WS14" s="8" t="s">
        <v>102</v>
      </c>
      <c r="WZ14" s="30">
        <v>1986</v>
      </c>
      <c r="XA14" s="8" t="s">
        <v>102</v>
      </c>
      <c r="XH14" s="30">
        <v>1986</v>
      </c>
      <c r="XI14" s="8" t="s">
        <v>102</v>
      </c>
      <c r="XP14" s="30">
        <v>1986</v>
      </c>
      <c r="XQ14" s="8" t="s">
        <v>102</v>
      </c>
      <c r="XX14" s="30">
        <v>1986</v>
      </c>
      <c r="XY14" s="8" t="s">
        <v>102</v>
      </c>
      <c r="YF14" s="30">
        <v>1986</v>
      </c>
      <c r="YG14" s="8" t="s">
        <v>102</v>
      </c>
      <c r="YN14" s="30">
        <v>1986</v>
      </c>
      <c r="YO14" s="8" t="s">
        <v>102</v>
      </c>
      <c r="YV14" s="30">
        <v>1986</v>
      </c>
      <c r="YW14" s="8" t="s">
        <v>102</v>
      </c>
      <c r="ZD14" s="30">
        <v>1986</v>
      </c>
      <c r="ZE14" s="8" t="s">
        <v>102</v>
      </c>
      <c r="ZL14" s="30">
        <v>1986</v>
      </c>
      <c r="ZM14" s="8" t="s">
        <v>102</v>
      </c>
      <c r="ZT14" s="30">
        <v>1986</v>
      </c>
      <c r="ZU14" s="8" t="s">
        <v>102</v>
      </c>
      <c r="AAB14" s="30">
        <v>1986</v>
      </c>
      <c r="AAC14" s="8" t="s">
        <v>102</v>
      </c>
      <c r="AAJ14" s="30">
        <v>1986</v>
      </c>
      <c r="AAK14" s="8" t="s">
        <v>102</v>
      </c>
      <c r="AAR14" s="30">
        <v>1986</v>
      </c>
      <c r="AAS14" s="8" t="s">
        <v>102</v>
      </c>
      <c r="AAZ14" s="30">
        <v>1986</v>
      </c>
      <c r="ABA14" s="8" t="s">
        <v>102</v>
      </c>
      <c r="ABH14" s="30">
        <v>1986</v>
      </c>
      <c r="ABI14" s="8" t="s">
        <v>102</v>
      </c>
      <c r="ABP14" s="30">
        <v>1986</v>
      </c>
      <c r="ABQ14" s="8" t="s">
        <v>102</v>
      </c>
      <c r="ABX14" s="30">
        <v>1986</v>
      </c>
      <c r="ABY14" s="8" t="s">
        <v>102</v>
      </c>
      <c r="ACF14" s="30">
        <v>1986</v>
      </c>
      <c r="ACG14" s="8" t="s">
        <v>102</v>
      </c>
      <c r="ACN14" s="30">
        <v>1986</v>
      </c>
      <c r="ACO14" s="8" t="s">
        <v>102</v>
      </c>
      <c r="ACV14" s="30">
        <v>1986</v>
      </c>
      <c r="ACW14" s="8" t="s">
        <v>102</v>
      </c>
      <c r="ADD14" s="30">
        <v>1986</v>
      </c>
      <c r="ADE14" s="8" t="s">
        <v>102</v>
      </c>
      <c r="ADL14" s="30">
        <v>1986</v>
      </c>
      <c r="ADM14" s="8" t="s">
        <v>102</v>
      </c>
      <c r="ADT14" s="30">
        <v>1986</v>
      </c>
      <c r="ADU14" s="8" t="s">
        <v>102</v>
      </c>
      <c r="AEB14" s="30">
        <v>1986</v>
      </c>
      <c r="AEC14" s="8" t="s">
        <v>102</v>
      </c>
      <c r="AEJ14" s="30">
        <v>1986</v>
      </c>
      <c r="AEK14" s="8" t="s">
        <v>102</v>
      </c>
      <c r="AER14" s="30">
        <v>1986</v>
      </c>
      <c r="AES14" s="8" t="s">
        <v>102</v>
      </c>
      <c r="AEZ14" s="30">
        <v>1986</v>
      </c>
      <c r="AFA14" s="8" t="s">
        <v>102</v>
      </c>
      <c r="AFH14" s="30">
        <v>1986</v>
      </c>
      <c r="AFI14" s="8" t="s">
        <v>102</v>
      </c>
      <c r="AFP14" s="30">
        <v>1986</v>
      </c>
      <c r="AFQ14" s="8" t="s">
        <v>102</v>
      </c>
      <c r="AFX14" s="30">
        <v>1986</v>
      </c>
      <c r="AFY14" s="8" t="s">
        <v>102</v>
      </c>
      <c r="AGF14" s="30">
        <v>1986</v>
      </c>
      <c r="AGG14" s="8" t="s">
        <v>102</v>
      </c>
      <c r="AGN14" s="30">
        <v>1986</v>
      </c>
      <c r="AGO14" s="8" t="s">
        <v>102</v>
      </c>
      <c r="AGV14" s="30">
        <v>1986</v>
      </c>
      <c r="AGW14" s="8" t="s">
        <v>102</v>
      </c>
      <c r="AHD14" s="30">
        <v>1986</v>
      </c>
      <c r="AHE14" s="8" t="s">
        <v>102</v>
      </c>
      <c r="AHL14" s="30">
        <v>1986</v>
      </c>
      <c r="AHM14" s="8" t="s">
        <v>102</v>
      </c>
      <c r="AHT14" s="30">
        <v>1986</v>
      </c>
      <c r="AHU14" s="8" t="s">
        <v>102</v>
      </c>
      <c r="AIB14" s="30">
        <v>1986</v>
      </c>
      <c r="AIC14" s="8" t="s">
        <v>102</v>
      </c>
      <c r="AIJ14" s="30">
        <v>1986</v>
      </c>
      <c r="AIK14" s="8" t="s">
        <v>102</v>
      </c>
      <c r="AIR14" s="30">
        <v>1986</v>
      </c>
      <c r="AIS14" s="8" t="s">
        <v>102</v>
      </c>
      <c r="AIZ14" s="30">
        <v>1986</v>
      </c>
      <c r="AJA14" s="8" t="s">
        <v>102</v>
      </c>
      <c r="AJH14" s="30">
        <v>1986</v>
      </c>
      <c r="AJI14" s="8" t="s">
        <v>102</v>
      </c>
      <c r="AJP14" s="30">
        <v>1986</v>
      </c>
      <c r="AJQ14" s="8" t="s">
        <v>102</v>
      </c>
      <c r="AJX14" s="30">
        <v>1986</v>
      </c>
      <c r="AJY14" s="8" t="s">
        <v>102</v>
      </c>
      <c r="AKF14" s="30">
        <v>1986</v>
      </c>
      <c r="AKG14" s="8" t="s">
        <v>102</v>
      </c>
      <c r="AKN14" s="30">
        <v>1986</v>
      </c>
      <c r="AKO14" s="8" t="s">
        <v>102</v>
      </c>
      <c r="AKV14" s="30">
        <v>1986</v>
      </c>
      <c r="AKW14" s="8" t="s">
        <v>102</v>
      </c>
      <c r="ALD14" s="30">
        <v>1986</v>
      </c>
      <c r="ALE14" s="8" t="s">
        <v>102</v>
      </c>
      <c r="ALL14" s="30">
        <v>1986</v>
      </c>
      <c r="ALM14" s="8" t="s">
        <v>102</v>
      </c>
      <c r="ALT14" s="30">
        <v>1986</v>
      </c>
      <c r="ALU14" s="8" t="s">
        <v>102</v>
      </c>
      <c r="AMB14" s="30">
        <v>1986</v>
      </c>
      <c r="AMC14" s="8" t="s">
        <v>102</v>
      </c>
      <c r="AMJ14" s="30">
        <v>1986</v>
      </c>
      <c r="AMK14" s="8" t="s">
        <v>102</v>
      </c>
      <c r="AMR14" s="30">
        <v>1986</v>
      </c>
      <c r="AMS14" s="8" t="s">
        <v>102</v>
      </c>
      <c r="AMZ14" s="30">
        <v>1986</v>
      </c>
      <c r="ANA14" s="8" t="s">
        <v>102</v>
      </c>
      <c r="ANH14" s="30">
        <v>1986</v>
      </c>
      <c r="ANI14" s="8" t="s">
        <v>102</v>
      </c>
      <c r="ANP14" s="30">
        <v>1986</v>
      </c>
      <c r="ANQ14" s="8" t="s">
        <v>102</v>
      </c>
      <c r="ANX14" s="30">
        <v>1986</v>
      </c>
      <c r="ANY14" s="8" t="s">
        <v>102</v>
      </c>
      <c r="AOF14" s="30">
        <v>1986</v>
      </c>
      <c r="AOG14" s="8" t="s">
        <v>102</v>
      </c>
      <c r="AON14" s="30">
        <v>1986</v>
      </c>
      <c r="AOO14" s="8" t="s">
        <v>102</v>
      </c>
      <c r="AOV14" s="30">
        <v>1986</v>
      </c>
      <c r="AOW14" s="8" t="s">
        <v>102</v>
      </c>
      <c r="APD14" s="30">
        <v>1986</v>
      </c>
      <c r="APE14" s="8" t="s">
        <v>102</v>
      </c>
      <c r="APL14" s="30">
        <v>1986</v>
      </c>
      <c r="APM14" s="8" t="s">
        <v>102</v>
      </c>
      <c r="APT14" s="30">
        <v>1986</v>
      </c>
      <c r="APU14" s="8" t="s">
        <v>102</v>
      </c>
      <c r="AQB14" s="30">
        <v>1986</v>
      </c>
      <c r="AQC14" s="8" t="s">
        <v>102</v>
      </c>
      <c r="AQJ14" s="30">
        <v>1986</v>
      </c>
      <c r="AQK14" s="8" t="s">
        <v>102</v>
      </c>
      <c r="AQR14" s="30">
        <v>1986</v>
      </c>
      <c r="AQS14" s="8" t="s">
        <v>102</v>
      </c>
      <c r="AQZ14" s="30">
        <v>1986</v>
      </c>
      <c r="ARA14" s="8" t="s">
        <v>102</v>
      </c>
      <c r="ARH14" s="30">
        <v>1986</v>
      </c>
      <c r="ARI14" s="8" t="s">
        <v>102</v>
      </c>
      <c r="ARP14" s="30">
        <v>1986</v>
      </c>
      <c r="ARQ14" s="8" t="s">
        <v>102</v>
      </c>
      <c r="ARX14" s="30">
        <v>1986</v>
      </c>
      <c r="ARY14" s="8" t="s">
        <v>102</v>
      </c>
      <c r="ASF14" s="30">
        <v>1986</v>
      </c>
      <c r="ASG14" s="8" t="s">
        <v>102</v>
      </c>
      <c r="ASN14" s="30">
        <v>1986</v>
      </c>
      <c r="ASO14" s="8" t="s">
        <v>102</v>
      </c>
      <c r="ASV14" s="30">
        <v>1986</v>
      </c>
      <c r="ASW14" s="8" t="s">
        <v>102</v>
      </c>
      <c r="ATD14" s="30">
        <v>1986</v>
      </c>
      <c r="ATE14" s="8" t="s">
        <v>102</v>
      </c>
      <c r="ATL14" s="30">
        <v>1986</v>
      </c>
      <c r="ATM14" s="8" t="s">
        <v>102</v>
      </c>
      <c r="ATT14" s="30">
        <v>1986</v>
      </c>
      <c r="ATU14" s="8" t="s">
        <v>102</v>
      </c>
      <c r="AUB14" s="30">
        <v>1986</v>
      </c>
      <c r="AUC14" s="8" t="s">
        <v>102</v>
      </c>
      <c r="AUJ14" s="30">
        <v>1986</v>
      </c>
      <c r="AUK14" s="8" t="s">
        <v>102</v>
      </c>
      <c r="AUR14" s="30">
        <v>1986</v>
      </c>
      <c r="AUS14" s="8" t="s">
        <v>102</v>
      </c>
      <c r="AUZ14" s="30">
        <v>1986</v>
      </c>
      <c r="AVA14" s="8" t="s">
        <v>102</v>
      </c>
      <c r="AVH14" s="30">
        <v>1986</v>
      </c>
      <c r="AVI14" s="8" t="s">
        <v>102</v>
      </c>
      <c r="AVP14" s="30">
        <v>1986</v>
      </c>
      <c r="AVQ14" s="8" t="s">
        <v>102</v>
      </c>
      <c r="AVX14" s="30">
        <v>1986</v>
      </c>
      <c r="AVY14" s="8" t="s">
        <v>102</v>
      </c>
      <c r="AWF14" s="30">
        <v>1986</v>
      </c>
      <c r="AWG14" s="8" t="s">
        <v>102</v>
      </c>
      <c r="AWN14" s="30">
        <v>1986</v>
      </c>
      <c r="AWO14" s="8" t="s">
        <v>102</v>
      </c>
      <c r="AWV14" s="30">
        <v>1986</v>
      </c>
      <c r="AWW14" s="8" t="s">
        <v>102</v>
      </c>
      <c r="AXD14" s="30">
        <v>1986</v>
      </c>
      <c r="AXE14" s="8" t="s">
        <v>102</v>
      </c>
      <c r="AXL14" s="30">
        <v>1986</v>
      </c>
      <c r="AXM14" s="8" t="s">
        <v>102</v>
      </c>
      <c r="AXT14" s="30">
        <v>1986</v>
      </c>
      <c r="AXU14" s="8" t="s">
        <v>102</v>
      </c>
      <c r="AYB14" s="30">
        <v>1986</v>
      </c>
      <c r="AYC14" s="8" t="s">
        <v>102</v>
      </c>
      <c r="AYJ14" s="30">
        <v>1986</v>
      </c>
      <c r="AYK14" s="8" t="s">
        <v>102</v>
      </c>
      <c r="AYR14" s="30">
        <v>1986</v>
      </c>
      <c r="AYS14" s="8" t="s">
        <v>102</v>
      </c>
      <c r="AYZ14" s="30">
        <v>1986</v>
      </c>
      <c r="AZA14" s="8" t="s">
        <v>102</v>
      </c>
      <c r="AZH14" s="30">
        <v>1986</v>
      </c>
      <c r="AZI14" s="8" t="s">
        <v>102</v>
      </c>
      <c r="AZP14" s="30">
        <v>1986</v>
      </c>
      <c r="AZQ14" s="8" t="s">
        <v>102</v>
      </c>
      <c r="AZX14" s="30">
        <v>1986</v>
      </c>
      <c r="AZY14" s="8" t="s">
        <v>102</v>
      </c>
      <c r="BAF14" s="30">
        <v>1986</v>
      </c>
      <c r="BAG14" s="8" t="s">
        <v>102</v>
      </c>
      <c r="BAN14" s="30">
        <v>1986</v>
      </c>
      <c r="BAO14" s="8" t="s">
        <v>102</v>
      </c>
      <c r="BAV14" s="30">
        <v>1986</v>
      </c>
      <c r="BAW14" s="8" t="s">
        <v>102</v>
      </c>
      <c r="BBD14" s="30">
        <v>1986</v>
      </c>
      <c r="BBE14" s="8" t="s">
        <v>102</v>
      </c>
      <c r="BBL14" s="30">
        <v>1986</v>
      </c>
      <c r="BBM14" s="8" t="s">
        <v>102</v>
      </c>
      <c r="BBT14" s="30">
        <v>1986</v>
      </c>
      <c r="BBU14" s="8" t="s">
        <v>102</v>
      </c>
      <c r="BCB14" s="30">
        <v>1986</v>
      </c>
      <c r="BCC14" s="8" t="s">
        <v>102</v>
      </c>
      <c r="BCJ14" s="30">
        <v>1986</v>
      </c>
      <c r="BCK14" s="8" t="s">
        <v>102</v>
      </c>
      <c r="BCR14" s="30">
        <v>1986</v>
      </c>
      <c r="BCS14" s="8" t="s">
        <v>102</v>
      </c>
      <c r="BCZ14" s="30">
        <v>1986</v>
      </c>
      <c r="BDA14" s="8" t="s">
        <v>102</v>
      </c>
      <c r="BDH14" s="30">
        <v>1986</v>
      </c>
      <c r="BDI14" s="8" t="s">
        <v>102</v>
      </c>
      <c r="BDP14" s="30">
        <v>1986</v>
      </c>
      <c r="BDQ14" s="8" t="s">
        <v>102</v>
      </c>
      <c r="BDX14" s="30">
        <v>1986</v>
      </c>
      <c r="BDY14" s="8" t="s">
        <v>102</v>
      </c>
      <c r="BEF14" s="30">
        <v>1986</v>
      </c>
      <c r="BEG14" s="8" t="s">
        <v>102</v>
      </c>
      <c r="BEN14" s="30">
        <v>1986</v>
      </c>
      <c r="BEO14" s="8" t="s">
        <v>102</v>
      </c>
      <c r="BEV14" s="30">
        <v>1986</v>
      </c>
      <c r="BEW14" s="8" t="s">
        <v>102</v>
      </c>
      <c r="BFD14" s="30">
        <v>1986</v>
      </c>
      <c r="BFE14" s="8" t="s">
        <v>102</v>
      </c>
      <c r="BFL14" s="30">
        <v>1986</v>
      </c>
      <c r="BFM14" s="8" t="s">
        <v>102</v>
      </c>
      <c r="BFT14" s="30">
        <v>1986</v>
      </c>
      <c r="BFU14" s="8" t="s">
        <v>102</v>
      </c>
      <c r="BGB14" s="30">
        <v>1986</v>
      </c>
      <c r="BGC14" s="8" t="s">
        <v>102</v>
      </c>
      <c r="BGJ14" s="30">
        <v>1986</v>
      </c>
      <c r="BGK14" s="8" t="s">
        <v>102</v>
      </c>
      <c r="BGR14" s="30">
        <v>1986</v>
      </c>
      <c r="BGS14" s="8" t="s">
        <v>102</v>
      </c>
      <c r="BGZ14" s="30">
        <v>1986</v>
      </c>
      <c r="BHA14" s="8" t="s">
        <v>102</v>
      </c>
      <c r="BHH14" s="30">
        <v>1986</v>
      </c>
      <c r="BHI14" s="8" t="s">
        <v>102</v>
      </c>
      <c r="BHP14" s="30">
        <v>1986</v>
      </c>
      <c r="BHQ14" s="8" t="s">
        <v>102</v>
      </c>
      <c r="BHX14" s="30">
        <v>1986</v>
      </c>
      <c r="BHY14" s="8" t="s">
        <v>102</v>
      </c>
      <c r="BIF14" s="30">
        <v>1986</v>
      </c>
      <c r="BIG14" s="8" t="s">
        <v>102</v>
      </c>
      <c r="BIN14" s="30">
        <v>1986</v>
      </c>
      <c r="BIO14" s="8" t="s">
        <v>102</v>
      </c>
      <c r="BIV14" s="30">
        <v>1986</v>
      </c>
      <c r="BIW14" s="8" t="s">
        <v>102</v>
      </c>
      <c r="BJD14" s="30">
        <v>1986</v>
      </c>
      <c r="BJE14" s="8" t="s">
        <v>102</v>
      </c>
      <c r="BJL14" s="30">
        <v>1986</v>
      </c>
      <c r="BJM14" s="8" t="s">
        <v>102</v>
      </c>
      <c r="BJT14" s="30">
        <v>1986</v>
      </c>
      <c r="BJU14" s="8" t="s">
        <v>102</v>
      </c>
      <c r="BKB14" s="30">
        <v>1986</v>
      </c>
      <c r="BKC14" s="8" t="s">
        <v>102</v>
      </c>
      <c r="BKJ14" s="30">
        <v>1986</v>
      </c>
      <c r="BKK14" s="8" t="s">
        <v>102</v>
      </c>
      <c r="BKR14" s="30">
        <v>1986</v>
      </c>
      <c r="BKS14" s="8" t="s">
        <v>102</v>
      </c>
      <c r="BKZ14" s="30">
        <v>1986</v>
      </c>
      <c r="BLA14" s="8" t="s">
        <v>102</v>
      </c>
      <c r="BLH14" s="30">
        <v>1986</v>
      </c>
      <c r="BLI14" s="8" t="s">
        <v>102</v>
      </c>
      <c r="BLP14" s="30">
        <v>1986</v>
      </c>
      <c r="BLQ14" s="8" t="s">
        <v>102</v>
      </c>
      <c r="BLX14" s="30">
        <v>1986</v>
      </c>
      <c r="BLY14" s="8" t="s">
        <v>102</v>
      </c>
      <c r="BMF14" s="30">
        <v>1986</v>
      </c>
      <c r="BMG14" s="8" t="s">
        <v>102</v>
      </c>
      <c r="BMN14" s="30">
        <v>1986</v>
      </c>
      <c r="BMO14" s="8" t="s">
        <v>102</v>
      </c>
      <c r="BMV14" s="30">
        <v>1986</v>
      </c>
      <c r="BMW14" s="8" t="s">
        <v>102</v>
      </c>
      <c r="BND14" s="30">
        <v>1986</v>
      </c>
      <c r="BNE14" s="8" t="s">
        <v>102</v>
      </c>
      <c r="BNL14" s="30">
        <v>1986</v>
      </c>
      <c r="BNM14" s="8" t="s">
        <v>102</v>
      </c>
      <c r="BNT14" s="30">
        <v>1986</v>
      </c>
      <c r="BNU14" s="8" t="s">
        <v>102</v>
      </c>
      <c r="BOB14" s="30">
        <v>1986</v>
      </c>
      <c r="BOC14" s="8" t="s">
        <v>102</v>
      </c>
      <c r="BOJ14" s="30">
        <v>1986</v>
      </c>
      <c r="BOK14" s="8" t="s">
        <v>102</v>
      </c>
      <c r="BOR14" s="30">
        <v>1986</v>
      </c>
      <c r="BOS14" s="8" t="s">
        <v>102</v>
      </c>
      <c r="BOZ14" s="30">
        <v>1986</v>
      </c>
      <c r="BPA14" s="8" t="s">
        <v>102</v>
      </c>
      <c r="BPH14" s="30">
        <v>1986</v>
      </c>
      <c r="BPI14" s="8" t="s">
        <v>102</v>
      </c>
      <c r="BPP14" s="30">
        <v>1986</v>
      </c>
      <c r="BPQ14" s="8" t="s">
        <v>102</v>
      </c>
      <c r="BPX14" s="30">
        <v>1986</v>
      </c>
      <c r="BPY14" s="8" t="s">
        <v>102</v>
      </c>
      <c r="BQF14" s="30">
        <v>1986</v>
      </c>
      <c r="BQG14" s="8" t="s">
        <v>102</v>
      </c>
      <c r="BQN14" s="30">
        <v>1986</v>
      </c>
      <c r="BQO14" s="8" t="s">
        <v>102</v>
      </c>
      <c r="BQV14" s="30">
        <v>1986</v>
      </c>
      <c r="BQW14" s="8" t="s">
        <v>102</v>
      </c>
      <c r="BRD14" s="30">
        <v>1986</v>
      </c>
      <c r="BRE14" s="8" t="s">
        <v>102</v>
      </c>
      <c r="BRL14" s="30">
        <v>1986</v>
      </c>
      <c r="BRM14" s="8" t="s">
        <v>102</v>
      </c>
      <c r="BRT14" s="30">
        <v>1986</v>
      </c>
      <c r="BRU14" s="8" t="s">
        <v>102</v>
      </c>
      <c r="BSB14" s="30">
        <v>1986</v>
      </c>
      <c r="BSC14" s="8" t="s">
        <v>102</v>
      </c>
      <c r="BSJ14" s="30">
        <v>1986</v>
      </c>
      <c r="BSK14" s="8" t="s">
        <v>102</v>
      </c>
      <c r="BSR14" s="30">
        <v>1986</v>
      </c>
      <c r="BSS14" s="8" t="s">
        <v>102</v>
      </c>
      <c r="BSZ14" s="30">
        <v>1986</v>
      </c>
      <c r="BTA14" s="8" t="s">
        <v>102</v>
      </c>
      <c r="BTH14" s="30">
        <v>1986</v>
      </c>
      <c r="BTI14" s="8" t="s">
        <v>102</v>
      </c>
      <c r="BTP14" s="30">
        <v>1986</v>
      </c>
      <c r="BTQ14" s="8" t="s">
        <v>102</v>
      </c>
      <c r="BTX14" s="30">
        <v>1986</v>
      </c>
      <c r="BTY14" s="8" t="s">
        <v>102</v>
      </c>
      <c r="BUF14" s="30">
        <v>1986</v>
      </c>
      <c r="BUG14" s="8" t="s">
        <v>102</v>
      </c>
      <c r="BUN14" s="30">
        <v>1986</v>
      </c>
      <c r="BUO14" s="8" t="s">
        <v>102</v>
      </c>
      <c r="BUV14" s="30">
        <v>1986</v>
      </c>
      <c r="BUW14" s="8" t="s">
        <v>102</v>
      </c>
      <c r="BVD14" s="30">
        <v>1986</v>
      </c>
      <c r="BVE14" s="8" t="s">
        <v>102</v>
      </c>
      <c r="BVL14" s="30">
        <v>1986</v>
      </c>
      <c r="BVM14" s="8" t="s">
        <v>102</v>
      </c>
      <c r="BVT14" s="30">
        <v>1986</v>
      </c>
      <c r="BVU14" s="8" t="s">
        <v>102</v>
      </c>
      <c r="BWB14" s="30">
        <v>1986</v>
      </c>
      <c r="BWC14" s="8" t="s">
        <v>102</v>
      </c>
      <c r="BWJ14" s="30">
        <v>1986</v>
      </c>
      <c r="BWK14" s="8" t="s">
        <v>102</v>
      </c>
      <c r="BWR14" s="30">
        <v>1986</v>
      </c>
      <c r="BWS14" s="8" t="s">
        <v>102</v>
      </c>
      <c r="BWZ14" s="30">
        <v>1986</v>
      </c>
      <c r="BXA14" s="8" t="s">
        <v>102</v>
      </c>
      <c r="BXH14" s="30">
        <v>1986</v>
      </c>
      <c r="BXI14" s="8" t="s">
        <v>102</v>
      </c>
      <c r="BXP14" s="30">
        <v>1986</v>
      </c>
      <c r="BXQ14" s="8" t="s">
        <v>102</v>
      </c>
      <c r="BXX14" s="30">
        <v>1986</v>
      </c>
      <c r="BXY14" s="8" t="s">
        <v>102</v>
      </c>
      <c r="BYF14" s="30">
        <v>1986</v>
      </c>
      <c r="BYG14" s="8" t="s">
        <v>102</v>
      </c>
      <c r="BYN14" s="30">
        <v>1986</v>
      </c>
      <c r="BYO14" s="8" t="s">
        <v>102</v>
      </c>
      <c r="BYV14" s="30">
        <v>1986</v>
      </c>
      <c r="BYW14" s="8" t="s">
        <v>102</v>
      </c>
      <c r="BZD14" s="30">
        <v>1986</v>
      </c>
      <c r="BZE14" s="8" t="s">
        <v>102</v>
      </c>
      <c r="BZL14" s="30">
        <v>1986</v>
      </c>
      <c r="BZM14" s="8" t="s">
        <v>102</v>
      </c>
      <c r="BZT14" s="30">
        <v>1986</v>
      </c>
      <c r="BZU14" s="8" t="s">
        <v>102</v>
      </c>
      <c r="CAB14" s="30">
        <v>1986</v>
      </c>
      <c r="CAC14" s="8" t="s">
        <v>102</v>
      </c>
      <c r="CAJ14" s="30">
        <v>1986</v>
      </c>
      <c r="CAK14" s="8" t="s">
        <v>102</v>
      </c>
      <c r="CAR14" s="30">
        <v>1986</v>
      </c>
      <c r="CAS14" s="8" t="s">
        <v>102</v>
      </c>
      <c r="CAZ14" s="30">
        <v>1986</v>
      </c>
      <c r="CBA14" s="8" t="s">
        <v>102</v>
      </c>
      <c r="CBH14" s="30">
        <v>1986</v>
      </c>
      <c r="CBI14" s="8" t="s">
        <v>102</v>
      </c>
      <c r="CBP14" s="30">
        <v>1986</v>
      </c>
      <c r="CBQ14" s="8" t="s">
        <v>102</v>
      </c>
      <c r="CBX14" s="30">
        <v>1986</v>
      </c>
      <c r="CBY14" s="8" t="s">
        <v>102</v>
      </c>
      <c r="CCF14" s="30">
        <v>1986</v>
      </c>
      <c r="CCG14" s="8" t="s">
        <v>102</v>
      </c>
      <c r="CCN14" s="30">
        <v>1986</v>
      </c>
      <c r="CCO14" s="8" t="s">
        <v>102</v>
      </c>
      <c r="CCV14" s="30">
        <v>1986</v>
      </c>
      <c r="CCW14" s="8" t="s">
        <v>102</v>
      </c>
      <c r="CDD14" s="30">
        <v>1986</v>
      </c>
      <c r="CDE14" s="8" t="s">
        <v>102</v>
      </c>
      <c r="CDL14" s="30">
        <v>1986</v>
      </c>
      <c r="CDM14" s="8" t="s">
        <v>102</v>
      </c>
      <c r="CDT14" s="30">
        <v>1986</v>
      </c>
      <c r="CDU14" s="8" t="s">
        <v>102</v>
      </c>
      <c r="CEB14" s="30">
        <v>1986</v>
      </c>
      <c r="CEC14" s="8" t="s">
        <v>102</v>
      </c>
      <c r="CEJ14" s="30">
        <v>1986</v>
      </c>
      <c r="CEK14" s="8" t="s">
        <v>102</v>
      </c>
      <c r="CER14" s="30">
        <v>1986</v>
      </c>
      <c r="CES14" s="8" t="s">
        <v>102</v>
      </c>
      <c r="CEZ14" s="30">
        <v>1986</v>
      </c>
      <c r="CFA14" s="8" t="s">
        <v>102</v>
      </c>
      <c r="CFH14" s="30">
        <v>1986</v>
      </c>
      <c r="CFI14" s="8" t="s">
        <v>102</v>
      </c>
      <c r="CFP14" s="30">
        <v>1986</v>
      </c>
      <c r="CFQ14" s="8" t="s">
        <v>102</v>
      </c>
      <c r="CFX14" s="30">
        <v>1986</v>
      </c>
      <c r="CFY14" s="8" t="s">
        <v>102</v>
      </c>
      <c r="CGF14" s="30">
        <v>1986</v>
      </c>
      <c r="CGG14" s="8" t="s">
        <v>102</v>
      </c>
      <c r="CGN14" s="30">
        <v>1986</v>
      </c>
      <c r="CGO14" s="8" t="s">
        <v>102</v>
      </c>
      <c r="CGV14" s="30">
        <v>1986</v>
      </c>
      <c r="CGW14" s="8" t="s">
        <v>102</v>
      </c>
      <c r="CHD14" s="30">
        <v>1986</v>
      </c>
      <c r="CHE14" s="8" t="s">
        <v>102</v>
      </c>
      <c r="CHL14" s="30">
        <v>1986</v>
      </c>
      <c r="CHM14" s="8" t="s">
        <v>102</v>
      </c>
      <c r="CHT14" s="30">
        <v>1986</v>
      </c>
      <c r="CHU14" s="8" t="s">
        <v>102</v>
      </c>
      <c r="CIB14" s="30">
        <v>1986</v>
      </c>
      <c r="CIC14" s="8" t="s">
        <v>102</v>
      </c>
      <c r="CIJ14" s="30">
        <v>1986</v>
      </c>
      <c r="CIK14" s="8" t="s">
        <v>102</v>
      </c>
      <c r="CIR14" s="30">
        <v>1986</v>
      </c>
      <c r="CIS14" s="8" t="s">
        <v>102</v>
      </c>
      <c r="CIZ14" s="30">
        <v>1986</v>
      </c>
      <c r="CJA14" s="8" t="s">
        <v>102</v>
      </c>
      <c r="CJH14" s="30">
        <v>1986</v>
      </c>
      <c r="CJI14" s="8" t="s">
        <v>102</v>
      </c>
      <c r="CJP14" s="30">
        <v>1986</v>
      </c>
      <c r="CJQ14" s="8" t="s">
        <v>102</v>
      </c>
      <c r="CJX14" s="30">
        <v>1986</v>
      </c>
      <c r="CJY14" s="8" t="s">
        <v>102</v>
      </c>
      <c r="CKF14" s="30">
        <v>1986</v>
      </c>
      <c r="CKG14" s="8" t="s">
        <v>102</v>
      </c>
      <c r="CKN14" s="30">
        <v>1986</v>
      </c>
      <c r="CKO14" s="8" t="s">
        <v>102</v>
      </c>
      <c r="CKV14" s="30">
        <v>1986</v>
      </c>
      <c r="CKW14" s="8" t="s">
        <v>102</v>
      </c>
      <c r="CLD14" s="30">
        <v>1986</v>
      </c>
      <c r="CLE14" s="8" t="s">
        <v>102</v>
      </c>
      <c r="CLL14" s="30">
        <v>1986</v>
      </c>
      <c r="CLM14" s="8" t="s">
        <v>102</v>
      </c>
      <c r="CLT14" s="30">
        <v>1986</v>
      </c>
      <c r="CLU14" s="8" t="s">
        <v>102</v>
      </c>
      <c r="CMB14" s="30">
        <v>1986</v>
      </c>
      <c r="CMC14" s="8" t="s">
        <v>102</v>
      </c>
      <c r="CMJ14" s="30">
        <v>1986</v>
      </c>
      <c r="CMK14" s="8" t="s">
        <v>102</v>
      </c>
      <c r="CMR14" s="30">
        <v>1986</v>
      </c>
      <c r="CMS14" s="8" t="s">
        <v>102</v>
      </c>
      <c r="CMZ14" s="30">
        <v>1986</v>
      </c>
      <c r="CNA14" s="8" t="s">
        <v>102</v>
      </c>
      <c r="CNH14" s="30">
        <v>1986</v>
      </c>
      <c r="CNI14" s="8" t="s">
        <v>102</v>
      </c>
      <c r="CNP14" s="30">
        <v>1986</v>
      </c>
      <c r="CNQ14" s="8" t="s">
        <v>102</v>
      </c>
      <c r="CNX14" s="30">
        <v>1986</v>
      </c>
      <c r="CNY14" s="8" t="s">
        <v>102</v>
      </c>
      <c r="COF14" s="30">
        <v>1986</v>
      </c>
      <c r="COG14" s="8" t="s">
        <v>102</v>
      </c>
      <c r="CON14" s="30">
        <v>1986</v>
      </c>
      <c r="COO14" s="8" t="s">
        <v>102</v>
      </c>
      <c r="COV14" s="30">
        <v>1986</v>
      </c>
      <c r="COW14" s="8" t="s">
        <v>102</v>
      </c>
      <c r="CPD14" s="30">
        <v>1986</v>
      </c>
      <c r="CPE14" s="8" t="s">
        <v>102</v>
      </c>
      <c r="CPL14" s="30">
        <v>1986</v>
      </c>
      <c r="CPM14" s="8" t="s">
        <v>102</v>
      </c>
      <c r="CPT14" s="30">
        <v>1986</v>
      </c>
      <c r="CPU14" s="8" t="s">
        <v>102</v>
      </c>
      <c r="CQB14" s="30">
        <v>1986</v>
      </c>
      <c r="CQC14" s="8" t="s">
        <v>102</v>
      </c>
      <c r="CQJ14" s="30">
        <v>1986</v>
      </c>
      <c r="CQK14" s="8" t="s">
        <v>102</v>
      </c>
      <c r="CQR14" s="30">
        <v>1986</v>
      </c>
      <c r="CQS14" s="8" t="s">
        <v>102</v>
      </c>
      <c r="CQZ14" s="30">
        <v>1986</v>
      </c>
      <c r="CRA14" s="8" t="s">
        <v>102</v>
      </c>
      <c r="CRH14" s="30">
        <v>1986</v>
      </c>
      <c r="CRI14" s="8" t="s">
        <v>102</v>
      </c>
      <c r="CRP14" s="30">
        <v>1986</v>
      </c>
      <c r="CRQ14" s="8" t="s">
        <v>102</v>
      </c>
      <c r="CRX14" s="30">
        <v>1986</v>
      </c>
      <c r="CRY14" s="8" t="s">
        <v>102</v>
      </c>
      <c r="CSF14" s="30">
        <v>1986</v>
      </c>
      <c r="CSG14" s="8" t="s">
        <v>102</v>
      </c>
      <c r="CSN14" s="30">
        <v>1986</v>
      </c>
      <c r="CSO14" s="8" t="s">
        <v>102</v>
      </c>
      <c r="CSV14" s="30">
        <v>1986</v>
      </c>
      <c r="CSW14" s="8" t="s">
        <v>102</v>
      </c>
      <c r="CTD14" s="30">
        <v>1986</v>
      </c>
      <c r="CTE14" s="8" t="s">
        <v>102</v>
      </c>
      <c r="CTL14" s="30">
        <v>1986</v>
      </c>
      <c r="CTM14" s="8" t="s">
        <v>102</v>
      </c>
      <c r="CTT14" s="30">
        <v>1986</v>
      </c>
      <c r="CTU14" s="8" t="s">
        <v>102</v>
      </c>
      <c r="CUB14" s="30">
        <v>1986</v>
      </c>
      <c r="CUC14" s="8" t="s">
        <v>102</v>
      </c>
      <c r="CUJ14" s="30">
        <v>1986</v>
      </c>
      <c r="CUK14" s="8" t="s">
        <v>102</v>
      </c>
      <c r="CUR14" s="30">
        <v>1986</v>
      </c>
      <c r="CUS14" s="8" t="s">
        <v>102</v>
      </c>
      <c r="CUZ14" s="30">
        <v>1986</v>
      </c>
      <c r="CVA14" s="8" t="s">
        <v>102</v>
      </c>
      <c r="CVH14" s="30">
        <v>1986</v>
      </c>
      <c r="CVI14" s="8" t="s">
        <v>102</v>
      </c>
      <c r="CVP14" s="30">
        <v>1986</v>
      </c>
      <c r="CVQ14" s="8" t="s">
        <v>102</v>
      </c>
      <c r="CVX14" s="30">
        <v>1986</v>
      </c>
      <c r="CVY14" s="8" t="s">
        <v>102</v>
      </c>
      <c r="CWF14" s="30">
        <v>1986</v>
      </c>
      <c r="CWG14" s="8" t="s">
        <v>102</v>
      </c>
      <c r="CWN14" s="30">
        <v>1986</v>
      </c>
      <c r="CWO14" s="8" t="s">
        <v>102</v>
      </c>
      <c r="CWV14" s="30">
        <v>1986</v>
      </c>
      <c r="CWW14" s="8" t="s">
        <v>102</v>
      </c>
      <c r="CXD14" s="30">
        <v>1986</v>
      </c>
      <c r="CXE14" s="8" t="s">
        <v>102</v>
      </c>
      <c r="CXL14" s="30">
        <v>1986</v>
      </c>
      <c r="CXM14" s="8" t="s">
        <v>102</v>
      </c>
      <c r="CXT14" s="30">
        <v>1986</v>
      </c>
      <c r="CXU14" s="8" t="s">
        <v>102</v>
      </c>
      <c r="CYB14" s="30">
        <v>1986</v>
      </c>
      <c r="CYC14" s="8" t="s">
        <v>102</v>
      </c>
      <c r="CYJ14" s="30">
        <v>1986</v>
      </c>
      <c r="CYK14" s="8" t="s">
        <v>102</v>
      </c>
      <c r="CYR14" s="30">
        <v>1986</v>
      </c>
      <c r="CYS14" s="8" t="s">
        <v>102</v>
      </c>
      <c r="CYZ14" s="30">
        <v>1986</v>
      </c>
      <c r="CZA14" s="8" t="s">
        <v>102</v>
      </c>
      <c r="CZH14" s="30">
        <v>1986</v>
      </c>
      <c r="CZI14" s="8" t="s">
        <v>102</v>
      </c>
      <c r="CZP14" s="30">
        <v>1986</v>
      </c>
      <c r="CZQ14" s="8" t="s">
        <v>102</v>
      </c>
      <c r="CZX14" s="30">
        <v>1986</v>
      </c>
      <c r="CZY14" s="8" t="s">
        <v>102</v>
      </c>
      <c r="DAF14" s="30">
        <v>1986</v>
      </c>
      <c r="DAG14" s="8" t="s">
        <v>102</v>
      </c>
      <c r="DAN14" s="30">
        <v>1986</v>
      </c>
      <c r="DAO14" s="8" t="s">
        <v>102</v>
      </c>
      <c r="DAV14" s="30">
        <v>1986</v>
      </c>
      <c r="DAW14" s="8" t="s">
        <v>102</v>
      </c>
      <c r="DBD14" s="30">
        <v>1986</v>
      </c>
      <c r="DBE14" s="8" t="s">
        <v>102</v>
      </c>
      <c r="DBL14" s="30">
        <v>1986</v>
      </c>
      <c r="DBM14" s="8" t="s">
        <v>102</v>
      </c>
      <c r="DBT14" s="30">
        <v>1986</v>
      </c>
      <c r="DBU14" s="8" t="s">
        <v>102</v>
      </c>
      <c r="DCB14" s="30">
        <v>1986</v>
      </c>
      <c r="DCC14" s="8" t="s">
        <v>102</v>
      </c>
      <c r="DCJ14" s="30">
        <v>1986</v>
      </c>
      <c r="DCK14" s="8" t="s">
        <v>102</v>
      </c>
      <c r="DCR14" s="30">
        <v>1986</v>
      </c>
      <c r="DCS14" s="8" t="s">
        <v>102</v>
      </c>
      <c r="DCZ14" s="30">
        <v>1986</v>
      </c>
      <c r="DDA14" s="8" t="s">
        <v>102</v>
      </c>
      <c r="DDH14" s="30">
        <v>1986</v>
      </c>
      <c r="DDI14" s="8" t="s">
        <v>102</v>
      </c>
      <c r="DDP14" s="30">
        <v>1986</v>
      </c>
      <c r="DDQ14" s="8" t="s">
        <v>102</v>
      </c>
      <c r="DDX14" s="30">
        <v>1986</v>
      </c>
      <c r="DDY14" s="8" t="s">
        <v>102</v>
      </c>
      <c r="DEF14" s="30">
        <v>1986</v>
      </c>
      <c r="DEG14" s="8" t="s">
        <v>102</v>
      </c>
      <c r="DEN14" s="30">
        <v>1986</v>
      </c>
      <c r="DEO14" s="8" t="s">
        <v>102</v>
      </c>
      <c r="DEV14" s="30">
        <v>1986</v>
      </c>
      <c r="DEW14" s="8" t="s">
        <v>102</v>
      </c>
      <c r="DFD14" s="30">
        <v>1986</v>
      </c>
      <c r="DFE14" s="8" t="s">
        <v>102</v>
      </c>
      <c r="DFL14" s="30">
        <v>1986</v>
      </c>
      <c r="DFM14" s="8" t="s">
        <v>102</v>
      </c>
      <c r="DFT14" s="30">
        <v>1986</v>
      </c>
      <c r="DFU14" s="8" t="s">
        <v>102</v>
      </c>
      <c r="DGB14" s="30">
        <v>1986</v>
      </c>
      <c r="DGC14" s="8" t="s">
        <v>102</v>
      </c>
      <c r="DGJ14" s="30">
        <v>1986</v>
      </c>
      <c r="DGK14" s="8" t="s">
        <v>102</v>
      </c>
      <c r="DGR14" s="30">
        <v>1986</v>
      </c>
      <c r="DGS14" s="8" t="s">
        <v>102</v>
      </c>
      <c r="DGZ14" s="30">
        <v>1986</v>
      </c>
      <c r="DHA14" s="8" t="s">
        <v>102</v>
      </c>
      <c r="DHH14" s="30">
        <v>1986</v>
      </c>
      <c r="DHI14" s="8" t="s">
        <v>102</v>
      </c>
      <c r="DHP14" s="30">
        <v>1986</v>
      </c>
      <c r="DHQ14" s="8" t="s">
        <v>102</v>
      </c>
      <c r="DHX14" s="30">
        <v>1986</v>
      </c>
      <c r="DHY14" s="8" t="s">
        <v>102</v>
      </c>
      <c r="DIF14" s="30">
        <v>1986</v>
      </c>
      <c r="DIG14" s="8" t="s">
        <v>102</v>
      </c>
      <c r="DIN14" s="30">
        <v>1986</v>
      </c>
      <c r="DIO14" s="8" t="s">
        <v>102</v>
      </c>
      <c r="DIV14" s="30">
        <v>1986</v>
      </c>
      <c r="DIW14" s="8" t="s">
        <v>102</v>
      </c>
      <c r="DJD14" s="30">
        <v>1986</v>
      </c>
      <c r="DJE14" s="8" t="s">
        <v>102</v>
      </c>
      <c r="DJL14" s="30">
        <v>1986</v>
      </c>
      <c r="DJM14" s="8" t="s">
        <v>102</v>
      </c>
      <c r="DJT14" s="30">
        <v>1986</v>
      </c>
      <c r="DJU14" s="8" t="s">
        <v>102</v>
      </c>
      <c r="DKB14" s="30">
        <v>1986</v>
      </c>
      <c r="DKC14" s="8" t="s">
        <v>102</v>
      </c>
      <c r="DKJ14" s="30">
        <v>1986</v>
      </c>
      <c r="DKK14" s="8" t="s">
        <v>102</v>
      </c>
      <c r="DKR14" s="30">
        <v>1986</v>
      </c>
      <c r="DKS14" s="8" t="s">
        <v>102</v>
      </c>
      <c r="DKZ14" s="30">
        <v>1986</v>
      </c>
      <c r="DLA14" s="8" t="s">
        <v>102</v>
      </c>
      <c r="DLH14" s="30">
        <v>1986</v>
      </c>
      <c r="DLI14" s="8" t="s">
        <v>102</v>
      </c>
      <c r="DLP14" s="30">
        <v>1986</v>
      </c>
      <c r="DLQ14" s="8" t="s">
        <v>102</v>
      </c>
      <c r="DLX14" s="30">
        <v>1986</v>
      </c>
      <c r="DLY14" s="8" t="s">
        <v>102</v>
      </c>
      <c r="DMF14" s="30">
        <v>1986</v>
      </c>
      <c r="DMG14" s="8" t="s">
        <v>102</v>
      </c>
      <c r="DMN14" s="30">
        <v>1986</v>
      </c>
      <c r="DMO14" s="8" t="s">
        <v>102</v>
      </c>
      <c r="DMV14" s="30">
        <v>1986</v>
      </c>
      <c r="DMW14" s="8" t="s">
        <v>102</v>
      </c>
      <c r="DND14" s="30">
        <v>1986</v>
      </c>
      <c r="DNE14" s="8" t="s">
        <v>102</v>
      </c>
      <c r="DNL14" s="30">
        <v>1986</v>
      </c>
      <c r="DNM14" s="8" t="s">
        <v>102</v>
      </c>
      <c r="DNT14" s="30">
        <v>1986</v>
      </c>
      <c r="DNU14" s="8" t="s">
        <v>102</v>
      </c>
      <c r="DOB14" s="30">
        <v>1986</v>
      </c>
      <c r="DOC14" s="8" t="s">
        <v>102</v>
      </c>
      <c r="DOJ14" s="30">
        <v>1986</v>
      </c>
      <c r="DOK14" s="8" t="s">
        <v>102</v>
      </c>
      <c r="DOR14" s="30">
        <v>1986</v>
      </c>
      <c r="DOS14" s="8" t="s">
        <v>102</v>
      </c>
      <c r="DOZ14" s="30">
        <v>1986</v>
      </c>
      <c r="DPA14" s="8" t="s">
        <v>102</v>
      </c>
      <c r="DPH14" s="30">
        <v>1986</v>
      </c>
      <c r="DPI14" s="8" t="s">
        <v>102</v>
      </c>
      <c r="DPP14" s="30">
        <v>1986</v>
      </c>
      <c r="DPQ14" s="8" t="s">
        <v>102</v>
      </c>
      <c r="DPX14" s="30">
        <v>1986</v>
      </c>
      <c r="DPY14" s="8" t="s">
        <v>102</v>
      </c>
      <c r="DQF14" s="30">
        <v>1986</v>
      </c>
      <c r="DQG14" s="8" t="s">
        <v>102</v>
      </c>
      <c r="DQN14" s="30">
        <v>1986</v>
      </c>
      <c r="DQO14" s="8" t="s">
        <v>102</v>
      </c>
      <c r="DQV14" s="30">
        <v>1986</v>
      </c>
      <c r="DQW14" s="8" t="s">
        <v>102</v>
      </c>
      <c r="DRD14" s="30">
        <v>1986</v>
      </c>
      <c r="DRE14" s="8" t="s">
        <v>102</v>
      </c>
      <c r="DRL14" s="30">
        <v>1986</v>
      </c>
      <c r="DRM14" s="8" t="s">
        <v>102</v>
      </c>
      <c r="DRT14" s="30">
        <v>1986</v>
      </c>
      <c r="DRU14" s="8" t="s">
        <v>102</v>
      </c>
      <c r="DSB14" s="30">
        <v>1986</v>
      </c>
      <c r="DSC14" s="8" t="s">
        <v>102</v>
      </c>
      <c r="DSJ14" s="30">
        <v>1986</v>
      </c>
      <c r="DSK14" s="8" t="s">
        <v>102</v>
      </c>
      <c r="DSR14" s="30">
        <v>1986</v>
      </c>
      <c r="DSS14" s="8" t="s">
        <v>102</v>
      </c>
      <c r="DSZ14" s="30">
        <v>1986</v>
      </c>
      <c r="DTA14" s="8" t="s">
        <v>102</v>
      </c>
      <c r="DTH14" s="30">
        <v>1986</v>
      </c>
      <c r="DTI14" s="8" t="s">
        <v>102</v>
      </c>
      <c r="DTP14" s="30">
        <v>1986</v>
      </c>
      <c r="DTQ14" s="8" t="s">
        <v>102</v>
      </c>
      <c r="DTX14" s="30">
        <v>1986</v>
      </c>
      <c r="DTY14" s="8" t="s">
        <v>102</v>
      </c>
      <c r="DUF14" s="30">
        <v>1986</v>
      </c>
      <c r="DUG14" s="8" t="s">
        <v>102</v>
      </c>
      <c r="DUN14" s="30">
        <v>1986</v>
      </c>
      <c r="DUO14" s="8" t="s">
        <v>102</v>
      </c>
      <c r="DUV14" s="30">
        <v>1986</v>
      </c>
      <c r="DUW14" s="8" t="s">
        <v>102</v>
      </c>
      <c r="DVD14" s="30">
        <v>1986</v>
      </c>
      <c r="DVE14" s="8" t="s">
        <v>102</v>
      </c>
      <c r="DVL14" s="30">
        <v>1986</v>
      </c>
      <c r="DVM14" s="8" t="s">
        <v>102</v>
      </c>
      <c r="DVT14" s="30">
        <v>1986</v>
      </c>
      <c r="DVU14" s="8" t="s">
        <v>102</v>
      </c>
      <c r="DWB14" s="30">
        <v>1986</v>
      </c>
      <c r="DWC14" s="8" t="s">
        <v>102</v>
      </c>
      <c r="DWJ14" s="30">
        <v>1986</v>
      </c>
      <c r="DWK14" s="8" t="s">
        <v>102</v>
      </c>
      <c r="DWR14" s="30">
        <v>1986</v>
      </c>
      <c r="DWS14" s="8" t="s">
        <v>102</v>
      </c>
      <c r="DWZ14" s="30">
        <v>1986</v>
      </c>
      <c r="DXA14" s="8" t="s">
        <v>102</v>
      </c>
      <c r="DXH14" s="30">
        <v>1986</v>
      </c>
      <c r="DXI14" s="8" t="s">
        <v>102</v>
      </c>
      <c r="DXP14" s="30">
        <v>1986</v>
      </c>
      <c r="DXQ14" s="8" t="s">
        <v>102</v>
      </c>
      <c r="DXX14" s="30">
        <v>1986</v>
      </c>
      <c r="DXY14" s="8" t="s">
        <v>102</v>
      </c>
      <c r="DYF14" s="30">
        <v>1986</v>
      </c>
      <c r="DYG14" s="8" t="s">
        <v>102</v>
      </c>
      <c r="DYN14" s="30">
        <v>1986</v>
      </c>
      <c r="DYO14" s="8" t="s">
        <v>102</v>
      </c>
      <c r="DYV14" s="30">
        <v>1986</v>
      </c>
      <c r="DYW14" s="8" t="s">
        <v>102</v>
      </c>
      <c r="DZD14" s="30">
        <v>1986</v>
      </c>
      <c r="DZE14" s="8" t="s">
        <v>102</v>
      </c>
      <c r="DZL14" s="30">
        <v>1986</v>
      </c>
      <c r="DZM14" s="8" t="s">
        <v>102</v>
      </c>
      <c r="DZT14" s="30">
        <v>1986</v>
      </c>
      <c r="DZU14" s="8" t="s">
        <v>102</v>
      </c>
      <c r="EAB14" s="30">
        <v>1986</v>
      </c>
      <c r="EAC14" s="8" t="s">
        <v>102</v>
      </c>
      <c r="EAJ14" s="30">
        <v>1986</v>
      </c>
      <c r="EAK14" s="8" t="s">
        <v>102</v>
      </c>
      <c r="EAR14" s="30">
        <v>1986</v>
      </c>
      <c r="EAS14" s="8" t="s">
        <v>102</v>
      </c>
      <c r="EAZ14" s="30">
        <v>1986</v>
      </c>
      <c r="EBA14" s="8" t="s">
        <v>102</v>
      </c>
      <c r="EBH14" s="30">
        <v>1986</v>
      </c>
      <c r="EBI14" s="8" t="s">
        <v>102</v>
      </c>
      <c r="EBP14" s="30">
        <v>1986</v>
      </c>
      <c r="EBQ14" s="8" t="s">
        <v>102</v>
      </c>
      <c r="EBX14" s="30">
        <v>1986</v>
      </c>
      <c r="EBY14" s="8" t="s">
        <v>102</v>
      </c>
      <c r="ECF14" s="30">
        <v>1986</v>
      </c>
      <c r="ECG14" s="8" t="s">
        <v>102</v>
      </c>
      <c r="ECN14" s="30">
        <v>1986</v>
      </c>
      <c r="ECO14" s="8" t="s">
        <v>102</v>
      </c>
      <c r="ECV14" s="30">
        <v>1986</v>
      </c>
      <c r="ECW14" s="8" t="s">
        <v>102</v>
      </c>
      <c r="EDD14" s="30">
        <v>1986</v>
      </c>
      <c r="EDE14" s="8" t="s">
        <v>102</v>
      </c>
      <c r="EDL14" s="30">
        <v>1986</v>
      </c>
      <c r="EDM14" s="8" t="s">
        <v>102</v>
      </c>
      <c r="EDT14" s="30">
        <v>1986</v>
      </c>
      <c r="EDU14" s="8" t="s">
        <v>102</v>
      </c>
      <c r="EEB14" s="30">
        <v>1986</v>
      </c>
      <c r="EEC14" s="8" t="s">
        <v>102</v>
      </c>
      <c r="EEJ14" s="30">
        <v>1986</v>
      </c>
      <c r="EEK14" s="8" t="s">
        <v>102</v>
      </c>
      <c r="EER14" s="30">
        <v>1986</v>
      </c>
      <c r="EES14" s="8" t="s">
        <v>102</v>
      </c>
      <c r="EEZ14" s="30">
        <v>1986</v>
      </c>
      <c r="EFA14" s="8" t="s">
        <v>102</v>
      </c>
      <c r="EFH14" s="30">
        <v>1986</v>
      </c>
      <c r="EFI14" s="8" t="s">
        <v>102</v>
      </c>
      <c r="EFP14" s="30">
        <v>1986</v>
      </c>
      <c r="EFQ14" s="8" t="s">
        <v>102</v>
      </c>
      <c r="EFX14" s="30">
        <v>1986</v>
      </c>
      <c r="EFY14" s="8" t="s">
        <v>102</v>
      </c>
      <c r="EGF14" s="30">
        <v>1986</v>
      </c>
      <c r="EGG14" s="8" t="s">
        <v>102</v>
      </c>
      <c r="EGN14" s="30">
        <v>1986</v>
      </c>
      <c r="EGO14" s="8" t="s">
        <v>102</v>
      </c>
      <c r="EGV14" s="30">
        <v>1986</v>
      </c>
      <c r="EGW14" s="8" t="s">
        <v>102</v>
      </c>
      <c r="EHD14" s="30">
        <v>1986</v>
      </c>
      <c r="EHE14" s="8" t="s">
        <v>102</v>
      </c>
      <c r="EHL14" s="30">
        <v>1986</v>
      </c>
      <c r="EHM14" s="8" t="s">
        <v>102</v>
      </c>
      <c r="EHT14" s="30">
        <v>1986</v>
      </c>
      <c r="EHU14" s="8" t="s">
        <v>102</v>
      </c>
      <c r="EIB14" s="30">
        <v>1986</v>
      </c>
      <c r="EIC14" s="8" t="s">
        <v>102</v>
      </c>
      <c r="EIJ14" s="30">
        <v>1986</v>
      </c>
      <c r="EIK14" s="8" t="s">
        <v>102</v>
      </c>
      <c r="EIR14" s="30">
        <v>1986</v>
      </c>
      <c r="EIS14" s="8" t="s">
        <v>102</v>
      </c>
      <c r="EIZ14" s="30">
        <v>1986</v>
      </c>
      <c r="EJA14" s="8" t="s">
        <v>102</v>
      </c>
      <c r="EJH14" s="30">
        <v>1986</v>
      </c>
      <c r="EJI14" s="8" t="s">
        <v>102</v>
      </c>
      <c r="EJP14" s="30">
        <v>1986</v>
      </c>
      <c r="EJQ14" s="8" t="s">
        <v>102</v>
      </c>
      <c r="EJX14" s="30">
        <v>1986</v>
      </c>
      <c r="EJY14" s="8" t="s">
        <v>102</v>
      </c>
      <c r="EKF14" s="30">
        <v>1986</v>
      </c>
      <c r="EKG14" s="8" t="s">
        <v>102</v>
      </c>
      <c r="EKN14" s="30">
        <v>1986</v>
      </c>
      <c r="EKO14" s="8" t="s">
        <v>102</v>
      </c>
      <c r="EKV14" s="30">
        <v>1986</v>
      </c>
      <c r="EKW14" s="8" t="s">
        <v>102</v>
      </c>
      <c r="ELD14" s="30">
        <v>1986</v>
      </c>
      <c r="ELE14" s="8" t="s">
        <v>102</v>
      </c>
      <c r="ELL14" s="30">
        <v>1986</v>
      </c>
      <c r="ELM14" s="8" t="s">
        <v>102</v>
      </c>
      <c r="ELT14" s="30">
        <v>1986</v>
      </c>
      <c r="ELU14" s="8" t="s">
        <v>102</v>
      </c>
      <c r="EMB14" s="30">
        <v>1986</v>
      </c>
      <c r="EMC14" s="8" t="s">
        <v>102</v>
      </c>
      <c r="EMJ14" s="30">
        <v>1986</v>
      </c>
      <c r="EMK14" s="8" t="s">
        <v>102</v>
      </c>
      <c r="EMR14" s="30">
        <v>1986</v>
      </c>
      <c r="EMS14" s="8" t="s">
        <v>102</v>
      </c>
      <c r="EMZ14" s="30">
        <v>1986</v>
      </c>
      <c r="ENA14" s="8" t="s">
        <v>102</v>
      </c>
      <c r="ENH14" s="30">
        <v>1986</v>
      </c>
      <c r="ENI14" s="8" t="s">
        <v>102</v>
      </c>
      <c r="ENP14" s="30">
        <v>1986</v>
      </c>
      <c r="ENQ14" s="8" t="s">
        <v>102</v>
      </c>
      <c r="ENX14" s="30">
        <v>1986</v>
      </c>
      <c r="ENY14" s="8" t="s">
        <v>102</v>
      </c>
      <c r="EOF14" s="30">
        <v>1986</v>
      </c>
      <c r="EOG14" s="8" t="s">
        <v>102</v>
      </c>
      <c r="EON14" s="30">
        <v>1986</v>
      </c>
      <c r="EOO14" s="8" t="s">
        <v>102</v>
      </c>
      <c r="EOV14" s="30">
        <v>1986</v>
      </c>
      <c r="EOW14" s="8" t="s">
        <v>102</v>
      </c>
      <c r="EPD14" s="30">
        <v>1986</v>
      </c>
      <c r="EPE14" s="8" t="s">
        <v>102</v>
      </c>
      <c r="EPL14" s="30">
        <v>1986</v>
      </c>
      <c r="EPM14" s="8" t="s">
        <v>102</v>
      </c>
      <c r="EPT14" s="30">
        <v>1986</v>
      </c>
      <c r="EPU14" s="8" t="s">
        <v>102</v>
      </c>
      <c r="EQB14" s="30">
        <v>1986</v>
      </c>
      <c r="EQC14" s="8" t="s">
        <v>102</v>
      </c>
      <c r="EQJ14" s="30">
        <v>1986</v>
      </c>
      <c r="EQK14" s="8" t="s">
        <v>102</v>
      </c>
      <c r="EQR14" s="30">
        <v>1986</v>
      </c>
      <c r="EQS14" s="8" t="s">
        <v>102</v>
      </c>
      <c r="EQZ14" s="30">
        <v>1986</v>
      </c>
      <c r="ERA14" s="8" t="s">
        <v>102</v>
      </c>
      <c r="ERH14" s="30">
        <v>1986</v>
      </c>
      <c r="ERI14" s="8" t="s">
        <v>102</v>
      </c>
      <c r="ERP14" s="30">
        <v>1986</v>
      </c>
      <c r="ERQ14" s="8" t="s">
        <v>102</v>
      </c>
      <c r="ERX14" s="30">
        <v>1986</v>
      </c>
      <c r="ERY14" s="8" t="s">
        <v>102</v>
      </c>
      <c r="ESF14" s="30">
        <v>1986</v>
      </c>
      <c r="ESG14" s="8" t="s">
        <v>102</v>
      </c>
      <c r="ESN14" s="30">
        <v>1986</v>
      </c>
      <c r="ESO14" s="8" t="s">
        <v>102</v>
      </c>
      <c r="ESV14" s="30">
        <v>1986</v>
      </c>
      <c r="ESW14" s="8" t="s">
        <v>102</v>
      </c>
      <c r="ETD14" s="30">
        <v>1986</v>
      </c>
      <c r="ETE14" s="8" t="s">
        <v>102</v>
      </c>
      <c r="ETL14" s="30">
        <v>1986</v>
      </c>
      <c r="ETM14" s="8" t="s">
        <v>102</v>
      </c>
      <c r="ETT14" s="30">
        <v>1986</v>
      </c>
      <c r="ETU14" s="8" t="s">
        <v>102</v>
      </c>
      <c r="EUB14" s="30">
        <v>1986</v>
      </c>
      <c r="EUC14" s="8" t="s">
        <v>102</v>
      </c>
      <c r="EUJ14" s="30">
        <v>1986</v>
      </c>
      <c r="EUK14" s="8" t="s">
        <v>102</v>
      </c>
      <c r="EUR14" s="30">
        <v>1986</v>
      </c>
      <c r="EUS14" s="8" t="s">
        <v>102</v>
      </c>
      <c r="EUZ14" s="30">
        <v>1986</v>
      </c>
      <c r="EVA14" s="8" t="s">
        <v>102</v>
      </c>
      <c r="EVH14" s="30">
        <v>1986</v>
      </c>
      <c r="EVI14" s="8" t="s">
        <v>102</v>
      </c>
      <c r="EVP14" s="30">
        <v>1986</v>
      </c>
      <c r="EVQ14" s="8" t="s">
        <v>102</v>
      </c>
      <c r="EVX14" s="30">
        <v>1986</v>
      </c>
      <c r="EVY14" s="8" t="s">
        <v>102</v>
      </c>
      <c r="EWF14" s="30">
        <v>1986</v>
      </c>
      <c r="EWG14" s="8" t="s">
        <v>102</v>
      </c>
      <c r="EWN14" s="30">
        <v>1986</v>
      </c>
      <c r="EWO14" s="8" t="s">
        <v>102</v>
      </c>
      <c r="EWV14" s="30">
        <v>1986</v>
      </c>
      <c r="EWW14" s="8" t="s">
        <v>102</v>
      </c>
      <c r="EXD14" s="30">
        <v>1986</v>
      </c>
      <c r="EXE14" s="8" t="s">
        <v>102</v>
      </c>
      <c r="EXL14" s="30">
        <v>1986</v>
      </c>
      <c r="EXM14" s="8" t="s">
        <v>102</v>
      </c>
      <c r="EXT14" s="30">
        <v>1986</v>
      </c>
      <c r="EXU14" s="8" t="s">
        <v>102</v>
      </c>
      <c r="EYB14" s="30">
        <v>1986</v>
      </c>
      <c r="EYC14" s="8" t="s">
        <v>102</v>
      </c>
      <c r="EYJ14" s="30">
        <v>1986</v>
      </c>
      <c r="EYK14" s="8" t="s">
        <v>102</v>
      </c>
      <c r="EYR14" s="30">
        <v>1986</v>
      </c>
      <c r="EYS14" s="8" t="s">
        <v>102</v>
      </c>
      <c r="EYZ14" s="30">
        <v>1986</v>
      </c>
      <c r="EZA14" s="8" t="s">
        <v>102</v>
      </c>
      <c r="EZH14" s="30">
        <v>1986</v>
      </c>
      <c r="EZI14" s="8" t="s">
        <v>102</v>
      </c>
      <c r="EZP14" s="30">
        <v>1986</v>
      </c>
      <c r="EZQ14" s="8" t="s">
        <v>102</v>
      </c>
      <c r="EZX14" s="30">
        <v>1986</v>
      </c>
      <c r="EZY14" s="8" t="s">
        <v>102</v>
      </c>
      <c r="FAF14" s="30">
        <v>1986</v>
      </c>
      <c r="FAG14" s="8" t="s">
        <v>102</v>
      </c>
      <c r="FAN14" s="30">
        <v>1986</v>
      </c>
      <c r="FAO14" s="8" t="s">
        <v>102</v>
      </c>
      <c r="FAV14" s="30">
        <v>1986</v>
      </c>
      <c r="FAW14" s="8" t="s">
        <v>102</v>
      </c>
      <c r="FBD14" s="30">
        <v>1986</v>
      </c>
      <c r="FBE14" s="8" t="s">
        <v>102</v>
      </c>
      <c r="FBL14" s="30">
        <v>1986</v>
      </c>
      <c r="FBM14" s="8" t="s">
        <v>102</v>
      </c>
      <c r="FBT14" s="30">
        <v>1986</v>
      </c>
      <c r="FBU14" s="8" t="s">
        <v>102</v>
      </c>
      <c r="FCB14" s="30">
        <v>1986</v>
      </c>
      <c r="FCC14" s="8" t="s">
        <v>102</v>
      </c>
      <c r="FCJ14" s="30">
        <v>1986</v>
      </c>
      <c r="FCK14" s="8" t="s">
        <v>102</v>
      </c>
      <c r="FCR14" s="30">
        <v>1986</v>
      </c>
      <c r="FCS14" s="8" t="s">
        <v>102</v>
      </c>
      <c r="FCZ14" s="30">
        <v>1986</v>
      </c>
      <c r="FDA14" s="8" t="s">
        <v>102</v>
      </c>
      <c r="FDH14" s="30">
        <v>1986</v>
      </c>
      <c r="FDI14" s="8" t="s">
        <v>102</v>
      </c>
      <c r="FDP14" s="30">
        <v>1986</v>
      </c>
      <c r="FDQ14" s="8" t="s">
        <v>102</v>
      </c>
      <c r="FDX14" s="30">
        <v>1986</v>
      </c>
      <c r="FDY14" s="8" t="s">
        <v>102</v>
      </c>
      <c r="FEF14" s="30">
        <v>1986</v>
      </c>
      <c r="FEG14" s="8" t="s">
        <v>102</v>
      </c>
      <c r="FEN14" s="30">
        <v>1986</v>
      </c>
      <c r="FEO14" s="8" t="s">
        <v>102</v>
      </c>
      <c r="FEV14" s="30">
        <v>1986</v>
      </c>
      <c r="FEW14" s="8" t="s">
        <v>102</v>
      </c>
      <c r="FFD14" s="30">
        <v>1986</v>
      </c>
      <c r="FFE14" s="8" t="s">
        <v>102</v>
      </c>
      <c r="FFL14" s="30">
        <v>1986</v>
      </c>
      <c r="FFM14" s="8" t="s">
        <v>102</v>
      </c>
      <c r="FFT14" s="30">
        <v>1986</v>
      </c>
      <c r="FFU14" s="8" t="s">
        <v>102</v>
      </c>
      <c r="FGB14" s="30">
        <v>1986</v>
      </c>
      <c r="FGC14" s="8" t="s">
        <v>102</v>
      </c>
      <c r="FGJ14" s="30">
        <v>1986</v>
      </c>
      <c r="FGK14" s="8" t="s">
        <v>102</v>
      </c>
      <c r="FGR14" s="30">
        <v>1986</v>
      </c>
      <c r="FGS14" s="8" t="s">
        <v>102</v>
      </c>
      <c r="FGZ14" s="30">
        <v>1986</v>
      </c>
      <c r="FHA14" s="8" t="s">
        <v>102</v>
      </c>
      <c r="FHH14" s="30">
        <v>1986</v>
      </c>
      <c r="FHI14" s="8" t="s">
        <v>102</v>
      </c>
      <c r="FHP14" s="30">
        <v>1986</v>
      </c>
      <c r="FHQ14" s="8" t="s">
        <v>102</v>
      </c>
      <c r="FHX14" s="30">
        <v>1986</v>
      </c>
      <c r="FHY14" s="8" t="s">
        <v>102</v>
      </c>
      <c r="FIF14" s="30">
        <v>1986</v>
      </c>
      <c r="FIG14" s="8" t="s">
        <v>102</v>
      </c>
      <c r="FIN14" s="30">
        <v>1986</v>
      </c>
      <c r="FIO14" s="8" t="s">
        <v>102</v>
      </c>
      <c r="FIV14" s="30">
        <v>1986</v>
      </c>
      <c r="FIW14" s="8" t="s">
        <v>102</v>
      </c>
      <c r="FJD14" s="30">
        <v>1986</v>
      </c>
      <c r="FJE14" s="8" t="s">
        <v>102</v>
      </c>
      <c r="FJL14" s="30">
        <v>1986</v>
      </c>
      <c r="FJM14" s="8" t="s">
        <v>102</v>
      </c>
      <c r="FJT14" s="30">
        <v>1986</v>
      </c>
      <c r="FJU14" s="8" t="s">
        <v>102</v>
      </c>
      <c r="FKB14" s="30">
        <v>1986</v>
      </c>
      <c r="FKC14" s="8" t="s">
        <v>102</v>
      </c>
      <c r="FKJ14" s="30">
        <v>1986</v>
      </c>
      <c r="FKK14" s="8" t="s">
        <v>102</v>
      </c>
      <c r="FKR14" s="30">
        <v>1986</v>
      </c>
      <c r="FKS14" s="8" t="s">
        <v>102</v>
      </c>
      <c r="FKZ14" s="30">
        <v>1986</v>
      </c>
      <c r="FLA14" s="8" t="s">
        <v>102</v>
      </c>
      <c r="FLH14" s="30">
        <v>1986</v>
      </c>
      <c r="FLI14" s="8" t="s">
        <v>102</v>
      </c>
      <c r="FLP14" s="30">
        <v>1986</v>
      </c>
      <c r="FLQ14" s="8" t="s">
        <v>102</v>
      </c>
      <c r="FLX14" s="30">
        <v>1986</v>
      </c>
      <c r="FLY14" s="8" t="s">
        <v>102</v>
      </c>
      <c r="FMF14" s="30">
        <v>1986</v>
      </c>
      <c r="FMG14" s="8" t="s">
        <v>102</v>
      </c>
      <c r="FMN14" s="30">
        <v>1986</v>
      </c>
      <c r="FMO14" s="8" t="s">
        <v>102</v>
      </c>
      <c r="FMV14" s="30">
        <v>1986</v>
      </c>
      <c r="FMW14" s="8" t="s">
        <v>102</v>
      </c>
      <c r="FND14" s="30">
        <v>1986</v>
      </c>
      <c r="FNE14" s="8" t="s">
        <v>102</v>
      </c>
      <c r="FNL14" s="30">
        <v>1986</v>
      </c>
      <c r="FNM14" s="8" t="s">
        <v>102</v>
      </c>
      <c r="FNT14" s="30">
        <v>1986</v>
      </c>
      <c r="FNU14" s="8" t="s">
        <v>102</v>
      </c>
      <c r="FOB14" s="30">
        <v>1986</v>
      </c>
      <c r="FOC14" s="8" t="s">
        <v>102</v>
      </c>
      <c r="FOJ14" s="30">
        <v>1986</v>
      </c>
      <c r="FOK14" s="8" t="s">
        <v>102</v>
      </c>
      <c r="FOR14" s="30">
        <v>1986</v>
      </c>
      <c r="FOS14" s="8" t="s">
        <v>102</v>
      </c>
      <c r="FOZ14" s="30">
        <v>1986</v>
      </c>
      <c r="FPA14" s="8" t="s">
        <v>102</v>
      </c>
      <c r="FPH14" s="30">
        <v>1986</v>
      </c>
      <c r="FPI14" s="8" t="s">
        <v>102</v>
      </c>
      <c r="FPP14" s="30">
        <v>1986</v>
      </c>
      <c r="FPQ14" s="8" t="s">
        <v>102</v>
      </c>
      <c r="FPX14" s="30">
        <v>1986</v>
      </c>
      <c r="FPY14" s="8" t="s">
        <v>102</v>
      </c>
      <c r="FQF14" s="30">
        <v>1986</v>
      </c>
      <c r="FQG14" s="8" t="s">
        <v>102</v>
      </c>
      <c r="FQN14" s="30">
        <v>1986</v>
      </c>
      <c r="FQO14" s="8" t="s">
        <v>102</v>
      </c>
      <c r="FQV14" s="30">
        <v>1986</v>
      </c>
      <c r="FQW14" s="8" t="s">
        <v>102</v>
      </c>
      <c r="FRD14" s="30">
        <v>1986</v>
      </c>
      <c r="FRE14" s="8" t="s">
        <v>102</v>
      </c>
      <c r="FRL14" s="30">
        <v>1986</v>
      </c>
      <c r="FRM14" s="8" t="s">
        <v>102</v>
      </c>
      <c r="FRT14" s="30">
        <v>1986</v>
      </c>
      <c r="FRU14" s="8" t="s">
        <v>102</v>
      </c>
      <c r="FSB14" s="30">
        <v>1986</v>
      </c>
      <c r="FSC14" s="8" t="s">
        <v>102</v>
      </c>
      <c r="FSJ14" s="30">
        <v>1986</v>
      </c>
      <c r="FSK14" s="8" t="s">
        <v>102</v>
      </c>
      <c r="FSR14" s="30">
        <v>1986</v>
      </c>
      <c r="FSS14" s="8" t="s">
        <v>102</v>
      </c>
      <c r="FSZ14" s="30">
        <v>1986</v>
      </c>
      <c r="FTA14" s="8" t="s">
        <v>102</v>
      </c>
      <c r="FTH14" s="30">
        <v>1986</v>
      </c>
      <c r="FTI14" s="8" t="s">
        <v>102</v>
      </c>
      <c r="FTP14" s="30">
        <v>1986</v>
      </c>
      <c r="FTQ14" s="8" t="s">
        <v>102</v>
      </c>
      <c r="FTX14" s="30">
        <v>1986</v>
      </c>
      <c r="FTY14" s="8" t="s">
        <v>102</v>
      </c>
      <c r="FUF14" s="30">
        <v>1986</v>
      </c>
      <c r="FUG14" s="8" t="s">
        <v>102</v>
      </c>
      <c r="FUN14" s="30">
        <v>1986</v>
      </c>
      <c r="FUO14" s="8" t="s">
        <v>102</v>
      </c>
      <c r="FUV14" s="30">
        <v>1986</v>
      </c>
      <c r="FUW14" s="8" t="s">
        <v>102</v>
      </c>
      <c r="FVD14" s="30">
        <v>1986</v>
      </c>
      <c r="FVE14" s="8" t="s">
        <v>102</v>
      </c>
      <c r="FVL14" s="30">
        <v>1986</v>
      </c>
      <c r="FVM14" s="8" t="s">
        <v>102</v>
      </c>
      <c r="FVT14" s="30">
        <v>1986</v>
      </c>
      <c r="FVU14" s="8" t="s">
        <v>102</v>
      </c>
      <c r="FWB14" s="30">
        <v>1986</v>
      </c>
      <c r="FWC14" s="8" t="s">
        <v>102</v>
      </c>
      <c r="FWJ14" s="30">
        <v>1986</v>
      </c>
      <c r="FWK14" s="8" t="s">
        <v>102</v>
      </c>
      <c r="FWR14" s="30">
        <v>1986</v>
      </c>
      <c r="FWS14" s="8" t="s">
        <v>102</v>
      </c>
      <c r="FWZ14" s="30">
        <v>1986</v>
      </c>
      <c r="FXA14" s="8" t="s">
        <v>102</v>
      </c>
      <c r="FXH14" s="30">
        <v>1986</v>
      </c>
      <c r="FXI14" s="8" t="s">
        <v>102</v>
      </c>
      <c r="FXP14" s="30">
        <v>1986</v>
      </c>
      <c r="FXQ14" s="8" t="s">
        <v>102</v>
      </c>
      <c r="FXX14" s="30">
        <v>1986</v>
      </c>
      <c r="FXY14" s="8" t="s">
        <v>102</v>
      </c>
      <c r="FYF14" s="30">
        <v>1986</v>
      </c>
      <c r="FYG14" s="8" t="s">
        <v>102</v>
      </c>
      <c r="FYN14" s="30">
        <v>1986</v>
      </c>
      <c r="FYO14" s="8" t="s">
        <v>102</v>
      </c>
      <c r="FYV14" s="30">
        <v>1986</v>
      </c>
      <c r="FYW14" s="8" t="s">
        <v>102</v>
      </c>
      <c r="FZD14" s="30">
        <v>1986</v>
      </c>
      <c r="FZE14" s="8" t="s">
        <v>102</v>
      </c>
      <c r="FZL14" s="30">
        <v>1986</v>
      </c>
      <c r="FZM14" s="8" t="s">
        <v>102</v>
      </c>
      <c r="FZT14" s="30">
        <v>1986</v>
      </c>
      <c r="FZU14" s="8" t="s">
        <v>102</v>
      </c>
      <c r="GAB14" s="30">
        <v>1986</v>
      </c>
      <c r="GAC14" s="8" t="s">
        <v>102</v>
      </c>
      <c r="GAJ14" s="30">
        <v>1986</v>
      </c>
      <c r="GAK14" s="8" t="s">
        <v>102</v>
      </c>
      <c r="GAR14" s="30">
        <v>1986</v>
      </c>
      <c r="GAS14" s="8" t="s">
        <v>102</v>
      </c>
      <c r="GAZ14" s="30">
        <v>1986</v>
      </c>
      <c r="GBA14" s="8" t="s">
        <v>102</v>
      </c>
      <c r="GBH14" s="30">
        <v>1986</v>
      </c>
      <c r="GBI14" s="8" t="s">
        <v>102</v>
      </c>
      <c r="GBP14" s="30">
        <v>1986</v>
      </c>
      <c r="GBQ14" s="8" t="s">
        <v>102</v>
      </c>
      <c r="GBX14" s="30">
        <v>1986</v>
      </c>
      <c r="GBY14" s="8" t="s">
        <v>102</v>
      </c>
      <c r="GCF14" s="30">
        <v>1986</v>
      </c>
      <c r="GCG14" s="8" t="s">
        <v>102</v>
      </c>
      <c r="GCN14" s="30">
        <v>1986</v>
      </c>
      <c r="GCO14" s="8" t="s">
        <v>102</v>
      </c>
      <c r="GCV14" s="30">
        <v>1986</v>
      </c>
      <c r="GCW14" s="8" t="s">
        <v>102</v>
      </c>
      <c r="GDD14" s="30">
        <v>1986</v>
      </c>
      <c r="GDE14" s="8" t="s">
        <v>102</v>
      </c>
      <c r="GDL14" s="30">
        <v>1986</v>
      </c>
      <c r="GDM14" s="8" t="s">
        <v>102</v>
      </c>
      <c r="GDT14" s="30">
        <v>1986</v>
      </c>
      <c r="GDU14" s="8" t="s">
        <v>102</v>
      </c>
      <c r="GEB14" s="30">
        <v>1986</v>
      </c>
      <c r="GEC14" s="8" t="s">
        <v>102</v>
      </c>
      <c r="GEJ14" s="30">
        <v>1986</v>
      </c>
      <c r="GEK14" s="8" t="s">
        <v>102</v>
      </c>
      <c r="GER14" s="30">
        <v>1986</v>
      </c>
      <c r="GES14" s="8" t="s">
        <v>102</v>
      </c>
      <c r="GEZ14" s="30">
        <v>1986</v>
      </c>
      <c r="GFA14" s="8" t="s">
        <v>102</v>
      </c>
      <c r="GFH14" s="30">
        <v>1986</v>
      </c>
      <c r="GFI14" s="8" t="s">
        <v>102</v>
      </c>
      <c r="GFP14" s="30">
        <v>1986</v>
      </c>
      <c r="GFQ14" s="8" t="s">
        <v>102</v>
      </c>
      <c r="GFX14" s="30">
        <v>1986</v>
      </c>
      <c r="GFY14" s="8" t="s">
        <v>102</v>
      </c>
      <c r="GGF14" s="30">
        <v>1986</v>
      </c>
      <c r="GGG14" s="8" t="s">
        <v>102</v>
      </c>
      <c r="GGN14" s="30">
        <v>1986</v>
      </c>
      <c r="GGO14" s="8" t="s">
        <v>102</v>
      </c>
      <c r="GGV14" s="30">
        <v>1986</v>
      </c>
      <c r="GGW14" s="8" t="s">
        <v>102</v>
      </c>
      <c r="GHD14" s="30">
        <v>1986</v>
      </c>
      <c r="GHE14" s="8" t="s">
        <v>102</v>
      </c>
      <c r="GHL14" s="30">
        <v>1986</v>
      </c>
      <c r="GHM14" s="8" t="s">
        <v>102</v>
      </c>
      <c r="GHT14" s="30">
        <v>1986</v>
      </c>
      <c r="GHU14" s="8" t="s">
        <v>102</v>
      </c>
      <c r="GIB14" s="30">
        <v>1986</v>
      </c>
      <c r="GIC14" s="8" t="s">
        <v>102</v>
      </c>
      <c r="GIJ14" s="30">
        <v>1986</v>
      </c>
      <c r="GIK14" s="8" t="s">
        <v>102</v>
      </c>
      <c r="GIR14" s="30">
        <v>1986</v>
      </c>
      <c r="GIS14" s="8" t="s">
        <v>102</v>
      </c>
      <c r="GIZ14" s="30">
        <v>1986</v>
      </c>
      <c r="GJA14" s="8" t="s">
        <v>102</v>
      </c>
      <c r="GJH14" s="30">
        <v>1986</v>
      </c>
      <c r="GJI14" s="8" t="s">
        <v>102</v>
      </c>
      <c r="GJP14" s="30">
        <v>1986</v>
      </c>
      <c r="GJQ14" s="8" t="s">
        <v>102</v>
      </c>
      <c r="GJX14" s="30">
        <v>1986</v>
      </c>
      <c r="GJY14" s="8" t="s">
        <v>102</v>
      </c>
      <c r="GKF14" s="30">
        <v>1986</v>
      </c>
      <c r="GKG14" s="8" t="s">
        <v>102</v>
      </c>
      <c r="GKN14" s="30">
        <v>1986</v>
      </c>
      <c r="GKO14" s="8" t="s">
        <v>102</v>
      </c>
      <c r="GKV14" s="30">
        <v>1986</v>
      </c>
      <c r="GKW14" s="8" t="s">
        <v>102</v>
      </c>
      <c r="GLD14" s="30">
        <v>1986</v>
      </c>
      <c r="GLE14" s="8" t="s">
        <v>102</v>
      </c>
      <c r="GLL14" s="30">
        <v>1986</v>
      </c>
      <c r="GLM14" s="8" t="s">
        <v>102</v>
      </c>
      <c r="GLT14" s="30">
        <v>1986</v>
      </c>
      <c r="GLU14" s="8" t="s">
        <v>102</v>
      </c>
      <c r="GMB14" s="30">
        <v>1986</v>
      </c>
      <c r="GMC14" s="8" t="s">
        <v>102</v>
      </c>
      <c r="GMJ14" s="30">
        <v>1986</v>
      </c>
      <c r="GMK14" s="8" t="s">
        <v>102</v>
      </c>
      <c r="GMR14" s="30">
        <v>1986</v>
      </c>
      <c r="GMS14" s="8" t="s">
        <v>102</v>
      </c>
      <c r="GMZ14" s="30">
        <v>1986</v>
      </c>
      <c r="GNA14" s="8" t="s">
        <v>102</v>
      </c>
      <c r="GNH14" s="30">
        <v>1986</v>
      </c>
      <c r="GNI14" s="8" t="s">
        <v>102</v>
      </c>
      <c r="GNP14" s="30">
        <v>1986</v>
      </c>
      <c r="GNQ14" s="8" t="s">
        <v>102</v>
      </c>
      <c r="GNX14" s="30">
        <v>1986</v>
      </c>
      <c r="GNY14" s="8" t="s">
        <v>102</v>
      </c>
      <c r="GOF14" s="30">
        <v>1986</v>
      </c>
      <c r="GOG14" s="8" t="s">
        <v>102</v>
      </c>
      <c r="GON14" s="30">
        <v>1986</v>
      </c>
      <c r="GOO14" s="8" t="s">
        <v>102</v>
      </c>
      <c r="GOV14" s="30">
        <v>1986</v>
      </c>
      <c r="GOW14" s="8" t="s">
        <v>102</v>
      </c>
      <c r="GPD14" s="30">
        <v>1986</v>
      </c>
      <c r="GPE14" s="8" t="s">
        <v>102</v>
      </c>
      <c r="GPL14" s="30">
        <v>1986</v>
      </c>
      <c r="GPM14" s="8" t="s">
        <v>102</v>
      </c>
      <c r="GPT14" s="30">
        <v>1986</v>
      </c>
      <c r="GPU14" s="8" t="s">
        <v>102</v>
      </c>
      <c r="GQB14" s="30">
        <v>1986</v>
      </c>
      <c r="GQC14" s="8" t="s">
        <v>102</v>
      </c>
      <c r="GQJ14" s="30">
        <v>1986</v>
      </c>
      <c r="GQK14" s="8" t="s">
        <v>102</v>
      </c>
      <c r="GQR14" s="30">
        <v>1986</v>
      </c>
      <c r="GQS14" s="8" t="s">
        <v>102</v>
      </c>
      <c r="GQZ14" s="30">
        <v>1986</v>
      </c>
      <c r="GRA14" s="8" t="s">
        <v>102</v>
      </c>
      <c r="GRH14" s="30">
        <v>1986</v>
      </c>
      <c r="GRI14" s="8" t="s">
        <v>102</v>
      </c>
      <c r="GRP14" s="30">
        <v>1986</v>
      </c>
      <c r="GRQ14" s="8" t="s">
        <v>102</v>
      </c>
      <c r="GRX14" s="30">
        <v>1986</v>
      </c>
      <c r="GRY14" s="8" t="s">
        <v>102</v>
      </c>
      <c r="GSF14" s="30">
        <v>1986</v>
      </c>
      <c r="GSG14" s="8" t="s">
        <v>102</v>
      </c>
      <c r="GSN14" s="30">
        <v>1986</v>
      </c>
      <c r="GSO14" s="8" t="s">
        <v>102</v>
      </c>
      <c r="GSV14" s="30">
        <v>1986</v>
      </c>
      <c r="GSW14" s="8" t="s">
        <v>102</v>
      </c>
      <c r="GTD14" s="30">
        <v>1986</v>
      </c>
      <c r="GTE14" s="8" t="s">
        <v>102</v>
      </c>
      <c r="GTL14" s="30">
        <v>1986</v>
      </c>
      <c r="GTM14" s="8" t="s">
        <v>102</v>
      </c>
      <c r="GTT14" s="30">
        <v>1986</v>
      </c>
      <c r="GTU14" s="8" t="s">
        <v>102</v>
      </c>
      <c r="GUB14" s="30">
        <v>1986</v>
      </c>
      <c r="GUC14" s="8" t="s">
        <v>102</v>
      </c>
      <c r="GUJ14" s="30">
        <v>1986</v>
      </c>
      <c r="GUK14" s="8" t="s">
        <v>102</v>
      </c>
      <c r="GUR14" s="30">
        <v>1986</v>
      </c>
      <c r="GUS14" s="8" t="s">
        <v>102</v>
      </c>
      <c r="GUZ14" s="30">
        <v>1986</v>
      </c>
      <c r="GVA14" s="8" t="s">
        <v>102</v>
      </c>
      <c r="GVH14" s="30">
        <v>1986</v>
      </c>
      <c r="GVI14" s="8" t="s">
        <v>102</v>
      </c>
      <c r="GVP14" s="30">
        <v>1986</v>
      </c>
      <c r="GVQ14" s="8" t="s">
        <v>102</v>
      </c>
      <c r="GVX14" s="30">
        <v>1986</v>
      </c>
      <c r="GVY14" s="8" t="s">
        <v>102</v>
      </c>
      <c r="GWF14" s="30">
        <v>1986</v>
      </c>
      <c r="GWG14" s="8" t="s">
        <v>102</v>
      </c>
      <c r="GWN14" s="30">
        <v>1986</v>
      </c>
      <c r="GWO14" s="8" t="s">
        <v>102</v>
      </c>
      <c r="GWV14" s="30">
        <v>1986</v>
      </c>
      <c r="GWW14" s="8" t="s">
        <v>102</v>
      </c>
      <c r="GXD14" s="30">
        <v>1986</v>
      </c>
      <c r="GXE14" s="8" t="s">
        <v>102</v>
      </c>
      <c r="GXL14" s="30">
        <v>1986</v>
      </c>
      <c r="GXM14" s="8" t="s">
        <v>102</v>
      </c>
      <c r="GXT14" s="30">
        <v>1986</v>
      </c>
      <c r="GXU14" s="8" t="s">
        <v>102</v>
      </c>
      <c r="GYB14" s="30">
        <v>1986</v>
      </c>
      <c r="GYC14" s="8" t="s">
        <v>102</v>
      </c>
      <c r="GYJ14" s="30">
        <v>1986</v>
      </c>
      <c r="GYK14" s="8" t="s">
        <v>102</v>
      </c>
      <c r="GYR14" s="30">
        <v>1986</v>
      </c>
      <c r="GYS14" s="8" t="s">
        <v>102</v>
      </c>
      <c r="GYZ14" s="30">
        <v>1986</v>
      </c>
      <c r="GZA14" s="8" t="s">
        <v>102</v>
      </c>
      <c r="GZH14" s="30">
        <v>1986</v>
      </c>
      <c r="GZI14" s="8" t="s">
        <v>102</v>
      </c>
      <c r="GZP14" s="30">
        <v>1986</v>
      </c>
      <c r="GZQ14" s="8" t="s">
        <v>102</v>
      </c>
      <c r="GZX14" s="30">
        <v>1986</v>
      </c>
      <c r="GZY14" s="8" t="s">
        <v>102</v>
      </c>
      <c r="HAF14" s="30">
        <v>1986</v>
      </c>
      <c r="HAG14" s="8" t="s">
        <v>102</v>
      </c>
      <c r="HAN14" s="30">
        <v>1986</v>
      </c>
      <c r="HAO14" s="8" t="s">
        <v>102</v>
      </c>
      <c r="HAV14" s="30">
        <v>1986</v>
      </c>
      <c r="HAW14" s="8" t="s">
        <v>102</v>
      </c>
      <c r="HBD14" s="30">
        <v>1986</v>
      </c>
      <c r="HBE14" s="8" t="s">
        <v>102</v>
      </c>
      <c r="HBL14" s="30">
        <v>1986</v>
      </c>
      <c r="HBM14" s="8" t="s">
        <v>102</v>
      </c>
      <c r="HBT14" s="30">
        <v>1986</v>
      </c>
      <c r="HBU14" s="8" t="s">
        <v>102</v>
      </c>
      <c r="HCB14" s="30">
        <v>1986</v>
      </c>
      <c r="HCC14" s="8" t="s">
        <v>102</v>
      </c>
      <c r="HCJ14" s="30">
        <v>1986</v>
      </c>
      <c r="HCK14" s="8" t="s">
        <v>102</v>
      </c>
      <c r="HCR14" s="30">
        <v>1986</v>
      </c>
      <c r="HCS14" s="8" t="s">
        <v>102</v>
      </c>
      <c r="HCZ14" s="30">
        <v>1986</v>
      </c>
      <c r="HDA14" s="8" t="s">
        <v>102</v>
      </c>
      <c r="HDH14" s="30">
        <v>1986</v>
      </c>
      <c r="HDI14" s="8" t="s">
        <v>102</v>
      </c>
      <c r="HDP14" s="30">
        <v>1986</v>
      </c>
      <c r="HDQ14" s="8" t="s">
        <v>102</v>
      </c>
      <c r="HDX14" s="30">
        <v>1986</v>
      </c>
      <c r="HDY14" s="8" t="s">
        <v>102</v>
      </c>
      <c r="HEF14" s="30">
        <v>1986</v>
      </c>
      <c r="HEG14" s="8" t="s">
        <v>102</v>
      </c>
      <c r="HEN14" s="30">
        <v>1986</v>
      </c>
      <c r="HEO14" s="8" t="s">
        <v>102</v>
      </c>
      <c r="HEV14" s="30">
        <v>1986</v>
      </c>
      <c r="HEW14" s="8" t="s">
        <v>102</v>
      </c>
      <c r="HFD14" s="30">
        <v>1986</v>
      </c>
      <c r="HFE14" s="8" t="s">
        <v>102</v>
      </c>
      <c r="HFL14" s="30">
        <v>1986</v>
      </c>
      <c r="HFM14" s="8" t="s">
        <v>102</v>
      </c>
      <c r="HFT14" s="30">
        <v>1986</v>
      </c>
      <c r="HFU14" s="8" t="s">
        <v>102</v>
      </c>
      <c r="HGB14" s="30">
        <v>1986</v>
      </c>
      <c r="HGC14" s="8" t="s">
        <v>102</v>
      </c>
      <c r="HGJ14" s="30">
        <v>1986</v>
      </c>
      <c r="HGK14" s="8" t="s">
        <v>102</v>
      </c>
      <c r="HGR14" s="30">
        <v>1986</v>
      </c>
      <c r="HGS14" s="8" t="s">
        <v>102</v>
      </c>
      <c r="HGZ14" s="30">
        <v>1986</v>
      </c>
      <c r="HHA14" s="8" t="s">
        <v>102</v>
      </c>
      <c r="HHH14" s="30">
        <v>1986</v>
      </c>
      <c r="HHI14" s="8" t="s">
        <v>102</v>
      </c>
      <c r="HHP14" s="30">
        <v>1986</v>
      </c>
      <c r="HHQ14" s="8" t="s">
        <v>102</v>
      </c>
      <c r="HHX14" s="30">
        <v>1986</v>
      </c>
      <c r="HHY14" s="8" t="s">
        <v>102</v>
      </c>
      <c r="HIF14" s="30">
        <v>1986</v>
      </c>
      <c r="HIG14" s="8" t="s">
        <v>102</v>
      </c>
      <c r="HIN14" s="30">
        <v>1986</v>
      </c>
      <c r="HIO14" s="8" t="s">
        <v>102</v>
      </c>
      <c r="HIV14" s="30">
        <v>1986</v>
      </c>
      <c r="HIW14" s="8" t="s">
        <v>102</v>
      </c>
      <c r="HJD14" s="30">
        <v>1986</v>
      </c>
      <c r="HJE14" s="8" t="s">
        <v>102</v>
      </c>
      <c r="HJL14" s="30">
        <v>1986</v>
      </c>
      <c r="HJM14" s="8" t="s">
        <v>102</v>
      </c>
      <c r="HJT14" s="30">
        <v>1986</v>
      </c>
      <c r="HJU14" s="8" t="s">
        <v>102</v>
      </c>
      <c r="HKB14" s="30">
        <v>1986</v>
      </c>
      <c r="HKC14" s="8" t="s">
        <v>102</v>
      </c>
      <c r="HKJ14" s="30">
        <v>1986</v>
      </c>
      <c r="HKK14" s="8" t="s">
        <v>102</v>
      </c>
      <c r="HKR14" s="30">
        <v>1986</v>
      </c>
      <c r="HKS14" s="8" t="s">
        <v>102</v>
      </c>
      <c r="HKZ14" s="30">
        <v>1986</v>
      </c>
      <c r="HLA14" s="8" t="s">
        <v>102</v>
      </c>
      <c r="HLH14" s="30">
        <v>1986</v>
      </c>
      <c r="HLI14" s="8" t="s">
        <v>102</v>
      </c>
      <c r="HLP14" s="30">
        <v>1986</v>
      </c>
      <c r="HLQ14" s="8" t="s">
        <v>102</v>
      </c>
      <c r="HLX14" s="30">
        <v>1986</v>
      </c>
      <c r="HLY14" s="8" t="s">
        <v>102</v>
      </c>
      <c r="HMF14" s="30">
        <v>1986</v>
      </c>
      <c r="HMG14" s="8" t="s">
        <v>102</v>
      </c>
      <c r="HMN14" s="30">
        <v>1986</v>
      </c>
      <c r="HMO14" s="8" t="s">
        <v>102</v>
      </c>
      <c r="HMV14" s="30">
        <v>1986</v>
      </c>
      <c r="HMW14" s="8" t="s">
        <v>102</v>
      </c>
      <c r="HND14" s="30">
        <v>1986</v>
      </c>
      <c r="HNE14" s="8" t="s">
        <v>102</v>
      </c>
      <c r="HNL14" s="30">
        <v>1986</v>
      </c>
      <c r="HNM14" s="8" t="s">
        <v>102</v>
      </c>
      <c r="HNT14" s="30">
        <v>1986</v>
      </c>
      <c r="HNU14" s="8" t="s">
        <v>102</v>
      </c>
      <c r="HOB14" s="30">
        <v>1986</v>
      </c>
      <c r="HOC14" s="8" t="s">
        <v>102</v>
      </c>
      <c r="HOJ14" s="30">
        <v>1986</v>
      </c>
      <c r="HOK14" s="8" t="s">
        <v>102</v>
      </c>
      <c r="HOR14" s="30">
        <v>1986</v>
      </c>
      <c r="HOS14" s="8" t="s">
        <v>102</v>
      </c>
      <c r="HOZ14" s="30">
        <v>1986</v>
      </c>
      <c r="HPA14" s="8" t="s">
        <v>102</v>
      </c>
      <c r="HPH14" s="30">
        <v>1986</v>
      </c>
      <c r="HPI14" s="8" t="s">
        <v>102</v>
      </c>
      <c r="HPP14" s="30">
        <v>1986</v>
      </c>
      <c r="HPQ14" s="8" t="s">
        <v>102</v>
      </c>
      <c r="HPX14" s="30">
        <v>1986</v>
      </c>
      <c r="HPY14" s="8" t="s">
        <v>102</v>
      </c>
      <c r="HQF14" s="30">
        <v>1986</v>
      </c>
      <c r="HQG14" s="8" t="s">
        <v>102</v>
      </c>
      <c r="HQN14" s="30">
        <v>1986</v>
      </c>
      <c r="HQO14" s="8" t="s">
        <v>102</v>
      </c>
      <c r="HQV14" s="30">
        <v>1986</v>
      </c>
      <c r="HQW14" s="8" t="s">
        <v>102</v>
      </c>
      <c r="HRD14" s="30">
        <v>1986</v>
      </c>
      <c r="HRE14" s="8" t="s">
        <v>102</v>
      </c>
      <c r="HRL14" s="30">
        <v>1986</v>
      </c>
      <c r="HRM14" s="8" t="s">
        <v>102</v>
      </c>
      <c r="HRT14" s="30">
        <v>1986</v>
      </c>
      <c r="HRU14" s="8" t="s">
        <v>102</v>
      </c>
      <c r="HSB14" s="30">
        <v>1986</v>
      </c>
      <c r="HSC14" s="8" t="s">
        <v>102</v>
      </c>
      <c r="HSJ14" s="30">
        <v>1986</v>
      </c>
      <c r="HSK14" s="8" t="s">
        <v>102</v>
      </c>
      <c r="HSR14" s="30">
        <v>1986</v>
      </c>
      <c r="HSS14" s="8" t="s">
        <v>102</v>
      </c>
      <c r="HSZ14" s="30">
        <v>1986</v>
      </c>
      <c r="HTA14" s="8" t="s">
        <v>102</v>
      </c>
      <c r="HTH14" s="30">
        <v>1986</v>
      </c>
      <c r="HTI14" s="8" t="s">
        <v>102</v>
      </c>
      <c r="HTP14" s="30">
        <v>1986</v>
      </c>
      <c r="HTQ14" s="8" t="s">
        <v>102</v>
      </c>
      <c r="HTX14" s="30">
        <v>1986</v>
      </c>
      <c r="HTY14" s="8" t="s">
        <v>102</v>
      </c>
      <c r="HUF14" s="30">
        <v>1986</v>
      </c>
      <c r="HUG14" s="8" t="s">
        <v>102</v>
      </c>
      <c r="HUN14" s="30">
        <v>1986</v>
      </c>
      <c r="HUO14" s="8" t="s">
        <v>102</v>
      </c>
      <c r="HUV14" s="30">
        <v>1986</v>
      </c>
      <c r="HUW14" s="8" t="s">
        <v>102</v>
      </c>
      <c r="HVD14" s="30">
        <v>1986</v>
      </c>
      <c r="HVE14" s="8" t="s">
        <v>102</v>
      </c>
      <c r="HVL14" s="30">
        <v>1986</v>
      </c>
      <c r="HVM14" s="8" t="s">
        <v>102</v>
      </c>
      <c r="HVT14" s="30">
        <v>1986</v>
      </c>
      <c r="HVU14" s="8" t="s">
        <v>102</v>
      </c>
      <c r="HWB14" s="30">
        <v>1986</v>
      </c>
      <c r="HWC14" s="8" t="s">
        <v>102</v>
      </c>
      <c r="HWJ14" s="30">
        <v>1986</v>
      </c>
      <c r="HWK14" s="8" t="s">
        <v>102</v>
      </c>
      <c r="HWR14" s="30">
        <v>1986</v>
      </c>
      <c r="HWS14" s="8" t="s">
        <v>102</v>
      </c>
      <c r="HWZ14" s="30">
        <v>1986</v>
      </c>
      <c r="HXA14" s="8" t="s">
        <v>102</v>
      </c>
      <c r="HXH14" s="30">
        <v>1986</v>
      </c>
      <c r="HXI14" s="8" t="s">
        <v>102</v>
      </c>
      <c r="HXP14" s="30">
        <v>1986</v>
      </c>
      <c r="HXQ14" s="8" t="s">
        <v>102</v>
      </c>
      <c r="HXX14" s="30">
        <v>1986</v>
      </c>
      <c r="HXY14" s="8" t="s">
        <v>102</v>
      </c>
      <c r="HYF14" s="30">
        <v>1986</v>
      </c>
      <c r="HYG14" s="8" t="s">
        <v>102</v>
      </c>
      <c r="HYN14" s="30">
        <v>1986</v>
      </c>
      <c r="HYO14" s="8" t="s">
        <v>102</v>
      </c>
      <c r="HYV14" s="30">
        <v>1986</v>
      </c>
      <c r="HYW14" s="8" t="s">
        <v>102</v>
      </c>
      <c r="HZD14" s="30">
        <v>1986</v>
      </c>
      <c r="HZE14" s="8" t="s">
        <v>102</v>
      </c>
      <c r="HZL14" s="30">
        <v>1986</v>
      </c>
      <c r="HZM14" s="8" t="s">
        <v>102</v>
      </c>
      <c r="HZT14" s="30">
        <v>1986</v>
      </c>
      <c r="HZU14" s="8" t="s">
        <v>102</v>
      </c>
      <c r="IAB14" s="30">
        <v>1986</v>
      </c>
      <c r="IAC14" s="8" t="s">
        <v>102</v>
      </c>
      <c r="IAJ14" s="30">
        <v>1986</v>
      </c>
      <c r="IAK14" s="8" t="s">
        <v>102</v>
      </c>
      <c r="IAR14" s="30">
        <v>1986</v>
      </c>
      <c r="IAS14" s="8" t="s">
        <v>102</v>
      </c>
      <c r="IAZ14" s="30">
        <v>1986</v>
      </c>
      <c r="IBA14" s="8" t="s">
        <v>102</v>
      </c>
      <c r="IBH14" s="30">
        <v>1986</v>
      </c>
      <c r="IBI14" s="8" t="s">
        <v>102</v>
      </c>
      <c r="IBP14" s="30">
        <v>1986</v>
      </c>
      <c r="IBQ14" s="8" t="s">
        <v>102</v>
      </c>
      <c r="IBX14" s="30">
        <v>1986</v>
      </c>
      <c r="IBY14" s="8" t="s">
        <v>102</v>
      </c>
      <c r="ICF14" s="30">
        <v>1986</v>
      </c>
      <c r="ICG14" s="8" t="s">
        <v>102</v>
      </c>
      <c r="ICN14" s="30">
        <v>1986</v>
      </c>
      <c r="ICO14" s="8" t="s">
        <v>102</v>
      </c>
      <c r="ICV14" s="30">
        <v>1986</v>
      </c>
      <c r="ICW14" s="8" t="s">
        <v>102</v>
      </c>
      <c r="IDD14" s="30">
        <v>1986</v>
      </c>
      <c r="IDE14" s="8" t="s">
        <v>102</v>
      </c>
      <c r="IDL14" s="30">
        <v>1986</v>
      </c>
      <c r="IDM14" s="8" t="s">
        <v>102</v>
      </c>
      <c r="IDT14" s="30">
        <v>1986</v>
      </c>
      <c r="IDU14" s="8" t="s">
        <v>102</v>
      </c>
      <c r="IEB14" s="30">
        <v>1986</v>
      </c>
      <c r="IEC14" s="8" t="s">
        <v>102</v>
      </c>
      <c r="IEJ14" s="30">
        <v>1986</v>
      </c>
      <c r="IEK14" s="8" t="s">
        <v>102</v>
      </c>
      <c r="IER14" s="30">
        <v>1986</v>
      </c>
      <c r="IES14" s="8" t="s">
        <v>102</v>
      </c>
      <c r="IEZ14" s="30">
        <v>1986</v>
      </c>
      <c r="IFA14" s="8" t="s">
        <v>102</v>
      </c>
      <c r="IFH14" s="30">
        <v>1986</v>
      </c>
      <c r="IFI14" s="8" t="s">
        <v>102</v>
      </c>
      <c r="IFP14" s="30">
        <v>1986</v>
      </c>
      <c r="IFQ14" s="8" t="s">
        <v>102</v>
      </c>
      <c r="IFX14" s="30">
        <v>1986</v>
      </c>
      <c r="IFY14" s="8" t="s">
        <v>102</v>
      </c>
      <c r="IGF14" s="30">
        <v>1986</v>
      </c>
      <c r="IGG14" s="8" t="s">
        <v>102</v>
      </c>
      <c r="IGN14" s="30">
        <v>1986</v>
      </c>
      <c r="IGO14" s="8" t="s">
        <v>102</v>
      </c>
      <c r="IGV14" s="30">
        <v>1986</v>
      </c>
      <c r="IGW14" s="8" t="s">
        <v>102</v>
      </c>
      <c r="IHD14" s="30">
        <v>1986</v>
      </c>
      <c r="IHE14" s="8" t="s">
        <v>102</v>
      </c>
      <c r="IHL14" s="30">
        <v>1986</v>
      </c>
      <c r="IHM14" s="8" t="s">
        <v>102</v>
      </c>
      <c r="IHT14" s="30">
        <v>1986</v>
      </c>
      <c r="IHU14" s="8" t="s">
        <v>102</v>
      </c>
      <c r="IIB14" s="30">
        <v>1986</v>
      </c>
      <c r="IIC14" s="8" t="s">
        <v>102</v>
      </c>
      <c r="IIJ14" s="30">
        <v>1986</v>
      </c>
      <c r="IIK14" s="8" t="s">
        <v>102</v>
      </c>
      <c r="IIR14" s="30">
        <v>1986</v>
      </c>
      <c r="IIS14" s="8" t="s">
        <v>102</v>
      </c>
      <c r="IIZ14" s="30">
        <v>1986</v>
      </c>
      <c r="IJA14" s="8" t="s">
        <v>102</v>
      </c>
      <c r="IJH14" s="30">
        <v>1986</v>
      </c>
      <c r="IJI14" s="8" t="s">
        <v>102</v>
      </c>
      <c r="IJP14" s="30">
        <v>1986</v>
      </c>
      <c r="IJQ14" s="8" t="s">
        <v>102</v>
      </c>
      <c r="IJX14" s="30">
        <v>1986</v>
      </c>
      <c r="IJY14" s="8" t="s">
        <v>102</v>
      </c>
      <c r="IKF14" s="30">
        <v>1986</v>
      </c>
      <c r="IKG14" s="8" t="s">
        <v>102</v>
      </c>
      <c r="IKN14" s="30">
        <v>1986</v>
      </c>
      <c r="IKO14" s="8" t="s">
        <v>102</v>
      </c>
      <c r="IKV14" s="30">
        <v>1986</v>
      </c>
      <c r="IKW14" s="8" t="s">
        <v>102</v>
      </c>
      <c r="ILD14" s="30">
        <v>1986</v>
      </c>
      <c r="ILE14" s="8" t="s">
        <v>102</v>
      </c>
      <c r="ILL14" s="30">
        <v>1986</v>
      </c>
      <c r="ILM14" s="8" t="s">
        <v>102</v>
      </c>
      <c r="ILT14" s="30">
        <v>1986</v>
      </c>
      <c r="ILU14" s="8" t="s">
        <v>102</v>
      </c>
      <c r="IMB14" s="30">
        <v>1986</v>
      </c>
      <c r="IMC14" s="8" t="s">
        <v>102</v>
      </c>
      <c r="IMJ14" s="30">
        <v>1986</v>
      </c>
      <c r="IMK14" s="8" t="s">
        <v>102</v>
      </c>
      <c r="IMR14" s="30">
        <v>1986</v>
      </c>
      <c r="IMS14" s="8" t="s">
        <v>102</v>
      </c>
      <c r="IMZ14" s="30">
        <v>1986</v>
      </c>
      <c r="INA14" s="8" t="s">
        <v>102</v>
      </c>
      <c r="INH14" s="30">
        <v>1986</v>
      </c>
      <c r="INI14" s="8" t="s">
        <v>102</v>
      </c>
      <c r="INP14" s="30">
        <v>1986</v>
      </c>
      <c r="INQ14" s="8" t="s">
        <v>102</v>
      </c>
      <c r="INX14" s="30">
        <v>1986</v>
      </c>
      <c r="INY14" s="8" t="s">
        <v>102</v>
      </c>
      <c r="IOF14" s="30">
        <v>1986</v>
      </c>
      <c r="IOG14" s="8" t="s">
        <v>102</v>
      </c>
      <c r="ION14" s="30">
        <v>1986</v>
      </c>
      <c r="IOO14" s="8" t="s">
        <v>102</v>
      </c>
      <c r="IOV14" s="30">
        <v>1986</v>
      </c>
      <c r="IOW14" s="8" t="s">
        <v>102</v>
      </c>
      <c r="IPD14" s="30">
        <v>1986</v>
      </c>
      <c r="IPE14" s="8" t="s">
        <v>102</v>
      </c>
      <c r="IPL14" s="30">
        <v>1986</v>
      </c>
      <c r="IPM14" s="8" t="s">
        <v>102</v>
      </c>
      <c r="IPT14" s="30">
        <v>1986</v>
      </c>
      <c r="IPU14" s="8" t="s">
        <v>102</v>
      </c>
      <c r="IQB14" s="30">
        <v>1986</v>
      </c>
      <c r="IQC14" s="8" t="s">
        <v>102</v>
      </c>
      <c r="IQJ14" s="30">
        <v>1986</v>
      </c>
      <c r="IQK14" s="8" t="s">
        <v>102</v>
      </c>
      <c r="IQR14" s="30">
        <v>1986</v>
      </c>
      <c r="IQS14" s="8" t="s">
        <v>102</v>
      </c>
      <c r="IQZ14" s="30">
        <v>1986</v>
      </c>
      <c r="IRA14" s="8" t="s">
        <v>102</v>
      </c>
      <c r="IRH14" s="30">
        <v>1986</v>
      </c>
      <c r="IRI14" s="8" t="s">
        <v>102</v>
      </c>
      <c r="IRP14" s="30">
        <v>1986</v>
      </c>
      <c r="IRQ14" s="8" t="s">
        <v>102</v>
      </c>
      <c r="IRX14" s="30">
        <v>1986</v>
      </c>
      <c r="IRY14" s="8" t="s">
        <v>102</v>
      </c>
      <c r="ISF14" s="30">
        <v>1986</v>
      </c>
      <c r="ISG14" s="8" t="s">
        <v>102</v>
      </c>
      <c r="ISN14" s="30">
        <v>1986</v>
      </c>
      <c r="ISO14" s="8" t="s">
        <v>102</v>
      </c>
      <c r="ISV14" s="30">
        <v>1986</v>
      </c>
      <c r="ISW14" s="8" t="s">
        <v>102</v>
      </c>
      <c r="ITD14" s="30">
        <v>1986</v>
      </c>
      <c r="ITE14" s="8" t="s">
        <v>102</v>
      </c>
      <c r="ITL14" s="30">
        <v>1986</v>
      </c>
      <c r="ITM14" s="8" t="s">
        <v>102</v>
      </c>
      <c r="ITT14" s="30">
        <v>1986</v>
      </c>
      <c r="ITU14" s="8" t="s">
        <v>102</v>
      </c>
      <c r="IUB14" s="30">
        <v>1986</v>
      </c>
      <c r="IUC14" s="8" t="s">
        <v>102</v>
      </c>
      <c r="IUJ14" s="30">
        <v>1986</v>
      </c>
      <c r="IUK14" s="8" t="s">
        <v>102</v>
      </c>
      <c r="IUR14" s="30">
        <v>1986</v>
      </c>
      <c r="IUS14" s="8" t="s">
        <v>102</v>
      </c>
      <c r="IUZ14" s="30">
        <v>1986</v>
      </c>
      <c r="IVA14" s="8" t="s">
        <v>102</v>
      </c>
      <c r="IVH14" s="30">
        <v>1986</v>
      </c>
      <c r="IVI14" s="8" t="s">
        <v>102</v>
      </c>
      <c r="IVP14" s="30">
        <v>1986</v>
      </c>
      <c r="IVQ14" s="8" t="s">
        <v>102</v>
      </c>
      <c r="IVX14" s="30">
        <v>1986</v>
      </c>
      <c r="IVY14" s="8" t="s">
        <v>102</v>
      </c>
      <c r="IWF14" s="30">
        <v>1986</v>
      </c>
      <c r="IWG14" s="8" t="s">
        <v>102</v>
      </c>
      <c r="IWN14" s="30">
        <v>1986</v>
      </c>
      <c r="IWO14" s="8" t="s">
        <v>102</v>
      </c>
      <c r="IWV14" s="30">
        <v>1986</v>
      </c>
      <c r="IWW14" s="8" t="s">
        <v>102</v>
      </c>
      <c r="IXD14" s="30">
        <v>1986</v>
      </c>
      <c r="IXE14" s="8" t="s">
        <v>102</v>
      </c>
      <c r="IXL14" s="30">
        <v>1986</v>
      </c>
      <c r="IXM14" s="8" t="s">
        <v>102</v>
      </c>
      <c r="IXT14" s="30">
        <v>1986</v>
      </c>
      <c r="IXU14" s="8" t="s">
        <v>102</v>
      </c>
      <c r="IYB14" s="30">
        <v>1986</v>
      </c>
      <c r="IYC14" s="8" t="s">
        <v>102</v>
      </c>
      <c r="IYJ14" s="30">
        <v>1986</v>
      </c>
      <c r="IYK14" s="8" t="s">
        <v>102</v>
      </c>
      <c r="IYR14" s="30">
        <v>1986</v>
      </c>
      <c r="IYS14" s="8" t="s">
        <v>102</v>
      </c>
      <c r="IYZ14" s="30">
        <v>1986</v>
      </c>
      <c r="IZA14" s="8" t="s">
        <v>102</v>
      </c>
      <c r="IZH14" s="30">
        <v>1986</v>
      </c>
      <c r="IZI14" s="8" t="s">
        <v>102</v>
      </c>
      <c r="IZP14" s="30">
        <v>1986</v>
      </c>
      <c r="IZQ14" s="8" t="s">
        <v>102</v>
      </c>
      <c r="IZX14" s="30">
        <v>1986</v>
      </c>
      <c r="IZY14" s="8" t="s">
        <v>102</v>
      </c>
      <c r="JAF14" s="30">
        <v>1986</v>
      </c>
      <c r="JAG14" s="8" t="s">
        <v>102</v>
      </c>
      <c r="JAN14" s="30">
        <v>1986</v>
      </c>
      <c r="JAO14" s="8" t="s">
        <v>102</v>
      </c>
      <c r="JAV14" s="30">
        <v>1986</v>
      </c>
      <c r="JAW14" s="8" t="s">
        <v>102</v>
      </c>
      <c r="JBD14" s="30">
        <v>1986</v>
      </c>
      <c r="JBE14" s="8" t="s">
        <v>102</v>
      </c>
      <c r="JBL14" s="30">
        <v>1986</v>
      </c>
      <c r="JBM14" s="8" t="s">
        <v>102</v>
      </c>
      <c r="JBT14" s="30">
        <v>1986</v>
      </c>
      <c r="JBU14" s="8" t="s">
        <v>102</v>
      </c>
      <c r="JCB14" s="30">
        <v>1986</v>
      </c>
      <c r="JCC14" s="8" t="s">
        <v>102</v>
      </c>
      <c r="JCJ14" s="30">
        <v>1986</v>
      </c>
      <c r="JCK14" s="8" t="s">
        <v>102</v>
      </c>
      <c r="JCR14" s="30">
        <v>1986</v>
      </c>
      <c r="JCS14" s="8" t="s">
        <v>102</v>
      </c>
      <c r="JCZ14" s="30">
        <v>1986</v>
      </c>
      <c r="JDA14" s="8" t="s">
        <v>102</v>
      </c>
      <c r="JDH14" s="30">
        <v>1986</v>
      </c>
      <c r="JDI14" s="8" t="s">
        <v>102</v>
      </c>
      <c r="JDP14" s="30">
        <v>1986</v>
      </c>
      <c r="JDQ14" s="8" t="s">
        <v>102</v>
      </c>
      <c r="JDX14" s="30">
        <v>1986</v>
      </c>
      <c r="JDY14" s="8" t="s">
        <v>102</v>
      </c>
      <c r="JEF14" s="30">
        <v>1986</v>
      </c>
      <c r="JEG14" s="8" t="s">
        <v>102</v>
      </c>
      <c r="JEN14" s="30">
        <v>1986</v>
      </c>
      <c r="JEO14" s="8" t="s">
        <v>102</v>
      </c>
      <c r="JEV14" s="30">
        <v>1986</v>
      </c>
      <c r="JEW14" s="8" t="s">
        <v>102</v>
      </c>
      <c r="JFD14" s="30">
        <v>1986</v>
      </c>
      <c r="JFE14" s="8" t="s">
        <v>102</v>
      </c>
      <c r="JFL14" s="30">
        <v>1986</v>
      </c>
      <c r="JFM14" s="8" t="s">
        <v>102</v>
      </c>
      <c r="JFT14" s="30">
        <v>1986</v>
      </c>
      <c r="JFU14" s="8" t="s">
        <v>102</v>
      </c>
      <c r="JGB14" s="30">
        <v>1986</v>
      </c>
      <c r="JGC14" s="8" t="s">
        <v>102</v>
      </c>
      <c r="JGJ14" s="30">
        <v>1986</v>
      </c>
      <c r="JGK14" s="8" t="s">
        <v>102</v>
      </c>
      <c r="JGR14" s="30">
        <v>1986</v>
      </c>
      <c r="JGS14" s="8" t="s">
        <v>102</v>
      </c>
      <c r="JGZ14" s="30">
        <v>1986</v>
      </c>
      <c r="JHA14" s="8" t="s">
        <v>102</v>
      </c>
      <c r="JHH14" s="30">
        <v>1986</v>
      </c>
      <c r="JHI14" s="8" t="s">
        <v>102</v>
      </c>
      <c r="JHP14" s="30">
        <v>1986</v>
      </c>
      <c r="JHQ14" s="8" t="s">
        <v>102</v>
      </c>
      <c r="JHX14" s="30">
        <v>1986</v>
      </c>
      <c r="JHY14" s="8" t="s">
        <v>102</v>
      </c>
      <c r="JIF14" s="30">
        <v>1986</v>
      </c>
      <c r="JIG14" s="8" t="s">
        <v>102</v>
      </c>
      <c r="JIN14" s="30">
        <v>1986</v>
      </c>
      <c r="JIO14" s="8" t="s">
        <v>102</v>
      </c>
      <c r="JIV14" s="30">
        <v>1986</v>
      </c>
      <c r="JIW14" s="8" t="s">
        <v>102</v>
      </c>
      <c r="JJD14" s="30">
        <v>1986</v>
      </c>
      <c r="JJE14" s="8" t="s">
        <v>102</v>
      </c>
      <c r="JJL14" s="30">
        <v>1986</v>
      </c>
      <c r="JJM14" s="8" t="s">
        <v>102</v>
      </c>
      <c r="JJT14" s="30">
        <v>1986</v>
      </c>
      <c r="JJU14" s="8" t="s">
        <v>102</v>
      </c>
      <c r="JKB14" s="30">
        <v>1986</v>
      </c>
      <c r="JKC14" s="8" t="s">
        <v>102</v>
      </c>
      <c r="JKJ14" s="30">
        <v>1986</v>
      </c>
      <c r="JKK14" s="8" t="s">
        <v>102</v>
      </c>
      <c r="JKR14" s="30">
        <v>1986</v>
      </c>
      <c r="JKS14" s="8" t="s">
        <v>102</v>
      </c>
      <c r="JKZ14" s="30">
        <v>1986</v>
      </c>
      <c r="JLA14" s="8" t="s">
        <v>102</v>
      </c>
      <c r="JLH14" s="30">
        <v>1986</v>
      </c>
      <c r="JLI14" s="8" t="s">
        <v>102</v>
      </c>
      <c r="JLP14" s="30">
        <v>1986</v>
      </c>
      <c r="JLQ14" s="8" t="s">
        <v>102</v>
      </c>
      <c r="JLX14" s="30">
        <v>1986</v>
      </c>
      <c r="JLY14" s="8" t="s">
        <v>102</v>
      </c>
      <c r="JMF14" s="30">
        <v>1986</v>
      </c>
      <c r="JMG14" s="8" t="s">
        <v>102</v>
      </c>
      <c r="JMN14" s="30">
        <v>1986</v>
      </c>
      <c r="JMO14" s="8" t="s">
        <v>102</v>
      </c>
      <c r="JMV14" s="30">
        <v>1986</v>
      </c>
      <c r="JMW14" s="8" t="s">
        <v>102</v>
      </c>
      <c r="JND14" s="30">
        <v>1986</v>
      </c>
      <c r="JNE14" s="8" t="s">
        <v>102</v>
      </c>
      <c r="JNL14" s="30">
        <v>1986</v>
      </c>
      <c r="JNM14" s="8" t="s">
        <v>102</v>
      </c>
      <c r="JNT14" s="30">
        <v>1986</v>
      </c>
      <c r="JNU14" s="8" t="s">
        <v>102</v>
      </c>
      <c r="JOB14" s="30">
        <v>1986</v>
      </c>
      <c r="JOC14" s="8" t="s">
        <v>102</v>
      </c>
      <c r="JOJ14" s="30">
        <v>1986</v>
      </c>
      <c r="JOK14" s="8" t="s">
        <v>102</v>
      </c>
      <c r="JOR14" s="30">
        <v>1986</v>
      </c>
      <c r="JOS14" s="8" t="s">
        <v>102</v>
      </c>
      <c r="JOZ14" s="30">
        <v>1986</v>
      </c>
      <c r="JPA14" s="8" t="s">
        <v>102</v>
      </c>
      <c r="JPH14" s="30">
        <v>1986</v>
      </c>
      <c r="JPI14" s="8" t="s">
        <v>102</v>
      </c>
      <c r="JPP14" s="30">
        <v>1986</v>
      </c>
      <c r="JPQ14" s="8" t="s">
        <v>102</v>
      </c>
      <c r="JPX14" s="30">
        <v>1986</v>
      </c>
      <c r="JPY14" s="8" t="s">
        <v>102</v>
      </c>
      <c r="JQF14" s="30">
        <v>1986</v>
      </c>
      <c r="JQG14" s="8" t="s">
        <v>102</v>
      </c>
      <c r="JQN14" s="30">
        <v>1986</v>
      </c>
      <c r="JQO14" s="8" t="s">
        <v>102</v>
      </c>
      <c r="JQV14" s="30">
        <v>1986</v>
      </c>
      <c r="JQW14" s="8" t="s">
        <v>102</v>
      </c>
      <c r="JRD14" s="30">
        <v>1986</v>
      </c>
      <c r="JRE14" s="8" t="s">
        <v>102</v>
      </c>
      <c r="JRL14" s="30">
        <v>1986</v>
      </c>
      <c r="JRM14" s="8" t="s">
        <v>102</v>
      </c>
      <c r="JRT14" s="30">
        <v>1986</v>
      </c>
      <c r="JRU14" s="8" t="s">
        <v>102</v>
      </c>
      <c r="JSB14" s="30">
        <v>1986</v>
      </c>
      <c r="JSC14" s="8" t="s">
        <v>102</v>
      </c>
      <c r="JSJ14" s="30">
        <v>1986</v>
      </c>
      <c r="JSK14" s="8" t="s">
        <v>102</v>
      </c>
      <c r="JSR14" s="30">
        <v>1986</v>
      </c>
      <c r="JSS14" s="8" t="s">
        <v>102</v>
      </c>
      <c r="JSZ14" s="30">
        <v>1986</v>
      </c>
      <c r="JTA14" s="8" t="s">
        <v>102</v>
      </c>
      <c r="JTH14" s="30">
        <v>1986</v>
      </c>
      <c r="JTI14" s="8" t="s">
        <v>102</v>
      </c>
      <c r="JTP14" s="30">
        <v>1986</v>
      </c>
      <c r="JTQ14" s="8" t="s">
        <v>102</v>
      </c>
      <c r="JTX14" s="30">
        <v>1986</v>
      </c>
      <c r="JTY14" s="8" t="s">
        <v>102</v>
      </c>
      <c r="JUF14" s="30">
        <v>1986</v>
      </c>
      <c r="JUG14" s="8" t="s">
        <v>102</v>
      </c>
      <c r="JUN14" s="30">
        <v>1986</v>
      </c>
      <c r="JUO14" s="8" t="s">
        <v>102</v>
      </c>
      <c r="JUV14" s="30">
        <v>1986</v>
      </c>
      <c r="JUW14" s="8" t="s">
        <v>102</v>
      </c>
      <c r="JVD14" s="30">
        <v>1986</v>
      </c>
      <c r="JVE14" s="8" t="s">
        <v>102</v>
      </c>
      <c r="JVL14" s="30">
        <v>1986</v>
      </c>
      <c r="JVM14" s="8" t="s">
        <v>102</v>
      </c>
      <c r="JVT14" s="30">
        <v>1986</v>
      </c>
      <c r="JVU14" s="8" t="s">
        <v>102</v>
      </c>
      <c r="JWB14" s="30">
        <v>1986</v>
      </c>
      <c r="JWC14" s="8" t="s">
        <v>102</v>
      </c>
      <c r="JWJ14" s="30">
        <v>1986</v>
      </c>
      <c r="JWK14" s="8" t="s">
        <v>102</v>
      </c>
      <c r="JWR14" s="30">
        <v>1986</v>
      </c>
      <c r="JWS14" s="8" t="s">
        <v>102</v>
      </c>
      <c r="JWZ14" s="30">
        <v>1986</v>
      </c>
      <c r="JXA14" s="8" t="s">
        <v>102</v>
      </c>
      <c r="JXH14" s="30">
        <v>1986</v>
      </c>
      <c r="JXI14" s="8" t="s">
        <v>102</v>
      </c>
      <c r="JXP14" s="30">
        <v>1986</v>
      </c>
      <c r="JXQ14" s="8" t="s">
        <v>102</v>
      </c>
      <c r="JXX14" s="30">
        <v>1986</v>
      </c>
      <c r="JXY14" s="8" t="s">
        <v>102</v>
      </c>
      <c r="JYF14" s="30">
        <v>1986</v>
      </c>
      <c r="JYG14" s="8" t="s">
        <v>102</v>
      </c>
      <c r="JYN14" s="30">
        <v>1986</v>
      </c>
      <c r="JYO14" s="8" t="s">
        <v>102</v>
      </c>
      <c r="JYV14" s="30">
        <v>1986</v>
      </c>
      <c r="JYW14" s="8" t="s">
        <v>102</v>
      </c>
      <c r="JZD14" s="30">
        <v>1986</v>
      </c>
      <c r="JZE14" s="8" t="s">
        <v>102</v>
      </c>
      <c r="JZL14" s="30">
        <v>1986</v>
      </c>
      <c r="JZM14" s="8" t="s">
        <v>102</v>
      </c>
      <c r="JZT14" s="30">
        <v>1986</v>
      </c>
      <c r="JZU14" s="8" t="s">
        <v>102</v>
      </c>
      <c r="KAB14" s="30">
        <v>1986</v>
      </c>
      <c r="KAC14" s="8" t="s">
        <v>102</v>
      </c>
      <c r="KAJ14" s="30">
        <v>1986</v>
      </c>
      <c r="KAK14" s="8" t="s">
        <v>102</v>
      </c>
      <c r="KAR14" s="30">
        <v>1986</v>
      </c>
      <c r="KAS14" s="8" t="s">
        <v>102</v>
      </c>
      <c r="KAZ14" s="30">
        <v>1986</v>
      </c>
      <c r="KBA14" s="8" t="s">
        <v>102</v>
      </c>
      <c r="KBH14" s="30">
        <v>1986</v>
      </c>
      <c r="KBI14" s="8" t="s">
        <v>102</v>
      </c>
      <c r="KBP14" s="30">
        <v>1986</v>
      </c>
      <c r="KBQ14" s="8" t="s">
        <v>102</v>
      </c>
      <c r="KBX14" s="30">
        <v>1986</v>
      </c>
      <c r="KBY14" s="8" t="s">
        <v>102</v>
      </c>
      <c r="KCF14" s="30">
        <v>1986</v>
      </c>
      <c r="KCG14" s="8" t="s">
        <v>102</v>
      </c>
      <c r="KCN14" s="30">
        <v>1986</v>
      </c>
      <c r="KCO14" s="8" t="s">
        <v>102</v>
      </c>
      <c r="KCV14" s="30">
        <v>1986</v>
      </c>
      <c r="KCW14" s="8" t="s">
        <v>102</v>
      </c>
      <c r="KDD14" s="30">
        <v>1986</v>
      </c>
      <c r="KDE14" s="8" t="s">
        <v>102</v>
      </c>
      <c r="KDL14" s="30">
        <v>1986</v>
      </c>
      <c r="KDM14" s="8" t="s">
        <v>102</v>
      </c>
      <c r="KDT14" s="30">
        <v>1986</v>
      </c>
      <c r="KDU14" s="8" t="s">
        <v>102</v>
      </c>
      <c r="KEB14" s="30">
        <v>1986</v>
      </c>
      <c r="KEC14" s="8" t="s">
        <v>102</v>
      </c>
      <c r="KEJ14" s="30">
        <v>1986</v>
      </c>
      <c r="KEK14" s="8" t="s">
        <v>102</v>
      </c>
      <c r="KER14" s="30">
        <v>1986</v>
      </c>
      <c r="KES14" s="8" t="s">
        <v>102</v>
      </c>
      <c r="KEZ14" s="30">
        <v>1986</v>
      </c>
      <c r="KFA14" s="8" t="s">
        <v>102</v>
      </c>
      <c r="KFH14" s="30">
        <v>1986</v>
      </c>
      <c r="KFI14" s="8" t="s">
        <v>102</v>
      </c>
      <c r="KFP14" s="30">
        <v>1986</v>
      </c>
      <c r="KFQ14" s="8" t="s">
        <v>102</v>
      </c>
      <c r="KFX14" s="30">
        <v>1986</v>
      </c>
      <c r="KFY14" s="8" t="s">
        <v>102</v>
      </c>
      <c r="KGF14" s="30">
        <v>1986</v>
      </c>
      <c r="KGG14" s="8" t="s">
        <v>102</v>
      </c>
      <c r="KGN14" s="30">
        <v>1986</v>
      </c>
      <c r="KGO14" s="8" t="s">
        <v>102</v>
      </c>
      <c r="KGV14" s="30">
        <v>1986</v>
      </c>
      <c r="KGW14" s="8" t="s">
        <v>102</v>
      </c>
      <c r="KHD14" s="30">
        <v>1986</v>
      </c>
      <c r="KHE14" s="8" t="s">
        <v>102</v>
      </c>
      <c r="KHL14" s="30">
        <v>1986</v>
      </c>
      <c r="KHM14" s="8" t="s">
        <v>102</v>
      </c>
      <c r="KHT14" s="30">
        <v>1986</v>
      </c>
      <c r="KHU14" s="8" t="s">
        <v>102</v>
      </c>
      <c r="KIB14" s="30">
        <v>1986</v>
      </c>
      <c r="KIC14" s="8" t="s">
        <v>102</v>
      </c>
      <c r="KIJ14" s="30">
        <v>1986</v>
      </c>
      <c r="KIK14" s="8" t="s">
        <v>102</v>
      </c>
      <c r="KIR14" s="30">
        <v>1986</v>
      </c>
      <c r="KIS14" s="8" t="s">
        <v>102</v>
      </c>
      <c r="KIZ14" s="30">
        <v>1986</v>
      </c>
      <c r="KJA14" s="8" t="s">
        <v>102</v>
      </c>
      <c r="KJH14" s="30">
        <v>1986</v>
      </c>
      <c r="KJI14" s="8" t="s">
        <v>102</v>
      </c>
      <c r="KJP14" s="30">
        <v>1986</v>
      </c>
      <c r="KJQ14" s="8" t="s">
        <v>102</v>
      </c>
      <c r="KJX14" s="30">
        <v>1986</v>
      </c>
      <c r="KJY14" s="8" t="s">
        <v>102</v>
      </c>
      <c r="KKF14" s="30">
        <v>1986</v>
      </c>
      <c r="KKG14" s="8" t="s">
        <v>102</v>
      </c>
      <c r="KKN14" s="30">
        <v>1986</v>
      </c>
      <c r="KKO14" s="8" t="s">
        <v>102</v>
      </c>
      <c r="KKV14" s="30">
        <v>1986</v>
      </c>
      <c r="KKW14" s="8" t="s">
        <v>102</v>
      </c>
      <c r="KLD14" s="30">
        <v>1986</v>
      </c>
      <c r="KLE14" s="8" t="s">
        <v>102</v>
      </c>
      <c r="KLL14" s="30">
        <v>1986</v>
      </c>
      <c r="KLM14" s="8" t="s">
        <v>102</v>
      </c>
      <c r="KLT14" s="30">
        <v>1986</v>
      </c>
      <c r="KLU14" s="8" t="s">
        <v>102</v>
      </c>
      <c r="KMB14" s="30">
        <v>1986</v>
      </c>
      <c r="KMC14" s="8" t="s">
        <v>102</v>
      </c>
      <c r="KMJ14" s="30">
        <v>1986</v>
      </c>
      <c r="KMK14" s="8" t="s">
        <v>102</v>
      </c>
      <c r="KMR14" s="30">
        <v>1986</v>
      </c>
      <c r="KMS14" s="8" t="s">
        <v>102</v>
      </c>
      <c r="KMZ14" s="30">
        <v>1986</v>
      </c>
      <c r="KNA14" s="8" t="s">
        <v>102</v>
      </c>
      <c r="KNH14" s="30">
        <v>1986</v>
      </c>
      <c r="KNI14" s="8" t="s">
        <v>102</v>
      </c>
      <c r="KNP14" s="30">
        <v>1986</v>
      </c>
      <c r="KNQ14" s="8" t="s">
        <v>102</v>
      </c>
      <c r="KNX14" s="30">
        <v>1986</v>
      </c>
      <c r="KNY14" s="8" t="s">
        <v>102</v>
      </c>
      <c r="KOF14" s="30">
        <v>1986</v>
      </c>
      <c r="KOG14" s="8" t="s">
        <v>102</v>
      </c>
      <c r="KON14" s="30">
        <v>1986</v>
      </c>
      <c r="KOO14" s="8" t="s">
        <v>102</v>
      </c>
      <c r="KOV14" s="30">
        <v>1986</v>
      </c>
      <c r="KOW14" s="8" t="s">
        <v>102</v>
      </c>
      <c r="KPD14" s="30">
        <v>1986</v>
      </c>
      <c r="KPE14" s="8" t="s">
        <v>102</v>
      </c>
      <c r="KPL14" s="30">
        <v>1986</v>
      </c>
      <c r="KPM14" s="8" t="s">
        <v>102</v>
      </c>
      <c r="KPT14" s="30">
        <v>1986</v>
      </c>
      <c r="KPU14" s="8" t="s">
        <v>102</v>
      </c>
      <c r="KQB14" s="30">
        <v>1986</v>
      </c>
      <c r="KQC14" s="8" t="s">
        <v>102</v>
      </c>
      <c r="KQJ14" s="30">
        <v>1986</v>
      </c>
      <c r="KQK14" s="8" t="s">
        <v>102</v>
      </c>
      <c r="KQR14" s="30">
        <v>1986</v>
      </c>
      <c r="KQS14" s="8" t="s">
        <v>102</v>
      </c>
      <c r="KQZ14" s="30">
        <v>1986</v>
      </c>
      <c r="KRA14" s="8" t="s">
        <v>102</v>
      </c>
      <c r="KRH14" s="30">
        <v>1986</v>
      </c>
      <c r="KRI14" s="8" t="s">
        <v>102</v>
      </c>
      <c r="KRP14" s="30">
        <v>1986</v>
      </c>
      <c r="KRQ14" s="8" t="s">
        <v>102</v>
      </c>
      <c r="KRX14" s="30">
        <v>1986</v>
      </c>
      <c r="KRY14" s="8" t="s">
        <v>102</v>
      </c>
      <c r="KSF14" s="30">
        <v>1986</v>
      </c>
      <c r="KSG14" s="8" t="s">
        <v>102</v>
      </c>
      <c r="KSN14" s="30">
        <v>1986</v>
      </c>
      <c r="KSO14" s="8" t="s">
        <v>102</v>
      </c>
      <c r="KSV14" s="30">
        <v>1986</v>
      </c>
      <c r="KSW14" s="8" t="s">
        <v>102</v>
      </c>
      <c r="KTD14" s="30">
        <v>1986</v>
      </c>
      <c r="KTE14" s="8" t="s">
        <v>102</v>
      </c>
      <c r="KTL14" s="30">
        <v>1986</v>
      </c>
      <c r="KTM14" s="8" t="s">
        <v>102</v>
      </c>
      <c r="KTT14" s="30">
        <v>1986</v>
      </c>
      <c r="KTU14" s="8" t="s">
        <v>102</v>
      </c>
      <c r="KUB14" s="30">
        <v>1986</v>
      </c>
      <c r="KUC14" s="8" t="s">
        <v>102</v>
      </c>
      <c r="KUJ14" s="30">
        <v>1986</v>
      </c>
      <c r="KUK14" s="8" t="s">
        <v>102</v>
      </c>
      <c r="KUR14" s="30">
        <v>1986</v>
      </c>
      <c r="KUS14" s="8" t="s">
        <v>102</v>
      </c>
      <c r="KUZ14" s="30">
        <v>1986</v>
      </c>
      <c r="KVA14" s="8" t="s">
        <v>102</v>
      </c>
      <c r="KVH14" s="30">
        <v>1986</v>
      </c>
      <c r="KVI14" s="8" t="s">
        <v>102</v>
      </c>
      <c r="KVP14" s="30">
        <v>1986</v>
      </c>
      <c r="KVQ14" s="8" t="s">
        <v>102</v>
      </c>
      <c r="KVX14" s="30">
        <v>1986</v>
      </c>
      <c r="KVY14" s="8" t="s">
        <v>102</v>
      </c>
      <c r="KWF14" s="30">
        <v>1986</v>
      </c>
      <c r="KWG14" s="8" t="s">
        <v>102</v>
      </c>
      <c r="KWN14" s="30">
        <v>1986</v>
      </c>
      <c r="KWO14" s="8" t="s">
        <v>102</v>
      </c>
      <c r="KWV14" s="30">
        <v>1986</v>
      </c>
      <c r="KWW14" s="8" t="s">
        <v>102</v>
      </c>
      <c r="KXD14" s="30">
        <v>1986</v>
      </c>
      <c r="KXE14" s="8" t="s">
        <v>102</v>
      </c>
      <c r="KXL14" s="30">
        <v>1986</v>
      </c>
      <c r="KXM14" s="8" t="s">
        <v>102</v>
      </c>
      <c r="KXT14" s="30">
        <v>1986</v>
      </c>
      <c r="KXU14" s="8" t="s">
        <v>102</v>
      </c>
      <c r="KYB14" s="30">
        <v>1986</v>
      </c>
      <c r="KYC14" s="8" t="s">
        <v>102</v>
      </c>
      <c r="KYJ14" s="30">
        <v>1986</v>
      </c>
      <c r="KYK14" s="8" t="s">
        <v>102</v>
      </c>
      <c r="KYR14" s="30">
        <v>1986</v>
      </c>
      <c r="KYS14" s="8" t="s">
        <v>102</v>
      </c>
      <c r="KYZ14" s="30">
        <v>1986</v>
      </c>
      <c r="KZA14" s="8" t="s">
        <v>102</v>
      </c>
      <c r="KZH14" s="30">
        <v>1986</v>
      </c>
      <c r="KZI14" s="8" t="s">
        <v>102</v>
      </c>
      <c r="KZP14" s="30">
        <v>1986</v>
      </c>
      <c r="KZQ14" s="8" t="s">
        <v>102</v>
      </c>
      <c r="KZX14" s="30">
        <v>1986</v>
      </c>
      <c r="KZY14" s="8" t="s">
        <v>102</v>
      </c>
      <c r="LAF14" s="30">
        <v>1986</v>
      </c>
      <c r="LAG14" s="8" t="s">
        <v>102</v>
      </c>
      <c r="LAN14" s="30">
        <v>1986</v>
      </c>
      <c r="LAO14" s="8" t="s">
        <v>102</v>
      </c>
      <c r="LAV14" s="30">
        <v>1986</v>
      </c>
      <c r="LAW14" s="8" t="s">
        <v>102</v>
      </c>
      <c r="LBD14" s="30">
        <v>1986</v>
      </c>
      <c r="LBE14" s="8" t="s">
        <v>102</v>
      </c>
      <c r="LBL14" s="30">
        <v>1986</v>
      </c>
      <c r="LBM14" s="8" t="s">
        <v>102</v>
      </c>
      <c r="LBT14" s="30">
        <v>1986</v>
      </c>
      <c r="LBU14" s="8" t="s">
        <v>102</v>
      </c>
      <c r="LCB14" s="30">
        <v>1986</v>
      </c>
      <c r="LCC14" s="8" t="s">
        <v>102</v>
      </c>
      <c r="LCJ14" s="30">
        <v>1986</v>
      </c>
      <c r="LCK14" s="8" t="s">
        <v>102</v>
      </c>
      <c r="LCR14" s="30">
        <v>1986</v>
      </c>
      <c r="LCS14" s="8" t="s">
        <v>102</v>
      </c>
      <c r="LCZ14" s="30">
        <v>1986</v>
      </c>
      <c r="LDA14" s="8" t="s">
        <v>102</v>
      </c>
      <c r="LDH14" s="30">
        <v>1986</v>
      </c>
      <c r="LDI14" s="8" t="s">
        <v>102</v>
      </c>
      <c r="LDP14" s="30">
        <v>1986</v>
      </c>
      <c r="LDQ14" s="8" t="s">
        <v>102</v>
      </c>
      <c r="LDX14" s="30">
        <v>1986</v>
      </c>
      <c r="LDY14" s="8" t="s">
        <v>102</v>
      </c>
      <c r="LEF14" s="30">
        <v>1986</v>
      </c>
      <c r="LEG14" s="8" t="s">
        <v>102</v>
      </c>
      <c r="LEN14" s="30">
        <v>1986</v>
      </c>
      <c r="LEO14" s="8" t="s">
        <v>102</v>
      </c>
      <c r="LEV14" s="30">
        <v>1986</v>
      </c>
      <c r="LEW14" s="8" t="s">
        <v>102</v>
      </c>
      <c r="LFD14" s="30">
        <v>1986</v>
      </c>
      <c r="LFE14" s="8" t="s">
        <v>102</v>
      </c>
      <c r="LFL14" s="30">
        <v>1986</v>
      </c>
      <c r="LFM14" s="8" t="s">
        <v>102</v>
      </c>
      <c r="LFT14" s="30">
        <v>1986</v>
      </c>
      <c r="LFU14" s="8" t="s">
        <v>102</v>
      </c>
      <c r="LGB14" s="30">
        <v>1986</v>
      </c>
      <c r="LGC14" s="8" t="s">
        <v>102</v>
      </c>
      <c r="LGJ14" s="30">
        <v>1986</v>
      </c>
      <c r="LGK14" s="8" t="s">
        <v>102</v>
      </c>
      <c r="LGR14" s="30">
        <v>1986</v>
      </c>
      <c r="LGS14" s="8" t="s">
        <v>102</v>
      </c>
      <c r="LGZ14" s="30">
        <v>1986</v>
      </c>
      <c r="LHA14" s="8" t="s">
        <v>102</v>
      </c>
      <c r="LHH14" s="30">
        <v>1986</v>
      </c>
      <c r="LHI14" s="8" t="s">
        <v>102</v>
      </c>
      <c r="LHP14" s="30">
        <v>1986</v>
      </c>
      <c r="LHQ14" s="8" t="s">
        <v>102</v>
      </c>
      <c r="LHX14" s="30">
        <v>1986</v>
      </c>
      <c r="LHY14" s="8" t="s">
        <v>102</v>
      </c>
      <c r="LIF14" s="30">
        <v>1986</v>
      </c>
      <c r="LIG14" s="8" t="s">
        <v>102</v>
      </c>
      <c r="LIN14" s="30">
        <v>1986</v>
      </c>
      <c r="LIO14" s="8" t="s">
        <v>102</v>
      </c>
      <c r="LIV14" s="30">
        <v>1986</v>
      </c>
      <c r="LIW14" s="8" t="s">
        <v>102</v>
      </c>
      <c r="LJD14" s="30">
        <v>1986</v>
      </c>
      <c r="LJE14" s="8" t="s">
        <v>102</v>
      </c>
      <c r="LJL14" s="30">
        <v>1986</v>
      </c>
      <c r="LJM14" s="8" t="s">
        <v>102</v>
      </c>
      <c r="LJT14" s="30">
        <v>1986</v>
      </c>
      <c r="LJU14" s="8" t="s">
        <v>102</v>
      </c>
      <c r="LKB14" s="30">
        <v>1986</v>
      </c>
      <c r="LKC14" s="8" t="s">
        <v>102</v>
      </c>
      <c r="LKJ14" s="30">
        <v>1986</v>
      </c>
      <c r="LKK14" s="8" t="s">
        <v>102</v>
      </c>
      <c r="LKR14" s="30">
        <v>1986</v>
      </c>
      <c r="LKS14" s="8" t="s">
        <v>102</v>
      </c>
      <c r="LKZ14" s="30">
        <v>1986</v>
      </c>
      <c r="LLA14" s="8" t="s">
        <v>102</v>
      </c>
      <c r="LLH14" s="30">
        <v>1986</v>
      </c>
      <c r="LLI14" s="8" t="s">
        <v>102</v>
      </c>
      <c r="LLP14" s="30">
        <v>1986</v>
      </c>
      <c r="LLQ14" s="8" t="s">
        <v>102</v>
      </c>
      <c r="LLX14" s="30">
        <v>1986</v>
      </c>
      <c r="LLY14" s="8" t="s">
        <v>102</v>
      </c>
      <c r="LMF14" s="30">
        <v>1986</v>
      </c>
      <c r="LMG14" s="8" t="s">
        <v>102</v>
      </c>
      <c r="LMN14" s="30">
        <v>1986</v>
      </c>
      <c r="LMO14" s="8" t="s">
        <v>102</v>
      </c>
      <c r="LMV14" s="30">
        <v>1986</v>
      </c>
      <c r="LMW14" s="8" t="s">
        <v>102</v>
      </c>
      <c r="LND14" s="30">
        <v>1986</v>
      </c>
      <c r="LNE14" s="8" t="s">
        <v>102</v>
      </c>
      <c r="LNL14" s="30">
        <v>1986</v>
      </c>
      <c r="LNM14" s="8" t="s">
        <v>102</v>
      </c>
      <c r="LNT14" s="30">
        <v>1986</v>
      </c>
      <c r="LNU14" s="8" t="s">
        <v>102</v>
      </c>
      <c r="LOB14" s="30">
        <v>1986</v>
      </c>
      <c r="LOC14" s="8" t="s">
        <v>102</v>
      </c>
      <c r="LOJ14" s="30">
        <v>1986</v>
      </c>
      <c r="LOK14" s="8" t="s">
        <v>102</v>
      </c>
      <c r="LOR14" s="30">
        <v>1986</v>
      </c>
      <c r="LOS14" s="8" t="s">
        <v>102</v>
      </c>
      <c r="LOZ14" s="30">
        <v>1986</v>
      </c>
      <c r="LPA14" s="8" t="s">
        <v>102</v>
      </c>
      <c r="LPH14" s="30">
        <v>1986</v>
      </c>
      <c r="LPI14" s="8" t="s">
        <v>102</v>
      </c>
      <c r="LPP14" s="30">
        <v>1986</v>
      </c>
      <c r="LPQ14" s="8" t="s">
        <v>102</v>
      </c>
      <c r="LPX14" s="30">
        <v>1986</v>
      </c>
      <c r="LPY14" s="8" t="s">
        <v>102</v>
      </c>
      <c r="LQF14" s="30">
        <v>1986</v>
      </c>
      <c r="LQG14" s="8" t="s">
        <v>102</v>
      </c>
      <c r="LQN14" s="30">
        <v>1986</v>
      </c>
      <c r="LQO14" s="8" t="s">
        <v>102</v>
      </c>
      <c r="LQV14" s="30">
        <v>1986</v>
      </c>
      <c r="LQW14" s="8" t="s">
        <v>102</v>
      </c>
      <c r="LRD14" s="30">
        <v>1986</v>
      </c>
      <c r="LRE14" s="8" t="s">
        <v>102</v>
      </c>
      <c r="LRL14" s="30">
        <v>1986</v>
      </c>
      <c r="LRM14" s="8" t="s">
        <v>102</v>
      </c>
      <c r="LRT14" s="30">
        <v>1986</v>
      </c>
      <c r="LRU14" s="8" t="s">
        <v>102</v>
      </c>
      <c r="LSB14" s="30">
        <v>1986</v>
      </c>
      <c r="LSC14" s="8" t="s">
        <v>102</v>
      </c>
      <c r="LSJ14" s="30">
        <v>1986</v>
      </c>
      <c r="LSK14" s="8" t="s">
        <v>102</v>
      </c>
      <c r="LSR14" s="30">
        <v>1986</v>
      </c>
      <c r="LSS14" s="8" t="s">
        <v>102</v>
      </c>
      <c r="LSZ14" s="30">
        <v>1986</v>
      </c>
      <c r="LTA14" s="8" t="s">
        <v>102</v>
      </c>
      <c r="LTH14" s="30">
        <v>1986</v>
      </c>
      <c r="LTI14" s="8" t="s">
        <v>102</v>
      </c>
      <c r="LTP14" s="30">
        <v>1986</v>
      </c>
      <c r="LTQ14" s="8" t="s">
        <v>102</v>
      </c>
      <c r="LTX14" s="30">
        <v>1986</v>
      </c>
      <c r="LTY14" s="8" t="s">
        <v>102</v>
      </c>
      <c r="LUF14" s="30">
        <v>1986</v>
      </c>
      <c r="LUG14" s="8" t="s">
        <v>102</v>
      </c>
      <c r="LUN14" s="30">
        <v>1986</v>
      </c>
      <c r="LUO14" s="8" t="s">
        <v>102</v>
      </c>
      <c r="LUV14" s="30">
        <v>1986</v>
      </c>
      <c r="LUW14" s="8" t="s">
        <v>102</v>
      </c>
      <c r="LVD14" s="30">
        <v>1986</v>
      </c>
      <c r="LVE14" s="8" t="s">
        <v>102</v>
      </c>
      <c r="LVL14" s="30">
        <v>1986</v>
      </c>
      <c r="LVM14" s="8" t="s">
        <v>102</v>
      </c>
      <c r="LVT14" s="30">
        <v>1986</v>
      </c>
      <c r="LVU14" s="8" t="s">
        <v>102</v>
      </c>
      <c r="LWB14" s="30">
        <v>1986</v>
      </c>
      <c r="LWC14" s="8" t="s">
        <v>102</v>
      </c>
      <c r="LWJ14" s="30">
        <v>1986</v>
      </c>
      <c r="LWK14" s="8" t="s">
        <v>102</v>
      </c>
      <c r="LWR14" s="30">
        <v>1986</v>
      </c>
      <c r="LWS14" s="8" t="s">
        <v>102</v>
      </c>
      <c r="LWZ14" s="30">
        <v>1986</v>
      </c>
      <c r="LXA14" s="8" t="s">
        <v>102</v>
      </c>
      <c r="LXH14" s="30">
        <v>1986</v>
      </c>
      <c r="LXI14" s="8" t="s">
        <v>102</v>
      </c>
      <c r="LXP14" s="30">
        <v>1986</v>
      </c>
      <c r="LXQ14" s="8" t="s">
        <v>102</v>
      </c>
      <c r="LXX14" s="30">
        <v>1986</v>
      </c>
      <c r="LXY14" s="8" t="s">
        <v>102</v>
      </c>
      <c r="LYF14" s="30">
        <v>1986</v>
      </c>
      <c r="LYG14" s="8" t="s">
        <v>102</v>
      </c>
      <c r="LYN14" s="30">
        <v>1986</v>
      </c>
      <c r="LYO14" s="8" t="s">
        <v>102</v>
      </c>
      <c r="LYV14" s="30">
        <v>1986</v>
      </c>
      <c r="LYW14" s="8" t="s">
        <v>102</v>
      </c>
      <c r="LZD14" s="30">
        <v>1986</v>
      </c>
      <c r="LZE14" s="8" t="s">
        <v>102</v>
      </c>
      <c r="LZL14" s="30">
        <v>1986</v>
      </c>
      <c r="LZM14" s="8" t="s">
        <v>102</v>
      </c>
      <c r="LZT14" s="30">
        <v>1986</v>
      </c>
      <c r="LZU14" s="8" t="s">
        <v>102</v>
      </c>
      <c r="MAB14" s="30">
        <v>1986</v>
      </c>
      <c r="MAC14" s="8" t="s">
        <v>102</v>
      </c>
      <c r="MAJ14" s="30">
        <v>1986</v>
      </c>
      <c r="MAK14" s="8" t="s">
        <v>102</v>
      </c>
      <c r="MAR14" s="30">
        <v>1986</v>
      </c>
      <c r="MAS14" s="8" t="s">
        <v>102</v>
      </c>
      <c r="MAZ14" s="30">
        <v>1986</v>
      </c>
      <c r="MBA14" s="8" t="s">
        <v>102</v>
      </c>
      <c r="MBH14" s="30">
        <v>1986</v>
      </c>
      <c r="MBI14" s="8" t="s">
        <v>102</v>
      </c>
      <c r="MBP14" s="30">
        <v>1986</v>
      </c>
      <c r="MBQ14" s="8" t="s">
        <v>102</v>
      </c>
      <c r="MBX14" s="30">
        <v>1986</v>
      </c>
      <c r="MBY14" s="8" t="s">
        <v>102</v>
      </c>
      <c r="MCF14" s="30">
        <v>1986</v>
      </c>
      <c r="MCG14" s="8" t="s">
        <v>102</v>
      </c>
      <c r="MCN14" s="30">
        <v>1986</v>
      </c>
      <c r="MCO14" s="8" t="s">
        <v>102</v>
      </c>
      <c r="MCV14" s="30">
        <v>1986</v>
      </c>
      <c r="MCW14" s="8" t="s">
        <v>102</v>
      </c>
      <c r="MDD14" s="30">
        <v>1986</v>
      </c>
      <c r="MDE14" s="8" t="s">
        <v>102</v>
      </c>
      <c r="MDL14" s="30">
        <v>1986</v>
      </c>
      <c r="MDM14" s="8" t="s">
        <v>102</v>
      </c>
      <c r="MDT14" s="30">
        <v>1986</v>
      </c>
      <c r="MDU14" s="8" t="s">
        <v>102</v>
      </c>
      <c r="MEB14" s="30">
        <v>1986</v>
      </c>
      <c r="MEC14" s="8" t="s">
        <v>102</v>
      </c>
      <c r="MEJ14" s="30">
        <v>1986</v>
      </c>
      <c r="MEK14" s="8" t="s">
        <v>102</v>
      </c>
      <c r="MER14" s="30">
        <v>1986</v>
      </c>
      <c r="MES14" s="8" t="s">
        <v>102</v>
      </c>
      <c r="MEZ14" s="30">
        <v>1986</v>
      </c>
      <c r="MFA14" s="8" t="s">
        <v>102</v>
      </c>
      <c r="MFH14" s="30">
        <v>1986</v>
      </c>
      <c r="MFI14" s="8" t="s">
        <v>102</v>
      </c>
      <c r="MFP14" s="30">
        <v>1986</v>
      </c>
      <c r="MFQ14" s="8" t="s">
        <v>102</v>
      </c>
      <c r="MFX14" s="30">
        <v>1986</v>
      </c>
      <c r="MFY14" s="8" t="s">
        <v>102</v>
      </c>
      <c r="MGF14" s="30">
        <v>1986</v>
      </c>
      <c r="MGG14" s="8" t="s">
        <v>102</v>
      </c>
      <c r="MGN14" s="30">
        <v>1986</v>
      </c>
      <c r="MGO14" s="8" t="s">
        <v>102</v>
      </c>
      <c r="MGV14" s="30">
        <v>1986</v>
      </c>
      <c r="MGW14" s="8" t="s">
        <v>102</v>
      </c>
      <c r="MHD14" s="30">
        <v>1986</v>
      </c>
      <c r="MHE14" s="8" t="s">
        <v>102</v>
      </c>
      <c r="MHL14" s="30">
        <v>1986</v>
      </c>
      <c r="MHM14" s="8" t="s">
        <v>102</v>
      </c>
      <c r="MHT14" s="30">
        <v>1986</v>
      </c>
      <c r="MHU14" s="8" t="s">
        <v>102</v>
      </c>
      <c r="MIB14" s="30">
        <v>1986</v>
      </c>
      <c r="MIC14" s="8" t="s">
        <v>102</v>
      </c>
      <c r="MIJ14" s="30">
        <v>1986</v>
      </c>
      <c r="MIK14" s="8" t="s">
        <v>102</v>
      </c>
      <c r="MIR14" s="30">
        <v>1986</v>
      </c>
      <c r="MIS14" s="8" t="s">
        <v>102</v>
      </c>
      <c r="MIZ14" s="30">
        <v>1986</v>
      </c>
      <c r="MJA14" s="8" t="s">
        <v>102</v>
      </c>
      <c r="MJH14" s="30">
        <v>1986</v>
      </c>
      <c r="MJI14" s="8" t="s">
        <v>102</v>
      </c>
      <c r="MJP14" s="30">
        <v>1986</v>
      </c>
      <c r="MJQ14" s="8" t="s">
        <v>102</v>
      </c>
      <c r="MJX14" s="30">
        <v>1986</v>
      </c>
      <c r="MJY14" s="8" t="s">
        <v>102</v>
      </c>
      <c r="MKF14" s="30">
        <v>1986</v>
      </c>
      <c r="MKG14" s="8" t="s">
        <v>102</v>
      </c>
      <c r="MKN14" s="30">
        <v>1986</v>
      </c>
      <c r="MKO14" s="8" t="s">
        <v>102</v>
      </c>
      <c r="MKV14" s="30">
        <v>1986</v>
      </c>
      <c r="MKW14" s="8" t="s">
        <v>102</v>
      </c>
      <c r="MLD14" s="30">
        <v>1986</v>
      </c>
      <c r="MLE14" s="8" t="s">
        <v>102</v>
      </c>
      <c r="MLL14" s="30">
        <v>1986</v>
      </c>
      <c r="MLM14" s="8" t="s">
        <v>102</v>
      </c>
      <c r="MLT14" s="30">
        <v>1986</v>
      </c>
      <c r="MLU14" s="8" t="s">
        <v>102</v>
      </c>
      <c r="MMB14" s="30">
        <v>1986</v>
      </c>
      <c r="MMC14" s="8" t="s">
        <v>102</v>
      </c>
      <c r="MMJ14" s="30">
        <v>1986</v>
      </c>
      <c r="MMK14" s="8" t="s">
        <v>102</v>
      </c>
      <c r="MMR14" s="30">
        <v>1986</v>
      </c>
      <c r="MMS14" s="8" t="s">
        <v>102</v>
      </c>
      <c r="MMZ14" s="30">
        <v>1986</v>
      </c>
      <c r="MNA14" s="8" t="s">
        <v>102</v>
      </c>
      <c r="MNH14" s="30">
        <v>1986</v>
      </c>
      <c r="MNI14" s="8" t="s">
        <v>102</v>
      </c>
      <c r="MNP14" s="30">
        <v>1986</v>
      </c>
      <c r="MNQ14" s="8" t="s">
        <v>102</v>
      </c>
      <c r="MNX14" s="30">
        <v>1986</v>
      </c>
      <c r="MNY14" s="8" t="s">
        <v>102</v>
      </c>
      <c r="MOF14" s="30">
        <v>1986</v>
      </c>
      <c r="MOG14" s="8" t="s">
        <v>102</v>
      </c>
      <c r="MON14" s="30">
        <v>1986</v>
      </c>
      <c r="MOO14" s="8" t="s">
        <v>102</v>
      </c>
      <c r="MOV14" s="30">
        <v>1986</v>
      </c>
      <c r="MOW14" s="8" t="s">
        <v>102</v>
      </c>
      <c r="MPD14" s="30">
        <v>1986</v>
      </c>
      <c r="MPE14" s="8" t="s">
        <v>102</v>
      </c>
      <c r="MPL14" s="30">
        <v>1986</v>
      </c>
      <c r="MPM14" s="8" t="s">
        <v>102</v>
      </c>
      <c r="MPT14" s="30">
        <v>1986</v>
      </c>
      <c r="MPU14" s="8" t="s">
        <v>102</v>
      </c>
      <c r="MQB14" s="30">
        <v>1986</v>
      </c>
      <c r="MQC14" s="8" t="s">
        <v>102</v>
      </c>
      <c r="MQJ14" s="30">
        <v>1986</v>
      </c>
      <c r="MQK14" s="8" t="s">
        <v>102</v>
      </c>
      <c r="MQR14" s="30">
        <v>1986</v>
      </c>
      <c r="MQS14" s="8" t="s">
        <v>102</v>
      </c>
      <c r="MQZ14" s="30">
        <v>1986</v>
      </c>
      <c r="MRA14" s="8" t="s">
        <v>102</v>
      </c>
      <c r="MRH14" s="30">
        <v>1986</v>
      </c>
      <c r="MRI14" s="8" t="s">
        <v>102</v>
      </c>
      <c r="MRP14" s="30">
        <v>1986</v>
      </c>
      <c r="MRQ14" s="8" t="s">
        <v>102</v>
      </c>
      <c r="MRX14" s="30">
        <v>1986</v>
      </c>
      <c r="MRY14" s="8" t="s">
        <v>102</v>
      </c>
      <c r="MSF14" s="30">
        <v>1986</v>
      </c>
      <c r="MSG14" s="8" t="s">
        <v>102</v>
      </c>
      <c r="MSN14" s="30">
        <v>1986</v>
      </c>
      <c r="MSO14" s="8" t="s">
        <v>102</v>
      </c>
      <c r="MSV14" s="30">
        <v>1986</v>
      </c>
      <c r="MSW14" s="8" t="s">
        <v>102</v>
      </c>
      <c r="MTD14" s="30">
        <v>1986</v>
      </c>
      <c r="MTE14" s="8" t="s">
        <v>102</v>
      </c>
      <c r="MTL14" s="30">
        <v>1986</v>
      </c>
      <c r="MTM14" s="8" t="s">
        <v>102</v>
      </c>
      <c r="MTT14" s="30">
        <v>1986</v>
      </c>
      <c r="MTU14" s="8" t="s">
        <v>102</v>
      </c>
      <c r="MUB14" s="30">
        <v>1986</v>
      </c>
      <c r="MUC14" s="8" t="s">
        <v>102</v>
      </c>
      <c r="MUJ14" s="30">
        <v>1986</v>
      </c>
      <c r="MUK14" s="8" t="s">
        <v>102</v>
      </c>
      <c r="MUR14" s="30">
        <v>1986</v>
      </c>
      <c r="MUS14" s="8" t="s">
        <v>102</v>
      </c>
      <c r="MUZ14" s="30">
        <v>1986</v>
      </c>
      <c r="MVA14" s="8" t="s">
        <v>102</v>
      </c>
      <c r="MVH14" s="30">
        <v>1986</v>
      </c>
      <c r="MVI14" s="8" t="s">
        <v>102</v>
      </c>
      <c r="MVP14" s="30">
        <v>1986</v>
      </c>
      <c r="MVQ14" s="8" t="s">
        <v>102</v>
      </c>
      <c r="MVX14" s="30">
        <v>1986</v>
      </c>
      <c r="MVY14" s="8" t="s">
        <v>102</v>
      </c>
      <c r="MWF14" s="30">
        <v>1986</v>
      </c>
      <c r="MWG14" s="8" t="s">
        <v>102</v>
      </c>
      <c r="MWN14" s="30">
        <v>1986</v>
      </c>
      <c r="MWO14" s="8" t="s">
        <v>102</v>
      </c>
      <c r="MWV14" s="30">
        <v>1986</v>
      </c>
      <c r="MWW14" s="8" t="s">
        <v>102</v>
      </c>
      <c r="MXD14" s="30">
        <v>1986</v>
      </c>
      <c r="MXE14" s="8" t="s">
        <v>102</v>
      </c>
      <c r="MXL14" s="30">
        <v>1986</v>
      </c>
      <c r="MXM14" s="8" t="s">
        <v>102</v>
      </c>
      <c r="MXT14" s="30">
        <v>1986</v>
      </c>
      <c r="MXU14" s="8" t="s">
        <v>102</v>
      </c>
      <c r="MYB14" s="30">
        <v>1986</v>
      </c>
      <c r="MYC14" s="8" t="s">
        <v>102</v>
      </c>
      <c r="MYJ14" s="30">
        <v>1986</v>
      </c>
      <c r="MYK14" s="8" t="s">
        <v>102</v>
      </c>
      <c r="MYR14" s="30">
        <v>1986</v>
      </c>
      <c r="MYS14" s="8" t="s">
        <v>102</v>
      </c>
      <c r="MYZ14" s="30">
        <v>1986</v>
      </c>
      <c r="MZA14" s="8" t="s">
        <v>102</v>
      </c>
      <c r="MZH14" s="30">
        <v>1986</v>
      </c>
      <c r="MZI14" s="8" t="s">
        <v>102</v>
      </c>
      <c r="MZP14" s="30">
        <v>1986</v>
      </c>
      <c r="MZQ14" s="8" t="s">
        <v>102</v>
      </c>
      <c r="MZX14" s="30">
        <v>1986</v>
      </c>
      <c r="MZY14" s="8" t="s">
        <v>102</v>
      </c>
      <c r="NAF14" s="30">
        <v>1986</v>
      </c>
      <c r="NAG14" s="8" t="s">
        <v>102</v>
      </c>
      <c r="NAN14" s="30">
        <v>1986</v>
      </c>
      <c r="NAO14" s="8" t="s">
        <v>102</v>
      </c>
      <c r="NAV14" s="30">
        <v>1986</v>
      </c>
      <c r="NAW14" s="8" t="s">
        <v>102</v>
      </c>
      <c r="NBD14" s="30">
        <v>1986</v>
      </c>
      <c r="NBE14" s="8" t="s">
        <v>102</v>
      </c>
      <c r="NBL14" s="30">
        <v>1986</v>
      </c>
      <c r="NBM14" s="8" t="s">
        <v>102</v>
      </c>
      <c r="NBT14" s="30">
        <v>1986</v>
      </c>
      <c r="NBU14" s="8" t="s">
        <v>102</v>
      </c>
      <c r="NCB14" s="30">
        <v>1986</v>
      </c>
      <c r="NCC14" s="8" t="s">
        <v>102</v>
      </c>
      <c r="NCJ14" s="30">
        <v>1986</v>
      </c>
      <c r="NCK14" s="8" t="s">
        <v>102</v>
      </c>
      <c r="NCR14" s="30">
        <v>1986</v>
      </c>
      <c r="NCS14" s="8" t="s">
        <v>102</v>
      </c>
      <c r="NCZ14" s="30">
        <v>1986</v>
      </c>
      <c r="NDA14" s="8" t="s">
        <v>102</v>
      </c>
      <c r="NDH14" s="30">
        <v>1986</v>
      </c>
      <c r="NDI14" s="8" t="s">
        <v>102</v>
      </c>
      <c r="NDP14" s="30">
        <v>1986</v>
      </c>
      <c r="NDQ14" s="8" t="s">
        <v>102</v>
      </c>
      <c r="NDX14" s="30">
        <v>1986</v>
      </c>
      <c r="NDY14" s="8" t="s">
        <v>102</v>
      </c>
      <c r="NEF14" s="30">
        <v>1986</v>
      </c>
      <c r="NEG14" s="8" t="s">
        <v>102</v>
      </c>
      <c r="NEN14" s="30">
        <v>1986</v>
      </c>
      <c r="NEO14" s="8" t="s">
        <v>102</v>
      </c>
      <c r="NEV14" s="30">
        <v>1986</v>
      </c>
      <c r="NEW14" s="8" t="s">
        <v>102</v>
      </c>
      <c r="NFD14" s="30">
        <v>1986</v>
      </c>
      <c r="NFE14" s="8" t="s">
        <v>102</v>
      </c>
      <c r="NFL14" s="30">
        <v>1986</v>
      </c>
      <c r="NFM14" s="8" t="s">
        <v>102</v>
      </c>
      <c r="NFT14" s="30">
        <v>1986</v>
      </c>
      <c r="NFU14" s="8" t="s">
        <v>102</v>
      </c>
      <c r="NGB14" s="30">
        <v>1986</v>
      </c>
      <c r="NGC14" s="8" t="s">
        <v>102</v>
      </c>
      <c r="NGJ14" s="30">
        <v>1986</v>
      </c>
      <c r="NGK14" s="8" t="s">
        <v>102</v>
      </c>
      <c r="NGR14" s="30">
        <v>1986</v>
      </c>
      <c r="NGS14" s="8" t="s">
        <v>102</v>
      </c>
      <c r="NGZ14" s="30">
        <v>1986</v>
      </c>
      <c r="NHA14" s="8" t="s">
        <v>102</v>
      </c>
      <c r="NHH14" s="30">
        <v>1986</v>
      </c>
      <c r="NHI14" s="8" t="s">
        <v>102</v>
      </c>
      <c r="NHP14" s="30">
        <v>1986</v>
      </c>
      <c r="NHQ14" s="8" t="s">
        <v>102</v>
      </c>
      <c r="NHX14" s="30">
        <v>1986</v>
      </c>
      <c r="NHY14" s="8" t="s">
        <v>102</v>
      </c>
      <c r="NIF14" s="30">
        <v>1986</v>
      </c>
      <c r="NIG14" s="8" t="s">
        <v>102</v>
      </c>
      <c r="NIN14" s="30">
        <v>1986</v>
      </c>
      <c r="NIO14" s="8" t="s">
        <v>102</v>
      </c>
      <c r="NIV14" s="30">
        <v>1986</v>
      </c>
      <c r="NIW14" s="8" t="s">
        <v>102</v>
      </c>
      <c r="NJD14" s="30">
        <v>1986</v>
      </c>
      <c r="NJE14" s="8" t="s">
        <v>102</v>
      </c>
      <c r="NJL14" s="30">
        <v>1986</v>
      </c>
      <c r="NJM14" s="8" t="s">
        <v>102</v>
      </c>
      <c r="NJT14" s="30">
        <v>1986</v>
      </c>
      <c r="NJU14" s="8" t="s">
        <v>102</v>
      </c>
      <c r="NKB14" s="30">
        <v>1986</v>
      </c>
      <c r="NKC14" s="8" t="s">
        <v>102</v>
      </c>
      <c r="NKJ14" s="30">
        <v>1986</v>
      </c>
      <c r="NKK14" s="8" t="s">
        <v>102</v>
      </c>
      <c r="NKR14" s="30">
        <v>1986</v>
      </c>
      <c r="NKS14" s="8" t="s">
        <v>102</v>
      </c>
      <c r="NKZ14" s="30">
        <v>1986</v>
      </c>
      <c r="NLA14" s="8" t="s">
        <v>102</v>
      </c>
      <c r="NLH14" s="30">
        <v>1986</v>
      </c>
      <c r="NLI14" s="8" t="s">
        <v>102</v>
      </c>
      <c r="NLP14" s="30">
        <v>1986</v>
      </c>
      <c r="NLQ14" s="8" t="s">
        <v>102</v>
      </c>
      <c r="NLX14" s="30">
        <v>1986</v>
      </c>
      <c r="NLY14" s="8" t="s">
        <v>102</v>
      </c>
      <c r="NMF14" s="30">
        <v>1986</v>
      </c>
      <c r="NMG14" s="8" t="s">
        <v>102</v>
      </c>
      <c r="NMN14" s="30">
        <v>1986</v>
      </c>
      <c r="NMO14" s="8" t="s">
        <v>102</v>
      </c>
      <c r="NMV14" s="30">
        <v>1986</v>
      </c>
      <c r="NMW14" s="8" t="s">
        <v>102</v>
      </c>
      <c r="NND14" s="30">
        <v>1986</v>
      </c>
      <c r="NNE14" s="8" t="s">
        <v>102</v>
      </c>
      <c r="NNL14" s="30">
        <v>1986</v>
      </c>
      <c r="NNM14" s="8" t="s">
        <v>102</v>
      </c>
      <c r="NNT14" s="30">
        <v>1986</v>
      </c>
      <c r="NNU14" s="8" t="s">
        <v>102</v>
      </c>
      <c r="NOB14" s="30">
        <v>1986</v>
      </c>
      <c r="NOC14" s="8" t="s">
        <v>102</v>
      </c>
      <c r="NOJ14" s="30">
        <v>1986</v>
      </c>
      <c r="NOK14" s="8" t="s">
        <v>102</v>
      </c>
      <c r="NOR14" s="30">
        <v>1986</v>
      </c>
      <c r="NOS14" s="8" t="s">
        <v>102</v>
      </c>
      <c r="NOZ14" s="30">
        <v>1986</v>
      </c>
      <c r="NPA14" s="8" t="s">
        <v>102</v>
      </c>
      <c r="NPH14" s="30">
        <v>1986</v>
      </c>
      <c r="NPI14" s="8" t="s">
        <v>102</v>
      </c>
      <c r="NPP14" s="30">
        <v>1986</v>
      </c>
      <c r="NPQ14" s="8" t="s">
        <v>102</v>
      </c>
      <c r="NPX14" s="30">
        <v>1986</v>
      </c>
      <c r="NPY14" s="8" t="s">
        <v>102</v>
      </c>
      <c r="NQF14" s="30">
        <v>1986</v>
      </c>
      <c r="NQG14" s="8" t="s">
        <v>102</v>
      </c>
      <c r="NQN14" s="30">
        <v>1986</v>
      </c>
      <c r="NQO14" s="8" t="s">
        <v>102</v>
      </c>
      <c r="NQV14" s="30">
        <v>1986</v>
      </c>
      <c r="NQW14" s="8" t="s">
        <v>102</v>
      </c>
      <c r="NRD14" s="30">
        <v>1986</v>
      </c>
      <c r="NRE14" s="8" t="s">
        <v>102</v>
      </c>
      <c r="NRL14" s="30">
        <v>1986</v>
      </c>
      <c r="NRM14" s="8" t="s">
        <v>102</v>
      </c>
      <c r="NRT14" s="30">
        <v>1986</v>
      </c>
      <c r="NRU14" s="8" t="s">
        <v>102</v>
      </c>
      <c r="NSB14" s="30">
        <v>1986</v>
      </c>
      <c r="NSC14" s="8" t="s">
        <v>102</v>
      </c>
      <c r="NSJ14" s="30">
        <v>1986</v>
      </c>
      <c r="NSK14" s="8" t="s">
        <v>102</v>
      </c>
      <c r="NSR14" s="30">
        <v>1986</v>
      </c>
      <c r="NSS14" s="8" t="s">
        <v>102</v>
      </c>
      <c r="NSZ14" s="30">
        <v>1986</v>
      </c>
      <c r="NTA14" s="8" t="s">
        <v>102</v>
      </c>
      <c r="NTH14" s="30">
        <v>1986</v>
      </c>
      <c r="NTI14" s="8" t="s">
        <v>102</v>
      </c>
      <c r="NTP14" s="30">
        <v>1986</v>
      </c>
      <c r="NTQ14" s="8" t="s">
        <v>102</v>
      </c>
      <c r="NTX14" s="30">
        <v>1986</v>
      </c>
      <c r="NTY14" s="8" t="s">
        <v>102</v>
      </c>
      <c r="NUF14" s="30">
        <v>1986</v>
      </c>
      <c r="NUG14" s="8" t="s">
        <v>102</v>
      </c>
      <c r="NUN14" s="30">
        <v>1986</v>
      </c>
      <c r="NUO14" s="8" t="s">
        <v>102</v>
      </c>
      <c r="NUV14" s="30">
        <v>1986</v>
      </c>
      <c r="NUW14" s="8" t="s">
        <v>102</v>
      </c>
      <c r="NVD14" s="30">
        <v>1986</v>
      </c>
      <c r="NVE14" s="8" t="s">
        <v>102</v>
      </c>
      <c r="NVL14" s="30">
        <v>1986</v>
      </c>
      <c r="NVM14" s="8" t="s">
        <v>102</v>
      </c>
      <c r="NVT14" s="30">
        <v>1986</v>
      </c>
      <c r="NVU14" s="8" t="s">
        <v>102</v>
      </c>
      <c r="NWB14" s="30">
        <v>1986</v>
      </c>
      <c r="NWC14" s="8" t="s">
        <v>102</v>
      </c>
      <c r="NWJ14" s="30">
        <v>1986</v>
      </c>
      <c r="NWK14" s="8" t="s">
        <v>102</v>
      </c>
      <c r="NWR14" s="30">
        <v>1986</v>
      </c>
      <c r="NWS14" s="8" t="s">
        <v>102</v>
      </c>
      <c r="NWZ14" s="30">
        <v>1986</v>
      </c>
      <c r="NXA14" s="8" t="s">
        <v>102</v>
      </c>
      <c r="NXH14" s="30">
        <v>1986</v>
      </c>
      <c r="NXI14" s="8" t="s">
        <v>102</v>
      </c>
      <c r="NXP14" s="30">
        <v>1986</v>
      </c>
      <c r="NXQ14" s="8" t="s">
        <v>102</v>
      </c>
      <c r="NXX14" s="30">
        <v>1986</v>
      </c>
      <c r="NXY14" s="8" t="s">
        <v>102</v>
      </c>
      <c r="NYF14" s="30">
        <v>1986</v>
      </c>
      <c r="NYG14" s="8" t="s">
        <v>102</v>
      </c>
      <c r="NYN14" s="30">
        <v>1986</v>
      </c>
      <c r="NYO14" s="8" t="s">
        <v>102</v>
      </c>
      <c r="NYV14" s="30">
        <v>1986</v>
      </c>
      <c r="NYW14" s="8" t="s">
        <v>102</v>
      </c>
      <c r="NZD14" s="30">
        <v>1986</v>
      </c>
      <c r="NZE14" s="8" t="s">
        <v>102</v>
      </c>
      <c r="NZL14" s="30">
        <v>1986</v>
      </c>
      <c r="NZM14" s="8" t="s">
        <v>102</v>
      </c>
      <c r="NZT14" s="30">
        <v>1986</v>
      </c>
      <c r="NZU14" s="8" t="s">
        <v>102</v>
      </c>
      <c r="OAB14" s="30">
        <v>1986</v>
      </c>
      <c r="OAC14" s="8" t="s">
        <v>102</v>
      </c>
      <c r="OAJ14" s="30">
        <v>1986</v>
      </c>
      <c r="OAK14" s="8" t="s">
        <v>102</v>
      </c>
      <c r="OAR14" s="30">
        <v>1986</v>
      </c>
      <c r="OAS14" s="8" t="s">
        <v>102</v>
      </c>
      <c r="OAZ14" s="30">
        <v>1986</v>
      </c>
      <c r="OBA14" s="8" t="s">
        <v>102</v>
      </c>
      <c r="OBH14" s="30">
        <v>1986</v>
      </c>
      <c r="OBI14" s="8" t="s">
        <v>102</v>
      </c>
      <c r="OBP14" s="30">
        <v>1986</v>
      </c>
      <c r="OBQ14" s="8" t="s">
        <v>102</v>
      </c>
      <c r="OBX14" s="30">
        <v>1986</v>
      </c>
      <c r="OBY14" s="8" t="s">
        <v>102</v>
      </c>
      <c r="OCF14" s="30">
        <v>1986</v>
      </c>
      <c r="OCG14" s="8" t="s">
        <v>102</v>
      </c>
      <c r="OCN14" s="30">
        <v>1986</v>
      </c>
      <c r="OCO14" s="8" t="s">
        <v>102</v>
      </c>
      <c r="OCV14" s="30">
        <v>1986</v>
      </c>
      <c r="OCW14" s="8" t="s">
        <v>102</v>
      </c>
      <c r="ODD14" s="30">
        <v>1986</v>
      </c>
      <c r="ODE14" s="8" t="s">
        <v>102</v>
      </c>
      <c r="ODL14" s="30">
        <v>1986</v>
      </c>
      <c r="ODM14" s="8" t="s">
        <v>102</v>
      </c>
      <c r="ODT14" s="30">
        <v>1986</v>
      </c>
      <c r="ODU14" s="8" t="s">
        <v>102</v>
      </c>
      <c r="OEB14" s="30">
        <v>1986</v>
      </c>
      <c r="OEC14" s="8" t="s">
        <v>102</v>
      </c>
      <c r="OEJ14" s="30">
        <v>1986</v>
      </c>
      <c r="OEK14" s="8" t="s">
        <v>102</v>
      </c>
      <c r="OER14" s="30">
        <v>1986</v>
      </c>
      <c r="OES14" s="8" t="s">
        <v>102</v>
      </c>
      <c r="OEZ14" s="30">
        <v>1986</v>
      </c>
      <c r="OFA14" s="8" t="s">
        <v>102</v>
      </c>
      <c r="OFH14" s="30">
        <v>1986</v>
      </c>
      <c r="OFI14" s="8" t="s">
        <v>102</v>
      </c>
      <c r="OFP14" s="30">
        <v>1986</v>
      </c>
      <c r="OFQ14" s="8" t="s">
        <v>102</v>
      </c>
      <c r="OFX14" s="30">
        <v>1986</v>
      </c>
      <c r="OFY14" s="8" t="s">
        <v>102</v>
      </c>
      <c r="OGF14" s="30">
        <v>1986</v>
      </c>
      <c r="OGG14" s="8" t="s">
        <v>102</v>
      </c>
      <c r="OGN14" s="30">
        <v>1986</v>
      </c>
      <c r="OGO14" s="8" t="s">
        <v>102</v>
      </c>
      <c r="OGV14" s="30">
        <v>1986</v>
      </c>
      <c r="OGW14" s="8" t="s">
        <v>102</v>
      </c>
      <c r="OHD14" s="30">
        <v>1986</v>
      </c>
      <c r="OHE14" s="8" t="s">
        <v>102</v>
      </c>
      <c r="OHL14" s="30">
        <v>1986</v>
      </c>
      <c r="OHM14" s="8" t="s">
        <v>102</v>
      </c>
      <c r="OHT14" s="30">
        <v>1986</v>
      </c>
      <c r="OHU14" s="8" t="s">
        <v>102</v>
      </c>
      <c r="OIB14" s="30">
        <v>1986</v>
      </c>
      <c r="OIC14" s="8" t="s">
        <v>102</v>
      </c>
      <c r="OIJ14" s="30">
        <v>1986</v>
      </c>
      <c r="OIK14" s="8" t="s">
        <v>102</v>
      </c>
      <c r="OIR14" s="30">
        <v>1986</v>
      </c>
      <c r="OIS14" s="8" t="s">
        <v>102</v>
      </c>
      <c r="OIZ14" s="30">
        <v>1986</v>
      </c>
      <c r="OJA14" s="8" t="s">
        <v>102</v>
      </c>
      <c r="OJH14" s="30">
        <v>1986</v>
      </c>
      <c r="OJI14" s="8" t="s">
        <v>102</v>
      </c>
      <c r="OJP14" s="30">
        <v>1986</v>
      </c>
      <c r="OJQ14" s="8" t="s">
        <v>102</v>
      </c>
      <c r="OJX14" s="30">
        <v>1986</v>
      </c>
      <c r="OJY14" s="8" t="s">
        <v>102</v>
      </c>
      <c r="OKF14" s="30">
        <v>1986</v>
      </c>
      <c r="OKG14" s="8" t="s">
        <v>102</v>
      </c>
      <c r="OKN14" s="30">
        <v>1986</v>
      </c>
      <c r="OKO14" s="8" t="s">
        <v>102</v>
      </c>
      <c r="OKV14" s="30">
        <v>1986</v>
      </c>
      <c r="OKW14" s="8" t="s">
        <v>102</v>
      </c>
      <c r="OLD14" s="30">
        <v>1986</v>
      </c>
      <c r="OLE14" s="8" t="s">
        <v>102</v>
      </c>
      <c r="OLL14" s="30">
        <v>1986</v>
      </c>
      <c r="OLM14" s="8" t="s">
        <v>102</v>
      </c>
      <c r="OLT14" s="30">
        <v>1986</v>
      </c>
      <c r="OLU14" s="8" t="s">
        <v>102</v>
      </c>
      <c r="OMB14" s="30">
        <v>1986</v>
      </c>
      <c r="OMC14" s="8" t="s">
        <v>102</v>
      </c>
      <c r="OMJ14" s="30">
        <v>1986</v>
      </c>
      <c r="OMK14" s="8" t="s">
        <v>102</v>
      </c>
      <c r="OMR14" s="30">
        <v>1986</v>
      </c>
      <c r="OMS14" s="8" t="s">
        <v>102</v>
      </c>
      <c r="OMZ14" s="30">
        <v>1986</v>
      </c>
      <c r="ONA14" s="8" t="s">
        <v>102</v>
      </c>
      <c r="ONH14" s="30">
        <v>1986</v>
      </c>
      <c r="ONI14" s="8" t="s">
        <v>102</v>
      </c>
      <c r="ONP14" s="30">
        <v>1986</v>
      </c>
      <c r="ONQ14" s="8" t="s">
        <v>102</v>
      </c>
      <c r="ONX14" s="30">
        <v>1986</v>
      </c>
      <c r="ONY14" s="8" t="s">
        <v>102</v>
      </c>
      <c r="OOF14" s="30">
        <v>1986</v>
      </c>
      <c r="OOG14" s="8" t="s">
        <v>102</v>
      </c>
      <c r="OON14" s="30">
        <v>1986</v>
      </c>
      <c r="OOO14" s="8" t="s">
        <v>102</v>
      </c>
      <c r="OOV14" s="30">
        <v>1986</v>
      </c>
      <c r="OOW14" s="8" t="s">
        <v>102</v>
      </c>
      <c r="OPD14" s="30">
        <v>1986</v>
      </c>
      <c r="OPE14" s="8" t="s">
        <v>102</v>
      </c>
      <c r="OPL14" s="30">
        <v>1986</v>
      </c>
      <c r="OPM14" s="8" t="s">
        <v>102</v>
      </c>
      <c r="OPT14" s="30">
        <v>1986</v>
      </c>
      <c r="OPU14" s="8" t="s">
        <v>102</v>
      </c>
      <c r="OQB14" s="30">
        <v>1986</v>
      </c>
      <c r="OQC14" s="8" t="s">
        <v>102</v>
      </c>
      <c r="OQJ14" s="30">
        <v>1986</v>
      </c>
      <c r="OQK14" s="8" t="s">
        <v>102</v>
      </c>
      <c r="OQR14" s="30">
        <v>1986</v>
      </c>
      <c r="OQS14" s="8" t="s">
        <v>102</v>
      </c>
      <c r="OQZ14" s="30">
        <v>1986</v>
      </c>
      <c r="ORA14" s="8" t="s">
        <v>102</v>
      </c>
      <c r="ORH14" s="30">
        <v>1986</v>
      </c>
      <c r="ORI14" s="8" t="s">
        <v>102</v>
      </c>
      <c r="ORP14" s="30">
        <v>1986</v>
      </c>
      <c r="ORQ14" s="8" t="s">
        <v>102</v>
      </c>
      <c r="ORX14" s="30">
        <v>1986</v>
      </c>
      <c r="ORY14" s="8" t="s">
        <v>102</v>
      </c>
      <c r="OSF14" s="30">
        <v>1986</v>
      </c>
      <c r="OSG14" s="8" t="s">
        <v>102</v>
      </c>
      <c r="OSN14" s="30">
        <v>1986</v>
      </c>
      <c r="OSO14" s="8" t="s">
        <v>102</v>
      </c>
      <c r="OSV14" s="30">
        <v>1986</v>
      </c>
      <c r="OSW14" s="8" t="s">
        <v>102</v>
      </c>
      <c r="OTD14" s="30">
        <v>1986</v>
      </c>
      <c r="OTE14" s="8" t="s">
        <v>102</v>
      </c>
      <c r="OTL14" s="30">
        <v>1986</v>
      </c>
      <c r="OTM14" s="8" t="s">
        <v>102</v>
      </c>
      <c r="OTT14" s="30">
        <v>1986</v>
      </c>
      <c r="OTU14" s="8" t="s">
        <v>102</v>
      </c>
      <c r="OUB14" s="30">
        <v>1986</v>
      </c>
      <c r="OUC14" s="8" t="s">
        <v>102</v>
      </c>
      <c r="OUJ14" s="30">
        <v>1986</v>
      </c>
      <c r="OUK14" s="8" t="s">
        <v>102</v>
      </c>
      <c r="OUR14" s="30">
        <v>1986</v>
      </c>
      <c r="OUS14" s="8" t="s">
        <v>102</v>
      </c>
      <c r="OUZ14" s="30">
        <v>1986</v>
      </c>
      <c r="OVA14" s="8" t="s">
        <v>102</v>
      </c>
      <c r="OVH14" s="30">
        <v>1986</v>
      </c>
      <c r="OVI14" s="8" t="s">
        <v>102</v>
      </c>
      <c r="OVP14" s="30">
        <v>1986</v>
      </c>
      <c r="OVQ14" s="8" t="s">
        <v>102</v>
      </c>
      <c r="OVX14" s="30">
        <v>1986</v>
      </c>
      <c r="OVY14" s="8" t="s">
        <v>102</v>
      </c>
      <c r="OWF14" s="30">
        <v>1986</v>
      </c>
      <c r="OWG14" s="8" t="s">
        <v>102</v>
      </c>
      <c r="OWN14" s="30">
        <v>1986</v>
      </c>
      <c r="OWO14" s="8" t="s">
        <v>102</v>
      </c>
      <c r="OWV14" s="30">
        <v>1986</v>
      </c>
      <c r="OWW14" s="8" t="s">
        <v>102</v>
      </c>
      <c r="OXD14" s="30">
        <v>1986</v>
      </c>
      <c r="OXE14" s="8" t="s">
        <v>102</v>
      </c>
      <c r="OXL14" s="30">
        <v>1986</v>
      </c>
      <c r="OXM14" s="8" t="s">
        <v>102</v>
      </c>
      <c r="OXT14" s="30">
        <v>1986</v>
      </c>
      <c r="OXU14" s="8" t="s">
        <v>102</v>
      </c>
      <c r="OYB14" s="30">
        <v>1986</v>
      </c>
      <c r="OYC14" s="8" t="s">
        <v>102</v>
      </c>
      <c r="OYJ14" s="30">
        <v>1986</v>
      </c>
      <c r="OYK14" s="8" t="s">
        <v>102</v>
      </c>
      <c r="OYR14" s="30">
        <v>1986</v>
      </c>
      <c r="OYS14" s="8" t="s">
        <v>102</v>
      </c>
      <c r="OYZ14" s="30">
        <v>1986</v>
      </c>
      <c r="OZA14" s="8" t="s">
        <v>102</v>
      </c>
      <c r="OZH14" s="30">
        <v>1986</v>
      </c>
      <c r="OZI14" s="8" t="s">
        <v>102</v>
      </c>
      <c r="OZP14" s="30">
        <v>1986</v>
      </c>
      <c r="OZQ14" s="8" t="s">
        <v>102</v>
      </c>
      <c r="OZX14" s="30">
        <v>1986</v>
      </c>
      <c r="OZY14" s="8" t="s">
        <v>102</v>
      </c>
      <c r="PAF14" s="30">
        <v>1986</v>
      </c>
      <c r="PAG14" s="8" t="s">
        <v>102</v>
      </c>
      <c r="PAN14" s="30">
        <v>1986</v>
      </c>
      <c r="PAO14" s="8" t="s">
        <v>102</v>
      </c>
      <c r="PAV14" s="30">
        <v>1986</v>
      </c>
      <c r="PAW14" s="8" t="s">
        <v>102</v>
      </c>
      <c r="PBD14" s="30">
        <v>1986</v>
      </c>
      <c r="PBE14" s="8" t="s">
        <v>102</v>
      </c>
      <c r="PBL14" s="30">
        <v>1986</v>
      </c>
      <c r="PBM14" s="8" t="s">
        <v>102</v>
      </c>
      <c r="PBT14" s="30">
        <v>1986</v>
      </c>
      <c r="PBU14" s="8" t="s">
        <v>102</v>
      </c>
      <c r="PCB14" s="30">
        <v>1986</v>
      </c>
      <c r="PCC14" s="8" t="s">
        <v>102</v>
      </c>
      <c r="PCJ14" s="30">
        <v>1986</v>
      </c>
      <c r="PCK14" s="8" t="s">
        <v>102</v>
      </c>
      <c r="PCR14" s="30">
        <v>1986</v>
      </c>
      <c r="PCS14" s="8" t="s">
        <v>102</v>
      </c>
      <c r="PCZ14" s="30">
        <v>1986</v>
      </c>
      <c r="PDA14" s="8" t="s">
        <v>102</v>
      </c>
      <c r="PDH14" s="30">
        <v>1986</v>
      </c>
      <c r="PDI14" s="8" t="s">
        <v>102</v>
      </c>
      <c r="PDP14" s="30">
        <v>1986</v>
      </c>
      <c r="PDQ14" s="8" t="s">
        <v>102</v>
      </c>
      <c r="PDX14" s="30">
        <v>1986</v>
      </c>
      <c r="PDY14" s="8" t="s">
        <v>102</v>
      </c>
      <c r="PEF14" s="30">
        <v>1986</v>
      </c>
      <c r="PEG14" s="8" t="s">
        <v>102</v>
      </c>
      <c r="PEN14" s="30">
        <v>1986</v>
      </c>
      <c r="PEO14" s="8" t="s">
        <v>102</v>
      </c>
      <c r="PEV14" s="30">
        <v>1986</v>
      </c>
      <c r="PEW14" s="8" t="s">
        <v>102</v>
      </c>
      <c r="PFD14" s="30">
        <v>1986</v>
      </c>
      <c r="PFE14" s="8" t="s">
        <v>102</v>
      </c>
      <c r="PFL14" s="30">
        <v>1986</v>
      </c>
      <c r="PFM14" s="8" t="s">
        <v>102</v>
      </c>
      <c r="PFT14" s="30">
        <v>1986</v>
      </c>
      <c r="PFU14" s="8" t="s">
        <v>102</v>
      </c>
      <c r="PGB14" s="30">
        <v>1986</v>
      </c>
      <c r="PGC14" s="8" t="s">
        <v>102</v>
      </c>
      <c r="PGJ14" s="30">
        <v>1986</v>
      </c>
      <c r="PGK14" s="8" t="s">
        <v>102</v>
      </c>
      <c r="PGR14" s="30">
        <v>1986</v>
      </c>
      <c r="PGS14" s="8" t="s">
        <v>102</v>
      </c>
      <c r="PGZ14" s="30">
        <v>1986</v>
      </c>
      <c r="PHA14" s="8" t="s">
        <v>102</v>
      </c>
      <c r="PHH14" s="30">
        <v>1986</v>
      </c>
      <c r="PHI14" s="8" t="s">
        <v>102</v>
      </c>
      <c r="PHP14" s="30">
        <v>1986</v>
      </c>
      <c r="PHQ14" s="8" t="s">
        <v>102</v>
      </c>
      <c r="PHX14" s="30">
        <v>1986</v>
      </c>
      <c r="PHY14" s="8" t="s">
        <v>102</v>
      </c>
      <c r="PIF14" s="30">
        <v>1986</v>
      </c>
      <c r="PIG14" s="8" t="s">
        <v>102</v>
      </c>
      <c r="PIN14" s="30">
        <v>1986</v>
      </c>
      <c r="PIO14" s="8" t="s">
        <v>102</v>
      </c>
      <c r="PIV14" s="30">
        <v>1986</v>
      </c>
      <c r="PIW14" s="8" t="s">
        <v>102</v>
      </c>
      <c r="PJD14" s="30">
        <v>1986</v>
      </c>
      <c r="PJE14" s="8" t="s">
        <v>102</v>
      </c>
      <c r="PJL14" s="30">
        <v>1986</v>
      </c>
      <c r="PJM14" s="8" t="s">
        <v>102</v>
      </c>
      <c r="PJT14" s="30">
        <v>1986</v>
      </c>
      <c r="PJU14" s="8" t="s">
        <v>102</v>
      </c>
      <c r="PKB14" s="30">
        <v>1986</v>
      </c>
      <c r="PKC14" s="8" t="s">
        <v>102</v>
      </c>
      <c r="PKJ14" s="30">
        <v>1986</v>
      </c>
      <c r="PKK14" s="8" t="s">
        <v>102</v>
      </c>
      <c r="PKR14" s="30">
        <v>1986</v>
      </c>
      <c r="PKS14" s="8" t="s">
        <v>102</v>
      </c>
      <c r="PKZ14" s="30">
        <v>1986</v>
      </c>
      <c r="PLA14" s="8" t="s">
        <v>102</v>
      </c>
      <c r="PLH14" s="30">
        <v>1986</v>
      </c>
      <c r="PLI14" s="8" t="s">
        <v>102</v>
      </c>
      <c r="PLP14" s="30">
        <v>1986</v>
      </c>
      <c r="PLQ14" s="8" t="s">
        <v>102</v>
      </c>
      <c r="PLX14" s="30">
        <v>1986</v>
      </c>
      <c r="PLY14" s="8" t="s">
        <v>102</v>
      </c>
      <c r="PMF14" s="30">
        <v>1986</v>
      </c>
      <c r="PMG14" s="8" t="s">
        <v>102</v>
      </c>
      <c r="PMN14" s="30">
        <v>1986</v>
      </c>
      <c r="PMO14" s="8" t="s">
        <v>102</v>
      </c>
      <c r="PMV14" s="30">
        <v>1986</v>
      </c>
      <c r="PMW14" s="8" t="s">
        <v>102</v>
      </c>
      <c r="PND14" s="30">
        <v>1986</v>
      </c>
      <c r="PNE14" s="8" t="s">
        <v>102</v>
      </c>
      <c r="PNL14" s="30">
        <v>1986</v>
      </c>
      <c r="PNM14" s="8" t="s">
        <v>102</v>
      </c>
      <c r="PNT14" s="30">
        <v>1986</v>
      </c>
      <c r="PNU14" s="8" t="s">
        <v>102</v>
      </c>
      <c r="POB14" s="30">
        <v>1986</v>
      </c>
      <c r="POC14" s="8" t="s">
        <v>102</v>
      </c>
      <c r="POJ14" s="30">
        <v>1986</v>
      </c>
      <c r="POK14" s="8" t="s">
        <v>102</v>
      </c>
      <c r="POR14" s="30">
        <v>1986</v>
      </c>
      <c r="POS14" s="8" t="s">
        <v>102</v>
      </c>
      <c r="POZ14" s="30">
        <v>1986</v>
      </c>
      <c r="PPA14" s="8" t="s">
        <v>102</v>
      </c>
      <c r="PPH14" s="30">
        <v>1986</v>
      </c>
      <c r="PPI14" s="8" t="s">
        <v>102</v>
      </c>
      <c r="PPP14" s="30">
        <v>1986</v>
      </c>
      <c r="PPQ14" s="8" t="s">
        <v>102</v>
      </c>
      <c r="PPX14" s="30">
        <v>1986</v>
      </c>
      <c r="PPY14" s="8" t="s">
        <v>102</v>
      </c>
      <c r="PQF14" s="30">
        <v>1986</v>
      </c>
      <c r="PQG14" s="8" t="s">
        <v>102</v>
      </c>
      <c r="PQN14" s="30">
        <v>1986</v>
      </c>
      <c r="PQO14" s="8" t="s">
        <v>102</v>
      </c>
      <c r="PQV14" s="30">
        <v>1986</v>
      </c>
      <c r="PQW14" s="8" t="s">
        <v>102</v>
      </c>
      <c r="PRD14" s="30">
        <v>1986</v>
      </c>
      <c r="PRE14" s="8" t="s">
        <v>102</v>
      </c>
      <c r="PRL14" s="30">
        <v>1986</v>
      </c>
      <c r="PRM14" s="8" t="s">
        <v>102</v>
      </c>
      <c r="PRT14" s="30">
        <v>1986</v>
      </c>
      <c r="PRU14" s="8" t="s">
        <v>102</v>
      </c>
      <c r="PSB14" s="30">
        <v>1986</v>
      </c>
      <c r="PSC14" s="8" t="s">
        <v>102</v>
      </c>
      <c r="PSJ14" s="30">
        <v>1986</v>
      </c>
      <c r="PSK14" s="8" t="s">
        <v>102</v>
      </c>
      <c r="PSR14" s="30">
        <v>1986</v>
      </c>
      <c r="PSS14" s="8" t="s">
        <v>102</v>
      </c>
      <c r="PSZ14" s="30">
        <v>1986</v>
      </c>
      <c r="PTA14" s="8" t="s">
        <v>102</v>
      </c>
      <c r="PTH14" s="30">
        <v>1986</v>
      </c>
      <c r="PTI14" s="8" t="s">
        <v>102</v>
      </c>
      <c r="PTP14" s="30">
        <v>1986</v>
      </c>
      <c r="PTQ14" s="8" t="s">
        <v>102</v>
      </c>
      <c r="PTX14" s="30">
        <v>1986</v>
      </c>
      <c r="PTY14" s="8" t="s">
        <v>102</v>
      </c>
      <c r="PUF14" s="30">
        <v>1986</v>
      </c>
      <c r="PUG14" s="8" t="s">
        <v>102</v>
      </c>
      <c r="PUN14" s="30">
        <v>1986</v>
      </c>
      <c r="PUO14" s="8" t="s">
        <v>102</v>
      </c>
      <c r="PUV14" s="30">
        <v>1986</v>
      </c>
      <c r="PUW14" s="8" t="s">
        <v>102</v>
      </c>
      <c r="PVD14" s="30">
        <v>1986</v>
      </c>
      <c r="PVE14" s="8" t="s">
        <v>102</v>
      </c>
      <c r="PVL14" s="30">
        <v>1986</v>
      </c>
      <c r="PVM14" s="8" t="s">
        <v>102</v>
      </c>
      <c r="PVT14" s="30">
        <v>1986</v>
      </c>
      <c r="PVU14" s="8" t="s">
        <v>102</v>
      </c>
      <c r="PWB14" s="30">
        <v>1986</v>
      </c>
      <c r="PWC14" s="8" t="s">
        <v>102</v>
      </c>
      <c r="PWJ14" s="30">
        <v>1986</v>
      </c>
      <c r="PWK14" s="8" t="s">
        <v>102</v>
      </c>
      <c r="PWR14" s="30">
        <v>1986</v>
      </c>
      <c r="PWS14" s="8" t="s">
        <v>102</v>
      </c>
      <c r="PWZ14" s="30">
        <v>1986</v>
      </c>
      <c r="PXA14" s="8" t="s">
        <v>102</v>
      </c>
      <c r="PXH14" s="30">
        <v>1986</v>
      </c>
      <c r="PXI14" s="8" t="s">
        <v>102</v>
      </c>
      <c r="PXP14" s="30">
        <v>1986</v>
      </c>
      <c r="PXQ14" s="8" t="s">
        <v>102</v>
      </c>
      <c r="PXX14" s="30">
        <v>1986</v>
      </c>
      <c r="PXY14" s="8" t="s">
        <v>102</v>
      </c>
      <c r="PYF14" s="30">
        <v>1986</v>
      </c>
      <c r="PYG14" s="8" t="s">
        <v>102</v>
      </c>
      <c r="PYN14" s="30">
        <v>1986</v>
      </c>
      <c r="PYO14" s="8" t="s">
        <v>102</v>
      </c>
      <c r="PYV14" s="30">
        <v>1986</v>
      </c>
      <c r="PYW14" s="8" t="s">
        <v>102</v>
      </c>
      <c r="PZD14" s="30">
        <v>1986</v>
      </c>
      <c r="PZE14" s="8" t="s">
        <v>102</v>
      </c>
      <c r="PZL14" s="30">
        <v>1986</v>
      </c>
      <c r="PZM14" s="8" t="s">
        <v>102</v>
      </c>
      <c r="PZT14" s="30">
        <v>1986</v>
      </c>
      <c r="PZU14" s="8" t="s">
        <v>102</v>
      </c>
      <c r="QAB14" s="30">
        <v>1986</v>
      </c>
      <c r="QAC14" s="8" t="s">
        <v>102</v>
      </c>
      <c r="QAJ14" s="30">
        <v>1986</v>
      </c>
      <c r="QAK14" s="8" t="s">
        <v>102</v>
      </c>
      <c r="QAR14" s="30">
        <v>1986</v>
      </c>
      <c r="QAS14" s="8" t="s">
        <v>102</v>
      </c>
      <c r="QAZ14" s="30">
        <v>1986</v>
      </c>
      <c r="QBA14" s="8" t="s">
        <v>102</v>
      </c>
      <c r="QBH14" s="30">
        <v>1986</v>
      </c>
      <c r="QBI14" s="8" t="s">
        <v>102</v>
      </c>
      <c r="QBP14" s="30">
        <v>1986</v>
      </c>
      <c r="QBQ14" s="8" t="s">
        <v>102</v>
      </c>
      <c r="QBX14" s="30">
        <v>1986</v>
      </c>
      <c r="QBY14" s="8" t="s">
        <v>102</v>
      </c>
      <c r="QCF14" s="30">
        <v>1986</v>
      </c>
      <c r="QCG14" s="8" t="s">
        <v>102</v>
      </c>
      <c r="QCN14" s="30">
        <v>1986</v>
      </c>
      <c r="QCO14" s="8" t="s">
        <v>102</v>
      </c>
      <c r="QCV14" s="30">
        <v>1986</v>
      </c>
      <c r="QCW14" s="8" t="s">
        <v>102</v>
      </c>
      <c r="QDD14" s="30">
        <v>1986</v>
      </c>
      <c r="QDE14" s="8" t="s">
        <v>102</v>
      </c>
      <c r="QDL14" s="30">
        <v>1986</v>
      </c>
      <c r="QDM14" s="8" t="s">
        <v>102</v>
      </c>
      <c r="QDT14" s="30">
        <v>1986</v>
      </c>
      <c r="QDU14" s="8" t="s">
        <v>102</v>
      </c>
      <c r="QEB14" s="30">
        <v>1986</v>
      </c>
      <c r="QEC14" s="8" t="s">
        <v>102</v>
      </c>
      <c r="QEJ14" s="30">
        <v>1986</v>
      </c>
      <c r="QEK14" s="8" t="s">
        <v>102</v>
      </c>
      <c r="QER14" s="30">
        <v>1986</v>
      </c>
      <c r="QES14" s="8" t="s">
        <v>102</v>
      </c>
      <c r="QEZ14" s="30">
        <v>1986</v>
      </c>
      <c r="QFA14" s="8" t="s">
        <v>102</v>
      </c>
      <c r="QFH14" s="30">
        <v>1986</v>
      </c>
      <c r="QFI14" s="8" t="s">
        <v>102</v>
      </c>
      <c r="QFP14" s="30">
        <v>1986</v>
      </c>
      <c r="QFQ14" s="8" t="s">
        <v>102</v>
      </c>
      <c r="QFX14" s="30">
        <v>1986</v>
      </c>
      <c r="QFY14" s="8" t="s">
        <v>102</v>
      </c>
      <c r="QGF14" s="30">
        <v>1986</v>
      </c>
      <c r="QGG14" s="8" t="s">
        <v>102</v>
      </c>
      <c r="QGN14" s="30">
        <v>1986</v>
      </c>
      <c r="QGO14" s="8" t="s">
        <v>102</v>
      </c>
      <c r="QGV14" s="30">
        <v>1986</v>
      </c>
      <c r="QGW14" s="8" t="s">
        <v>102</v>
      </c>
      <c r="QHD14" s="30">
        <v>1986</v>
      </c>
      <c r="QHE14" s="8" t="s">
        <v>102</v>
      </c>
      <c r="QHL14" s="30">
        <v>1986</v>
      </c>
      <c r="QHM14" s="8" t="s">
        <v>102</v>
      </c>
      <c r="QHT14" s="30">
        <v>1986</v>
      </c>
      <c r="QHU14" s="8" t="s">
        <v>102</v>
      </c>
      <c r="QIB14" s="30">
        <v>1986</v>
      </c>
      <c r="QIC14" s="8" t="s">
        <v>102</v>
      </c>
      <c r="QIJ14" s="30">
        <v>1986</v>
      </c>
      <c r="QIK14" s="8" t="s">
        <v>102</v>
      </c>
      <c r="QIR14" s="30">
        <v>1986</v>
      </c>
      <c r="QIS14" s="8" t="s">
        <v>102</v>
      </c>
      <c r="QIZ14" s="30">
        <v>1986</v>
      </c>
      <c r="QJA14" s="8" t="s">
        <v>102</v>
      </c>
      <c r="QJH14" s="30">
        <v>1986</v>
      </c>
      <c r="QJI14" s="8" t="s">
        <v>102</v>
      </c>
      <c r="QJP14" s="30">
        <v>1986</v>
      </c>
      <c r="QJQ14" s="8" t="s">
        <v>102</v>
      </c>
      <c r="QJX14" s="30">
        <v>1986</v>
      </c>
      <c r="QJY14" s="8" t="s">
        <v>102</v>
      </c>
      <c r="QKF14" s="30">
        <v>1986</v>
      </c>
      <c r="QKG14" s="8" t="s">
        <v>102</v>
      </c>
      <c r="QKN14" s="30">
        <v>1986</v>
      </c>
      <c r="QKO14" s="8" t="s">
        <v>102</v>
      </c>
      <c r="QKV14" s="30">
        <v>1986</v>
      </c>
      <c r="QKW14" s="8" t="s">
        <v>102</v>
      </c>
      <c r="QLD14" s="30">
        <v>1986</v>
      </c>
      <c r="QLE14" s="8" t="s">
        <v>102</v>
      </c>
      <c r="QLL14" s="30">
        <v>1986</v>
      </c>
      <c r="QLM14" s="8" t="s">
        <v>102</v>
      </c>
      <c r="QLT14" s="30">
        <v>1986</v>
      </c>
      <c r="QLU14" s="8" t="s">
        <v>102</v>
      </c>
      <c r="QMB14" s="30">
        <v>1986</v>
      </c>
      <c r="QMC14" s="8" t="s">
        <v>102</v>
      </c>
      <c r="QMJ14" s="30">
        <v>1986</v>
      </c>
      <c r="QMK14" s="8" t="s">
        <v>102</v>
      </c>
      <c r="QMR14" s="30">
        <v>1986</v>
      </c>
      <c r="QMS14" s="8" t="s">
        <v>102</v>
      </c>
      <c r="QMZ14" s="30">
        <v>1986</v>
      </c>
      <c r="QNA14" s="8" t="s">
        <v>102</v>
      </c>
      <c r="QNH14" s="30">
        <v>1986</v>
      </c>
      <c r="QNI14" s="8" t="s">
        <v>102</v>
      </c>
      <c r="QNP14" s="30">
        <v>1986</v>
      </c>
      <c r="QNQ14" s="8" t="s">
        <v>102</v>
      </c>
      <c r="QNX14" s="30">
        <v>1986</v>
      </c>
      <c r="QNY14" s="8" t="s">
        <v>102</v>
      </c>
      <c r="QOF14" s="30">
        <v>1986</v>
      </c>
      <c r="QOG14" s="8" t="s">
        <v>102</v>
      </c>
      <c r="QON14" s="30">
        <v>1986</v>
      </c>
      <c r="QOO14" s="8" t="s">
        <v>102</v>
      </c>
      <c r="QOV14" s="30">
        <v>1986</v>
      </c>
      <c r="QOW14" s="8" t="s">
        <v>102</v>
      </c>
      <c r="QPD14" s="30">
        <v>1986</v>
      </c>
      <c r="QPE14" s="8" t="s">
        <v>102</v>
      </c>
      <c r="QPL14" s="30">
        <v>1986</v>
      </c>
      <c r="QPM14" s="8" t="s">
        <v>102</v>
      </c>
      <c r="QPT14" s="30">
        <v>1986</v>
      </c>
      <c r="QPU14" s="8" t="s">
        <v>102</v>
      </c>
      <c r="QQB14" s="30">
        <v>1986</v>
      </c>
      <c r="QQC14" s="8" t="s">
        <v>102</v>
      </c>
      <c r="QQJ14" s="30">
        <v>1986</v>
      </c>
      <c r="QQK14" s="8" t="s">
        <v>102</v>
      </c>
      <c r="QQR14" s="30">
        <v>1986</v>
      </c>
      <c r="QQS14" s="8" t="s">
        <v>102</v>
      </c>
      <c r="QQZ14" s="30">
        <v>1986</v>
      </c>
      <c r="QRA14" s="8" t="s">
        <v>102</v>
      </c>
      <c r="QRH14" s="30">
        <v>1986</v>
      </c>
      <c r="QRI14" s="8" t="s">
        <v>102</v>
      </c>
      <c r="QRP14" s="30">
        <v>1986</v>
      </c>
      <c r="QRQ14" s="8" t="s">
        <v>102</v>
      </c>
      <c r="QRX14" s="30">
        <v>1986</v>
      </c>
      <c r="QRY14" s="8" t="s">
        <v>102</v>
      </c>
      <c r="QSF14" s="30">
        <v>1986</v>
      </c>
      <c r="QSG14" s="8" t="s">
        <v>102</v>
      </c>
      <c r="QSN14" s="30">
        <v>1986</v>
      </c>
      <c r="QSO14" s="8" t="s">
        <v>102</v>
      </c>
      <c r="QSV14" s="30">
        <v>1986</v>
      </c>
      <c r="QSW14" s="8" t="s">
        <v>102</v>
      </c>
      <c r="QTD14" s="30">
        <v>1986</v>
      </c>
      <c r="QTE14" s="8" t="s">
        <v>102</v>
      </c>
      <c r="QTL14" s="30">
        <v>1986</v>
      </c>
      <c r="QTM14" s="8" t="s">
        <v>102</v>
      </c>
      <c r="QTT14" s="30">
        <v>1986</v>
      </c>
      <c r="QTU14" s="8" t="s">
        <v>102</v>
      </c>
      <c r="QUB14" s="30">
        <v>1986</v>
      </c>
      <c r="QUC14" s="8" t="s">
        <v>102</v>
      </c>
      <c r="QUJ14" s="30">
        <v>1986</v>
      </c>
      <c r="QUK14" s="8" t="s">
        <v>102</v>
      </c>
      <c r="QUR14" s="30">
        <v>1986</v>
      </c>
      <c r="QUS14" s="8" t="s">
        <v>102</v>
      </c>
      <c r="QUZ14" s="30">
        <v>1986</v>
      </c>
      <c r="QVA14" s="8" t="s">
        <v>102</v>
      </c>
      <c r="QVH14" s="30">
        <v>1986</v>
      </c>
      <c r="QVI14" s="8" t="s">
        <v>102</v>
      </c>
      <c r="QVP14" s="30">
        <v>1986</v>
      </c>
      <c r="QVQ14" s="8" t="s">
        <v>102</v>
      </c>
      <c r="QVX14" s="30">
        <v>1986</v>
      </c>
      <c r="QVY14" s="8" t="s">
        <v>102</v>
      </c>
      <c r="QWF14" s="30">
        <v>1986</v>
      </c>
      <c r="QWG14" s="8" t="s">
        <v>102</v>
      </c>
      <c r="QWN14" s="30">
        <v>1986</v>
      </c>
      <c r="QWO14" s="8" t="s">
        <v>102</v>
      </c>
      <c r="QWV14" s="30">
        <v>1986</v>
      </c>
      <c r="QWW14" s="8" t="s">
        <v>102</v>
      </c>
      <c r="QXD14" s="30">
        <v>1986</v>
      </c>
      <c r="QXE14" s="8" t="s">
        <v>102</v>
      </c>
      <c r="QXL14" s="30">
        <v>1986</v>
      </c>
      <c r="QXM14" s="8" t="s">
        <v>102</v>
      </c>
      <c r="QXT14" s="30">
        <v>1986</v>
      </c>
      <c r="QXU14" s="8" t="s">
        <v>102</v>
      </c>
      <c r="QYB14" s="30">
        <v>1986</v>
      </c>
      <c r="QYC14" s="8" t="s">
        <v>102</v>
      </c>
      <c r="QYJ14" s="30">
        <v>1986</v>
      </c>
      <c r="QYK14" s="8" t="s">
        <v>102</v>
      </c>
      <c r="QYR14" s="30">
        <v>1986</v>
      </c>
      <c r="QYS14" s="8" t="s">
        <v>102</v>
      </c>
      <c r="QYZ14" s="30">
        <v>1986</v>
      </c>
      <c r="QZA14" s="8" t="s">
        <v>102</v>
      </c>
      <c r="QZH14" s="30">
        <v>1986</v>
      </c>
      <c r="QZI14" s="8" t="s">
        <v>102</v>
      </c>
      <c r="QZP14" s="30">
        <v>1986</v>
      </c>
      <c r="QZQ14" s="8" t="s">
        <v>102</v>
      </c>
      <c r="QZX14" s="30">
        <v>1986</v>
      </c>
      <c r="QZY14" s="8" t="s">
        <v>102</v>
      </c>
      <c r="RAF14" s="30">
        <v>1986</v>
      </c>
      <c r="RAG14" s="8" t="s">
        <v>102</v>
      </c>
      <c r="RAN14" s="30">
        <v>1986</v>
      </c>
      <c r="RAO14" s="8" t="s">
        <v>102</v>
      </c>
      <c r="RAV14" s="30">
        <v>1986</v>
      </c>
      <c r="RAW14" s="8" t="s">
        <v>102</v>
      </c>
      <c r="RBD14" s="30">
        <v>1986</v>
      </c>
      <c r="RBE14" s="8" t="s">
        <v>102</v>
      </c>
      <c r="RBL14" s="30">
        <v>1986</v>
      </c>
      <c r="RBM14" s="8" t="s">
        <v>102</v>
      </c>
      <c r="RBT14" s="30">
        <v>1986</v>
      </c>
      <c r="RBU14" s="8" t="s">
        <v>102</v>
      </c>
      <c r="RCB14" s="30">
        <v>1986</v>
      </c>
      <c r="RCC14" s="8" t="s">
        <v>102</v>
      </c>
      <c r="RCJ14" s="30">
        <v>1986</v>
      </c>
      <c r="RCK14" s="8" t="s">
        <v>102</v>
      </c>
      <c r="RCR14" s="30">
        <v>1986</v>
      </c>
      <c r="RCS14" s="8" t="s">
        <v>102</v>
      </c>
      <c r="RCZ14" s="30">
        <v>1986</v>
      </c>
      <c r="RDA14" s="8" t="s">
        <v>102</v>
      </c>
      <c r="RDH14" s="30">
        <v>1986</v>
      </c>
      <c r="RDI14" s="8" t="s">
        <v>102</v>
      </c>
      <c r="RDP14" s="30">
        <v>1986</v>
      </c>
      <c r="RDQ14" s="8" t="s">
        <v>102</v>
      </c>
      <c r="RDX14" s="30">
        <v>1986</v>
      </c>
      <c r="RDY14" s="8" t="s">
        <v>102</v>
      </c>
      <c r="REF14" s="30">
        <v>1986</v>
      </c>
      <c r="REG14" s="8" t="s">
        <v>102</v>
      </c>
      <c r="REN14" s="30">
        <v>1986</v>
      </c>
      <c r="REO14" s="8" t="s">
        <v>102</v>
      </c>
      <c r="REV14" s="30">
        <v>1986</v>
      </c>
      <c r="REW14" s="8" t="s">
        <v>102</v>
      </c>
      <c r="RFD14" s="30">
        <v>1986</v>
      </c>
      <c r="RFE14" s="8" t="s">
        <v>102</v>
      </c>
      <c r="RFL14" s="30">
        <v>1986</v>
      </c>
      <c r="RFM14" s="8" t="s">
        <v>102</v>
      </c>
      <c r="RFT14" s="30">
        <v>1986</v>
      </c>
      <c r="RFU14" s="8" t="s">
        <v>102</v>
      </c>
      <c r="RGB14" s="30">
        <v>1986</v>
      </c>
      <c r="RGC14" s="8" t="s">
        <v>102</v>
      </c>
      <c r="RGJ14" s="30">
        <v>1986</v>
      </c>
      <c r="RGK14" s="8" t="s">
        <v>102</v>
      </c>
      <c r="RGR14" s="30">
        <v>1986</v>
      </c>
      <c r="RGS14" s="8" t="s">
        <v>102</v>
      </c>
      <c r="RGZ14" s="30">
        <v>1986</v>
      </c>
      <c r="RHA14" s="8" t="s">
        <v>102</v>
      </c>
      <c r="RHH14" s="30">
        <v>1986</v>
      </c>
      <c r="RHI14" s="8" t="s">
        <v>102</v>
      </c>
      <c r="RHP14" s="30">
        <v>1986</v>
      </c>
      <c r="RHQ14" s="8" t="s">
        <v>102</v>
      </c>
      <c r="RHX14" s="30">
        <v>1986</v>
      </c>
      <c r="RHY14" s="8" t="s">
        <v>102</v>
      </c>
      <c r="RIF14" s="30">
        <v>1986</v>
      </c>
      <c r="RIG14" s="8" t="s">
        <v>102</v>
      </c>
      <c r="RIN14" s="30">
        <v>1986</v>
      </c>
      <c r="RIO14" s="8" t="s">
        <v>102</v>
      </c>
      <c r="RIV14" s="30">
        <v>1986</v>
      </c>
      <c r="RIW14" s="8" t="s">
        <v>102</v>
      </c>
      <c r="RJD14" s="30">
        <v>1986</v>
      </c>
      <c r="RJE14" s="8" t="s">
        <v>102</v>
      </c>
      <c r="RJL14" s="30">
        <v>1986</v>
      </c>
      <c r="RJM14" s="8" t="s">
        <v>102</v>
      </c>
      <c r="RJT14" s="30">
        <v>1986</v>
      </c>
      <c r="RJU14" s="8" t="s">
        <v>102</v>
      </c>
      <c r="RKB14" s="30">
        <v>1986</v>
      </c>
      <c r="RKC14" s="8" t="s">
        <v>102</v>
      </c>
      <c r="RKJ14" s="30">
        <v>1986</v>
      </c>
      <c r="RKK14" s="8" t="s">
        <v>102</v>
      </c>
      <c r="RKR14" s="30">
        <v>1986</v>
      </c>
      <c r="RKS14" s="8" t="s">
        <v>102</v>
      </c>
      <c r="RKZ14" s="30">
        <v>1986</v>
      </c>
      <c r="RLA14" s="8" t="s">
        <v>102</v>
      </c>
      <c r="RLH14" s="30">
        <v>1986</v>
      </c>
      <c r="RLI14" s="8" t="s">
        <v>102</v>
      </c>
      <c r="RLP14" s="30">
        <v>1986</v>
      </c>
      <c r="RLQ14" s="8" t="s">
        <v>102</v>
      </c>
      <c r="RLX14" s="30">
        <v>1986</v>
      </c>
      <c r="RLY14" s="8" t="s">
        <v>102</v>
      </c>
      <c r="RMF14" s="30">
        <v>1986</v>
      </c>
      <c r="RMG14" s="8" t="s">
        <v>102</v>
      </c>
      <c r="RMN14" s="30">
        <v>1986</v>
      </c>
      <c r="RMO14" s="8" t="s">
        <v>102</v>
      </c>
      <c r="RMV14" s="30">
        <v>1986</v>
      </c>
      <c r="RMW14" s="8" t="s">
        <v>102</v>
      </c>
      <c r="RND14" s="30">
        <v>1986</v>
      </c>
      <c r="RNE14" s="8" t="s">
        <v>102</v>
      </c>
      <c r="RNL14" s="30">
        <v>1986</v>
      </c>
      <c r="RNM14" s="8" t="s">
        <v>102</v>
      </c>
      <c r="RNT14" s="30">
        <v>1986</v>
      </c>
      <c r="RNU14" s="8" t="s">
        <v>102</v>
      </c>
      <c r="ROB14" s="30">
        <v>1986</v>
      </c>
      <c r="ROC14" s="8" t="s">
        <v>102</v>
      </c>
      <c r="ROJ14" s="30">
        <v>1986</v>
      </c>
      <c r="ROK14" s="8" t="s">
        <v>102</v>
      </c>
      <c r="ROR14" s="30">
        <v>1986</v>
      </c>
      <c r="ROS14" s="8" t="s">
        <v>102</v>
      </c>
      <c r="ROZ14" s="30">
        <v>1986</v>
      </c>
      <c r="RPA14" s="8" t="s">
        <v>102</v>
      </c>
      <c r="RPH14" s="30">
        <v>1986</v>
      </c>
      <c r="RPI14" s="8" t="s">
        <v>102</v>
      </c>
      <c r="RPP14" s="30">
        <v>1986</v>
      </c>
      <c r="RPQ14" s="8" t="s">
        <v>102</v>
      </c>
      <c r="RPX14" s="30">
        <v>1986</v>
      </c>
      <c r="RPY14" s="8" t="s">
        <v>102</v>
      </c>
      <c r="RQF14" s="30">
        <v>1986</v>
      </c>
      <c r="RQG14" s="8" t="s">
        <v>102</v>
      </c>
      <c r="RQN14" s="30">
        <v>1986</v>
      </c>
      <c r="RQO14" s="8" t="s">
        <v>102</v>
      </c>
      <c r="RQV14" s="30">
        <v>1986</v>
      </c>
      <c r="RQW14" s="8" t="s">
        <v>102</v>
      </c>
      <c r="RRD14" s="30">
        <v>1986</v>
      </c>
      <c r="RRE14" s="8" t="s">
        <v>102</v>
      </c>
      <c r="RRL14" s="30">
        <v>1986</v>
      </c>
      <c r="RRM14" s="8" t="s">
        <v>102</v>
      </c>
      <c r="RRT14" s="30">
        <v>1986</v>
      </c>
      <c r="RRU14" s="8" t="s">
        <v>102</v>
      </c>
      <c r="RSB14" s="30">
        <v>1986</v>
      </c>
      <c r="RSC14" s="8" t="s">
        <v>102</v>
      </c>
      <c r="RSJ14" s="30">
        <v>1986</v>
      </c>
      <c r="RSK14" s="8" t="s">
        <v>102</v>
      </c>
      <c r="RSR14" s="30">
        <v>1986</v>
      </c>
      <c r="RSS14" s="8" t="s">
        <v>102</v>
      </c>
      <c r="RSZ14" s="30">
        <v>1986</v>
      </c>
      <c r="RTA14" s="8" t="s">
        <v>102</v>
      </c>
      <c r="RTH14" s="30">
        <v>1986</v>
      </c>
      <c r="RTI14" s="8" t="s">
        <v>102</v>
      </c>
      <c r="RTP14" s="30">
        <v>1986</v>
      </c>
      <c r="RTQ14" s="8" t="s">
        <v>102</v>
      </c>
      <c r="RTX14" s="30">
        <v>1986</v>
      </c>
      <c r="RTY14" s="8" t="s">
        <v>102</v>
      </c>
      <c r="RUF14" s="30">
        <v>1986</v>
      </c>
      <c r="RUG14" s="8" t="s">
        <v>102</v>
      </c>
      <c r="RUN14" s="30">
        <v>1986</v>
      </c>
      <c r="RUO14" s="8" t="s">
        <v>102</v>
      </c>
      <c r="RUV14" s="30">
        <v>1986</v>
      </c>
      <c r="RUW14" s="8" t="s">
        <v>102</v>
      </c>
      <c r="RVD14" s="30">
        <v>1986</v>
      </c>
      <c r="RVE14" s="8" t="s">
        <v>102</v>
      </c>
      <c r="RVL14" s="30">
        <v>1986</v>
      </c>
      <c r="RVM14" s="8" t="s">
        <v>102</v>
      </c>
      <c r="RVT14" s="30">
        <v>1986</v>
      </c>
      <c r="RVU14" s="8" t="s">
        <v>102</v>
      </c>
      <c r="RWB14" s="30">
        <v>1986</v>
      </c>
      <c r="RWC14" s="8" t="s">
        <v>102</v>
      </c>
      <c r="RWJ14" s="30">
        <v>1986</v>
      </c>
      <c r="RWK14" s="8" t="s">
        <v>102</v>
      </c>
      <c r="RWR14" s="30">
        <v>1986</v>
      </c>
      <c r="RWS14" s="8" t="s">
        <v>102</v>
      </c>
      <c r="RWZ14" s="30">
        <v>1986</v>
      </c>
      <c r="RXA14" s="8" t="s">
        <v>102</v>
      </c>
      <c r="RXH14" s="30">
        <v>1986</v>
      </c>
      <c r="RXI14" s="8" t="s">
        <v>102</v>
      </c>
      <c r="RXP14" s="30">
        <v>1986</v>
      </c>
      <c r="RXQ14" s="8" t="s">
        <v>102</v>
      </c>
      <c r="RXX14" s="30">
        <v>1986</v>
      </c>
      <c r="RXY14" s="8" t="s">
        <v>102</v>
      </c>
      <c r="RYF14" s="30">
        <v>1986</v>
      </c>
      <c r="RYG14" s="8" t="s">
        <v>102</v>
      </c>
      <c r="RYN14" s="30">
        <v>1986</v>
      </c>
      <c r="RYO14" s="8" t="s">
        <v>102</v>
      </c>
      <c r="RYV14" s="30">
        <v>1986</v>
      </c>
      <c r="RYW14" s="8" t="s">
        <v>102</v>
      </c>
      <c r="RZD14" s="30">
        <v>1986</v>
      </c>
      <c r="RZE14" s="8" t="s">
        <v>102</v>
      </c>
      <c r="RZL14" s="30">
        <v>1986</v>
      </c>
      <c r="RZM14" s="8" t="s">
        <v>102</v>
      </c>
      <c r="RZT14" s="30">
        <v>1986</v>
      </c>
      <c r="RZU14" s="8" t="s">
        <v>102</v>
      </c>
      <c r="SAB14" s="30">
        <v>1986</v>
      </c>
      <c r="SAC14" s="8" t="s">
        <v>102</v>
      </c>
      <c r="SAJ14" s="30">
        <v>1986</v>
      </c>
      <c r="SAK14" s="8" t="s">
        <v>102</v>
      </c>
      <c r="SAR14" s="30">
        <v>1986</v>
      </c>
      <c r="SAS14" s="8" t="s">
        <v>102</v>
      </c>
      <c r="SAZ14" s="30">
        <v>1986</v>
      </c>
      <c r="SBA14" s="8" t="s">
        <v>102</v>
      </c>
      <c r="SBH14" s="30">
        <v>1986</v>
      </c>
      <c r="SBI14" s="8" t="s">
        <v>102</v>
      </c>
      <c r="SBP14" s="30">
        <v>1986</v>
      </c>
      <c r="SBQ14" s="8" t="s">
        <v>102</v>
      </c>
      <c r="SBX14" s="30">
        <v>1986</v>
      </c>
      <c r="SBY14" s="8" t="s">
        <v>102</v>
      </c>
      <c r="SCF14" s="30">
        <v>1986</v>
      </c>
      <c r="SCG14" s="8" t="s">
        <v>102</v>
      </c>
      <c r="SCN14" s="30">
        <v>1986</v>
      </c>
      <c r="SCO14" s="8" t="s">
        <v>102</v>
      </c>
      <c r="SCV14" s="30">
        <v>1986</v>
      </c>
      <c r="SCW14" s="8" t="s">
        <v>102</v>
      </c>
      <c r="SDD14" s="30">
        <v>1986</v>
      </c>
      <c r="SDE14" s="8" t="s">
        <v>102</v>
      </c>
      <c r="SDL14" s="30">
        <v>1986</v>
      </c>
      <c r="SDM14" s="8" t="s">
        <v>102</v>
      </c>
      <c r="SDT14" s="30">
        <v>1986</v>
      </c>
      <c r="SDU14" s="8" t="s">
        <v>102</v>
      </c>
      <c r="SEB14" s="30">
        <v>1986</v>
      </c>
      <c r="SEC14" s="8" t="s">
        <v>102</v>
      </c>
      <c r="SEJ14" s="30">
        <v>1986</v>
      </c>
      <c r="SEK14" s="8" t="s">
        <v>102</v>
      </c>
      <c r="SER14" s="30">
        <v>1986</v>
      </c>
      <c r="SES14" s="8" t="s">
        <v>102</v>
      </c>
      <c r="SEZ14" s="30">
        <v>1986</v>
      </c>
      <c r="SFA14" s="8" t="s">
        <v>102</v>
      </c>
      <c r="SFH14" s="30">
        <v>1986</v>
      </c>
      <c r="SFI14" s="8" t="s">
        <v>102</v>
      </c>
      <c r="SFP14" s="30">
        <v>1986</v>
      </c>
      <c r="SFQ14" s="8" t="s">
        <v>102</v>
      </c>
      <c r="SFX14" s="30">
        <v>1986</v>
      </c>
      <c r="SFY14" s="8" t="s">
        <v>102</v>
      </c>
      <c r="SGF14" s="30">
        <v>1986</v>
      </c>
      <c r="SGG14" s="8" t="s">
        <v>102</v>
      </c>
      <c r="SGN14" s="30">
        <v>1986</v>
      </c>
      <c r="SGO14" s="8" t="s">
        <v>102</v>
      </c>
      <c r="SGV14" s="30">
        <v>1986</v>
      </c>
      <c r="SGW14" s="8" t="s">
        <v>102</v>
      </c>
      <c r="SHD14" s="30">
        <v>1986</v>
      </c>
      <c r="SHE14" s="8" t="s">
        <v>102</v>
      </c>
      <c r="SHL14" s="30">
        <v>1986</v>
      </c>
      <c r="SHM14" s="8" t="s">
        <v>102</v>
      </c>
      <c r="SHT14" s="30">
        <v>1986</v>
      </c>
      <c r="SHU14" s="8" t="s">
        <v>102</v>
      </c>
      <c r="SIB14" s="30">
        <v>1986</v>
      </c>
      <c r="SIC14" s="8" t="s">
        <v>102</v>
      </c>
      <c r="SIJ14" s="30">
        <v>1986</v>
      </c>
      <c r="SIK14" s="8" t="s">
        <v>102</v>
      </c>
      <c r="SIR14" s="30">
        <v>1986</v>
      </c>
      <c r="SIS14" s="8" t="s">
        <v>102</v>
      </c>
      <c r="SIZ14" s="30">
        <v>1986</v>
      </c>
      <c r="SJA14" s="8" t="s">
        <v>102</v>
      </c>
      <c r="SJH14" s="30">
        <v>1986</v>
      </c>
      <c r="SJI14" s="8" t="s">
        <v>102</v>
      </c>
      <c r="SJP14" s="30">
        <v>1986</v>
      </c>
      <c r="SJQ14" s="8" t="s">
        <v>102</v>
      </c>
      <c r="SJX14" s="30">
        <v>1986</v>
      </c>
      <c r="SJY14" s="8" t="s">
        <v>102</v>
      </c>
      <c r="SKF14" s="30">
        <v>1986</v>
      </c>
      <c r="SKG14" s="8" t="s">
        <v>102</v>
      </c>
      <c r="SKN14" s="30">
        <v>1986</v>
      </c>
      <c r="SKO14" s="8" t="s">
        <v>102</v>
      </c>
      <c r="SKV14" s="30">
        <v>1986</v>
      </c>
      <c r="SKW14" s="8" t="s">
        <v>102</v>
      </c>
      <c r="SLD14" s="30">
        <v>1986</v>
      </c>
      <c r="SLE14" s="8" t="s">
        <v>102</v>
      </c>
      <c r="SLL14" s="30">
        <v>1986</v>
      </c>
      <c r="SLM14" s="8" t="s">
        <v>102</v>
      </c>
      <c r="SLT14" s="30">
        <v>1986</v>
      </c>
      <c r="SLU14" s="8" t="s">
        <v>102</v>
      </c>
      <c r="SMB14" s="30">
        <v>1986</v>
      </c>
      <c r="SMC14" s="8" t="s">
        <v>102</v>
      </c>
      <c r="SMJ14" s="30">
        <v>1986</v>
      </c>
      <c r="SMK14" s="8" t="s">
        <v>102</v>
      </c>
      <c r="SMR14" s="30">
        <v>1986</v>
      </c>
      <c r="SMS14" s="8" t="s">
        <v>102</v>
      </c>
      <c r="SMZ14" s="30">
        <v>1986</v>
      </c>
      <c r="SNA14" s="8" t="s">
        <v>102</v>
      </c>
      <c r="SNH14" s="30">
        <v>1986</v>
      </c>
      <c r="SNI14" s="8" t="s">
        <v>102</v>
      </c>
      <c r="SNP14" s="30">
        <v>1986</v>
      </c>
      <c r="SNQ14" s="8" t="s">
        <v>102</v>
      </c>
      <c r="SNX14" s="30">
        <v>1986</v>
      </c>
      <c r="SNY14" s="8" t="s">
        <v>102</v>
      </c>
      <c r="SOF14" s="30">
        <v>1986</v>
      </c>
      <c r="SOG14" s="8" t="s">
        <v>102</v>
      </c>
      <c r="SON14" s="30">
        <v>1986</v>
      </c>
      <c r="SOO14" s="8" t="s">
        <v>102</v>
      </c>
      <c r="SOV14" s="30">
        <v>1986</v>
      </c>
      <c r="SOW14" s="8" t="s">
        <v>102</v>
      </c>
      <c r="SPD14" s="30">
        <v>1986</v>
      </c>
      <c r="SPE14" s="8" t="s">
        <v>102</v>
      </c>
      <c r="SPL14" s="30">
        <v>1986</v>
      </c>
      <c r="SPM14" s="8" t="s">
        <v>102</v>
      </c>
      <c r="SPT14" s="30">
        <v>1986</v>
      </c>
      <c r="SPU14" s="8" t="s">
        <v>102</v>
      </c>
      <c r="SQB14" s="30">
        <v>1986</v>
      </c>
      <c r="SQC14" s="8" t="s">
        <v>102</v>
      </c>
      <c r="SQJ14" s="30">
        <v>1986</v>
      </c>
      <c r="SQK14" s="8" t="s">
        <v>102</v>
      </c>
      <c r="SQR14" s="30">
        <v>1986</v>
      </c>
      <c r="SQS14" s="8" t="s">
        <v>102</v>
      </c>
      <c r="SQZ14" s="30">
        <v>1986</v>
      </c>
      <c r="SRA14" s="8" t="s">
        <v>102</v>
      </c>
      <c r="SRH14" s="30">
        <v>1986</v>
      </c>
      <c r="SRI14" s="8" t="s">
        <v>102</v>
      </c>
      <c r="SRP14" s="30">
        <v>1986</v>
      </c>
      <c r="SRQ14" s="8" t="s">
        <v>102</v>
      </c>
      <c r="SRX14" s="30">
        <v>1986</v>
      </c>
      <c r="SRY14" s="8" t="s">
        <v>102</v>
      </c>
      <c r="SSF14" s="30">
        <v>1986</v>
      </c>
      <c r="SSG14" s="8" t="s">
        <v>102</v>
      </c>
      <c r="SSN14" s="30">
        <v>1986</v>
      </c>
      <c r="SSO14" s="8" t="s">
        <v>102</v>
      </c>
      <c r="SSV14" s="30">
        <v>1986</v>
      </c>
      <c r="SSW14" s="8" t="s">
        <v>102</v>
      </c>
      <c r="STD14" s="30">
        <v>1986</v>
      </c>
      <c r="STE14" s="8" t="s">
        <v>102</v>
      </c>
      <c r="STL14" s="30">
        <v>1986</v>
      </c>
      <c r="STM14" s="8" t="s">
        <v>102</v>
      </c>
      <c r="STT14" s="30">
        <v>1986</v>
      </c>
      <c r="STU14" s="8" t="s">
        <v>102</v>
      </c>
      <c r="SUB14" s="30">
        <v>1986</v>
      </c>
      <c r="SUC14" s="8" t="s">
        <v>102</v>
      </c>
      <c r="SUJ14" s="30">
        <v>1986</v>
      </c>
      <c r="SUK14" s="8" t="s">
        <v>102</v>
      </c>
      <c r="SUR14" s="30">
        <v>1986</v>
      </c>
      <c r="SUS14" s="8" t="s">
        <v>102</v>
      </c>
      <c r="SUZ14" s="30">
        <v>1986</v>
      </c>
      <c r="SVA14" s="8" t="s">
        <v>102</v>
      </c>
      <c r="SVH14" s="30">
        <v>1986</v>
      </c>
      <c r="SVI14" s="8" t="s">
        <v>102</v>
      </c>
      <c r="SVP14" s="30">
        <v>1986</v>
      </c>
      <c r="SVQ14" s="8" t="s">
        <v>102</v>
      </c>
      <c r="SVX14" s="30">
        <v>1986</v>
      </c>
      <c r="SVY14" s="8" t="s">
        <v>102</v>
      </c>
      <c r="SWF14" s="30">
        <v>1986</v>
      </c>
      <c r="SWG14" s="8" t="s">
        <v>102</v>
      </c>
      <c r="SWN14" s="30">
        <v>1986</v>
      </c>
      <c r="SWO14" s="8" t="s">
        <v>102</v>
      </c>
      <c r="SWV14" s="30">
        <v>1986</v>
      </c>
      <c r="SWW14" s="8" t="s">
        <v>102</v>
      </c>
      <c r="SXD14" s="30">
        <v>1986</v>
      </c>
      <c r="SXE14" s="8" t="s">
        <v>102</v>
      </c>
      <c r="SXL14" s="30">
        <v>1986</v>
      </c>
      <c r="SXM14" s="8" t="s">
        <v>102</v>
      </c>
      <c r="SXT14" s="30">
        <v>1986</v>
      </c>
      <c r="SXU14" s="8" t="s">
        <v>102</v>
      </c>
      <c r="SYB14" s="30">
        <v>1986</v>
      </c>
      <c r="SYC14" s="8" t="s">
        <v>102</v>
      </c>
      <c r="SYJ14" s="30">
        <v>1986</v>
      </c>
      <c r="SYK14" s="8" t="s">
        <v>102</v>
      </c>
      <c r="SYR14" s="30">
        <v>1986</v>
      </c>
      <c r="SYS14" s="8" t="s">
        <v>102</v>
      </c>
      <c r="SYZ14" s="30">
        <v>1986</v>
      </c>
      <c r="SZA14" s="8" t="s">
        <v>102</v>
      </c>
      <c r="SZH14" s="30">
        <v>1986</v>
      </c>
      <c r="SZI14" s="8" t="s">
        <v>102</v>
      </c>
      <c r="SZP14" s="30">
        <v>1986</v>
      </c>
      <c r="SZQ14" s="8" t="s">
        <v>102</v>
      </c>
      <c r="SZX14" s="30">
        <v>1986</v>
      </c>
      <c r="SZY14" s="8" t="s">
        <v>102</v>
      </c>
      <c r="TAF14" s="30">
        <v>1986</v>
      </c>
      <c r="TAG14" s="8" t="s">
        <v>102</v>
      </c>
      <c r="TAN14" s="30">
        <v>1986</v>
      </c>
      <c r="TAO14" s="8" t="s">
        <v>102</v>
      </c>
      <c r="TAV14" s="30">
        <v>1986</v>
      </c>
      <c r="TAW14" s="8" t="s">
        <v>102</v>
      </c>
      <c r="TBD14" s="30">
        <v>1986</v>
      </c>
      <c r="TBE14" s="8" t="s">
        <v>102</v>
      </c>
      <c r="TBL14" s="30">
        <v>1986</v>
      </c>
      <c r="TBM14" s="8" t="s">
        <v>102</v>
      </c>
      <c r="TBT14" s="30">
        <v>1986</v>
      </c>
      <c r="TBU14" s="8" t="s">
        <v>102</v>
      </c>
      <c r="TCB14" s="30">
        <v>1986</v>
      </c>
      <c r="TCC14" s="8" t="s">
        <v>102</v>
      </c>
      <c r="TCJ14" s="30">
        <v>1986</v>
      </c>
      <c r="TCK14" s="8" t="s">
        <v>102</v>
      </c>
      <c r="TCR14" s="30">
        <v>1986</v>
      </c>
      <c r="TCS14" s="8" t="s">
        <v>102</v>
      </c>
      <c r="TCZ14" s="30">
        <v>1986</v>
      </c>
      <c r="TDA14" s="8" t="s">
        <v>102</v>
      </c>
      <c r="TDH14" s="30">
        <v>1986</v>
      </c>
      <c r="TDI14" s="8" t="s">
        <v>102</v>
      </c>
      <c r="TDP14" s="30">
        <v>1986</v>
      </c>
      <c r="TDQ14" s="8" t="s">
        <v>102</v>
      </c>
      <c r="TDX14" s="30">
        <v>1986</v>
      </c>
      <c r="TDY14" s="8" t="s">
        <v>102</v>
      </c>
      <c r="TEF14" s="30">
        <v>1986</v>
      </c>
      <c r="TEG14" s="8" t="s">
        <v>102</v>
      </c>
      <c r="TEN14" s="30">
        <v>1986</v>
      </c>
      <c r="TEO14" s="8" t="s">
        <v>102</v>
      </c>
      <c r="TEV14" s="30">
        <v>1986</v>
      </c>
      <c r="TEW14" s="8" t="s">
        <v>102</v>
      </c>
      <c r="TFD14" s="30">
        <v>1986</v>
      </c>
      <c r="TFE14" s="8" t="s">
        <v>102</v>
      </c>
      <c r="TFL14" s="30">
        <v>1986</v>
      </c>
      <c r="TFM14" s="8" t="s">
        <v>102</v>
      </c>
      <c r="TFT14" s="30">
        <v>1986</v>
      </c>
      <c r="TFU14" s="8" t="s">
        <v>102</v>
      </c>
      <c r="TGB14" s="30">
        <v>1986</v>
      </c>
      <c r="TGC14" s="8" t="s">
        <v>102</v>
      </c>
      <c r="TGJ14" s="30">
        <v>1986</v>
      </c>
      <c r="TGK14" s="8" t="s">
        <v>102</v>
      </c>
      <c r="TGR14" s="30">
        <v>1986</v>
      </c>
      <c r="TGS14" s="8" t="s">
        <v>102</v>
      </c>
      <c r="TGZ14" s="30">
        <v>1986</v>
      </c>
      <c r="THA14" s="8" t="s">
        <v>102</v>
      </c>
      <c r="THH14" s="30">
        <v>1986</v>
      </c>
      <c r="THI14" s="8" t="s">
        <v>102</v>
      </c>
      <c r="THP14" s="30">
        <v>1986</v>
      </c>
      <c r="THQ14" s="8" t="s">
        <v>102</v>
      </c>
      <c r="THX14" s="30">
        <v>1986</v>
      </c>
      <c r="THY14" s="8" t="s">
        <v>102</v>
      </c>
      <c r="TIF14" s="30">
        <v>1986</v>
      </c>
      <c r="TIG14" s="8" t="s">
        <v>102</v>
      </c>
      <c r="TIN14" s="30">
        <v>1986</v>
      </c>
      <c r="TIO14" s="8" t="s">
        <v>102</v>
      </c>
      <c r="TIV14" s="30">
        <v>1986</v>
      </c>
      <c r="TIW14" s="8" t="s">
        <v>102</v>
      </c>
      <c r="TJD14" s="30">
        <v>1986</v>
      </c>
      <c r="TJE14" s="8" t="s">
        <v>102</v>
      </c>
      <c r="TJL14" s="30">
        <v>1986</v>
      </c>
      <c r="TJM14" s="8" t="s">
        <v>102</v>
      </c>
      <c r="TJT14" s="30">
        <v>1986</v>
      </c>
      <c r="TJU14" s="8" t="s">
        <v>102</v>
      </c>
      <c r="TKB14" s="30">
        <v>1986</v>
      </c>
      <c r="TKC14" s="8" t="s">
        <v>102</v>
      </c>
      <c r="TKJ14" s="30">
        <v>1986</v>
      </c>
      <c r="TKK14" s="8" t="s">
        <v>102</v>
      </c>
      <c r="TKR14" s="30">
        <v>1986</v>
      </c>
      <c r="TKS14" s="8" t="s">
        <v>102</v>
      </c>
      <c r="TKZ14" s="30">
        <v>1986</v>
      </c>
      <c r="TLA14" s="8" t="s">
        <v>102</v>
      </c>
      <c r="TLH14" s="30">
        <v>1986</v>
      </c>
      <c r="TLI14" s="8" t="s">
        <v>102</v>
      </c>
      <c r="TLP14" s="30">
        <v>1986</v>
      </c>
      <c r="TLQ14" s="8" t="s">
        <v>102</v>
      </c>
      <c r="TLX14" s="30">
        <v>1986</v>
      </c>
      <c r="TLY14" s="8" t="s">
        <v>102</v>
      </c>
      <c r="TMF14" s="30">
        <v>1986</v>
      </c>
      <c r="TMG14" s="8" t="s">
        <v>102</v>
      </c>
      <c r="TMN14" s="30">
        <v>1986</v>
      </c>
      <c r="TMO14" s="8" t="s">
        <v>102</v>
      </c>
      <c r="TMV14" s="30">
        <v>1986</v>
      </c>
      <c r="TMW14" s="8" t="s">
        <v>102</v>
      </c>
      <c r="TND14" s="30">
        <v>1986</v>
      </c>
      <c r="TNE14" s="8" t="s">
        <v>102</v>
      </c>
      <c r="TNL14" s="30">
        <v>1986</v>
      </c>
      <c r="TNM14" s="8" t="s">
        <v>102</v>
      </c>
      <c r="TNT14" s="30">
        <v>1986</v>
      </c>
      <c r="TNU14" s="8" t="s">
        <v>102</v>
      </c>
      <c r="TOB14" s="30">
        <v>1986</v>
      </c>
      <c r="TOC14" s="8" t="s">
        <v>102</v>
      </c>
      <c r="TOJ14" s="30">
        <v>1986</v>
      </c>
      <c r="TOK14" s="8" t="s">
        <v>102</v>
      </c>
      <c r="TOR14" s="30">
        <v>1986</v>
      </c>
      <c r="TOS14" s="8" t="s">
        <v>102</v>
      </c>
      <c r="TOZ14" s="30">
        <v>1986</v>
      </c>
      <c r="TPA14" s="8" t="s">
        <v>102</v>
      </c>
      <c r="TPH14" s="30">
        <v>1986</v>
      </c>
      <c r="TPI14" s="8" t="s">
        <v>102</v>
      </c>
      <c r="TPP14" s="30">
        <v>1986</v>
      </c>
      <c r="TPQ14" s="8" t="s">
        <v>102</v>
      </c>
      <c r="TPX14" s="30">
        <v>1986</v>
      </c>
      <c r="TPY14" s="8" t="s">
        <v>102</v>
      </c>
      <c r="TQF14" s="30">
        <v>1986</v>
      </c>
      <c r="TQG14" s="8" t="s">
        <v>102</v>
      </c>
      <c r="TQN14" s="30">
        <v>1986</v>
      </c>
      <c r="TQO14" s="8" t="s">
        <v>102</v>
      </c>
      <c r="TQV14" s="30">
        <v>1986</v>
      </c>
      <c r="TQW14" s="8" t="s">
        <v>102</v>
      </c>
      <c r="TRD14" s="30">
        <v>1986</v>
      </c>
      <c r="TRE14" s="8" t="s">
        <v>102</v>
      </c>
      <c r="TRL14" s="30">
        <v>1986</v>
      </c>
      <c r="TRM14" s="8" t="s">
        <v>102</v>
      </c>
      <c r="TRT14" s="30">
        <v>1986</v>
      </c>
      <c r="TRU14" s="8" t="s">
        <v>102</v>
      </c>
      <c r="TSB14" s="30">
        <v>1986</v>
      </c>
      <c r="TSC14" s="8" t="s">
        <v>102</v>
      </c>
      <c r="TSJ14" s="30">
        <v>1986</v>
      </c>
      <c r="TSK14" s="8" t="s">
        <v>102</v>
      </c>
      <c r="TSR14" s="30">
        <v>1986</v>
      </c>
      <c r="TSS14" s="8" t="s">
        <v>102</v>
      </c>
      <c r="TSZ14" s="30">
        <v>1986</v>
      </c>
      <c r="TTA14" s="8" t="s">
        <v>102</v>
      </c>
      <c r="TTH14" s="30">
        <v>1986</v>
      </c>
      <c r="TTI14" s="8" t="s">
        <v>102</v>
      </c>
      <c r="TTP14" s="30">
        <v>1986</v>
      </c>
      <c r="TTQ14" s="8" t="s">
        <v>102</v>
      </c>
      <c r="TTX14" s="30">
        <v>1986</v>
      </c>
      <c r="TTY14" s="8" t="s">
        <v>102</v>
      </c>
      <c r="TUF14" s="30">
        <v>1986</v>
      </c>
      <c r="TUG14" s="8" t="s">
        <v>102</v>
      </c>
      <c r="TUN14" s="30">
        <v>1986</v>
      </c>
      <c r="TUO14" s="8" t="s">
        <v>102</v>
      </c>
      <c r="TUV14" s="30">
        <v>1986</v>
      </c>
      <c r="TUW14" s="8" t="s">
        <v>102</v>
      </c>
      <c r="TVD14" s="30">
        <v>1986</v>
      </c>
      <c r="TVE14" s="8" t="s">
        <v>102</v>
      </c>
      <c r="TVL14" s="30">
        <v>1986</v>
      </c>
      <c r="TVM14" s="8" t="s">
        <v>102</v>
      </c>
      <c r="TVT14" s="30">
        <v>1986</v>
      </c>
      <c r="TVU14" s="8" t="s">
        <v>102</v>
      </c>
      <c r="TWB14" s="30">
        <v>1986</v>
      </c>
      <c r="TWC14" s="8" t="s">
        <v>102</v>
      </c>
      <c r="TWJ14" s="30">
        <v>1986</v>
      </c>
      <c r="TWK14" s="8" t="s">
        <v>102</v>
      </c>
      <c r="TWR14" s="30">
        <v>1986</v>
      </c>
      <c r="TWS14" s="8" t="s">
        <v>102</v>
      </c>
      <c r="TWZ14" s="30">
        <v>1986</v>
      </c>
      <c r="TXA14" s="8" t="s">
        <v>102</v>
      </c>
      <c r="TXH14" s="30">
        <v>1986</v>
      </c>
      <c r="TXI14" s="8" t="s">
        <v>102</v>
      </c>
      <c r="TXP14" s="30">
        <v>1986</v>
      </c>
      <c r="TXQ14" s="8" t="s">
        <v>102</v>
      </c>
      <c r="TXX14" s="30">
        <v>1986</v>
      </c>
      <c r="TXY14" s="8" t="s">
        <v>102</v>
      </c>
      <c r="TYF14" s="30">
        <v>1986</v>
      </c>
      <c r="TYG14" s="8" t="s">
        <v>102</v>
      </c>
      <c r="TYN14" s="30">
        <v>1986</v>
      </c>
      <c r="TYO14" s="8" t="s">
        <v>102</v>
      </c>
      <c r="TYV14" s="30">
        <v>1986</v>
      </c>
      <c r="TYW14" s="8" t="s">
        <v>102</v>
      </c>
      <c r="TZD14" s="30">
        <v>1986</v>
      </c>
      <c r="TZE14" s="8" t="s">
        <v>102</v>
      </c>
      <c r="TZL14" s="30">
        <v>1986</v>
      </c>
      <c r="TZM14" s="8" t="s">
        <v>102</v>
      </c>
      <c r="TZT14" s="30">
        <v>1986</v>
      </c>
      <c r="TZU14" s="8" t="s">
        <v>102</v>
      </c>
      <c r="UAB14" s="30">
        <v>1986</v>
      </c>
      <c r="UAC14" s="8" t="s">
        <v>102</v>
      </c>
      <c r="UAJ14" s="30">
        <v>1986</v>
      </c>
      <c r="UAK14" s="8" t="s">
        <v>102</v>
      </c>
      <c r="UAR14" s="30">
        <v>1986</v>
      </c>
      <c r="UAS14" s="8" t="s">
        <v>102</v>
      </c>
      <c r="UAZ14" s="30">
        <v>1986</v>
      </c>
      <c r="UBA14" s="8" t="s">
        <v>102</v>
      </c>
      <c r="UBH14" s="30">
        <v>1986</v>
      </c>
      <c r="UBI14" s="8" t="s">
        <v>102</v>
      </c>
      <c r="UBP14" s="30">
        <v>1986</v>
      </c>
      <c r="UBQ14" s="8" t="s">
        <v>102</v>
      </c>
      <c r="UBX14" s="30">
        <v>1986</v>
      </c>
      <c r="UBY14" s="8" t="s">
        <v>102</v>
      </c>
      <c r="UCF14" s="30">
        <v>1986</v>
      </c>
      <c r="UCG14" s="8" t="s">
        <v>102</v>
      </c>
      <c r="UCN14" s="30">
        <v>1986</v>
      </c>
      <c r="UCO14" s="8" t="s">
        <v>102</v>
      </c>
      <c r="UCV14" s="30">
        <v>1986</v>
      </c>
      <c r="UCW14" s="8" t="s">
        <v>102</v>
      </c>
      <c r="UDD14" s="30">
        <v>1986</v>
      </c>
      <c r="UDE14" s="8" t="s">
        <v>102</v>
      </c>
      <c r="UDL14" s="30">
        <v>1986</v>
      </c>
      <c r="UDM14" s="8" t="s">
        <v>102</v>
      </c>
      <c r="UDT14" s="30">
        <v>1986</v>
      </c>
      <c r="UDU14" s="8" t="s">
        <v>102</v>
      </c>
      <c r="UEB14" s="30">
        <v>1986</v>
      </c>
      <c r="UEC14" s="8" t="s">
        <v>102</v>
      </c>
      <c r="UEJ14" s="30">
        <v>1986</v>
      </c>
      <c r="UEK14" s="8" t="s">
        <v>102</v>
      </c>
      <c r="UER14" s="30">
        <v>1986</v>
      </c>
      <c r="UES14" s="8" t="s">
        <v>102</v>
      </c>
      <c r="UEZ14" s="30">
        <v>1986</v>
      </c>
      <c r="UFA14" s="8" t="s">
        <v>102</v>
      </c>
      <c r="UFH14" s="30">
        <v>1986</v>
      </c>
      <c r="UFI14" s="8" t="s">
        <v>102</v>
      </c>
      <c r="UFP14" s="30">
        <v>1986</v>
      </c>
      <c r="UFQ14" s="8" t="s">
        <v>102</v>
      </c>
      <c r="UFX14" s="30">
        <v>1986</v>
      </c>
      <c r="UFY14" s="8" t="s">
        <v>102</v>
      </c>
      <c r="UGF14" s="30">
        <v>1986</v>
      </c>
      <c r="UGG14" s="8" t="s">
        <v>102</v>
      </c>
      <c r="UGN14" s="30">
        <v>1986</v>
      </c>
      <c r="UGO14" s="8" t="s">
        <v>102</v>
      </c>
      <c r="UGV14" s="30">
        <v>1986</v>
      </c>
      <c r="UGW14" s="8" t="s">
        <v>102</v>
      </c>
      <c r="UHD14" s="30">
        <v>1986</v>
      </c>
      <c r="UHE14" s="8" t="s">
        <v>102</v>
      </c>
      <c r="UHL14" s="30">
        <v>1986</v>
      </c>
      <c r="UHM14" s="8" t="s">
        <v>102</v>
      </c>
      <c r="UHT14" s="30">
        <v>1986</v>
      </c>
      <c r="UHU14" s="8" t="s">
        <v>102</v>
      </c>
      <c r="UIB14" s="30">
        <v>1986</v>
      </c>
      <c r="UIC14" s="8" t="s">
        <v>102</v>
      </c>
      <c r="UIJ14" s="30">
        <v>1986</v>
      </c>
      <c r="UIK14" s="8" t="s">
        <v>102</v>
      </c>
      <c r="UIR14" s="30">
        <v>1986</v>
      </c>
      <c r="UIS14" s="8" t="s">
        <v>102</v>
      </c>
      <c r="UIZ14" s="30">
        <v>1986</v>
      </c>
      <c r="UJA14" s="8" t="s">
        <v>102</v>
      </c>
      <c r="UJH14" s="30">
        <v>1986</v>
      </c>
      <c r="UJI14" s="8" t="s">
        <v>102</v>
      </c>
      <c r="UJP14" s="30">
        <v>1986</v>
      </c>
      <c r="UJQ14" s="8" t="s">
        <v>102</v>
      </c>
      <c r="UJX14" s="30">
        <v>1986</v>
      </c>
      <c r="UJY14" s="8" t="s">
        <v>102</v>
      </c>
      <c r="UKF14" s="30">
        <v>1986</v>
      </c>
      <c r="UKG14" s="8" t="s">
        <v>102</v>
      </c>
      <c r="UKN14" s="30">
        <v>1986</v>
      </c>
      <c r="UKO14" s="8" t="s">
        <v>102</v>
      </c>
      <c r="UKV14" s="30">
        <v>1986</v>
      </c>
      <c r="UKW14" s="8" t="s">
        <v>102</v>
      </c>
      <c r="ULD14" s="30">
        <v>1986</v>
      </c>
      <c r="ULE14" s="8" t="s">
        <v>102</v>
      </c>
      <c r="ULL14" s="30">
        <v>1986</v>
      </c>
      <c r="ULM14" s="8" t="s">
        <v>102</v>
      </c>
      <c r="ULT14" s="30">
        <v>1986</v>
      </c>
      <c r="ULU14" s="8" t="s">
        <v>102</v>
      </c>
      <c r="UMB14" s="30">
        <v>1986</v>
      </c>
      <c r="UMC14" s="8" t="s">
        <v>102</v>
      </c>
      <c r="UMJ14" s="30">
        <v>1986</v>
      </c>
      <c r="UMK14" s="8" t="s">
        <v>102</v>
      </c>
      <c r="UMR14" s="30">
        <v>1986</v>
      </c>
      <c r="UMS14" s="8" t="s">
        <v>102</v>
      </c>
      <c r="UMZ14" s="30">
        <v>1986</v>
      </c>
      <c r="UNA14" s="8" t="s">
        <v>102</v>
      </c>
      <c r="UNH14" s="30">
        <v>1986</v>
      </c>
      <c r="UNI14" s="8" t="s">
        <v>102</v>
      </c>
      <c r="UNP14" s="30">
        <v>1986</v>
      </c>
      <c r="UNQ14" s="8" t="s">
        <v>102</v>
      </c>
      <c r="UNX14" s="30">
        <v>1986</v>
      </c>
      <c r="UNY14" s="8" t="s">
        <v>102</v>
      </c>
      <c r="UOF14" s="30">
        <v>1986</v>
      </c>
      <c r="UOG14" s="8" t="s">
        <v>102</v>
      </c>
      <c r="UON14" s="30">
        <v>1986</v>
      </c>
      <c r="UOO14" s="8" t="s">
        <v>102</v>
      </c>
      <c r="UOV14" s="30">
        <v>1986</v>
      </c>
      <c r="UOW14" s="8" t="s">
        <v>102</v>
      </c>
      <c r="UPD14" s="30">
        <v>1986</v>
      </c>
      <c r="UPE14" s="8" t="s">
        <v>102</v>
      </c>
      <c r="UPL14" s="30">
        <v>1986</v>
      </c>
      <c r="UPM14" s="8" t="s">
        <v>102</v>
      </c>
      <c r="UPT14" s="30">
        <v>1986</v>
      </c>
      <c r="UPU14" s="8" t="s">
        <v>102</v>
      </c>
      <c r="UQB14" s="30">
        <v>1986</v>
      </c>
      <c r="UQC14" s="8" t="s">
        <v>102</v>
      </c>
      <c r="UQJ14" s="30">
        <v>1986</v>
      </c>
      <c r="UQK14" s="8" t="s">
        <v>102</v>
      </c>
      <c r="UQR14" s="30">
        <v>1986</v>
      </c>
      <c r="UQS14" s="8" t="s">
        <v>102</v>
      </c>
      <c r="UQZ14" s="30">
        <v>1986</v>
      </c>
      <c r="URA14" s="8" t="s">
        <v>102</v>
      </c>
      <c r="URH14" s="30">
        <v>1986</v>
      </c>
      <c r="URI14" s="8" t="s">
        <v>102</v>
      </c>
      <c r="URP14" s="30">
        <v>1986</v>
      </c>
      <c r="URQ14" s="8" t="s">
        <v>102</v>
      </c>
      <c r="URX14" s="30">
        <v>1986</v>
      </c>
      <c r="URY14" s="8" t="s">
        <v>102</v>
      </c>
      <c r="USF14" s="30">
        <v>1986</v>
      </c>
      <c r="USG14" s="8" t="s">
        <v>102</v>
      </c>
      <c r="USN14" s="30">
        <v>1986</v>
      </c>
      <c r="USO14" s="8" t="s">
        <v>102</v>
      </c>
      <c r="USV14" s="30">
        <v>1986</v>
      </c>
      <c r="USW14" s="8" t="s">
        <v>102</v>
      </c>
      <c r="UTD14" s="30">
        <v>1986</v>
      </c>
      <c r="UTE14" s="8" t="s">
        <v>102</v>
      </c>
      <c r="UTL14" s="30">
        <v>1986</v>
      </c>
      <c r="UTM14" s="8" t="s">
        <v>102</v>
      </c>
      <c r="UTT14" s="30">
        <v>1986</v>
      </c>
      <c r="UTU14" s="8" t="s">
        <v>102</v>
      </c>
      <c r="UUB14" s="30">
        <v>1986</v>
      </c>
      <c r="UUC14" s="8" t="s">
        <v>102</v>
      </c>
      <c r="UUJ14" s="30">
        <v>1986</v>
      </c>
      <c r="UUK14" s="8" t="s">
        <v>102</v>
      </c>
      <c r="UUR14" s="30">
        <v>1986</v>
      </c>
      <c r="UUS14" s="8" t="s">
        <v>102</v>
      </c>
      <c r="UUZ14" s="30">
        <v>1986</v>
      </c>
      <c r="UVA14" s="8" t="s">
        <v>102</v>
      </c>
      <c r="UVH14" s="30">
        <v>1986</v>
      </c>
      <c r="UVI14" s="8" t="s">
        <v>102</v>
      </c>
      <c r="UVP14" s="30">
        <v>1986</v>
      </c>
      <c r="UVQ14" s="8" t="s">
        <v>102</v>
      </c>
      <c r="UVX14" s="30">
        <v>1986</v>
      </c>
      <c r="UVY14" s="8" t="s">
        <v>102</v>
      </c>
      <c r="UWF14" s="30">
        <v>1986</v>
      </c>
      <c r="UWG14" s="8" t="s">
        <v>102</v>
      </c>
      <c r="UWN14" s="30">
        <v>1986</v>
      </c>
      <c r="UWO14" s="8" t="s">
        <v>102</v>
      </c>
      <c r="UWV14" s="30">
        <v>1986</v>
      </c>
      <c r="UWW14" s="8" t="s">
        <v>102</v>
      </c>
      <c r="UXD14" s="30">
        <v>1986</v>
      </c>
      <c r="UXE14" s="8" t="s">
        <v>102</v>
      </c>
      <c r="UXL14" s="30">
        <v>1986</v>
      </c>
      <c r="UXM14" s="8" t="s">
        <v>102</v>
      </c>
      <c r="UXT14" s="30">
        <v>1986</v>
      </c>
      <c r="UXU14" s="8" t="s">
        <v>102</v>
      </c>
      <c r="UYB14" s="30">
        <v>1986</v>
      </c>
      <c r="UYC14" s="8" t="s">
        <v>102</v>
      </c>
      <c r="UYJ14" s="30">
        <v>1986</v>
      </c>
      <c r="UYK14" s="8" t="s">
        <v>102</v>
      </c>
      <c r="UYR14" s="30">
        <v>1986</v>
      </c>
      <c r="UYS14" s="8" t="s">
        <v>102</v>
      </c>
      <c r="UYZ14" s="30">
        <v>1986</v>
      </c>
      <c r="UZA14" s="8" t="s">
        <v>102</v>
      </c>
      <c r="UZH14" s="30">
        <v>1986</v>
      </c>
      <c r="UZI14" s="8" t="s">
        <v>102</v>
      </c>
      <c r="UZP14" s="30">
        <v>1986</v>
      </c>
      <c r="UZQ14" s="8" t="s">
        <v>102</v>
      </c>
      <c r="UZX14" s="30">
        <v>1986</v>
      </c>
      <c r="UZY14" s="8" t="s">
        <v>102</v>
      </c>
      <c r="VAF14" s="30">
        <v>1986</v>
      </c>
      <c r="VAG14" s="8" t="s">
        <v>102</v>
      </c>
      <c r="VAN14" s="30">
        <v>1986</v>
      </c>
      <c r="VAO14" s="8" t="s">
        <v>102</v>
      </c>
      <c r="VAV14" s="30">
        <v>1986</v>
      </c>
      <c r="VAW14" s="8" t="s">
        <v>102</v>
      </c>
      <c r="VBD14" s="30">
        <v>1986</v>
      </c>
      <c r="VBE14" s="8" t="s">
        <v>102</v>
      </c>
      <c r="VBL14" s="30">
        <v>1986</v>
      </c>
      <c r="VBM14" s="8" t="s">
        <v>102</v>
      </c>
      <c r="VBT14" s="30">
        <v>1986</v>
      </c>
      <c r="VBU14" s="8" t="s">
        <v>102</v>
      </c>
      <c r="VCB14" s="30">
        <v>1986</v>
      </c>
      <c r="VCC14" s="8" t="s">
        <v>102</v>
      </c>
      <c r="VCJ14" s="30">
        <v>1986</v>
      </c>
      <c r="VCK14" s="8" t="s">
        <v>102</v>
      </c>
      <c r="VCR14" s="30">
        <v>1986</v>
      </c>
      <c r="VCS14" s="8" t="s">
        <v>102</v>
      </c>
      <c r="VCZ14" s="30">
        <v>1986</v>
      </c>
      <c r="VDA14" s="8" t="s">
        <v>102</v>
      </c>
      <c r="VDH14" s="30">
        <v>1986</v>
      </c>
      <c r="VDI14" s="8" t="s">
        <v>102</v>
      </c>
      <c r="VDP14" s="30">
        <v>1986</v>
      </c>
      <c r="VDQ14" s="8" t="s">
        <v>102</v>
      </c>
      <c r="VDX14" s="30">
        <v>1986</v>
      </c>
      <c r="VDY14" s="8" t="s">
        <v>102</v>
      </c>
      <c r="VEF14" s="30">
        <v>1986</v>
      </c>
      <c r="VEG14" s="8" t="s">
        <v>102</v>
      </c>
      <c r="VEN14" s="30">
        <v>1986</v>
      </c>
      <c r="VEO14" s="8" t="s">
        <v>102</v>
      </c>
      <c r="VEV14" s="30">
        <v>1986</v>
      </c>
      <c r="VEW14" s="8" t="s">
        <v>102</v>
      </c>
      <c r="VFD14" s="30">
        <v>1986</v>
      </c>
      <c r="VFE14" s="8" t="s">
        <v>102</v>
      </c>
      <c r="VFL14" s="30">
        <v>1986</v>
      </c>
      <c r="VFM14" s="8" t="s">
        <v>102</v>
      </c>
      <c r="VFT14" s="30">
        <v>1986</v>
      </c>
      <c r="VFU14" s="8" t="s">
        <v>102</v>
      </c>
      <c r="VGB14" s="30">
        <v>1986</v>
      </c>
      <c r="VGC14" s="8" t="s">
        <v>102</v>
      </c>
      <c r="VGJ14" s="30">
        <v>1986</v>
      </c>
      <c r="VGK14" s="8" t="s">
        <v>102</v>
      </c>
      <c r="VGR14" s="30">
        <v>1986</v>
      </c>
      <c r="VGS14" s="8" t="s">
        <v>102</v>
      </c>
      <c r="VGZ14" s="30">
        <v>1986</v>
      </c>
      <c r="VHA14" s="8" t="s">
        <v>102</v>
      </c>
      <c r="VHH14" s="30">
        <v>1986</v>
      </c>
      <c r="VHI14" s="8" t="s">
        <v>102</v>
      </c>
      <c r="VHP14" s="30">
        <v>1986</v>
      </c>
      <c r="VHQ14" s="8" t="s">
        <v>102</v>
      </c>
      <c r="VHX14" s="30">
        <v>1986</v>
      </c>
      <c r="VHY14" s="8" t="s">
        <v>102</v>
      </c>
      <c r="VIF14" s="30">
        <v>1986</v>
      </c>
      <c r="VIG14" s="8" t="s">
        <v>102</v>
      </c>
      <c r="VIN14" s="30">
        <v>1986</v>
      </c>
      <c r="VIO14" s="8" t="s">
        <v>102</v>
      </c>
      <c r="VIV14" s="30">
        <v>1986</v>
      </c>
      <c r="VIW14" s="8" t="s">
        <v>102</v>
      </c>
      <c r="VJD14" s="30">
        <v>1986</v>
      </c>
      <c r="VJE14" s="8" t="s">
        <v>102</v>
      </c>
      <c r="VJL14" s="30">
        <v>1986</v>
      </c>
      <c r="VJM14" s="8" t="s">
        <v>102</v>
      </c>
      <c r="VJT14" s="30">
        <v>1986</v>
      </c>
      <c r="VJU14" s="8" t="s">
        <v>102</v>
      </c>
      <c r="VKB14" s="30">
        <v>1986</v>
      </c>
      <c r="VKC14" s="8" t="s">
        <v>102</v>
      </c>
      <c r="VKJ14" s="30">
        <v>1986</v>
      </c>
      <c r="VKK14" s="8" t="s">
        <v>102</v>
      </c>
      <c r="VKR14" s="30">
        <v>1986</v>
      </c>
      <c r="VKS14" s="8" t="s">
        <v>102</v>
      </c>
      <c r="VKZ14" s="30">
        <v>1986</v>
      </c>
      <c r="VLA14" s="8" t="s">
        <v>102</v>
      </c>
      <c r="VLH14" s="30">
        <v>1986</v>
      </c>
      <c r="VLI14" s="8" t="s">
        <v>102</v>
      </c>
      <c r="VLP14" s="30">
        <v>1986</v>
      </c>
      <c r="VLQ14" s="8" t="s">
        <v>102</v>
      </c>
      <c r="VLX14" s="30">
        <v>1986</v>
      </c>
      <c r="VLY14" s="8" t="s">
        <v>102</v>
      </c>
      <c r="VMF14" s="30">
        <v>1986</v>
      </c>
      <c r="VMG14" s="8" t="s">
        <v>102</v>
      </c>
      <c r="VMN14" s="30">
        <v>1986</v>
      </c>
      <c r="VMO14" s="8" t="s">
        <v>102</v>
      </c>
      <c r="VMV14" s="30">
        <v>1986</v>
      </c>
      <c r="VMW14" s="8" t="s">
        <v>102</v>
      </c>
      <c r="VND14" s="30">
        <v>1986</v>
      </c>
      <c r="VNE14" s="8" t="s">
        <v>102</v>
      </c>
      <c r="VNL14" s="30">
        <v>1986</v>
      </c>
      <c r="VNM14" s="8" t="s">
        <v>102</v>
      </c>
      <c r="VNT14" s="30">
        <v>1986</v>
      </c>
      <c r="VNU14" s="8" t="s">
        <v>102</v>
      </c>
      <c r="VOB14" s="30">
        <v>1986</v>
      </c>
      <c r="VOC14" s="8" t="s">
        <v>102</v>
      </c>
      <c r="VOJ14" s="30">
        <v>1986</v>
      </c>
      <c r="VOK14" s="8" t="s">
        <v>102</v>
      </c>
      <c r="VOR14" s="30">
        <v>1986</v>
      </c>
      <c r="VOS14" s="8" t="s">
        <v>102</v>
      </c>
      <c r="VOZ14" s="30">
        <v>1986</v>
      </c>
      <c r="VPA14" s="8" t="s">
        <v>102</v>
      </c>
      <c r="VPH14" s="30">
        <v>1986</v>
      </c>
      <c r="VPI14" s="8" t="s">
        <v>102</v>
      </c>
      <c r="VPP14" s="30">
        <v>1986</v>
      </c>
      <c r="VPQ14" s="8" t="s">
        <v>102</v>
      </c>
      <c r="VPX14" s="30">
        <v>1986</v>
      </c>
      <c r="VPY14" s="8" t="s">
        <v>102</v>
      </c>
      <c r="VQF14" s="30">
        <v>1986</v>
      </c>
      <c r="VQG14" s="8" t="s">
        <v>102</v>
      </c>
      <c r="VQN14" s="30">
        <v>1986</v>
      </c>
      <c r="VQO14" s="8" t="s">
        <v>102</v>
      </c>
      <c r="VQV14" s="30">
        <v>1986</v>
      </c>
      <c r="VQW14" s="8" t="s">
        <v>102</v>
      </c>
      <c r="VRD14" s="30">
        <v>1986</v>
      </c>
      <c r="VRE14" s="8" t="s">
        <v>102</v>
      </c>
      <c r="VRL14" s="30">
        <v>1986</v>
      </c>
      <c r="VRM14" s="8" t="s">
        <v>102</v>
      </c>
      <c r="VRT14" s="30">
        <v>1986</v>
      </c>
      <c r="VRU14" s="8" t="s">
        <v>102</v>
      </c>
      <c r="VSB14" s="30">
        <v>1986</v>
      </c>
      <c r="VSC14" s="8" t="s">
        <v>102</v>
      </c>
      <c r="VSJ14" s="30">
        <v>1986</v>
      </c>
      <c r="VSK14" s="8" t="s">
        <v>102</v>
      </c>
      <c r="VSR14" s="30">
        <v>1986</v>
      </c>
      <c r="VSS14" s="8" t="s">
        <v>102</v>
      </c>
      <c r="VSZ14" s="30">
        <v>1986</v>
      </c>
      <c r="VTA14" s="8" t="s">
        <v>102</v>
      </c>
      <c r="VTH14" s="30">
        <v>1986</v>
      </c>
      <c r="VTI14" s="8" t="s">
        <v>102</v>
      </c>
      <c r="VTP14" s="30">
        <v>1986</v>
      </c>
      <c r="VTQ14" s="8" t="s">
        <v>102</v>
      </c>
      <c r="VTX14" s="30">
        <v>1986</v>
      </c>
      <c r="VTY14" s="8" t="s">
        <v>102</v>
      </c>
      <c r="VUF14" s="30">
        <v>1986</v>
      </c>
      <c r="VUG14" s="8" t="s">
        <v>102</v>
      </c>
      <c r="VUN14" s="30">
        <v>1986</v>
      </c>
      <c r="VUO14" s="8" t="s">
        <v>102</v>
      </c>
      <c r="VUV14" s="30">
        <v>1986</v>
      </c>
      <c r="VUW14" s="8" t="s">
        <v>102</v>
      </c>
      <c r="VVD14" s="30">
        <v>1986</v>
      </c>
      <c r="VVE14" s="8" t="s">
        <v>102</v>
      </c>
      <c r="VVL14" s="30">
        <v>1986</v>
      </c>
      <c r="VVM14" s="8" t="s">
        <v>102</v>
      </c>
      <c r="VVT14" s="30">
        <v>1986</v>
      </c>
      <c r="VVU14" s="8" t="s">
        <v>102</v>
      </c>
      <c r="VWB14" s="30">
        <v>1986</v>
      </c>
      <c r="VWC14" s="8" t="s">
        <v>102</v>
      </c>
      <c r="VWJ14" s="30">
        <v>1986</v>
      </c>
      <c r="VWK14" s="8" t="s">
        <v>102</v>
      </c>
      <c r="VWR14" s="30">
        <v>1986</v>
      </c>
      <c r="VWS14" s="8" t="s">
        <v>102</v>
      </c>
      <c r="VWZ14" s="30">
        <v>1986</v>
      </c>
      <c r="VXA14" s="8" t="s">
        <v>102</v>
      </c>
      <c r="VXH14" s="30">
        <v>1986</v>
      </c>
      <c r="VXI14" s="8" t="s">
        <v>102</v>
      </c>
      <c r="VXP14" s="30">
        <v>1986</v>
      </c>
      <c r="VXQ14" s="8" t="s">
        <v>102</v>
      </c>
      <c r="VXX14" s="30">
        <v>1986</v>
      </c>
      <c r="VXY14" s="8" t="s">
        <v>102</v>
      </c>
      <c r="VYF14" s="30">
        <v>1986</v>
      </c>
      <c r="VYG14" s="8" t="s">
        <v>102</v>
      </c>
      <c r="VYN14" s="30">
        <v>1986</v>
      </c>
      <c r="VYO14" s="8" t="s">
        <v>102</v>
      </c>
      <c r="VYV14" s="30">
        <v>1986</v>
      </c>
      <c r="VYW14" s="8" t="s">
        <v>102</v>
      </c>
      <c r="VZD14" s="30">
        <v>1986</v>
      </c>
      <c r="VZE14" s="8" t="s">
        <v>102</v>
      </c>
      <c r="VZL14" s="30">
        <v>1986</v>
      </c>
      <c r="VZM14" s="8" t="s">
        <v>102</v>
      </c>
      <c r="VZT14" s="30">
        <v>1986</v>
      </c>
      <c r="VZU14" s="8" t="s">
        <v>102</v>
      </c>
      <c r="WAB14" s="30">
        <v>1986</v>
      </c>
      <c r="WAC14" s="8" t="s">
        <v>102</v>
      </c>
      <c r="WAJ14" s="30">
        <v>1986</v>
      </c>
      <c r="WAK14" s="8" t="s">
        <v>102</v>
      </c>
      <c r="WAR14" s="30">
        <v>1986</v>
      </c>
      <c r="WAS14" s="8" t="s">
        <v>102</v>
      </c>
      <c r="WAZ14" s="30">
        <v>1986</v>
      </c>
      <c r="WBA14" s="8" t="s">
        <v>102</v>
      </c>
      <c r="WBH14" s="30">
        <v>1986</v>
      </c>
      <c r="WBI14" s="8" t="s">
        <v>102</v>
      </c>
      <c r="WBP14" s="30">
        <v>1986</v>
      </c>
      <c r="WBQ14" s="8" t="s">
        <v>102</v>
      </c>
      <c r="WBX14" s="30">
        <v>1986</v>
      </c>
      <c r="WBY14" s="8" t="s">
        <v>102</v>
      </c>
      <c r="WCF14" s="30">
        <v>1986</v>
      </c>
      <c r="WCG14" s="8" t="s">
        <v>102</v>
      </c>
      <c r="WCN14" s="30">
        <v>1986</v>
      </c>
      <c r="WCO14" s="8" t="s">
        <v>102</v>
      </c>
      <c r="WCV14" s="30">
        <v>1986</v>
      </c>
      <c r="WCW14" s="8" t="s">
        <v>102</v>
      </c>
      <c r="WDD14" s="30">
        <v>1986</v>
      </c>
      <c r="WDE14" s="8" t="s">
        <v>102</v>
      </c>
      <c r="WDL14" s="30">
        <v>1986</v>
      </c>
      <c r="WDM14" s="8" t="s">
        <v>102</v>
      </c>
      <c r="WDT14" s="30">
        <v>1986</v>
      </c>
      <c r="WDU14" s="8" t="s">
        <v>102</v>
      </c>
      <c r="WEB14" s="30">
        <v>1986</v>
      </c>
      <c r="WEC14" s="8" t="s">
        <v>102</v>
      </c>
      <c r="WEJ14" s="30">
        <v>1986</v>
      </c>
      <c r="WEK14" s="8" t="s">
        <v>102</v>
      </c>
      <c r="WER14" s="30">
        <v>1986</v>
      </c>
      <c r="WES14" s="8" t="s">
        <v>102</v>
      </c>
      <c r="WEZ14" s="30">
        <v>1986</v>
      </c>
      <c r="WFA14" s="8" t="s">
        <v>102</v>
      </c>
      <c r="WFH14" s="30">
        <v>1986</v>
      </c>
      <c r="WFI14" s="8" t="s">
        <v>102</v>
      </c>
      <c r="WFP14" s="30">
        <v>1986</v>
      </c>
      <c r="WFQ14" s="8" t="s">
        <v>102</v>
      </c>
      <c r="WFX14" s="30">
        <v>1986</v>
      </c>
      <c r="WFY14" s="8" t="s">
        <v>102</v>
      </c>
      <c r="WGF14" s="30">
        <v>1986</v>
      </c>
      <c r="WGG14" s="8" t="s">
        <v>102</v>
      </c>
      <c r="WGN14" s="30">
        <v>1986</v>
      </c>
      <c r="WGO14" s="8" t="s">
        <v>102</v>
      </c>
      <c r="WGV14" s="30">
        <v>1986</v>
      </c>
      <c r="WGW14" s="8" t="s">
        <v>102</v>
      </c>
      <c r="WHD14" s="30">
        <v>1986</v>
      </c>
      <c r="WHE14" s="8" t="s">
        <v>102</v>
      </c>
      <c r="WHL14" s="30">
        <v>1986</v>
      </c>
      <c r="WHM14" s="8" t="s">
        <v>102</v>
      </c>
      <c r="WHT14" s="30">
        <v>1986</v>
      </c>
      <c r="WHU14" s="8" t="s">
        <v>102</v>
      </c>
      <c r="WIB14" s="30">
        <v>1986</v>
      </c>
      <c r="WIC14" s="8" t="s">
        <v>102</v>
      </c>
      <c r="WIJ14" s="30">
        <v>1986</v>
      </c>
      <c r="WIK14" s="8" t="s">
        <v>102</v>
      </c>
      <c r="WIR14" s="30">
        <v>1986</v>
      </c>
      <c r="WIS14" s="8" t="s">
        <v>102</v>
      </c>
      <c r="WIZ14" s="30">
        <v>1986</v>
      </c>
      <c r="WJA14" s="8" t="s">
        <v>102</v>
      </c>
      <c r="WJH14" s="30">
        <v>1986</v>
      </c>
      <c r="WJI14" s="8" t="s">
        <v>102</v>
      </c>
      <c r="WJP14" s="30">
        <v>1986</v>
      </c>
      <c r="WJQ14" s="8" t="s">
        <v>102</v>
      </c>
      <c r="WJX14" s="30">
        <v>1986</v>
      </c>
      <c r="WJY14" s="8" t="s">
        <v>102</v>
      </c>
      <c r="WKF14" s="30">
        <v>1986</v>
      </c>
      <c r="WKG14" s="8" t="s">
        <v>102</v>
      </c>
      <c r="WKN14" s="30">
        <v>1986</v>
      </c>
      <c r="WKO14" s="8" t="s">
        <v>102</v>
      </c>
      <c r="WKV14" s="30">
        <v>1986</v>
      </c>
      <c r="WKW14" s="8" t="s">
        <v>102</v>
      </c>
      <c r="WLD14" s="30">
        <v>1986</v>
      </c>
      <c r="WLE14" s="8" t="s">
        <v>102</v>
      </c>
      <c r="WLL14" s="30">
        <v>1986</v>
      </c>
      <c r="WLM14" s="8" t="s">
        <v>102</v>
      </c>
      <c r="WLT14" s="30">
        <v>1986</v>
      </c>
      <c r="WLU14" s="8" t="s">
        <v>102</v>
      </c>
      <c r="WMB14" s="30">
        <v>1986</v>
      </c>
      <c r="WMC14" s="8" t="s">
        <v>102</v>
      </c>
      <c r="WMJ14" s="30">
        <v>1986</v>
      </c>
      <c r="WMK14" s="8" t="s">
        <v>102</v>
      </c>
      <c r="WMR14" s="30">
        <v>1986</v>
      </c>
      <c r="WMS14" s="8" t="s">
        <v>102</v>
      </c>
      <c r="WMZ14" s="30">
        <v>1986</v>
      </c>
      <c r="WNA14" s="8" t="s">
        <v>102</v>
      </c>
      <c r="WNH14" s="30">
        <v>1986</v>
      </c>
      <c r="WNI14" s="8" t="s">
        <v>102</v>
      </c>
      <c r="WNP14" s="30">
        <v>1986</v>
      </c>
      <c r="WNQ14" s="8" t="s">
        <v>102</v>
      </c>
      <c r="WNX14" s="30">
        <v>1986</v>
      </c>
      <c r="WNY14" s="8" t="s">
        <v>102</v>
      </c>
      <c r="WOF14" s="30">
        <v>1986</v>
      </c>
      <c r="WOG14" s="8" t="s">
        <v>102</v>
      </c>
      <c r="WON14" s="30">
        <v>1986</v>
      </c>
      <c r="WOO14" s="8" t="s">
        <v>102</v>
      </c>
      <c r="WOV14" s="30">
        <v>1986</v>
      </c>
      <c r="WOW14" s="8" t="s">
        <v>102</v>
      </c>
      <c r="WPD14" s="30">
        <v>1986</v>
      </c>
      <c r="WPE14" s="8" t="s">
        <v>102</v>
      </c>
      <c r="WPL14" s="30">
        <v>1986</v>
      </c>
      <c r="WPM14" s="8" t="s">
        <v>102</v>
      </c>
      <c r="WPT14" s="30">
        <v>1986</v>
      </c>
      <c r="WPU14" s="8" t="s">
        <v>102</v>
      </c>
      <c r="WQB14" s="30">
        <v>1986</v>
      </c>
      <c r="WQC14" s="8" t="s">
        <v>102</v>
      </c>
      <c r="WQJ14" s="30">
        <v>1986</v>
      </c>
      <c r="WQK14" s="8" t="s">
        <v>102</v>
      </c>
      <c r="WQR14" s="30">
        <v>1986</v>
      </c>
      <c r="WQS14" s="8" t="s">
        <v>102</v>
      </c>
      <c r="WQZ14" s="30">
        <v>1986</v>
      </c>
      <c r="WRA14" s="8" t="s">
        <v>102</v>
      </c>
      <c r="WRH14" s="30">
        <v>1986</v>
      </c>
      <c r="WRI14" s="8" t="s">
        <v>102</v>
      </c>
      <c r="WRP14" s="30">
        <v>1986</v>
      </c>
      <c r="WRQ14" s="8" t="s">
        <v>102</v>
      </c>
      <c r="WRX14" s="30">
        <v>1986</v>
      </c>
      <c r="WRY14" s="8" t="s">
        <v>102</v>
      </c>
      <c r="WSF14" s="30">
        <v>1986</v>
      </c>
      <c r="WSG14" s="8" t="s">
        <v>102</v>
      </c>
      <c r="WSN14" s="30">
        <v>1986</v>
      </c>
      <c r="WSO14" s="8" t="s">
        <v>102</v>
      </c>
      <c r="WSV14" s="30">
        <v>1986</v>
      </c>
      <c r="WSW14" s="8" t="s">
        <v>102</v>
      </c>
      <c r="WTD14" s="30">
        <v>1986</v>
      </c>
      <c r="WTE14" s="8" t="s">
        <v>102</v>
      </c>
      <c r="WTL14" s="30">
        <v>1986</v>
      </c>
      <c r="WTM14" s="8" t="s">
        <v>102</v>
      </c>
      <c r="WTT14" s="30">
        <v>1986</v>
      </c>
      <c r="WTU14" s="8" t="s">
        <v>102</v>
      </c>
      <c r="WUB14" s="30">
        <v>1986</v>
      </c>
      <c r="WUC14" s="8" t="s">
        <v>102</v>
      </c>
      <c r="WUJ14" s="30">
        <v>1986</v>
      </c>
      <c r="WUK14" s="8" t="s">
        <v>102</v>
      </c>
      <c r="WUR14" s="30">
        <v>1986</v>
      </c>
      <c r="WUS14" s="8" t="s">
        <v>102</v>
      </c>
      <c r="WUZ14" s="30">
        <v>1986</v>
      </c>
      <c r="WVA14" s="8" t="s">
        <v>102</v>
      </c>
      <c r="WVH14" s="30">
        <v>1986</v>
      </c>
      <c r="WVI14" s="8" t="s">
        <v>102</v>
      </c>
      <c r="WVP14" s="30">
        <v>1986</v>
      </c>
      <c r="WVQ14" s="8" t="s">
        <v>102</v>
      </c>
      <c r="WVX14" s="30">
        <v>1986</v>
      </c>
      <c r="WVY14" s="8" t="s">
        <v>102</v>
      </c>
      <c r="WWF14" s="30">
        <v>1986</v>
      </c>
      <c r="WWG14" s="8" t="s">
        <v>102</v>
      </c>
      <c r="WWN14" s="30">
        <v>1986</v>
      </c>
      <c r="WWO14" s="8" t="s">
        <v>102</v>
      </c>
      <c r="WWV14" s="30">
        <v>1986</v>
      </c>
      <c r="WWW14" s="8" t="s">
        <v>102</v>
      </c>
      <c r="WXD14" s="30">
        <v>1986</v>
      </c>
      <c r="WXE14" s="8" t="s">
        <v>102</v>
      </c>
      <c r="WXL14" s="30">
        <v>1986</v>
      </c>
      <c r="WXM14" s="8" t="s">
        <v>102</v>
      </c>
      <c r="WXT14" s="30">
        <v>1986</v>
      </c>
      <c r="WXU14" s="8" t="s">
        <v>102</v>
      </c>
      <c r="WYB14" s="30">
        <v>1986</v>
      </c>
      <c r="WYC14" s="8" t="s">
        <v>102</v>
      </c>
      <c r="WYJ14" s="30">
        <v>1986</v>
      </c>
      <c r="WYK14" s="8" t="s">
        <v>102</v>
      </c>
      <c r="WYR14" s="30">
        <v>1986</v>
      </c>
      <c r="WYS14" s="8" t="s">
        <v>102</v>
      </c>
      <c r="WYZ14" s="30">
        <v>1986</v>
      </c>
      <c r="WZA14" s="8" t="s">
        <v>102</v>
      </c>
      <c r="WZH14" s="30">
        <v>1986</v>
      </c>
      <c r="WZI14" s="8" t="s">
        <v>102</v>
      </c>
      <c r="WZP14" s="30">
        <v>1986</v>
      </c>
      <c r="WZQ14" s="8" t="s">
        <v>102</v>
      </c>
      <c r="WZX14" s="30">
        <v>1986</v>
      </c>
      <c r="WZY14" s="8" t="s">
        <v>102</v>
      </c>
      <c r="XAF14" s="30">
        <v>1986</v>
      </c>
      <c r="XAG14" s="8" t="s">
        <v>102</v>
      </c>
      <c r="XAN14" s="30">
        <v>1986</v>
      </c>
      <c r="XAO14" s="8" t="s">
        <v>102</v>
      </c>
      <c r="XAV14" s="30">
        <v>1986</v>
      </c>
      <c r="XAW14" s="8" t="s">
        <v>102</v>
      </c>
      <c r="XBD14" s="30">
        <v>1986</v>
      </c>
      <c r="XBE14" s="8" t="s">
        <v>102</v>
      </c>
      <c r="XBL14" s="30">
        <v>1986</v>
      </c>
      <c r="XBM14" s="8" t="s">
        <v>102</v>
      </c>
      <c r="XBT14" s="30">
        <v>1986</v>
      </c>
      <c r="XBU14" s="8" t="s">
        <v>102</v>
      </c>
      <c r="XCB14" s="30">
        <v>1986</v>
      </c>
      <c r="XCC14" s="8" t="s">
        <v>102</v>
      </c>
      <c r="XCJ14" s="30">
        <v>1986</v>
      </c>
      <c r="XCK14" s="8" t="s">
        <v>102</v>
      </c>
      <c r="XCR14" s="30">
        <v>1986</v>
      </c>
      <c r="XCS14" s="8" t="s">
        <v>102</v>
      </c>
      <c r="XCZ14" s="30">
        <v>1986</v>
      </c>
      <c r="XDA14" s="8" t="s">
        <v>102</v>
      </c>
      <c r="XDH14" s="30">
        <v>1986</v>
      </c>
      <c r="XDI14" s="8" t="s">
        <v>102</v>
      </c>
      <c r="XDP14" s="30">
        <v>1986</v>
      </c>
      <c r="XDQ14" s="8" t="s">
        <v>102</v>
      </c>
      <c r="XDX14" s="30">
        <v>1986</v>
      </c>
      <c r="XDY14" s="8" t="s">
        <v>102</v>
      </c>
      <c r="XEF14" s="30">
        <v>1986</v>
      </c>
      <c r="XEG14" s="8" t="s">
        <v>102</v>
      </c>
      <c r="XEN14" s="30">
        <v>1986</v>
      </c>
      <c r="XEO14" s="8" t="s">
        <v>102</v>
      </c>
      <c r="XEV14" s="30">
        <v>1986</v>
      </c>
      <c r="XEW14" s="8" t="s">
        <v>102</v>
      </c>
      <c r="XFD14" s="30">
        <v>1986</v>
      </c>
    </row>
    <row r="15" spans="1:16384" x14ac:dyDescent="0.3">
      <c r="A15" s="8" t="s">
        <v>89</v>
      </c>
      <c r="H15" s="9">
        <v>95</v>
      </c>
      <c r="I15" s="8" t="s">
        <v>89</v>
      </c>
      <c r="P15" s="9">
        <v>87</v>
      </c>
      <c r="Q15" s="8" t="s">
        <v>89</v>
      </c>
      <c r="X15" s="9">
        <v>87</v>
      </c>
      <c r="Y15" s="8" t="s">
        <v>89</v>
      </c>
      <c r="AF15" s="9">
        <v>87</v>
      </c>
      <c r="AG15" s="8" t="s">
        <v>89</v>
      </c>
      <c r="AN15" s="9">
        <v>87</v>
      </c>
      <c r="AO15" s="8" t="s">
        <v>89</v>
      </c>
      <c r="AV15" s="9">
        <v>87</v>
      </c>
      <c r="AW15" s="8" t="s">
        <v>89</v>
      </c>
      <c r="BD15" s="9">
        <v>87</v>
      </c>
      <c r="BE15" s="8" t="s">
        <v>89</v>
      </c>
      <c r="BL15" s="9">
        <v>87</v>
      </c>
      <c r="BM15" s="8" t="s">
        <v>89</v>
      </c>
      <c r="BT15" s="9">
        <v>87</v>
      </c>
      <c r="BU15" s="8" t="s">
        <v>89</v>
      </c>
      <c r="CB15" s="9">
        <v>87</v>
      </c>
      <c r="CC15" s="8" t="s">
        <v>89</v>
      </c>
      <c r="CJ15" s="9">
        <v>87</v>
      </c>
      <c r="CK15" s="8" t="s">
        <v>89</v>
      </c>
      <c r="CR15" s="9">
        <v>87</v>
      </c>
      <c r="CS15" s="8" t="s">
        <v>89</v>
      </c>
      <c r="CZ15" s="9">
        <v>87</v>
      </c>
      <c r="DA15" s="8" t="s">
        <v>89</v>
      </c>
      <c r="DH15" s="9">
        <v>87</v>
      </c>
      <c r="DI15" s="8" t="s">
        <v>89</v>
      </c>
      <c r="DP15" s="9">
        <v>87</v>
      </c>
      <c r="DQ15" s="8" t="s">
        <v>89</v>
      </c>
      <c r="DX15" s="9">
        <v>87</v>
      </c>
      <c r="DY15" s="8" t="s">
        <v>89</v>
      </c>
      <c r="EF15" s="9">
        <v>87</v>
      </c>
      <c r="EG15" s="8" t="s">
        <v>89</v>
      </c>
      <c r="EN15" s="9">
        <v>87</v>
      </c>
      <c r="EO15" s="8" t="s">
        <v>89</v>
      </c>
      <c r="EV15" s="9">
        <v>87</v>
      </c>
      <c r="EW15" s="8" t="s">
        <v>89</v>
      </c>
      <c r="FD15" s="9">
        <v>87</v>
      </c>
      <c r="FE15" s="8" t="s">
        <v>89</v>
      </c>
      <c r="FL15" s="9">
        <v>87</v>
      </c>
      <c r="FM15" s="8" t="s">
        <v>89</v>
      </c>
      <c r="FT15" s="9">
        <v>87</v>
      </c>
      <c r="FU15" s="8" t="s">
        <v>89</v>
      </c>
      <c r="GB15" s="9">
        <v>87</v>
      </c>
      <c r="GC15" s="8" t="s">
        <v>89</v>
      </c>
      <c r="GJ15" s="9">
        <v>87</v>
      </c>
      <c r="GK15" s="8" t="s">
        <v>89</v>
      </c>
      <c r="GR15" s="9">
        <v>87</v>
      </c>
      <c r="GS15" s="8" t="s">
        <v>89</v>
      </c>
      <c r="GZ15" s="9">
        <v>87</v>
      </c>
      <c r="HA15" s="8" t="s">
        <v>89</v>
      </c>
      <c r="HH15" s="9">
        <v>87</v>
      </c>
      <c r="HI15" s="8" t="s">
        <v>89</v>
      </c>
      <c r="HP15" s="9">
        <v>87</v>
      </c>
      <c r="HQ15" s="8" t="s">
        <v>89</v>
      </c>
      <c r="HX15" s="9">
        <v>87</v>
      </c>
      <c r="HY15" s="8" t="s">
        <v>89</v>
      </c>
      <c r="IF15" s="9">
        <v>87</v>
      </c>
      <c r="IG15" s="8" t="s">
        <v>89</v>
      </c>
      <c r="IN15" s="9">
        <v>87</v>
      </c>
      <c r="IO15" s="8" t="s">
        <v>89</v>
      </c>
      <c r="IV15" s="9">
        <v>87</v>
      </c>
      <c r="IW15" s="8" t="s">
        <v>89</v>
      </c>
      <c r="JD15" s="9">
        <v>87</v>
      </c>
      <c r="JE15" s="8" t="s">
        <v>89</v>
      </c>
      <c r="JL15" s="9">
        <v>87</v>
      </c>
      <c r="JM15" s="8" t="s">
        <v>89</v>
      </c>
      <c r="JT15" s="9">
        <v>87</v>
      </c>
      <c r="JU15" s="8" t="s">
        <v>89</v>
      </c>
      <c r="KB15" s="9">
        <v>87</v>
      </c>
      <c r="KC15" s="8" t="s">
        <v>89</v>
      </c>
      <c r="KJ15" s="9">
        <v>87</v>
      </c>
      <c r="KK15" s="8" t="s">
        <v>89</v>
      </c>
      <c r="KR15" s="9">
        <v>87</v>
      </c>
      <c r="KS15" s="8" t="s">
        <v>89</v>
      </c>
      <c r="KZ15" s="9">
        <v>87</v>
      </c>
      <c r="LA15" s="8" t="s">
        <v>89</v>
      </c>
      <c r="LH15" s="9">
        <v>87</v>
      </c>
      <c r="LI15" s="8" t="s">
        <v>89</v>
      </c>
      <c r="LP15" s="9">
        <v>87</v>
      </c>
      <c r="LQ15" s="8" t="s">
        <v>89</v>
      </c>
      <c r="LX15" s="9">
        <v>87</v>
      </c>
      <c r="LY15" s="8" t="s">
        <v>89</v>
      </c>
      <c r="MF15" s="9">
        <v>87</v>
      </c>
      <c r="MG15" s="8" t="s">
        <v>89</v>
      </c>
      <c r="MN15" s="9">
        <v>87</v>
      </c>
      <c r="MO15" s="8" t="s">
        <v>89</v>
      </c>
      <c r="MV15" s="9">
        <v>87</v>
      </c>
      <c r="MW15" s="8" t="s">
        <v>89</v>
      </c>
      <c r="ND15" s="9">
        <v>87</v>
      </c>
      <c r="NE15" s="8" t="s">
        <v>89</v>
      </c>
      <c r="NL15" s="9">
        <v>87</v>
      </c>
      <c r="NM15" s="8" t="s">
        <v>89</v>
      </c>
      <c r="NT15" s="9">
        <v>87</v>
      </c>
      <c r="NU15" s="8" t="s">
        <v>89</v>
      </c>
      <c r="OB15" s="9">
        <v>87</v>
      </c>
      <c r="OC15" s="8" t="s">
        <v>89</v>
      </c>
      <c r="OJ15" s="9">
        <v>87</v>
      </c>
      <c r="OK15" s="8" t="s">
        <v>89</v>
      </c>
      <c r="OR15" s="9">
        <v>87</v>
      </c>
      <c r="OS15" s="8" t="s">
        <v>89</v>
      </c>
      <c r="OZ15" s="9">
        <v>87</v>
      </c>
      <c r="PA15" s="8" t="s">
        <v>89</v>
      </c>
      <c r="PH15" s="9">
        <v>87</v>
      </c>
      <c r="PI15" s="8" t="s">
        <v>89</v>
      </c>
      <c r="PP15" s="9">
        <v>87</v>
      </c>
      <c r="PQ15" s="8" t="s">
        <v>89</v>
      </c>
      <c r="PX15" s="9">
        <v>87</v>
      </c>
      <c r="PY15" s="8" t="s">
        <v>89</v>
      </c>
      <c r="QF15" s="9">
        <v>87</v>
      </c>
      <c r="QG15" s="8" t="s">
        <v>89</v>
      </c>
      <c r="QN15" s="9">
        <v>87</v>
      </c>
      <c r="QO15" s="8" t="s">
        <v>89</v>
      </c>
      <c r="QV15" s="9">
        <v>87</v>
      </c>
      <c r="QW15" s="8" t="s">
        <v>89</v>
      </c>
      <c r="RD15" s="9">
        <v>87</v>
      </c>
      <c r="RE15" s="8" t="s">
        <v>89</v>
      </c>
      <c r="RL15" s="9">
        <v>87</v>
      </c>
      <c r="RM15" s="8" t="s">
        <v>89</v>
      </c>
      <c r="RT15" s="9">
        <v>87</v>
      </c>
      <c r="RU15" s="8" t="s">
        <v>89</v>
      </c>
      <c r="SB15" s="9">
        <v>87</v>
      </c>
      <c r="SC15" s="8" t="s">
        <v>89</v>
      </c>
      <c r="SJ15" s="9">
        <v>87</v>
      </c>
      <c r="SK15" s="8" t="s">
        <v>89</v>
      </c>
      <c r="SR15" s="9">
        <v>87</v>
      </c>
      <c r="SS15" s="8" t="s">
        <v>89</v>
      </c>
      <c r="SZ15" s="9">
        <v>87</v>
      </c>
      <c r="TA15" s="8" t="s">
        <v>89</v>
      </c>
      <c r="TH15" s="9">
        <v>87</v>
      </c>
      <c r="TI15" s="8" t="s">
        <v>89</v>
      </c>
      <c r="TP15" s="9">
        <v>87</v>
      </c>
      <c r="TQ15" s="8" t="s">
        <v>89</v>
      </c>
      <c r="TX15" s="9">
        <v>87</v>
      </c>
      <c r="TY15" s="8" t="s">
        <v>89</v>
      </c>
      <c r="UF15" s="9">
        <v>87</v>
      </c>
      <c r="UG15" s="8" t="s">
        <v>89</v>
      </c>
      <c r="UN15" s="9">
        <v>87</v>
      </c>
      <c r="UO15" s="8" t="s">
        <v>89</v>
      </c>
      <c r="UV15" s="9">
        <v>87</v>
      </c>
      <c r="UW15" s="8" t="s">
        <v>89</v>
      </c>
      <c r="VD15" s="9">
        <v>87</v>
      </c>
      <c r="VE15" s="8" t="s">
        <v>89</v>
      </c>
      <c r="VL15" s="9">
        <v>87</v>
      </c>
      <c r="VM15" s="8" t="s">
        <v>89</v>
      </c>
      <c r="VT15" s="9">
        <v>87</v>
      </c>
      <c r="VU15" s="8" t="s">
        <v>89</v>
      </c>
      <c r="WB15" s="9">
        <v>87</v>
      </c>
      <c r="WC15" s="8" t="s">
        <v>89</v>
      </c>
      <c r="WJ15" s="9">
        <v>87</v>
      </c>
      <c r="WK15" s="8" t="s">
        <v>89</v>
      </c>
      <c r="WR15" s="9">
        <v>87</v>
      </c>
      <c r="WS15" s="8" t="s">
        <v>89</v>
      </c>
      <c r="WZ15" s="9">
        <v>87</v>
      </c>
      <c r="XA15" s="8" t="s">
        <v>89</v>
      </c>
      <c r="XH15" s="9">
        <v>87</v>
      </c>
      <c r="XI15" s="8" t="s">
        <v>89</v>
      </c>
      <c r="XP15" s="9">
        <v>87</v>
      </c>
      <c r="XQ15" s="8" t="s">
        <v>89</v>
      </c>
      <c r="XX15" s="9">
        <v>87</v>
      </c>
      <c r="XY15" s="8" t="s">
        <v>89</v>
      </c>
      <c r="YF15" s="9">
        <v>87</v>
      </c>
      <c r="YG15" s="8" t="s">
        <v>89</v>
      </c>
      <c r="YN15" s="9">
        <v>87</v>
      </c>
      <c r="YO15" s="8" t="s">
        <v>89</v>
      </c>
      <c r="YV15" s="9">
        <v>87</v>
      </c>
      <c r="YW15" s="8" t="s">
        <v>89</v>
      </c>
      <c r="ZD15" s="9">
        <v>87</v>
      </c>
      <c r="ZE15" s="8" t="s">
        <v>89</v>
      </c>
      <c r="ZL15" s="9">
        <v>87</v>
      </c>
      <c r="ZM15" s="8" t="s">
        <v>89</v>
      </c>
      <c r="ZT15" s="9">
        <v>87</v>
      </c>
      <c r="ZU15" s="8" t="s">
        <v>89</v>
      </c>
      <c r="AAB15" s="9">
        <v>87</v>
      </c>
      <c r="AAC15" s="8" t="s">
        <v>89</v>
      </c>
      <c r="AAJ15" s="9">
        <v>87</v>
      </c>
      <c r="AAK15" s="8" t="s">
        <v>89</v>
      </c>
      <c r="AAR15" s="9">
        <v>87</v>
      </c>
      <c r="AAS15" s="8" t="s">
        <v>89</v>
      </c>
      <c r="AAZ15" s="9">
        <v>87</v>
      </c>
      <c r="ABA15" s="8" t="s">
        <v>89</v>
      </c>
      <c r="ABH15" s="9">
        <v>87</v>
      </c>
      <c r="ABI15" s="8" t="s">
        <v>89</v>
      </c>
      <c r="ABP15" s="9">
        <v>87</v>
      </c>
      <c r="ABQ15" s="8" t="s">
        <v>89</v>
      </c>
      <c r="ABX15" s="9">
        <v>87</v>
      </c>
      <c r="ABY15" s="8" t="s">
        <v>89</v>
      </c>
      <c r="ACF15" s="9">
        <v>87</v>
      </c>
      <c r="ACG15" s="8" t="s">
        <v>89</v>
      </c>
      <c r="ACN15" s="9">
        <v>87</v>
      </c>
      <c r="ACO15" s="8" t="s">
        <v>89</v>
      </c>
      <c r="ACV15" s="9">
        <v>87</v>
      </c>
      <c r="ACW15" s="8" t="s">
        <v>89</v>
      </c>
      <c r="ADD15" s="9">
        <v>87</v>
      </c>
      <c r="ADE15" s="8" t="s">
        <v>89</v>
      </c>
      <c r="ADL15" s="9">
        <v>87</v>
      </c>
      <c r="ADM15" s="8" t="s">
        <v>89</v>
      </c>
      <c r="ADT15" s="9">
        <v>87</v>
      </c>
      <c r="ADU15" s="8" t="s">
        <v>89</v>
      </c>
      <c r="AEB15" s="9">
        <v>87</v>
      </c>
      <c r="AEC15" s="8" t="s">
        <v>89</v>
      </c>
      <c r="AEJ15" s="9">
        <v>87</v>
      </c>
      <c r="AEK15" s="8" t="s">
        <v>89</v>
      </c>
      <c r="AER15" s="9">
        <v>87</v>
      </c>
      <c r="AES15" s="8" t="s">
        <v>89</v>
      </c>
      <c r="AEZ15" s="9">
        <v>87</v>
      </c>
      <c r="AFA15" s="8" t="s">
        <v>89</v>
      </c>
      <c r="AFH15" s="9">
        <v>87</v>
      </c>
      <c r="AFI15" s="8" t="s">
        <v>89</v>
      </c>
      <c r="AFP15" s="9">
        <v>87</v>
      </c>
      <c r="AFQ15" s="8" t="s">
        <v>89</v>
      </c>
      <c r="AFX15" s="9">
        <v>87</v>
      </c>
      <c r="AFY15" s="8" t="s">
        <v>89</v>
      </c>
      <c r="AGF15" s="9">
        <v>87</v>
      </c>
      <c r="AGG15" s="8" t="s">
        <v>89</v>
      </c>
      <c r="AGN15" s="9">
        <v>87</v>
      </c>
      <c r="AGO15" s="8" t="s">
        <v>89</v>
      </c>
      <c r="AGV15" s="9">
        <v>87</v>
      </c>
      <c r="AGW15" s="8" t="s">
        <v>89</v>
      </c>
      <c r="AHD15" s="9">
        <v>87</v>
      </c>
      <c r="AHE15" s="8" t="s">
        <v>89</v>
      </c>
      <c r="AHL15" s="9">
        <v>87</v>
      </c>
      <c r="AHM15" s="8" t="s">
        <v>89</v>
      </c>
      <c r="AHT15" s="9">
        <v>87</v>
      </c>
      <c r="AHU15" s="8" t="s">
        <v>89</v>
      </c>
      <c r="AIB15" s="9">
        <v>87</v>
      </c>
      <c r="AIC15" s="8" t="s">
        <v>89</v>
      </c>
      <c r="AIJ15" s="9">
        <v>87</v>
      </c>
      <c r="AIK15" s="8" t="s">
        <v>89</v>
      </c>
      <c r="AIR15" s="9">
        <v>87</v>
      </c>
      <c r="AIS15" s="8" t="s">
        <v>89</v>
      </c>
      <c r="AIZ15" s="9">
        <v>87</v>
      </c>
      <c r="AJA15" s="8" t="s">
        <v>89</v>
      </c>
      <c r="AJH15" s="9">
        <v>87</v>
      </c>
      <c r="AJI15" s="8" t="s">
        <v>89</v>
      </c>
      <c r="AJP15" s="9">
        <v>87</v>
      </c>
      <c r="AJQ15" s="8" t="s">
        <v>89</v>
      </c>
      <c r="AJX15" s="9">
        <v>87</v>
      </c>
      <c r="AJY15" s="8" t="s">
        <v>89</v>
      </c>
      <c r="AKF15" s="9">
        <v>87</v>
      </c>
      <c r="AKG15" s="8" t="s">
        <v>89</v>
      </c>
      <c r="AKN15" s="9">
        <v>87</v>
      </c>
      <c r="AKO15" s="8" t="s">
        <v>89</v>
      </c>
      <c r="AKV15" s="9">
        <v>87</v>
      </c>
      <c r="AKW15" s="8" t="s">
        <v>89</v>
      </c>
      <c r="ALD15" s="9">
        <v>87</v>
      </c>
      <c r="ALE15" s="8" t="s">
        <v>89</v>
      </c>
      <c r="ALL15" s="9">
        <v>87</v>
      </c>
      <c r="ALM15" s="8" t="s">
        <v>89</v>
      </c>
      <c r="ALT15" s="9">
        <v>87</v>
      </c>
      <c r="ALU15" s="8" t="s">
        <v>89</v>
      </c>
      <c r="AMB15" s="9">
        <v>87</v>
      </c>
      <c r="AMC15" s="8" t="s">
        <v>89</v>
      </c>
      <c r="AMJ15" s="9">
        <v>87</v>
      </c>
      <c r="AMK15" s="8" t="s">
        <v>89</v>
      </c>
      <c r="AMR15" s="9">
        <v>87</v>
      </c>
      <c r="AMS15" s="8" t="s">
        <v>89</v>
      </c>
      <c r="AMZ15" s="9">
        <v>87</v>
      </c>
      <c r="ANA15" s="8" t="s">
        <v>89</v>
      </c>
      <c r="ANH15" s="9">
        <v>87</v>
      </c>
      <c r="ANI15" s="8" t="s">
        <v>89</v>
      </c>
      <c r="ANP15" s="9">
        <v>87</v>
      </c>
      <c r="ANQ15" s="8" t="s">
        <v>89</v>
      </c>
      <c r="ANX15" s="9">
        <v>87</v>
      </c>
      <c r="ANY15" s="8" t="s">
        <v>89</v>
      </c>
      <c r="AOF15" s="9">
        <v>87</v>
      </c>
      <c r="AOG15" s="8" t="s">
        <v>89</v>
      </c>
      <c r="AON15" s="9">
        <v>87</v>
      </c>
      <c r="AOO15" s="8" t="s">
        <v>89</v>
      </c>
      <c r="AOV15" s="9">
        <v>87</v>
      </c>
      <c r="AOW15" s="8" t="s">
        <v>89</v>
      </c>
      <c r="APD15" s="9">
        <v>87</v>
      </c>
      <c r="APE15" s="8" t="s">
        <v>89</v>
      </c>
      <c r="APL15" s="9">
        <v>87</v>
      </c>
      <c r="APM15" s="8" t="s">
        <v>89</v>
      </c>
      <c r="APT15" s="9">
        <v>87</v>
      </c>
      <c r="APU15" s="8" t="s">
        <v>89</v>
      </c>
      <c r="AQB15" s="9">
        <v>87</v>
      </c>
      <c r="AQC15" s="8" t="s">
        <v>89</v>
      </c>
      <c r="AQJ15" s="9">
        <v>87</v>
      </c>
      <c r="AQK15" s="8" t="s">
        <v>89</v>
      </c>
      <c r="AQR15" s="9">
        <v>87</v>
      </c>
      <c r="AQS15" s="8" t="s">
        <v>89</v>
      </c>
      <c r="AQZ15" s="9">
        <v>87</v>
      </c>
      <c r="ARA15" s="8" t="s">
        <v>89</v>
      </c>
      <c r="ARH15" s="9">
        <v>87</v>
      </c>
      <c r="ARI15" s="8" t="s">
        <v>89</v>
      </c>
      <c r="ARP15" s="9">
        <v>87</v>
      </c>
      <c r="ARQ15" s="8" t="s">
        <v>89</v>
      </c>
      <c r="ARX15" s="9">
        <v>87</v>
      </c>
      <c r="ARY15" s="8" t="s">
        <v>89</v>
      </c>
      <c r="ASF15" s="9">
        <v>87</v>
      </c>
      <c r="ASG15" s="8" t="s">
        <v>89</v>
      </c>
      <c r="ASN15" s="9">
        <v>87</v>
      </c>
      <c r="ASO15" s="8" t="s">
        <v>89</v>
      </c>
      <c r="ASV15" s="9">
        <v>87</v>
      </c>
      <c r="ASW15" s="8" t="s">
        <v>89</v>
      </c>
      <c r="ATD15" s="9">
        <v>87</v>
      </c>
      <c r="ATE15" s="8" t="s">
        <v>89</v>
      </c>
      <c r="ATL15" s="9">
        <v>87</v>
      </c>
      <c r="ATM15" s="8" t="s">
        <v>89</v>
      </c>
      <c r="ATT15" s="9">
        <v>87</v>
      </c>
      <c r="ATU15" s="8" t="s">
        <v>89</v>
      </c>
      <c r="AUB15" s="9">
        <v>87</v>
      </c>
      <c r="AUC15" s="8" t="s">
        <v>89</v>
      </c>
      <c r="AUJ15" s="9">
        <v>87</v>
      </c>
      <c r="AUK15" s="8" t="s">
        <v>89</v>
      </c>
      <c r="AUR15" s="9">
        <v>87</v>
      </c>
      <c r="AUS15" s="8" t="s">
        <v>89</v>
      </c>
      <c r="AUZ15" s="9">
        <v>87</v>
      </c>
      <c r="AVA15" s="8" t="s">
        <v>89</v>
      </c>
      <c r="AVH15" s="9">
        <v>87</v>
      </c>
      <c r="AVI15" s="8" t="s">
        <v>89</v>
      </c>
      <c r="AVP15" s="9">
        <v>87</v>
      </c>
      <c r="AVQ15" s="8" t="s">
        <v>89</v>
      </c>
      <c r="AVX15" s="9">
        <v>87</v>
      </c>
      <c r="AVY15" s="8" t="s">
        <v>89</v>
      </c>
      <c r="AWF15" s="9">
        <v>87</v>
      </c>
      <c r="AWG15" s="8" t="s">
        <v>89</v>
      </c>
      <c r="AWN15" s="9">
        <v>87</v>
      </c>
      <c r="AWO15" s="8" t="s">
        <v>89</v>
      </c>
      <c r="AWV15" s="9">
        <v>87</v>
      </c>
      <c r="AWW15" s="8" t="s">
        <v>89</v>
      </c>
      <c r="AXD15" s="9">
        <v>87</v>
      </c>
      <c r="AXE15" s="8" t="s">
        <v>89</v>
      </c>
      <c r="AXL15" s="9">
        <v>87</v>
      </c>
      <c r="AXM15" s="8" t="s">
        <v>89</v>
      </c>
      <c r="AXT15" s="9">
        <v>87</v>
      </c>
      <c r="AXU15" s="8" t="s">
        <v>89</v>
      </c>
      <c r="AYB15" s="9">
        <v>87</v>
      </c>
      <c r="AYC15" s="8" t="s">
        <v>89</v>
      </c>
      <c r="AYJ15" s="9">
        <v>87</v>
      </c>
      <c r="AYK15" s="8" t="s">
        <v>89</v>
      </c>
      <c r="AYR15" s="9">
        <v>87</v>
      </c>
      <c r="AYS15" s="8" t="s">
        <v>89</v>
      </c>
      <c r="AYZ15" s="9">
        <v>87</v>
      </c>
      <c r="AZA15" s="8" t="s">
        <v>89</v>
      </c>
      <c r="AZH15" s="9">
        <v>87</v>
      </c>
      <c r="AZI15" s="8" t="s">
        <v>89</v>
      </c>
      <c r="AZP15" s="9">
        <v>87</v>
      </c>
      <c r="AZQ15" s="8" t="s">
        <v>89</v>
      </c>
      <c r="AZX15" s="9">
        <v>87</v>
      </c>
      <c r="AZY15" s="8" t="s">
        <v>89</v>
      </c>
      <c r="BAF15" s="9">
        <v>87</v>
      </c>
      <c r="BAG15" s="8" t="s">
        <v>89</v>
      </c>
      <c r="BAN15" s="9">
        <v>87</v>
      </c>
      <c r="BAO15" s="8" t="s">
        <v>89</v>
      </c>
      <c r="BAV15" s="9">
        <v>87</v>
      </c>
      <c r="BAW15" s="8" t="s">
        <v>89</v>
      </c>
      <c r="BBD15" s="9">
        <v>87</v>
      </c>
      <c r="BBE15" s="8" t="s">
        <v>89</v>
      </c>
      <c r="BBL15" s="9">
        <v>87</v>
      </c>
      <c r="BBM15" s="8" t="s">
        <v>89</v>
      </c>
      <c r="BBT15" s="9">
        <v>87</v>
      </c>
      <c r="BBU15" s="8" t="s">
        <v>89</v>
      </c>
      <c r="BCB15" s="9">
        <v>87</v>
      </c>
      <c r="BCC15" s="8" t="s">
        <v>89</v>
      </c>
      <c r="BCJ15" s="9">
        <v>87</v>
      </c>
      <c r="BCK15" s="8" t="s">
        <v>89</v>
      </c>
      <c r="BCR15" s="9">
        <v>87</v>
      </c>
      <c r="BCS15" s="8" t="s">
        <v>89</v>
      </c>
      <c r="BCZ15" s="9">
        <v>87</v>
      </c>
      <c r="BDA15" s="8" t="s">
        <v>89</v>
      </c>
      <c r="BDH15" s="9">
        <v>87</v>
      </c>
      <c r="BDI15" s="8" t="s">
        <v>89</v>
      </c>
      <c r="BDP15" s="9">
        <v>87</v>
      </c>
      <c r="BDQ15" s="8" t="s">
        <v>89</v>
      </c>
      <c r="BDX15" s="9">
        <v>87</v>
      </c>
      <c r="BDY15" s="8" t="s">
        <v>89</v>
      </c>
      <c r="BEF15" s="9">
        <v>87</v>
      </c>
      <c r="BEG15" s="8" t="s">
        <v>89</v>
      </c>
      <c r="BEN15" s="9">
        <v>87</v>
      </c>
      <c r="BEO15" s="8" t="s">
        <v>89</v>
      </c>
      <c r="BEV15" s="9">
        <v>87</v>
      </c>
      <c r="BEW15" s="8" t="s">
        <v>89</v>
      </c>
      <c r="BFD15" s="9">
        <v>87</v>
      </c>
      <c r="BFE15" s="8" t="s">
        <v>89</v>
      </c>
      <c r="BFL15" s="9">
        <v>87</v>
      </c>
      <c r="BFM15" s="8" t="s">
        <v>89</v>
      </c>
      <c r="BFT15" s="9">
        <v>87</v>
      </c>
      <c r="BFU15" s="8" t="s">
        <v>89</v>
      </c>
      <c r="BGB15" s="9">
        <v>87</v>
      </c>
      <c r="BGC15" s="8" t="s">
        <v>89</v>
      </c>
      <c r="BGJ15" s="9">
        <v>87</v>
      </c>
      <c r="BGK15" s="8" t="s">
        <v>89</v>
      </c>
      <c r="BGR15" s="9">
        <v>87</v>
      </c>
      <c r="BGS15" s="8" t="s">
        <v>89</v>
      </c>
      <c r="BGZ15" s="9">
        <v>87</v>
      </c>
      <c r="BHA15" s="8" t="s">
        <v>89</v>
      </c>
      <c r="BHH15" s="9">
        <v>87</v>
      </c>
      <c r="BHI15" s="8" t="s">
        <v>89</v>
      </c>
      <c r="BHP15" s="9">
        <v>87</v>
      </c>
      <c r="BHQ15" s="8" t="s">
        <v>89</v>
      </c>
      <c r="BHX15" s="9">
        <v>87</v>
      </c>
      <c r="BHY15" s="8" t="s">
        <v>89</v>
      </c>
      <c r="BIF15" s="9">
        <v>87</v>
      </c>
      <c r="BIG15" s="8" t="s">
        <v>89</v>
      </c>
      <c r="BIN15" s="9">
        <v>87</v>
      </c>
      <c r="BIO15" s="8" t="s">
        <v>89</v>
      </c>
      <c r="BIV15" s="9">
        <v>87</v>
      </c>
      <c r="BIW15" s="8" t="s">
        <v>89</v>
      </c>
      <c r="BJD15" s="9">
        <v>87</v>
      </c>
      <c r="BJE15" s="8" t="s">
        <v>89</v>
      </c>
      <c r="BJL15" s="9">
        <v>87</v>
      </c>
      <c r="BJM15" s="8" t="s">
        <v>89</v>
      </c>
      <c r="BJT15" s="9">
        <v>87</v>
      </c>
      <c r="BJU15" s="8" t="s">
        <v>89</v>
      </c>
      <c r="BKB15" s="9">
        <v>87</v>
      </c>
      <c r="BKC15" s="8" t="s">
        <v>89</v>
      </c>
      <c r="BKJ15" s="9">
        <v>87</v>
      </c>
      <c r="BKK15" s="8" t="s">
        <v>89</v>
      </c>
      <c r="BKR15" s="9">
        <v>87</v>
      </c>
      <c r="BKS15" s="8" t="s">
        <v>89</v>
      </c>
      <c r="BKZ15" s="9">
        <v>87</v>
      </c>
      <c r="BLA15" s="8" t="s">
        <v>89</v>
      </c>
      <c r="BLH15" s="9">
        <v>87</v>
      </c>
      <c r="BLI15" s="8" t="s">
        <v>89</v>
      </c>
      <c r="BLP15" s="9">
        <v>87</v>
      </c>
      <c r="BLQ15" s="8" t="s">
        <v>89</v>
      </c>
      <c r="BLX15" s="9">
        <v>87</v>
      </c>
      <c r="BLY15" s="8" t="s">
        <v>89</v>
      </c>
      <c r="BMF15" s="9">
        <v>87</v>
      </c>
      <c r="BMG15" s="8" t="s">
        <v>89</v>
      </c>
      <c r="BMN15" s="9">
        <v>87</v>
      </c>
      <c r="BMO15" s="8" t="s">
        <v>89</v>
      </c>
      <c r="BMV15" s="9">
        <v>87</v>
      </c>
      <c r="BMW15" s="8" t="s">
        <v>89</v>
      </c>
      <c r="BND15" s="9">
        <v>87</v>
      </c>
      <c r="BNE15" s="8" t="s">
        <v>89</v>
      </c>
      <c r="BNL15" s="9">
        <v>87</v>
      </c>
      <c r="BNM15" s="8" t="s">
        <v>89</v>
      </c>
      <c r="BNT15" s="9">
        <v>87</v>
      </c>
      <c r="BNU15" s="8" t="s">
        <v>89</v>
      </c>
      <c r="BOB15" s="9">
        <v>87</v>
      </c>
      <c r="BOC15" s="8" t="s">
        <v>89</v>
      </c>
      <c r="BOJ15" s="9">
        <v>87</v>
      </c>
      <c r="BOK15" s="8" t="s">
        <v>89</v>
      </c>
      <c r="BOR15" s="9">
        <v>87</v>
      </c>
      <c r="BOS15" s="8" t="s">
        <v>89</v>
      </c>
      <c r="BOZ15" s="9">
        <v>87</v>
      </c>
      <c r="BPA15" s="8" t="s">
        <v>89</v>
      </c>
      <c r="BPH15" s="9">
        <v>87</v>
      </c>
      <c r="BPI15" s="8" t="s">
        <v>89</v>
      </c>
      <c r="BPP15" s="9">
        <v>87</v>
      </c>
      <c r="BPQ15" s="8" t="s">
        <v>89</v>
      </c>
      <c r="BPX15" s="9">
        <v>87</v>
      </c>
      <c r="BPY15" s="8" t="s">
        <v>89</v>
      </c>
      <c r="BQF15" s="9">
        <v>87</v>
      </c>
      <c r="BQG15" s="8" t="s">
        <v>89</v>
      </c>
      <c r="BQN15" s="9">
        <v>87</v>
      </c>
      <c r="BQO15" s="8" t="s">
        <v>89</v>
      </c>
      <c r="BQV15" s="9">
        <v>87</v>
      </c>
      <c r="BQW15" s="8" t="s">
        <v>89</v>
      </c>
      <c r="BRD15" s="9">
        <v>87</v>
      </c>
      <c r="BRE15" s="8" t="s">
        <v>89</v>
      </c>
      <c r="BRL15" s="9">
        <v>87</v>
      </c>
      <c r="BRM15" s="8" t="s">
        <v>89</v>
      </c>
      <c r="BRT15" s="9">
        <v>87</v>
      </c>
      <c r="BRU15" s="8" t="s">
        <v>89</v>
      </c>
      <c r="BSB15" s="9">
        <v>87</v>
      </c>
      <c r="BSC15" s="8" t="s">
        <v>89</v>
      </c>
      <c r="BSJ15" s="9">
        <v>87</v>
      </c>
      <c r="BSK15" s="8" t="s">
        <v>89</v>
      </c>
      <c r="BSR15" s="9">
        <v>87</v>
      </c>
      <c r="BSS15" s="8" t="s">
        <v>89</v>
      </c>
      <c r="BSZ15" s="9">
        <v>87</v>
      </c>
      <c r="BTA15" s="8" t="s">
        <v>89</v>
      </c>
      <c r="BTH15" s="9">
        <v>87</v>
      </c>
      <c r="BTI15" s="8" t="s">
        <v>89</v>
      </c>
      <c r="BTP15" s="9">
        <v>87</v>
      </c>
      <c r="BTQ15" s="8" t="s">
        <v>89</v>
      </c>
      <c r="BTX15" s="9">
        <v>87</v>
      </c>
      <c r="BTY15" s="8" t="s">
        <v>89</v>
      </c>
      <c r="BUF15" s="9">
        <v>87</v>
      </c>
      <c r="BUG15" s="8" t="s">
        <v>89</v>
      </c>
      <c r="BUN15" s="9">
        <v>87</v>
      </c>
      <c r="BUO15" s="8" t="s">
        <v>89</v>
      </c>
      <c r="BUV15" s="9">
        <v>87</v>
      </c>
      <c r="BUW15" s="8" t="s">
        <v>89</v>
      </c>
      <c r="BVD15" s="9">
        <v>87</v>
      </c>
      <c r="BVE15" s="8" t="s">
        <v>89</v>
      </c>
      <c r="BVL15" s="9">
        <v>87</v>
      </c>
      <c r="BVM15" s="8" t="s">
        <v>89</v>
      </c>
      <c r="BVT15" s="9">
        <v>87</v>
      </c>
      <c r="BVU15" s="8" t="s">
        <v>89</v>
      </c>
      <c r="BWB15" s="9">
        <v>87</v>
      </c>
      <c r="BWC15" s="8" t="s">
        <v>89</v>
      </c>
      <c r="BWJ15" s="9">
        <v>87</v>
      </c>
      <c r="BWK15" s="8" t="s">
        <v>89</v>
      </c>
      <c r="BWR15" s="9">
        <v>87</v>
      </c>
      <c r="BWS15" s="8" t="s">
        <v>89</v>
      </c>
      <c r="BWZ15" s="9">
        <v>87</v>
      </c>
      <c r="BXA15" s="8" t="s">
        <v>89</v>
      </c>
      <c r="BXH15" s="9">
        <v>87</v>
      </c>
      <c r="BXI15" s="8" t="s">
        <v>89</v>
      </c>
      <c r="BXP15" s="9">
        <v>87</v>
      </c>
      <c r="BXQ15" s="8" t="s">
        <v>89</v>
      </c>
      <c r="BXX15" s="9">
        <v>87</v>
      </c>
      <c r="BXY15" s="8" t="s">
        <v>89</v>
      </c>
      <c r="BYF15" s="9">
        <v>87</v>
      </c>
      <c r="BYG15" s="8" t="s">
        <v>89</v>
      </c>
      <c r="BYN15" s="9">
        <v>87</v>
      </c>
      <c r="BYO15" s="8" t="s">
        <v>89</v>
      </c>
      <c r="BYV15" s="9">
        <v>87</v>
      </c>
      <c r="BYW15" s="8" t="s">
        <v>89</v>
      </c>
      <c r="BZD15" s="9">
        <v>87</v>
      </c>
      <c r="BZE15" s="8" t="s">
        <v>89</v>
      </c>
      <c r="BZL15" s="9">
        <v>87</v>
      </c>
      <c r="BZM15" s="8" t="s">
        <v>89</v>
      </c>
      <c r="BZT15" s="9">
        <v>87</v>
      </c>
      <c r="BZU15" s="8" t="s">
        <v>89</v>
      </c>
      <c r="CAB15" s="9">
        <v>87</v>
      </c>
      <c r="CAC15" s="8" t="s">
        <v>89</v>
      </c>
      <c r="CAJ15" s="9">
        <v>87</v>
      </c>
      <c r="CAK15" s="8" t="s">
        <v>89</v>
      </c>
      <c r="CAR15" s="9">
        <v>87</v>
      </c>
      <c r="CAS15" s="8" t="s">
        <v>89</v>
      </c>
      <c r="CAZ15" s="9">
        <v>87</v>
      </c>
      <c r="CBA15" s="8" t="s">
        <v>89</v>
      </c>
      <c r="CBH15" s="9">
        <v>87</v>
      </c>
      <c r="CBI15" s="8" t="s">
        <v>89</v>
      </c>
      <c r="CBP15" s="9">
        <v>87</v>
      </c>
      <c r="CBQ15" s="8" t="s">
        <v>89</v>
      </c>
      <c r="CBX15" s="9">
        <v>87</v>
      </c>
      <c r="CBY15" s="8" t="s">
        <v>89</v>
      </c>
      <c r="CCF15" s="9">
        <v>87</v>
      </c>
      <c r="CCG15" s="8" t="s">
        <v>89</v>
      </c>
      <c r="CCN15" s="9">
        <v>87</v>
      </c>
      <c r="CCO15" s="8" t="s">
        <v>89</v>
      </c>
      <c r="CCV15" s="9">
        <v>87</v>
      </c>
      <c r="CCW15" s="8" t="s">
        <v>89</v>
      </c>
      <c r="CDD15" s="9">
        <v>87</v>
      </c>
      <c r="CDE15" s="8" t="s">
        <v>89</v>
      </c>
      <c r="CDL15" s="9">
        <v>87</v>
      </c>
      <c r="CDM15" s="8" t="s">
        <v>89</v>
      </c>
      <c r="CDT15" s="9">
        <v>87</v>
      </c>
      <c r="CDU15" s="8" t="s">
        <v>89</v>
      </c>
      <c r="CEB15" s="9">
        <v>87</v>
      </c>
      <c r="CEC15" s="8" t="s">
        <v>89</v>
      </c>
      <c r="CEJ15" s="9">
        <v>87</v>
      </c>
      <c r="CEK15" s="8" t="s">
        <v>89</v>
      </c>
      <c r="CER15" s="9">
        <v>87</v>
      </c>
      <c r="CES15" s="8" t="s">
        <v>89</v>
      </c>
      <c r="CEZ15" s="9">
        <v>87</v>
      </c>
      <c r="CFA15" s="8" t="s">
        <v>89</v>
      </c>
      <c r="CFH15" s="9">
        <v>87</v>
      </c>
      <c r="CFI15" s="8" t="s">
        <v>89</v>
      </c>
      <c r="CFP15" s="9">
        <v>87</v>
      </c>
      <c r="CFQ15" s="8" t="s">
        <v>89</v>
      </c>
      <c r="CFX15" s="9">
        <v>87</v>
      </c>
      <c r="CFY15" s="8" t="s">
        <v>89</v>
      </c>
      <c r="CGF15" s="9">
        <v>87</v>
      </c>
      <c r="CGG15" s="8" t="s">
        <v>89</v>
      </c>
      <c r="CGN15" s="9">
        <v>87</v>
      </c>
      <c r="CGO15" s="8" t="s">
        <v>89</v>
      </c>
      <c r="CGV15" s="9">
        <v>87</v>
      </c>
      <c r="CGW15" s="8" t="s">
        <v>89</v>
      </c>
      <c r="CHD15" s="9">
        <v>87</v>
      </c>
      <c r="CHE15" s="8" t="s">
        <v>89</v>
      </c>
      <c r="CHL15" s="9">
        <v>87</v>
      </c>
      <c r="CHM15" s="8" t="s">
        <v>89</v>
      </c>
      <c r="CHT15" s="9">
        <v>87</v>
      </c>
      <c r="CHU15" s="8" t="s">
        <v>89</v>
      </c>
      <c r="CIB15" s="9">
        <v>87</v>
      </c>
      <c r="CIC15" s="8" t="s">
        <v>89</v>
      </c>
      <c r="CIJ15" s="9">
        <v>87</v>
      </c>
      <c r="CIK15" s="8" t="s">
        <v>89</v>
      </c>
      <c r="CIR15" s="9">
        <v>87</v>
      </c>
      <c r="CIS15" s="8" t="s">
        <v>89</v>
      </c>
      <c r="CIZ15" s="9">
        <v>87</v>
      </c>
      <c r="CJA15" s="8" t="s">
        <v>89</v>
      </c>
      <c r="CJH15" s="9">
        <v>87</v>
      </c>
      <c r="CJI15" s="8" t="s">
        <v>89</v>
      </c>
      <c r="CJP15" s="9">
        <v>87</v>
      </c>
      <c r="CJQ15" s="8" t="s">
        <v>89</v>
      </c>
      <c r="CJX15" s="9">
        <v>87</v>
      </c>
      <c r="CJY15" s="8" t="s">
        <v>89</v>
      </c>
      <c r="CKF15" s="9">
        <v>87</v>
      </c>
      <c r="CKG15" s="8" t="s">
        <v>89</v>
      </c>
      <c r="CKN15" s="9">
        <v>87</v>
      </c>
      <c r="CKO15" s="8" t="s">
        <v>89</v>
      </c>
      <c r="CKV15" s="9">
        <v>87</v>
      </c>
      <c r="CKW15" s="8" t="s">
        <v>89</v>
      </c>
      <c r="CLD15" s="9">
        <v>87</v>
      </c>
      <c r="CLE15" s="8" t="s">
        <v>89</v>
      </c>
      <c r="CLL15" s="9">
        <v>87</v>
      </c>
      <c r="CLM15" s="8" t="s">
        <v>89</v>
      </c>
      <c r="CLT15" s="9">
        <v>87</v>
      </c>
      <c r="CLU15" s="8" t="s">
        <v>89</v>
      </c>
      <c r="CMB15" s="9">
        <v>87</v>
      </c>
      <c r="CMC15" s="8" t="s">
        <v>89</v>
      </c>
      <c r="CMJ15" s="9">
        <v>87</v>
      </c>
      <c r="CMK15" s="8" t="s">
        <v>89</v>
      </c>
      <c r="CMR15" s="9">
        <v>87</v>
      </c>
      <c r="CMS15" s="8" t="s">
        <v>89</v>
      </c>
      <c r="CMZ15" s="9">
        <v>87</v>
      </c>
      <c r="CNA15" s="8" t="s">
        <v>89</v>
      </c>
      <c r="CNH15" s="9">
        <v>87</v>
      </c>
      <c r="CNI15" s="8" t="s">
        <v>89</v>
      </c>
      <c r="CNP15" s="9">
        <v>87</v>
      </c>
      <c r="CNQ15" s="8" t="s">
        <v>89</v>
      </c>
      <c r="CNX15" s="9">
        <v>87</v>
      </c>
      <c r="CNY15" s="8" t="s">
        <v>89</v>
      </c>
      <c r="COF15" s="9">
        <v>87</v>
      </c>
      <c r="COG15" s="8" t="s">
        <v>89</v>
      </c>
      <c r="CON15" s="9">
        <v>87</v>
      </c>
      <c r="COO15" s="8" t="s">
        <v>89</v>
      </c>
      <c r="COV15" s="9">
        <v>87</v>
      </c>
      <c r="COW15" s="8" t="s">
        <v>89</v>
      </c>
      <c r="CPD15" s="9">
        <v>87</v>
      </c>
      <c r="CPE15" s="8" t="s">
        <v>89</v>
      </c>
      <c r="CPL15" s="9">
        <v>87</v>
      </c>
      <c r="CPM15" s="8" t="s">
        <v>89</v>
      </c>
      <c r="CPT15" s="9">
        <v>87</v>
      </c>
      <c r="CPU15" s="8" t="s">
        <v>89</v>
      </c>
      <c r="CQB15" s="9">
        <v>87</v>
      </c>
      <c r="CQC15" s="8" t="s">
        <v>89</v>
      </c>
      <c r="CQJ15" s="9">
        <v>87</v>
      </c>
      <c r="CQK15" s="8" t="s">
        <v>89</v>
      </c>
      <c r="CQR15" s="9">
        <v>87</v>
      </c>
      <c r="CQS15" s="8" t="s">
        <v>89</v>
      </c>
      <c r="CQZ15" s="9">
        <v>87</v>
      </c>
      <c r="CRA15" s="8" t="s">
        <v>89</v>
      </c>
      <c r="CRH15" s="9">
        <v>87</v>
      </c>
      <c r="CRI15" s="8" t="s">
        <v>89</v>
      </c>
      <c r="CRP15" s="9">
        <v>87</v>
      </c>
      <c r="CRQ15" s="8" t="s">
        <v>89</v>
      </c>
      <c r="CRX15" s="9">
        <v>87</v>
      </c>
      <c r="CRY15" s="8" t="s">
        <v>89</v>
      </c>
      <c r="CSF15" s="9">
        <v>87</v>
      </c>
      <c r="CSG15" s="8" t="s">
        <v>89</v>
      </c>
      <c r="CSN15" s="9">
        <v>87</v>
      </c>
      <c r="CSO15" s="8" t="s">
        <v>89</v>
      </c>
      <c r="CSV15" s="9">
        <v>87</v>
      </c>
      <c r="CSW15" s="8" t="s">
        <v>89</v>
      </c>
      <c r="CTD15" s="9">
        <v>87</v>
      </c>
      <c r="CTE15" s="8" t="s">
        <v>89</v>
      </c>
      <c r="CTL15" s="9">
        <v>87</v>
      </c>
      <c r="CTM15" s="8" t="s">
        <v>89</v>
      </c>
      <c r="CTT15" s="9">
        <v>87</v>
      </c>
      <c r="CTU15" s="8" t="s">
        <v>89</v>
      </c>
      <c r="CUB15" s="9">
        <v>87</v>
      </c>
      <c r="CUC15" s="8" t="s">
        <v>89</v>
      </c>
      <c r="CUJ15" s="9">
        <v>87</v>
      </c>
      <c r="CUK15" s="8" t="s">
        <v>89</v>
      </c>
      <c r="CUR15" s="9">
        <v>87</v>
      </c>
      <c r="CUS15" s="8" t="s">
        <v>89</v>
      </c>
      <c r="CUZ15" s="9">
        <v>87</v>
      </c>
      <c r="CVA15" s="8" t="s">
        <v>89</v>
      </c>
      <c r="CVH15" s="9">
        <v>87</v>
      </c>
      <c r="CVI15" s="8" t="s">
        <v>89</v>
      </c>
      <c r="CVP15" s="9">
        <v>87</v>
      </c>
      <c r="CVQ15" s="8" t="s">
        <v>89</v>
      </c>
      <c r="CVX15" s="9">
        <v>87</v>
      </c>
      <c r="CVY15" s="8" t="s">
        <v>89</v>
      </c>
      <c r="CWF15" s="9">
        <v>87</v>
      </c>
      <c r="CWG15" s="8" t="s">
        <v>89</v>
      </c>
      <c r="CWN15" s="9">
        <v>87</v>
      </c>
      <c r="CWO15" s="8" t="s">
        <v>89</v>
      </c>
      <c r="CWV15" s="9">
        <v>87</v>
      </c>
      <c r="CWW15" s="8" t="s">
        <v>89</v>
      </c>
      <c r="CXD15" s="9">
        <v>87</v>
      </c>
      <c r="CXE15" s="8" t="s">
        <v>89</v>
      </c>
      <c r="CXL15" s="9">
        <v>87</v>
      </c>
      <c r="CXM15" s="8" t="s">
        <v>89</v>
      </c>
      <c r="CXT15" s="9">
        <v>87</v>
      </c>
      <c r="CXU15" s="8" t="s">
        <v>89</v>
      </c>
      <c r="CYB15" s="9">
        <v>87</v>
      </c>
      <c r="CYC15" s="8" t="s">
        <v>89</v>
      </c>
      <c r="CYJ15" s="9">
        <v>87</v>
      </c>
      <c r="CYK15" s="8" t="s">
        <v>89</v>
      </c>
      <c r="CYR15" s="9">
        <v>87</v>
      </c>
      <c r="CYS15" s="8" t="s">
        <v>89</v>
      </c>
      <c r="CYZ15" s="9">
        <v>87</v>
      </c>
      <c r="CZA15" s="8" t="s">
        <v>89</v>
      </c>
      <c r="CZH15" s="9">
        <v>87</v>
      </c>
      <c r="CZI15" s="8" t="s">
        <v>89</v>
      </c>
      <c r="CZP15" s="9">
        <v>87</v>
      </c>
      <c r="CZQ15" s="8" t="s">
        <v>89</v>
      </c>
      <c r="CZX15" s="9">
        <v>87</v>
      </c>
      <c r="CZY15" s="8" t="s">
        <v>89</v>
      </c>
      <c r="DAF15" s="9">
        <v>87</v>
      </c>
      <c r="DAG15" s="8" t="s">
        <v>89</v>
      </c>
      <c r="DAN15" s="9">
        <v>87</v>
      </c>
      <c r="DAO15" s="8" t="s">
        <v>89</v>
      </c>
      <c r="DAV15" s="9">
        <v>87</v>
      </c>
      <c r="DAW15" s="8" t="s">
        <v>89</v>
      </c>
      <c r="DBD15" s="9">
        <v>87</v>
      </c>
      <c r="DBE15" s="8" t="s">
        <v>89</v>
      </c>
      <c r="DBL15" s="9">
        <v>87</v>
      </c>
      <c r="DBM15" s="8" t="s">
        <v>89</v>
      </c>
      <c r="DBT15" s="9">
        <v>87</v>
      </c>
      <c r="DBU15" s="8" t="s">
        <v>89</v>
      </c>
      <c r="DCB15" s="9">
        <v>87</v>
      </c>
      <c r="DCC15" s="8" t="s">
        <v>89</v>
      </c>
      <c r="DCJ15" s="9">
        <v>87</v>
      </c>
      <c r="DCK15" s="8" t="s">
        <v>89</v>
      </c>
      <c r="DCR15" s="9">
        <v>87</v>
      </c>
      <c r="DCS15" s="8" t="s">
        <v>89</v>
      </c>
      <c r="DCZ15" s="9">
        <v>87</v>
      </c>
      <c r="DDA15" s="8" t="s">
        <v>89</v>
      </c>
      <c r="DDH15" s="9">
        <v>87</v>
      </c>
      <c r="DDI15" s="8" t="s">
        <v>89</v>
      </c>
      <c r="DDP15" s="9">
        <v>87</v>
      </c>
      <c r="DDQ15" s="8" t="s">
        <v>89</v>
      </c>
      <c r="DDX15" s="9">
        <v>87</v>
      </c>
      <c r="DDY15" s="8" t="s">
        <v>89</v>
      </c>
      <c r="DEF15" s="9">
        <v>87</v>
      </c>
      <c r="DEG15" s="8" t="s">
        <v>89</v>
      </c>
      <c r="DEN15" s="9">
        <v>87</v>
      </c>
      <c r="DEO15" s="8" t="s">
        <v>89</v>
      </c>
      <c r="DEV15" s="9">
        <v>87</v>
      </c>
      <c r="DEW15" s="8" t="s">
        <v>89</v>
      </c>
      <c r="DFD15" s="9">
        <v>87</v>
      </c>
      <c r="DFE15" s="8" t="s">
        <v>89</v>
      </c>
      <c r="DFL15" s="9">
        <v>87</v>
      </c>
      <c r="DFM15" s="8" t="s">
        <v>89</v>
      </c>
      <c r="DFT15" s="9">
        <v>87</v>
      </c>
      <c r="DFU15" s="8" t="s">
        <v>89</v>
      </c>
      <c r="DGB15" s="9">
        <v>87</v>
      </c>
      <c r="DGC15" s="8" t="s">
        <v>89</v>
      </c>
      <c r="DGJ15" s="9">
        <v>87</v>
      </c>
      <c r="DGK15" s="8" t="s">
        <v>89</v>
      </c>
      <c r="DGR15" s="9">
        <v>87</v>
      </c>
      <c r="DGS15" s="8" t="s">
        <v>89</v>
      </c>
      <c r="DGZ15" s="9">
        <v>87</v>
      </c>
      <c r="DHA15" s="8" t="s">
        <v>89</v>
      </c>
      <c r="DHH15" s="9">
        <v>87</v>
      </c>
      <c r="DHI15" s="8" t="s">
        <v>89</v>
      </c>
      <c r="DHP15" s="9">
        <v>87</v>
      </c>
      <c r="DHQ15" s="8" t="s">
        <v>89</v>
      </c>
      <c r="DHX15" s="9">
        <v>87</v>
      </c>
      <c r="DHY15" s="8" t="s">
        <v>89</v>
      </c>
      <c r="DIF15" s="9">
        <v>87</v>
      </c>
      <c r="DIG15" s="8" t="s">
        <v>89</v>
      </c>
      <c r="DIN15" s="9">
        <v>87</v>
      </c>
      <c r="DIO15" s="8" t="s">
        <v>89</v>
      </c>
      <c r="DIV15" s="9">
        <v>87</v>
      </c>
      <c r="DIW15" s="8" t="s">
        <v>89</v>
      </c>
      <c r="DJD15" s="9">
        <v>87</v>
      </c>
      <c r="DJE15" s="8" t="s">
        <v>89</v>
      </c>
      <c r="DJL15" s="9">
        <v>87</v>
      </c>
      <c r="DJM15" s="8" t="s">
        <v>89</v>
      </c>
      <c r="DJT15" s="9">
        <v>87</v>
      </c>
      <c r="DJU15" s="8" t="s">
        <v>89</v>
      </c>
      <c r="DKB15" s="9">
        <v>87</v>
      </c>
      <c r="DKC15" s="8" t="s">
        <v>89</v>
      </c>
      <c r="DKJ15" s="9">
        <v>87</v>
      </c>
      <c r="DKK15" s="8" t="s">
        <v>89</v>
      </c>
      <c r="DKR15" s="9">
        <v>87</v>
      </c>
      <c r="DKS15" s="8" t="s">
        <v>89</v>
      </c>
      <c r="DKZ15" s="9">
        <v>87</v>
      </c>
      <c r="DLA15" s="8" t="s">
        <v>89</v>
      </c>
      <c r="DLH15" s="9">
        <v>87</v>
      </c>
      <c r="DLI15" s="8" t="s">
        <v>89</v>
      </c>
      <c r="DLP15" s="9">
        <v>87</v>
      </c>
      <c r="DLQ15" s="8" t="s">
        <v>89</v>
      </c>
      <c r="DLX15" s="9">
        <v>87</v>
      </c>
      <c r="DLY15" s="8" t="s">
        <v>89</v>
      </c>
      <c r="DMF15" s="9">
        <v>87</v>
      </c>
      <c r="DMG15" s="8" t="s">
        <v>89</v>
      </c>
      <c r="DMN15" s="9">
        <v>87</v>
      </c>
      <c r="DMO15" s="8" t="s">
        <v>89</v>
      </c>
      <c r="DMV15" s="9">
        <v>87</v>
      </c>
      <c r="DMW15" s="8" t="s">
        <v>89</v>
      </c>
      <c r="DND15" s="9">
        <v>87</v>
      </c>
      <c r="DNE15" s="8" t="s">
        <v>89</v>
      </c>
      <c r="DNL15" s="9">
        <v>87</v>
      </c>
      <c r="DNM15" s="8" t="s">
        <v>89</v>
      </c>
      <c r="DNT15" s="9">
        <v>87</v>
      </c>
      <c r="DNU15" s="8" t="s">
        <v>89</v>
      </c>
      <c r="DOB15" s="9">
        <v>87</v>
      </c>
      <c r="DOC15" s="8" t="s">
        <v>89</v>
      </c>
      <c r="DOJ15" s="9">
        <v>87</v>
      </c>
      <c r="DOK15" s="8" t="s">
        <v>89</v>
      </c>
      <c r="DOR15" s="9">
        <v>87</v>
      </c>
      <c r="DOS15" s="8" t="s">
        <v>89</v>
      </c>
      <c r="DOZ15" s="9">
        <v>87</v>
      </c>
      <c r="DPA15" s="8" t="s">
        <v>89</v>
      </c>
      <c r="DPH15" s="9">
        <v>87</v>
      </c>
      <c r="DPI15" s="8" t="s">
        <v>89</v>
      </c>
      <c r="DPP15" s="9">
        <v>87</v>
      </c>
      <c r="DPQ15" s="8" t="s">
        <v>89</v>
      </c>
      <c r="DPX15" s="9">
        <v>87</v>
      </c>
      <c r="DPY15" s="8" t="s">
        <v>89</v>
      </c>
      <c r="DQF15" s="9">
        <v>87</v>
      </c>
      <c r="DQG15" s="8" t="s">
        <v>89</v>
      </c>
      <c r="DQN15" s="9">
        <v>87</v>
      </c>
      <c r="DQO15" s="8" t="s">
        <v>89</v>
      </c>
      <c r="DQV15" s="9">
        <v>87</v>
      </c>
      <c r="DQW15" s="8" t="s">
        <v>89</v>
      </c>
      <c r="DRD15" s="9">
        <v>87</v>
      </c>
      <c r="DRE15" s="8" t="s">
        <v>89</v>
      </c>
      <c r="DRL15" s="9">
        <v>87</v>
      </c>
      <c r="DRM15" s="8" t="s">
        <v>89</v>
      </c>
      <c r="DRT15" s="9">
        <v>87</v>
      </c>
      <c r="DRU15" s="8" t="s">
        <v>89</v>
      </c>
      <c r="DSB15" s="9">
        <v>87</v>
      </c>
      <c r="DSC15" s="8" t="s">
        <v>89</v>
      </c>
      <c r="DSJ15" s="9">
        <v>87</v>
      </c>
      <c r="DSK15" s="8" t="s">
        <v>89</v>
      </c>
      <c r="DSR15" s="9">
        <v>87</v>
      </c>
      <c r="DSS15" s="8" t="s">
        <v>89</v>
      </c>
      <c r="DSZ15" s="9">
        <v>87</v>
      </c>
      <c r="DTA15" s="8" t="s">
        <v>89</v>
      </c>
      <c r="DTH15" s="9">
        <v>87</v>
      </c>
      <c r="DTI15" s="8" t="s">
        <v>89</v>
      </c>
      <c r="DTP15" s="9">
        <v>87</v>
      </c>
      <c r="DTQ15" s="8" t="s">
        <v>89</v>
      </c>
      <c r="DTX15" s="9">
        <v>87</v>
      </c>
      <c r="DTY15" s="8" t="s">
        <v>89</v>
      </c>
      <c r="DUF15" s="9">
        <v>87</v>
      </c>
      <c r="DUG15" s="8" t="s">
        <v>89</v>
      </c>
      <c r="DUN15" s="9">
        <v>87</v>
      </c>
      <c r="DUO15" s="8" t="s">
        <v>89</v>
      </c>
      <c r="DUV15" s="9">
        <v>87</v>
      </c>
      <c r="DUW15" s="8" t="s">
        <v>89</v>
      </c>
      <c r="DVD15" s="9">
        <v>87</v>
      </c>
      <c r="DVE15" s="8" t="s">
        <v>89</v>
      </c>
      <c r="DVL15" s="9">
        <v>87</v>
      </c>
      <c r="DVM15" s="8" t="s">
        <v>89</v>
      </c>
      <c r="DVT15" s="9">
        <v>87</v>
      </c>
      <c r="DVU15" s="8" t="s">
        <v>89</v>
      </c>
      <c r="DWB15" s="9">
        <v>87</v>
      </c>
      <c r="DWC15" s="8" t="s">
        <v>89</v>
      </c>
      <c r="DWJ15" s="9">
        <v>87</v>
      </c>
      <c r="DWK15" s="8" t="s">
        <v>89</v>
      </c>
      <c r="DWR15" s="9">
        <v>87</v>
      </c>
      <c r="DWS15" s="8" t="s">
        <v>89</v>
      </c>
      <c r="DWZ15" s="9">
        <v>87</v>
      </c>
      <c r="DXA15" s="8" t="s">
        <v>89</v>
      </c>
      <c r="DXH15" s="9">
        <v>87</v>
      </c>
      <c r="DXI15" s="8" t="s">
        <v>89</v>
      </c>
      <c r="DXP15" s="9">
        <v>87</v>
      </c>
      <c r="DXQ15" s="8" t="s">
        <v>89</v>
      </c>
      <c r="DXX15" s="9">
        <v>87</v>
      </c>
      <c r="DXY15" s="8" t="s">
        <v>89</v>
      </c>
      <c r="DYF15" s="9">
        <v>87</v>
      </c>
      <c r="DYG15" s="8" t="s">
        <v>89</v>
      </c>
      <c r="DYN15" s="9">
        <v>87</v>
      </c>
      <c r="DYO15" s="8" t="s">
        <v>89</v>
      </c>
      <c r="DYV15" s="9">
        <v>87</v>
      </c>
      <c r="DYW15" s="8" t="s">
        <v>89</v>
      </c>
      <c r="DZD15" s="9">
        <v>87</v>
      </c>
      <c r="DZE15" s="8" t="s">
        <v>89</v>
      </c>
      <c r="DZL15" s="9">
        <v>87</v>
      </c>
      <c r="DZM15" s="8" t="s">
        <v>89</v>
      </c>
      <c r="DZT15" s="9">
        <v>87</v>
      </c>
      <c r="DZU15" s="8" t="s">
        <v>89</v>
      </c>
      <c r="EAB15" s="9">
        <v>87</v>
      </c>
      <c r="EAC15" s="8" t="s">
        <v>89</v>
      </c>
      <c r="EAJ15" s="9">
        <v>87</v>
      </c>
      <c r="EAK15" s="8" t="s">
        <v>89</v>
      </c>
      <c r="EAR15" s="9">
        <v>87</v>
      </c>
      <c r="EAS15" s="8" t="s">
        <v>89</v>
      </c>
      <c r="EAZ15" s="9">
        <v>87</v>
      </c>
      <c r="EBA15" s="8" t="s">
        <v>89</v>
      </c>
      <c r="EBH15" s="9">
        <v>87</v>
      </c>
      <c r="EBI15" s="8" t="s">
        <v>89</v>
      </c>
      <c r="EBP15" s="9">
        <v>87</v>
      </c>
      <c r="EBQ15" s="8" t="s">
        <v>89</v>
      </c>
      <c r="EBX15" s="9">
        <v>87</v>
      </c>
      <c r="EBY15" s="8" t="s">
        <v>89</v>
      </c>
      <c r="ECF15" s="9">
        <v>87</v>
      </c>
      <c r="ECG15" s="8" t="s">
        <v>89</v>
      </c>
      <c r="ECN15" s="9">
        <v>87</v>
      </c>
      <c r="ECO15" s="8" t="s">
        <v>89</v>
      </c>
      <c r="ECV15" s="9">
        <v>87</v>
      </c>
      <c r="ECW15" s="8" t="s">
        <v>89</v>
      </c>
      <c r="EDD15" s="9">
        <v>87</v>
      </c>
      <c r="EDE15" s="8" t="s">
        <v>89</v>
      </c>
      <c r="EDL15" s="9">
        <v>87</v>
      </c>
      <c r="EDM15" s="8" t="s">
        <v>89</v>
      </c>
      <c r="EDT15" s="9">
        <v>87</v>
      </c>
      <c r="EDU15" s="8" t="s">
        <v>89</v>
      </c>
      <c r="EEB15" s="9">
        <v>87</v>
      </c>
      <c r="EEC15" s="8" t="s">
        <v>89</v>
      </c>
      <c r="EEJ15" s="9">
        <v>87</v>
      </c>
      <c r="EEK15" s="8" t="s">
        <v>89</v>
      </c>
      <c r="EER15" s="9">
        <v>87</v>
      </c>
      <c r="EES15" s="8" t="s">
        <v>89</v>
      </c>
      <c r="EEZ15" s="9">
        <v>87</v>
      </c>
      <c r="EFA15" s="8" t="s">
        <v>89</v>
      </c>
      <c r="EFH15" s="9">
        <v>87</v>
      </c>
      <c r="EFI15" s="8" t="s">
        <v>89</v>
      </c>
      <c r="EFP15" s="9">
        <v>87</v>
      </c>
      <c r="EFQ15" s="8" t="s">
        <v>89</v>
      </c>
      <c r="EFX15" s="9">
        <v>87</v>
      </c>
      <c r="EFY15" s="8" t="s">
        <v>89</v>
      </c>
      <c r="EGF15" s="9">
        <v>87</v>
      </c>
      <c r="EGG15" s="8" t="s">
        <v>89</v>
      </c>
      <c r="EGN15" s="9">
        <v>87</v>
      </c>
      <c r="EGO15" s="8" t="s">
        <v>89</v>
      </c>
      <c r="EGV15" s="9">
        <v>87</v>
      </c>
      <c r="EGW15" s="8" t="s">
        <v>89</v>
      </c>
      <c r="EHD15" s="9">
        <v>87</v>
      </c>
      <c r="EHE15" s="8" t="s">
        <v>89</v>
      </c>
      <c r="EHL15" s="9">
        <v>87</v>
      </c>
      <c r="EHM15" s="8" t="s">
        <v>89</v>
      </c>
      <c r="EHT15" s="9">
        <v>87</v>
      </c>
      <c r="EHU15" s="8" t="s">
        <v>89</v>
      </c>
      <c r="EIB15" s="9">
        <v>87</v>
      </c>
      <c r="EIC15" s="8" t="s">
        <v>89</v>
      </c>
      <c r="EIJ15" s="9">
        <v>87</v>
      </c>
      <c r="EIK15" s="8" t="s">
        <v>89</v>
      </c>
      <c r="EIR15" s="9">
        <v>87</v>
      </c>
      <c r="EIS15" s="8" t="s">
        <v>89</v>
      </c>
      <c r="EIZ15" s="9">
        <v>87</v>
      </c>
      <c r="EJA15" s="8" t="s">
        <v>89</v>
      </c>
      <c r="EJH15" s="9">
        <v>87</v>
      </c>
      <c r="EJI15" s="8" t="s">
        <v>89</v>
      </c>
      <c r="EJP15" s="9">
        <v>87</v>
      </c>
      <c r="EJQ15" s="8" t="s">
        <v>89</v>
      </c>
      <c r="EJX15" s="9">
        <v>87</v>
      </c>
      <c r="EJY15" s="8" t="s">
        <v>89</v>
      </c>
      <c r="EKF15" s="9">
        <v>87</v>
      </c>
      <c r="EKG15" s="8" t="s">
        <v>89</v>
      </c>
      <c r="EKN15" s="9">
        <v>87</v>
      </c>
      <c r="EKO15" s="8" t="s">
        <v>89</v>
      </c>
      <c r="EKV15" s="9">
        <v>87</v>
      </c>
      <c r="EKW15" s="8" t="s">
        <v>89</v>
      </c>
      <c r="ELD15" s="9">
        <v>87</v>
      </c>
      <c r="ELE15" s="8" t="s">
        <v>89</v>
      </c>
      <c r="ELL15" s="9">
        <v>87</v>
      </c>
      <c r="ELM15" s="8" t="s">
        <v>89</v>
      </c>
      <c r="ELT15" s="9">
        <v>87</v>
      </c>
      <c r="ELU15" s="8" t="s">
        <v>89</v>
      </c>
      <c r="EMB15" s="9">
        <v>87</v>
      </c>
      <c r="EMC15" s="8" t="s">
        <v>89</v>
      </c>
      <c r="EMJ15" s="9">
        <v>87</v>
      </c>
      <c r="EMK15" s="8" t="s">
        <v>89</v>
      </c>
      <c r="EMR15" s="9">
        <v>87</v>
      </c>
      <c r="EMS15" s="8" t="s">
        <v>89</v>
      </c>
      <c r="EMZ15" s="9">
        <v>87</v>
      </c>
      <c r="ENA15" s="8" t="s">
        <v>89</v>
      </c>
      <c r="ENH15" s="9">
        <v>87</v>
      </c>
      <c r="ENI15" s="8" t="s">
        <v>89</v>
      </c>
      <c r="ENP15" s="9">
        <v>87</v>
      </c>
      <c r="ENQ15" s="8" t="s">
        <v>89</v>
      </c>
      <c r="ENX15" s="9">
        <v>87</v>
      </c>
      <c r="ENY15" s="8" t="s">
        <v>89</v>
      </c>
      <c r="EOF15" s="9">
        <v>87</v>
      </c>
      <c r="EOG15" s="8" t="s">
        <v>89</v>
      </c>
      <c r="EON15" s="9">
        <v>87</v>
      </c>
      <c r="EOO15" s="8" t="s">
        <v>89</v>
      </c>
      <c r="EOV15" s="9">
        <v>87</v>
      </c>
      <c r="EOW15" s="8" t="s">
        <v>89</v>
      </c>
      <c r="EPD15" s="9">
        <v>87</v>
      </c>
      <c r="EPE15" s="8" t="s">
        <v>89</v>
      </c>
      <c r="EPL15" s="9">
        <v>87</v>
      </c>
      <c r="EPM15" s="8" t="s">
        <v>89</v>
      </c>
      <c r="EPT15" s="9">
        <v>87</v>
      </c>
      <c r="EPU15" s="8" t="s">
        <v>89</v>
      </c>
      <c r="EQB15" s="9">
        <v>87</v>
      </c>
      <c r="EQC15" s="8" t="s">
        <v>89</v>
      </c>
      <c r="EQJ15" s="9">
        <v>87</v>
      </c>
      <c r="EQK15" s="8" t="s">
        <v>89</v>
      </c>
      <c r="EQR15" s="9">
        <v>87</v>
      </c>
      <c r="EQS15" s="8" t="s">
        <v>89</v>
      </c>
      <c r="EQZ15" s="9">
        <v>87</v>
      </c>
      <c r="ERA15" s="8" t="s">
        <v>89</v>
      </c>
      <c r="ERH15" s="9">
        <v>87</v>
      </c>
      <c r="ERI15" s="8" t="s">
        <v>89</v>
      </c>
      <c r="ERP15" s="9">
        <v>87</v>
      </c>
      <c r="ERQ15" s="8" t="s">
        <v>89</v>
      </c>
      <c r="ERX15" s="9">
        <v>87</v>
      </c>
      <c r="ERY15" s="8" t="s">
        <v>89</v>
      </c>
      <c r="ESF15" s="9">
        <v>87</v>
      </c>
      <c r="ESG15" s="8" t="s">
        <v>89</v>
      </c>
      <c r="ESN15" s="9">
        <v>87</v>
      </c>
      <c r="ESO15" s="8" t="s">
        <v>89</v>
      </c>
      <c r="ESV15" s="9">
        <v>87</v>
      </c>
      <c r="ESW15" s="8" t="s">
        <v>89</v>
      </c>
      <c r="ETD15" s="9">
        <v>87</v>
      </c>
      <c r="ETE15" s="8" t="s">
        <v>89</v>
      </c>
      <c r="ETL15" s="9">
        <v>87</v>
      </c>
      <c r="ETM15" s="8" t="s">
        <v>89</v>
      </c>
      <c r="ETT15" s="9">
        <v>87</v>
      </c>
      <c r="ETU15" s="8" t="s">
        <v>89</v>
      </c>
      <c r="EUB15" s="9">
        <v>87</v>
      </c>
      <c r="EUC15" s="8" t="s">
        <v>89</v>
      </c>
      <c r="EUJ15" s="9">
        <v>87</v>
      </c>
      <c r="EUK15" s="8" t="s">
        <v>89</v>
      </c>
      <c r="EUR15" s="9">
        <v>87</v>
      </c>
      <c r="EUS15" s="8" t="s">
        <v>89</v>
      </c>
      <c r="EUZ15" s="9">
        <v>87</v>
      </c>
      <c r="EVA15" s="8" t="s">
        <v>89</v>
      </c>
      <c r="EVH15" s="9">
        <v>87</v>
      </c>
      <c r="EVI15" s="8" t="s">
        <v>89</v>
      </c>
      <c r="EVP15" s="9">
        <v>87</v>
      </c>
      <c r="EVQ15" s="8" t="s">
        <v>89</v>
      </c>
      <c r="EVX15" s="9">
        <v>87</v>
      </c>
      <c r="EVY15" s="8" t="s">
        <v>89</v>
      </c>
      <c r="EWF15" s="9">
        <v>87</v>
      </c>
      <c r="EWG15" s="8" t="s">
        <v>89</v>
      </c>
      <c r="EWN15" s="9">
        <v>87</v>
      </c>
      <c r="EWO15" s="8" t="s">
        <v>89</v>
      </c>
      <c r="EWV15" s="9">
        <v>87</v>
      </c>
      <c r="EWW15" s="8" t="s">
        <v>89</v>
      </c>
      <c r="EXD15" s="9">
        <v>87</v>
      </c>
      <c r="EXE15" s="8" t="s">
        <v>89</v>
      </c>
      <c r="EXL15" s="9">
        <v>87</v>
      </c>
      <c r="EXM15" s="8" t="s">
        <v>89</v>
      </c>
      <c r="EXT15" s="9">
        <v>87</v>
      </c>
      <c r="EXU15" s="8" t="s">
        <v>89</v>
      </c>
      <c r="EYB15" s="9">
        <v>87</v>
      </c>
      <c r="EYC15" s="8" t="s">
        <v>89</v>
      </c>
      <c r="EYJ15" s="9">
        <v>87</v>
      </c>
      <c r="EYK15" s="8" t="s">
        <v>89</v>
      </c>
      <c r="EYR15" s="9">
        <v>87</v>
      </c>
      <c r="EYS15" s="8" t="s">
        <v>89</v>
      </c>
      <c r="EYZ15" s="9">
        <v>87</v>
      </c>
      <c r="EZA15" s="8" t="s">
        <v>89</v>
      </c>
      <c r="EZH15" s="9">
        <v>87</v>
      </c>
      <c r="EZI15" s="8" t="s">
        <v>89</v>
      </c>
      <c r="EZP15" s="9">
        <v>87</v>
      </c>
      <c r="EZQ15" s="8" t="s">
        <v>89</v>
      </c>
      <c r="EZX15" s="9">
        <v>87</v>
      </c>
      <c r="EZY15" s="8" t="s">
        <v>89</v>
      </c>
      <c r="FAF15" s="9">
        <v>87</v>
      </c>
      <c r="FAG15" s="8" t="s">
        <v>89</v>
      </c>
      <c r="FAN15" s="9">
        <v>87</v>
      </c>
      <c r="FAO15" s="8" t="s">
        <v>89</v>
      </c>
      <c r="FAV15" s="9">
        <v>87</v>
      </c>
      <c r="FAW15" s="8" t="s">
        <v>89</v>
      </c>
      <c r="FBD15" s="9">
        <v>87</v>
      </c>
      <c r="FBE15" s="8" t="s">
        <v>89</v>
      </c>
      <c r="FBL15" s="9">
        <v>87</v>
      </c>
      <c r="FBM15" s="8" t="s">
        <v>89</v>
      </c>
      <c r="FBT15" s="9">
        <v>87</v>
      </c>
      <c r="FBU15" s="8" t="s">
        <v>89</v>
      </c>
      <c r="FCB15" s="9">
        <v>87</v>
      </c>
      <c r="FCC15" s="8" t="s">
        <v>89</v>
      </c>
      <c r="FCJ15" s="9">
        <v>87</v>
      </c>
      <c r="FCK15" s="8" t="s">
        <v>89</v>
      </c>
      <c r="FCR15" s="9">
        <v>87</v>
      </c>
      <c r="FCS15" s="8" t="s">
        <v>89</v>
      </c>
      <c r="FCZ15" s="9">
        <v>87</v>
      </c>
      <c r="FDA15" s="8" t="s">
        <v>89</v>
      </c>
      <c r="FDH15" s="9">
        <v>87</v>
      </c>
      <c r="FDI15" s="8" t="s">
        <v>89</v>
      </c>
      <c r="FDP15" s="9">
        <v>87</v>
      </c>
      <c r="FDQ15" s="8" t="s">
        <v>89</v>
      </c>
      <c r="FDX15" s="9">
        <v>87</v>
      </c>
      <c r="FDY15" s="8" t="s">
        <v>89</v>
      </c>
      <c r="FEF15" s="9">
        <v>87</v>
      </c>
      <c r="FEG15" s="8" t="s">
        <v>89</v>
      </c>
      <c r="FEN15" s="9">
        <v>87</v>
      </c>
      <c r="FEO15" s="8" t="s">
        <v>89</v>
      </c>
      <c r="FEV15" s="9">
        <v>87</v>
      </c>
      <c r="FEW15" s="8" t="s">
        <v>89</v>
      </c>
      <c r="FFD15" s="9">
        <v>87</v>
      </c>
      <c r="FFE15" s="8" t="s">
        <v>89</v>
      </c>
      <c r="FFL15" s="9">
        <v>87</v>
      </c>
      <c r="FFM15" s="8" t="s">
        <v>89</v>
      </c>
      <c r="FFT15" s="9">
        <v>87</v>
      </c>
      <c r="FFU15" s="8" t="s">
        <v>89</v>
      </c>
      <c r="FGB15" s="9">
        <v>87</v>
      </c>
      <c r="FGC15" s="8" t="s">
        <v>89</v>
      </c>
      <c r="FGJ15" s="9">
        <v>87</v>
      </c>
      <c r="FGK15" s="8" t="s">
        <v>89</v>
      </c>
      <c r="FGR15" s="9">
        <v>87</v>
      </c>
      <c r="FGS15" s="8" t="s">
        <v>89</v>
      </c>
      <c r="FGZ15" s="9">
        <v>87</v>
      </c>
      <c r="FHA15" s="8" t="s">
        <v>89</v>
      </c>
      <c r="FHH15" s="9">
        <v>87</v>
      </c>
      <c r="FHI15" s="8" t="s">
        <v>89</v>
      </c>
      <c r="FHP15" s="9">
        <v>87</v>
      </c>
      <c r="FHQ15" s="8" t="s">
        <v>89</v>
      </c>
      <c r="FHX15" s="9">
        <v>87</v>
      </c>
      <c r="FHY15" s="8" t="s">
        <v>89</v>
      </c>
      <c r="FIF15" s="9">
        <v>87</v>
      </c>
      <c r="FIG15" s="8" t="s">
        <v>89</v>
      </c>
      <c r="FIN15" s="9">
        <v>87</v>
      </c>
      <c r="FIO15" s="8" t="s">
        <v>89</v>
      </c>
      <c r="FIV15" s="9">
        <v>87</v>
      </c>
      <c r="FIW15" s="8" t="s">
        <v>89</v>
      </c>
      <c r="FJD15" s="9">
        <v>87</v>
      </c>
      <c r="FJE15" s="8" t="s">
        <v>89</v>
      </c>
      <c r="FJL15" s="9">
        <v>87</v>
      </c>
      <c r="FJM15" s="8" t="s">
        <v>89</v>
      </c>
      <c r="FJT15" s="9">
        <v>87</v>
      </c>
      <c r="FJU15" s="8" t="s">
        <v>89</v>
      </c>
      <c r="FKB15" s="9">
        <v>87</v>
      </c>
      <c r="FKC15" s="8" t="s">
        <v>89</v>
      </c>
      <c r="FKJ15" s="9">
        <v>87</v>
      </c>
      <c r="FKK15" s="8" t="s">
        <v>89</v>
      </c>
      <c r="FKR15" s="9">
        <v>87</v>
      </c>
      <c r="FKS15" s="8" t="s">
        <v>89</v>
      </c>
      <c r="FKZ15" s="9">
        <v>87</v>
      </c>
      <c r="FLA15" s="8" t="s">
        <v>89</v>
      </c>
      <c r="FLH15" s="9">
        <v>87</v>
      </c>
      <c r="FLI15" s="8" t="s">
        <v>89</v>
      </c>
      <c r="FLP15" s="9">
        <v>87</v>
      </c>
      <c r="FLQ15" s="8" t="s">
        <v>89</v>
      </c>
      <c r="FLX15" s="9">
        <v>87</v>
      </c>
      <c r="FLY15" s="8" t="s">
        <v>89</v>
      </c>
      <c r="FMF15" s="9">
        <v>87</v>
      </c>
      <c r="FMG15" s="8" t="s">
        <v>89</v>
      </c>
      <c r="FMN15" s="9">
        <v>87</v>
      </c>
      <c r="FMO15" s="8" t="s">
        <v>89</v>
      </c>
      <c r="FMV15" s="9">
        <v>87</v>
      </c>
      <c r="FMW15" s="8" t="s">
        <v>89</v>
      </c>
      <c r="FND15" s="9">
        <v>87</v>
      </c>
      <c r="FNE15" s="8" t="s">
        <v>89</v>
      </c>
      <c r="FNL15" s="9">
        <v>87</v>
      </c>
      <c r="FNM15" s="8" t="s">
        <v>89</v>
      </c>
      <c r="FNT15" s="9">
        <v>87</v>
      </c>
      <c r="FNU15" s="8" t="s">
        <v>89</v>
      </c>
      <c r="FOB15" s="9">
        <v>87</v>
      </c>
      <c r="FOC15" s="8" t="s">
        <v>89</v>
      </c>
      <c r="FOJ15" s="9">
        <v>87</v>
      </c>
      <c r="FOK15" s="8" t="s">
        <v>89</v>
      </c>
      <c r="FOR15" s="9">
        <v>87</v>
      </c>
      <c r="FOS15" s="8" t="s">
        <v>89</v>
      </c>
      <c r="FOZ15" s="9">
        <v>87</v>
      </c>
      <c r="FPA15" s="8" t="s">
        <v>89</v>
      </c>
      <c r="FPH15" s="9">
        <v>87</v>
      </c>
      <c r="FPI15" s="8" t="s">
        <v>89</v>
      </c>
      <c r="FPP15" s="9">
        <v>87</v>
      </c>
      <c r="FPQ15" s="8" t="s">
        <v>89</v>
      </c>
      <c r="FPX15" s="9">
        <v>87</v>
      </c>
      <c r="FPY15" s="8" t="s">
        <v>89</v>
      </c>
      <c r="FQF15" s="9">
        <v>87</v>
      </c>
      <c r="FQG15" s="8" t="s">
        <v>89</v>
      </c>
      <c r="FQN15" s="9">
        <v>87</v>
      </c>
      <c r="FQO15" s="8" t="s">
        <v>89</v>
      </c>
      <c r="FQV15" s="9">
        <v>87</v>
      </c>
      <c r="FQW15" s="8" t="s">
        <v>89</v>
      </c>
      <c r="FRD15" s="9">
        <v>87</v>
      </c>
      <c r="FRE15" s="8" t="s">
        <v>89</v>
      </c>
      <c r="FRL15" s="9">
        <v>87</v>
      </c>
      <c r="FRM15" s="8" t="s">
        <v>89</v>
      </c>
      <c r="FRT15" s="9">
        <v>87</v>
      </c>
      <c r="FRU15" s="8" t="s">
        <v>89</v>
      </c>
      <c r="FSB15" s="9">
        <v>87</v>
      </c>
      <c r="FSC15" s="8" t="s">
        <v>89</v>
      </c>
      <c r="FSJ15" s="9">
        <v>87</v>
      </c>
      <c r="FSK15" s="8" t="s">
        <v>89</v>
      </c>
      <c r="FSR15" s="9">
        <v>87</v>
      </c>
      <c r="FSS15" s="8" t="s">
        <v>89</v>
      </c>
      <c r="FSZ15" s="9">
        <v>87</v>
      </c>
      <c r="FTA15" s="8" t="s">
        <v>89</v>
      </c>
      <c r="FTH15" s="9">
        <v>87</v>
      </c>
      <c r="FTI15" s="8" t="s">
        <v>89</v>
      </c>
      <c r="FTP15" s="9">
        <v>87</v>
      </c>
      <c r="FTQ15" s="8" t="s">
        <v>89</v>
      </c>
      <c r="FTX15" s="9">
        <v>87</v>
      </c>
      <c r="FTY15" s="8" t="s">
        <v>89</v>
      </c>
      <c r="FUF15" s="9">
        <v>87</v>
      </c>
      <c r="FUG15" s="8" t="s">
        <v>89</v>
      </c>
      <c r="FUN15" s="9">
        <v>87</v>
      </c>
      <c r="FUO15" s="8" t="s">
        <v>89</v>
      </c>
      <c r="FUV15" s="9">
        <v>87</v>
      </c>
      <c r="FUW15" s="8" t="s">
        <v>89</v>
      </c>
      <c r="FVD15" s="9">
        <v>87</v>
      </c>
      <c r="FVE15" s="8" t="s">
        <v>89</v>
      </c>
      <c r="FVL15" s="9">
        <v>87</v>
      </c>
      <c r="FVM15" s="8" t="s">
        <v>89</v>
      </c>
      <c r="FVT15" s="9">
        <v>87</v>
      </c>
      <c r="FVU15" s="8" t="s">
        <v>89</v>
      </c>
      <c r="FWB15" s="9">
        <v>87</v>
      </c>
      <c r="FWC15" s="8" t="s">
        <v>89</v>
      </c>
      <c r="FWJ15" s="9">
        <v>87</v>
      </c>
      <c r="FWK15" s="8" t="s">
        <v>89</v>
      </c>
      <c r="FWR15" s="9">
        <v>87</v>
      </c>
      <c r="FWS15" s="8" t="s">
        <v>89</v>
      </c>
      <c r="FWZ15" s="9">
        <v>87</v>
      </c>
      <c r="FXA15" s="8" t="s">
        <v>89</v>
      </c>
      <c r="FXH15" s="9">
        <v>87</v>
      </c>
      <c r="FXI15" s="8" t="s">
        <v>89</v>
      </c>
      <c r="FXP15" s="9">
        <v>87</v>
      </c>
      <c r="FXQ15" s="8" t="s">
        <v>89</v>
      </c>
      <c r="FXX15" s="9">
        <v>87</v>
      </c>
      <c r="FXY15" s="8" t="s">
        <v>89</v>
      </c>
      <c r="FYF15" s="9">
        <v>87</v>
      </c>
      <c r="FYG15" s="8" t="s">
        <v>89</v>
      </c>
      <c r="FYN15" s="9">
        <v>87</v>
      </c>
      <c r="FYO15" s="8" t="s">
        <v>89</v>
      </c>
      <c r="FYV15" s="9">
        <v>87</v>
      </c>
      <c r="FYW15" s="8" t="s">
        <v>89</v>
      </c>
      <c r="FZD15" s="9">
        <v>87</v>
      </c>
      <c r="FZE15" s="8" t="s">
        <v>89</v>
      </c>
      <c r="FZL15" s="9">
        <v>87</v>
      </c>
      <c r="FZM15" s="8" t="s">
        <v>89</v>
      </c>
      <c r="FZT15" s="9">
        <v>87</v>
      </c>
      <c r="FZU15" s="8" t="s">
        <v>89</v>
      </c>
      <c r="GAB15" s="9">
        <v>87</v>
      </c>
      <c r="GAC15" s="8" t="s">
        <v>89</v>
      </c>
      <c r="GAJ15" s="9">
        <v>87</v>
      </c>
      <c r="GAK15" s="8" t="s">
        <v>89</v>
      </c>
      <c r="GAR15" s="9">
        <v>87</v>
      </c>
      <c r="GAS15" s="8" t="s">
        <v>89</v>
      </c>
      <c r="GAZ15" s="9">
        <v>87</v>
      </c>
      <c r="GBA15" s="8" t="s">
        <v>89</v>
      </c>
      <c r="GBH15" s="9">
        <v>87</v>
      </c>
      <c r="GBI15" s="8" t="s">
        <v>89</v>
      </c>
      <c r="GBP15" s="9">
        <v>87</v>
      </c>
      <c r="GBQ15" s="8" t="s">
        <v>89</v>
      </c>
      <c r="GBX15" s="9">
        <v>87</v>
      </c>
      <c r="GBY15" s="8" t="s">
        <v>89</v>
      </c>
      <c r="GCF15" s="9">
        <v>87</v>
      </c>
      <c r="GCG15" s="8" t="s">
        <v>89</v>
      </c>
      <c r="GCN15" s="9">
        <v>87</v>
      </c>
      <c r="GCO15" s="8" t="s">
        <v>89</v>
      </c>
      <c r="GCV15" s="9">
        <v>87</v>
      </c>
      <c r="GCW15" s="8" t="s">
        <v>89</v>
      </c>
      <c r="GDD15" s="9">
        <v>87</v>
      </c>
      <c r="GDE15" s="8" t="s">
        <v>89</v>
      </c>
      <c r="GDL15" s="9">
        <v>87</v>
      </c>
      <c r="GDM15" s="8" t="s">
        <v>89</v>
      </c>
      <c r="GDT15" s="9">
        <v>87</v>
      </c>
      <c r="GDU15" s="8" t="s">
        <v>89</v>
      </c>
      <c r="GEB15" s="9">
        <v>87</v>
      </c>
      <c r="GEC15" s="8" t="s">
        <v>89</v>
      </c>
      <c r="GEJ15" s="9">
        <v>87</v>
      </c>
      <c r="GEK15" s="8" t="s">
        <v>89</v>
      </c>
      <c r="GER15" s="9">
        <v>87</v>
      </c>
      <c r="GES15" s="8" t="s">
        <v>89</v>
      </c>
      <c r="GEZ15" s="9">
        <v>87</v>
      </c>
      <c r="GFA15" s="8" t="s">
        <v>89</v>
      </c>
      <c r="GFH15" s="9">
        <v>87</v>
      </c>
      <c r="GFI15" s="8" t="s">
        <v>89</v>
      </c>
      <c r="GFP15" s="9">
        <v>87</v>
      </c>
      <c r="GFQ15" s="8" t="s">
        <v>89</v>
      </c>
      <c r="GFX15" s="9">
        <v>87</v>
      </c>
      <c r="GFY15" s="8" t="s">
        <v>89</v>
      </c>
      <c r="GGF15" s="9">
        <v>87</v>
      </c>
      <c r="GGG15" s="8" t="s">
        <v>89</v>
      </c>
      <c r="GGN15" s="9">
        <v>87</v>
      </c>
      <c r="GGO15" s="8" t="s">
        <v>89</v>
      </c>
      <c r="GGV15" s="9">
        <v>87</v>
      </c>
      <c r="GGW15" s="8" t="s">
        <v>89</v>
      </c>
      <c r="GHD15" s="9">
        <v>87</v>
      </c>
      <c r="GHE15" s="8" t="s">
        <v>89</v>
      </c>
      <c r="GHL15" s="9">
        <v>87</v>
      </c>
      <c r="GHM15" s="8" t="s">
        <v>89</v>
      </c>
      <c r="GHT15" s="9">
        <v>87</v>
      </c>
      <c r="GHU15" s="8" t="s">
        <v>89</v>
      </c>
      <c r="GIB15" s="9">
        <v>87</v>
      </c>
      <c r="GIC15" s="8" t="s">
        <v>89</v>
      </c>
      <c r="GIJ15" s="9">
        <v>87</v>
      </c>
      <c r="GIK15" s="8" t="s">
        <v>89</v>
      </c>
      <c r="GIR15" s="9">
        <v>87</v>
      </c>
      <c r="GIS15" s="8" t="s">
        <v>89</v>
      </c>
      <c r="GIZ15" s="9">
        <v>87</v>
      </c>
      <c r="GJA15" s="8" t="s">
        <v>89</v>
      </c>
      <c r="GJH15" s="9">
        <v>87</v>
      </c>
      <c r="GJI15" s="8" t="s">
        <v>89</v>
      </c>
      <c r="GJP15" s="9">
        <v>87</v>
      </c>
      <c r="GJQ15" s="8" t="s">
        <v>89</v>
      </c>
      <c r="GJX15" s="9">
        <v>87</v>
      </c>
      <c r="GJY15" s="8" t="s">
        <v>89</v>
      </c>
      <c r="GKF15" s="9">
        <v>87</v>
      </c>
      <c r="GKG15" s="8" t="s">
        <v>89</v>
      </c>
      <c r="GKN15" s="9">
        <v>87</v>
      </c>
      <c r="GKO15" s="8" t="s">
        <v>89</v>
      </c>
      <c r="GKV15" s="9">
        <v>87</v>
      </c>
      <c r="GKW15" s="8" t="s">
        <v>89</v>
      </c>
      <c r="GLD15" s="9">
        <v>87</v>
      </c>
      <c r="GLE15" s="8" t="s">
        <v>89</v>
      </c>
      <c r="GLL15" s="9">
        <v>87</v>
      </c>
      <c r="GLM15" s="8" t="s">
        <v>89</v>
      </c>
      <c r="GLT15" s="9">
        <v>87</v>
      </c>
      <c r="GLU15" s="8" t="s">
        <v>89</v>
      </c>
      <c r="GMB15" s="9">
        <v>87</v>
      </c>
      <c r="GMC15" s="8" t="s">
        <v>89</v>
      </c>
      <c r="GMJ15" s="9">
        <v>87</v>
      </c>
      <c r="GMK15" s="8" t="s">
        <v>89</v>
      </c>
      <c r="GMR15" s="9">
        <v>87</v>
      </c>
      <c r="GMS15" s="8" t="s">
        <v>89</v>
      </c>
      <c r="GMZ15" s="9">
        <v>87</v>
      </c>
      <c r="GNA15" s="8" t="s">
        <v>89</v>
      </c>
      <c r="GNH15" s="9">
        <v>87</v>
      </c>
      <c r="GNI15" s="8" t="s">
        <v>89</v>
      </c>
      <c r="GNP15" s="9">
        <v>87</v>
      </c>
      <c r="GNQ15" s="8" t="s">
        <v>89</v>
      </c>
      <c r="GNX15" s="9">
        <v>87</v>
      </c>
      <c r="GNY15" s="8" t="s">
        <v>89</v>
      </c>
      <c r="GOF15" s="9">
        <v>87</v>
      </c>
      <c r="GOG15" s="8" t="s">
        <v>89</v>
      </c>
      <c r="GON15" s="9">
        <v>87</v>
      </c>
      <c r="GOO15" s="8" t="s">
        <v>89</v>
      </c>
      <c r="GOV15" s="9">
        <v>87</v>
      </c>
      <c r="GOW15" s="8" t="s">
        <v>89</v>
      </c>
      <c r="GPD15" s="9">
        <v>87</v>
      </c>
      <c r="GPE15" s="8" t="s">
        <v>89</v>
      </c>
      <c r="GPL15" s="9">
        <v>87</v>
      </c>
      <c r="GPM15" s="8" t="s">
        <v>89</v>
      </c>
      <c r="GPT15" s="9">
        <v>87</v>
      </c>
      <c r="GPU15" s="8" t="s">
        <v>89</v>
      </c>
      <c r="GQB15" s="9">
        <v>87</v>
      </c>
      <c r="GQC15" s="8" t="s">
        <v>89</v>
      </c>
      <c r="GQJ15" s="9">
        <v>87</v>
      </c>
      <c r="GQK15" s="8" t="s">
        <v>89</v>
      </c>
      <c r="GQR15" s="9">
        <v>87</v>
      </c>
      <c r="GQS15" s="8" t="s">
        <v>89</v>
      </c>
      <c r="GQZ15" s="9">
        <v>87</v>
      </c>
      <c r="GRA15" s="8" t="s">
        <v>89</v>
      </c>
      <c r="GRH15" s="9">
        <v>87</v>
      </c>
      <c r="GRI15" s="8" t="s">
        <v>89</v>
      </c>
      <c r="GRP15" s="9">
        <v>87</v>
      </c>
      <c r="GRQ15" s="8" t="s">
        <v>89</v>
      </c>
      <c r="GRX15" s="9">
        <v>87</v>
      </c>
      <c r="GRY15" s="8" t="s">
        <v>89</v>
      </c>
      <c r="GSF15" s="9">
        <v>87</v>
      </c>
      <c r="GSG15" s="8" t="s">
        <v>89</v>
      </c>
      <c r="GSN15" s="9">
        <v>87</v>
      </c>
      <c r="GSO15" s="8" t="s">
        <v>89</v>
      </c>
      <c r="GSV15" s="9">
        <v>87</v>
      </c>
      <c r="GSW15" s="8" t="s">
        <v>89</v>
      </c>
      <c r="GTD15" s="9">
        <v>87</v>
      </c>
      <c r="GTE15" s="8" t="s">
        <v>89</v>
      </c>
      <c r="GTL15" s="9">
        <v>87</v>
      </c>
      <c r="GTM15" s="8" t="s">
        <v>89</v>
      </c>
      <c r="GTT15" s="9">
        <v>87</v>
      </c>
      <c r="GTU15" s="8" t="s">
        <v>89</v>
      </c>
      <c r="GUB15" s="9">
        <v>87</v>
      </c>
      <c r="GUC15" s="8" t="s">
        <v>89</v>
      </c>
      <c r="GUJ15" s="9">
        <v>87</v>
      </c>
      <c r="GUK15" s="8" t="s">
        <v>89</v>
      </c>
      <c r="GUR15" s="9">
        <v>87</v>
      </c>
      <c r="GUS15" s="8" t="s">
        <v>89</v>
      </c>
      <c r="GUZ15" s="9">
        <v>87</v>
      </c>
      <c r="GVA15" s="8" t="s">
        <v>89</v>
      </c>
      <c r="GVH15" s="9">
        <v>87</v>
      </c>
      <c r="GVI15" s="8" t="s">
        <v>89</v>
      </c>
      <c r="GVP15" s="9">
        <v>87</v>
      </c>
      <c r="GVQ15" s="8" t="s">
        <v>89</v>
      </c>
      <c r="GVX15" s="9">
        <v>87</v>
      </c>
      <c r="GVY15" s="8" t="s">
        <v>89</v>
      </c>
      <c r="GWF15" s="9">
        <v>87</v>
      </c>
      <c r="GWG15" s="8" t="s">
        <v>89</v>
      </c>
      <c r="GWN15" s="9">
        <v>87</v>
      </c>
      <c r="GWO15" s="8" t="s">
        <v>89</v>
      </c>
      <c r="GWV15" s="9">
        <v>87</v>
      </c>
      <c r="GWW15" s="8" t="s">
        <v>89</v>
      </c>
      <c r="GXD15" s="9">
        <v>87</v>
      </c>
      <c r="GXE15" s="8" t="s">
        <v>89</v>
      </c>
      <c r="GXL15" s="9">
        <v>87</v>
      </c>
      <c r="GXM15" s="8" t="s">
        <v>89</v>
      </c>
      <c r="GXT15" s="9">
        <v>87</v>
      </c>
      <c r="GXU15" s="8" t="s">
        <v>89</v>
      </c>
      <c r="GYB15" s="9">
        <v>87</v>
      </c>
      <c r="GYC15" s="8" t="s">
        <v>89</v>
      </c>
      <c r="GYJ15" s="9">
        <v>87</v>
      </c>
      <c r="GYK15" s="8" t="s">
        <v>89</v>
      </c>
      <c r="GYR15" s="9">
        <v>87</v>
      </c>
      <c r="GYS15" s="8" t="s">
        <v>89</v>
      </c>
      <c r="GYZ15" s="9">
        <v>87</v>
      </c>
      <c r="GZA15" s="8" t="s">
        <v>89</v>
      </c>
      <c r="GZH15" s="9">
        <v>87</v>
      </c>
      <c r="GZI15" s="8" t="s">
        <v>89</v>
      </c>
      <c r="GZP15" s="9">
        <v>87</v>
      </c>
      <c r="GZQ15" s="8" t="s">
        <v>89</v>
      </c>
      <c r="GZX15" s="9">
        <v>87</v>
      </c>
      <c r="GZY15" s="8" t="s">
        <v>89</v>
      </c>
      <c r="HAF15" s="9">
        <v>87</v>
      </c>
      <c r="HAG15" s="8" t="s">
        <v>89</v>
      </c>
      <c r="HAN15" s="9">
        <v>87</v>
      </c>
      <c r="HAO15" s="8" t="s">
        <v>89</v>
      </c>
      <c r="HAV15" s="9">
        <v>87</v>
      </c>
      <c r="HAW15" s="8" t="s">
        <v>89</v>
      </c>
      <c r="HBD15" s="9">
        <v>87</v>
      </c>
      <c r="HBE15" s="8" t="s">
        <v>89</v>
      </c>
      <c r="HBL15" s="9">
        <v>87</v>
      </c>
      <c r="HBM15" s="8" t="s">
        <v>89</v>
      </c>
      <c r="HBT15" s="9">
        <v>87</v>
      </c>
      <c r="HBU15" s="8" t="s">
        <v>89</v>
      </c>
      <c r="HCB15" s="9">
        <v>87</v>
      </c>
      <c r="HCC15" s="8" t="s">
        <v>89</v>
      </c>
      <c r="HCJ15" s="9">
        <v>87</v>
      </c>
      <c r="HCK15" s="8" t="s">
        <v>89</v>
      </c>
      <c r="HCR15" s="9">
        <v>87</v>
      </c>
      <c r="HCS15" s="8" t="s">
        <v>89</v>
      </c>
      <c r="HCZ15" s="9">
        <v>87</v>
      </c>
      <c r="HDA15" s="8" t="s">
        <v>89</v>
      </c>
      <c r="HDH15" s="9">
        <v>87</v>
      </c>
      <c r="HDI15" s="8" t="s">
        <v>89</v>
      </c>
      <c r="HDP15" s="9">
        <v>87</v>
      </c>
      <c r="HDQ15" s="8" t="s">
        <v>89</v>
      </c>
      <c r="HDX15" s="9">
        <v>87</v>
      </c>
      <c r="HDY15" s="8" t="s">
        <v>89</v>
      </c>
      <c r="HEF15" s="9">
        <v>87</v>
      </c>
      <c r="HEG15" s="8" t="s">
        <v>89</v>
      </c>
      <c r="HEN15" s="9">
        <v>87</v>
      </c>
      <c r="HEO15" s="8" t="s">
        <v>89</v>
      </c>
      <c r="HEV15" s="9">
        <v>87</v>
      </c>
      <c r="HEW15" s="8" t="s">
        <v>89</v>
      </c>
      <c r="HFD15" s="9">
        <v>87</v>
      </c>
      <c r="HFE15" s="8" t="s">
        <v>89</v>
      </c>
      <c r="HFL15" s="9">
        <v>87</v>
      </c>
      <c r="HFM15" s="8" t="s">
        <v>89</v>
      </c>
      <c r="HFT15" s="9">
        <v>87</v>
      </c>
      <c r="HFU15" s="8" t="s">
        <v>89</v>
      </c>
      <c r="HGB15" s="9">
        <v>87</v>
      </c>
      <c r="HGC15" s="8" t="s">
        <v>89</v>
      </c>
      <c r="HGJ15" s="9">
        <v>87</v>
      </c>
      <c r="HGK15" s="8" t="s">
        <v>89</v>
      </c>
      <c r="HGR15" s="9">
        <v>87</v>
      </c>
      <c r="HGS15" s="8" t="s">
        <v>89</v>
      </c>
      <c r="HGZ15" s="9">
        <v>87</v>
      </c>
      <c r="HHA15" s="8" t="s">
        <v>89</v>
      </c>
      <c r="HHH15" s="9">
        <v>87</v>
      </c>
      <c r="HHI15" s="8" t="s">
        <v>89</v>
      </c>
      <c r="HHP15" s="9">
        <v>87</v>
      </c>
      <c r="HHQ15" s="8" t="s">
        <v>89</v>
      </c>
      <c r="HHX15" s="9">
        <v>87</v>
      </c>
      <c r="HHY15" s="8" t="s">
        <v>89</v>
      </c>
      <c r="HIF15" s="9">
        <v>87</v>
      </c>
      <c r="HIG15" s="8" t="s">
        <v>89</v>
      </c>
      <c r="HIN15" s="9">
        <v>87</v>
      </c>
      <c r="HIO15" s="8" t="s">
        <v>89</v>
      </c>
      <c r="HIV15" s="9">
        <v>87</v>
      </c>
      <c r="HIW15" s="8" t="s">
        <v>89</v>
      </c>
      <c r="HJD15" s="9">
        <v>87</v>
      </c>
      <c r="HJE15" s="8" t="s">
        <v>89</v>
      </c>
      <c r="HJL15" s="9">
        <v>87</v>
      </c>
      <c r="HJM15" s="8" t="s">
        <v>89</v>
      </c>
      <c r="HJT15" s="9">
        <v>87</v>
      </c>
      <c r="HJU15" s="8" t="s">
        <v>89</v>
      </c>
      <c r="HKB15" s="9">
        <v>87</v>
      </c>
      <c r="HKC15" s="8" t="s">
        <v>89</v>
      </c>
      <c r="HKJ15" s="9">
        <v>87</v>
      </c>
      <c r="HKK15" s="8" t="s">
        <v>89</v>
      </c>
      <c r="HKR15" s="9">
        <v>87</v>
      </c>
      <c r="HKS15" s="8" t="s">
        <v>89</v>
      </c>
      <c r="HKZ15" s="9">
        <v>87</v>
      </c>
      <c r="HLA15" s="8" t="s">
        <v>89</v>
      </c>
      <c r="HLH15" s="9">
        <v>87</v>
      </c>
      <c r="HLI15" s="8" t="s">
        <v>89</v>
      </c>
      <c r="HLP15" s="9">
        <v>87</v>
      </c>
      <c r="HLQ15" s="8" t="s">
        <v>89</v>
      </c>
      <c r="HLX15" s="9">
        <v>87</v>
      </c>
      <c r="HLY15" s="8" t="s">
        <v>89</v>
      </c>
      <c r="HMF15" s="9">
        <v>87</v>
      </c>
      <c r="HMG15" s="8" t="s">
        <v>89</v>
      </c>
      <c r="HMN15" s="9">
        <v>87</v>
      </c>
      <c r="HMO15" s="8" t="s">
        <v>89</v>
      </c>
      <c r="HMV15" s="9">
        <v>87</v>
      </c>
      <c r="HMW15" s="8" t="s">
        <v>89</v>
      </c>
      <c r="HND15" s="9">
        <v>87</v>
      </c>
      <c r="HNE15" s="8" t="s">
        <v>89</v>
      </c>
      <c r="HNL15" s="9">
        <v>87</v>
      </c>
      <c r="HNM15" s="8" t="s">
        <v>89</v>
      </c>
      <c r="HNT15" s="9">
        <v>87</v>
      </c>
      <c r="HNU15" s="8" t="s">
        <v>89</v>
      </c>
      <c r="HOB15" s="9">
        <v>87</v>
      </c>
      <c r="HOC15" s="8" t="s">
        <v>89</v>
      </c>
      <c r="HOJ15" s="9">
        <v>87</v>
      </c>
      <c r="HOK15" s="8" t="s">
        <v>89</v>
      </c>
      <c r="HOR15" s="9">
        <v>87</v>
      </c>
      <c r="HOS15" s="8" t="s">
        <v>89</v>
      </c>
      <c r="HOZ15" s="9">
        <v>87</v>
      </c>
      <c r="HPA15" s="8" t="s">
        <v>89</v>
      </c>
      <c r="HPH15" s="9">
        <v>87</v>
      </c>
      <c r="HPI15" s="8" t="s">
        <v>89</v>
      </c>
      <c r="HPP15" s="9">
        <v>87</v>
      </c>
      <c r="HPQ15" s="8" t="s">
        <v>89</v>
      </c>
      <c r="HPX15" s="9">
        <v>87</v>
      </c>
      <c r="HPY15" s="8" t="s">
        <v>89</v>
      </c>
      <c r="HQF15" s="9">
        <v>87</v>
      </c>
      <c r="HQG15" s="8" t="s">
        <v>89</v>
      </c>
      <c r="HQN15" s="9">
        <v>87</v>
      </c>
      <c r="HQO15" s="8" t="s">
        <v>89</v>
      </c>
      <c r="HQV15" s="9">
        <v>87</v>
      </c>
      <c r="HQW15" s="8" t="s">
        <v>89</v>
      </c>
      <c r="HRD15" s="9">
        <v>87</v>
      </c>
      <c r="HRE15" s="8" t="s">
        <v>89</v>
      </c>
      <c r="HRL15" s="9">
        <v>87</v>
      </c>
      <c r="HRM15" s="8" t="s">
        <v>89</v>
      </c>
      <c r="HRT15" s="9">
        <v>87</v>
      </c>
      <c r="HRU15" s="8" t="s">
        <v>89</v>
      </c>
      <c r="HSB15" s="9">
        <v>87</v>
      </c>
      <c r="HSC15" s="8" t="s">
        <v>89</v>
      </c>
      <c r="HSJ15" s="9">
        <v>87</v>
      </c>
      <c r="HSK15" s="8" t="s">
        <v>89</v>
      </c>
      <c r="HSR15" s="9">
        <v>87</v>
      </c>
      <c r="HSS15" s="8" t="s">
        <v>89</v>
      </c>
      <c r="HSZ15" s="9">
        <v>87</v>
      </c>
      <c r="HTA15" s="8" t="s">
        <v>89</v>
      </c>
      <c r="HTH15" s="9">
        <v>87</v>
      </c>
      <c r="HTI15" s="8" t="s">
        <v>89</v>
      </c>
      <c r="HTP15" s="9">
        <v>87</v>
      </c>
      <c r="HTQ15" s="8" t="s">
        <v>89</v>
      </c>
      <c r="HTX15" s="9">
        <v>87</v>
      </c>
      <c r="HTY15" s="8" t="s">
        <v>89</v>
      </c>
      <c r="HUF15" s="9">
        <v>87</v>
      </c>
      <c r="HUG15" s="8" t="s">
        <v>89</v>
      </c>
      <c r="HUN15" s="9">
        <v>87</v>
      </c>
      <c r="HUO15" s="8" t="s">
        <v>89</v>
      </c>
      <c r="HUV15" s="9">
        <v>87</v>
      </c>
      <c r="HUW15" s="8" t="s">
        <v>89</v>
      </c>
      <c r="HVD15" s="9">
        <v>87</v>
      </c>
      <c r="HVE15" s="8" t="s">
        <v>89</v>
      </c>
      <c r="HVL15" s="9">
        <v>87</v>
      </c>
      <c r="HVM15" s="8" t="s">
        <v>89</v>
      </c>
      <c r="HVT15" s="9">
        <v>87</v>
      </c>
      <c r="HVU15" s="8" t="s">
        <v>89</v>
      </c>
      <c r="HWB15" s="9">
        <v>87</v>
      </c>
      <c r="HWC15" s="8" t="s">
        <v>89</v>
      </c>
      <c r="HWJ15" s="9">
        <v>87</v>
      </c>
      <c r="HWK15" s="8" t="s">
        <v>89</v>
      </c>
      <c r="HWR15" s="9">
        <v>87</v>
      </c>
      <c r="HWS15" s="8" t="s">
        <v>89</v>
      </c>
      <c r="HWZ15" s="9">
        <v>87</v>
      </c>
      <c r="HXA15" s="8" t="s">
        <v>89</v>
      </c>
      <c r="HXH15" s="9">
        <v>87</v>
      </c>
      <c r="HXI15" s="8" t="s">
        <v>89</v>
      </c>
      <c r="HXP15" s="9">
        <v>87</v>
      </c>
      <c r="HXQ15" s="8" t="s">
        <v>89</v>
      </c>
      <c r="HXX15" s="9">
        <v>87</v>
      </c>
      <c r="HXY15" s="8" t="s">
        <v>89</v>
      </c>
      <c r="HYF15" s="9">
        <v>87</v>
      </c>
      <c r="HYG15" s="8" t="s">
        <v>89</v>
      </c>
      <c r="HYN15" s="9">
        <v>87</v>
      </c>
      <c r="HYO15" s="8" t="s">
        <v>89</v>
      </c>
      <c r="HYV15" s="9">
        <v>87</v>
      </c>
      <c r="HYW15" s="8" t="s">
        <v>89</v>
      </c>
      <c r="HZD15" s="9">
        <v>87</v>
      </c>
      <c r="HZE15" s="8" t="s">
        <v>89</v>
      </c>
      <c r="HZL15" s="9">
        <v>87</v>
      </c>
      <c r="HZM15" s="8" t="s">
        <v>89</v>
      </c>
      <c r="HZT15" s="9">
        <v>87</v>
      </c>
      <c r="HZU15" s="8" t="s">
        <v>89</v>
      </c>
      <c r="IAB15" s="9">
        <v>87</v>
      </c>
      <c r="IAC15" s="8" t="s">
        <v>89</v>
      </c>
      <c r="IAJ15" s="9">
        <v>87</v>
      </c>
      <c r="IAK15" s="8" t="s">
        <v>89</v>
      </c>
      <c r="IAR15" s="9">
        <v>87</v>
      </c>
      <c r="IAS15" s="8" t="s">
        <v>89</v>
      </c>
      <c r="IAZ15" s="9">
        <v>87</v>
      </c>
      <c r="IBA15" s="8" t="s">
        <v>89</v>
      </c>
      <c r="IBH15" s="9">
        <v>87</v>
      </c>
      <c r="IBI15" s="8" t="s">
        <v>89</v>
      </c>
      <c r="IBP15" s="9">
        <v>87</v>
      </c>
      <c r="IBQ15" s="8" t="s">
        <v>89</v>
      </c>
      <c r="IBX15" s="9">
        <v>87</v>
      </c>
      <c r="IBY15" s="8" t="s">
        <v>89</v>
      </c>
      <c r="ICF15" s="9">
        <v>87</v>
      </c>
      <c r="ICG15" s="8" t="s">
        <v>89</v>
      </c>
      <c r="ICN15" s="9">
        <v>87</v>
      </c>
      <c r="ICO15" s="8" t="s">
        <v>89</v>
      </c>
      <c r="ICV15" s="9">
        <v>87</v>
      </c>
      <c r="ICW15" s="8" t="s">
        <v>89</v>
      </c>
      <c r="IDD15" s="9">
        <v>87</v>
      </c>
      <c r="IDE15" s="8" t="s">
        <v>89</v>
      </c>
      <c r="IDL15" s="9">
        <v>87</v>
      </c>
      <c r="IDM15" s="8" t="s">
        <v>89</v>
      </c>
      <c r="IDT15" s="9">
        <v>87</v>
      </c>
      <c r="IDU15" s="8" t="s">
        <v>89</v>
      </c>
      <c r="IEB15" s="9">
        <v>87</v>
      </c>
      <c r="IEC15" s="8" t="s">
        <v>89</v>
      </c>
      <c r="IEJ15" s="9">
        <v>87</v>
      </c>
      <c r="IEK15" s="8" t="s">
        <v>89</v>
      </c>
      <c r="IER15" s="9">
        <v>87</v>
      </c>
      <c r="IES15" s="8" t="s">
        <v>89</v>
      </c>
      <c r="IEZ15" s="9">
        <v>87</v>
      </c>
      <c r="IFA15" s="8" t="s">
        <v>89</v>
      </c>
      <c r="IFH15" s="9">
        <v>87</v>
      </c>
      <c r="IFI15" s="8" t="s">
        <v>89</v>
      </c>
      <c r="IFP15" s="9">
        <v>87</v>
      </c>
      <c r="IFQ15" s="8" t="s">
        <v>89</v>
      </c>
      <c r="IFX15" s="9">
        <v>87</v>
      </c>
      <c r="IFY15" s="8" t="s">
        <v>89</v>
      </c>
      <c r="IGF15" s="9">
        <v>87</v>
      </c>
      <c r="IGG15" s="8" t="s">
        <v>89</v>
      </c>
      <c r="IGN15" s="9">
        <v>87</v>
      </c>
      <c r="IGO15" s="8" t="s">
        <v>89</v>
      </c>
      <c r="IGV15" s="9">
        <v>87</v>
      </c>
      <c r="IGW15" s="8" t="s">
        <v>89</v>
      </c>
      <c r="IHD15" s="9">
        <v>87</v>
      </c>
      <c r="IHE15" s="8" t="s">
        <v>89</v>
      </c>
      <c r="IHL15" s="9">
        <v>87</v>
      </c>
      <c r="IHM15" s="8" t="s">
        <v>89</v>
      </c>
      <c r="IHT15" s="9">
        <v>87</v>
      </c>
      <c r="IHU15" s="8" t="s">
        <v>89</v>
      </c>
      <c r="IIB15" s="9">
        <v>87</v>
      </c>
      <c r="IIC15" s="8" t="s">
        <v>89</v>
      </c>
      <c r="IIJ15" s="9">
        <v>87</v>
      </c>
      <c r="IIK15" s="8" t="s">
        <v>89</v>
      </c>
      <c r="IIR15" s="9">
        <v>87</v>
      </c>
      <c r="IIS15" s="8" t="s">
        <v>89</v>
      </c>
      <c r="IIZ15" s="9">
        <v>87</v>
      </c>
      <c r="IJA15" s="8" t="s">
        <v>89</v>
      </c>
      <c r="IJH15" s="9">
        <v>87</v>
      </c>
      <c r="IJI15" s="8" t="s">
        <v>89</v>
      </c>
      <c r="IJP15" s="9">
        <v>87</v>
      </c>
      <c r="IJQ15" s="8" t="s">
        <v>89</v>
      </c>
      <c r="IJX15" s="9">
        <v>87</v>
      </c>
      <c r="IJY15" s="8" t="s">
        <v>89</v>
      </c>
      <c r="IKF15" s="9">
        <v>87</v>
      </c>
      <c r="IKG15" s="8" t="s">
        <v>89</v>
      </c>
      <c r="IKN15" s="9">
        <v>87</v>
      </c>
      <c r="IKO15" s="8" t="s">
        <v>89</v>
      </c>
      <c r="IKV15" s="9">
        <v>87</v>
      </c>
      <c r="IKW15" s="8" t="s">
        <v>89</v>
      </c>
      <c r="ILD15" s="9">
        <v>87</v>
      </c>
      <c r="ILE15" s="8" t="s">
        <v>89</v>
      </c>
      <c r="ILL15" s="9">
        <v>87</v>
      </c>
      <c r="ILM15" s="8" t="s">
        <v>89</v>
      </c>
      <c r="ILT15" s="9">
        <v>87</v>
      </c>
      <c r="ILU15" s="8" t="s">
        <v>89</v>
      </c>
      <c r="IMB15" s="9">
        <v>87</v>
      </c>
      <c r="IMC15" s="8" t="s">
        <v>89</v>
      </c>
      <c r="IMJ15" s="9">
        <v>87</v>
      </c>
      <c r="IMK15" s="8" t="s">
        <v>89</v>
      </c>
      <c r="IMR15" s="9">
        <v>87</v>
      </c>
      <c r="IMS15" s="8" t="s">
        <v>89</v>
      </c>
      <c r="IMZ15" s="9">
        <v>87</v>
      </c>
      <c r="INA15" s="8" t="s">
        <v>89</v>
      </c>
      <c r="INH15" s="9">
        <v>87</v>
      </c>
      <c r="INI15" s="8" t="s">
        <v>89</v>
      </c>
      <c r="INP15" s="9">
        <v>87</v>
      </c>
      <c r="INQ15" s="8" t="s">
        <v>89</v>
      </c>
      <c r="INX15" s="9">
        <v>87</v>
      </c>
      <c r="INY15" s="8" t="s">
        <v>89</v>
      </c>
      <c r="IOF15" s="9">
        <v>87</v>
      </c>
      <c r="IOG15" s="8" t="s">
        <v>89</v>
      </c>
      <c r="ION15" s="9">
        <v>87</v>
      </c>
      <c r="IOO15" s="8" t="s">
        <v>89</v>
      </c>
      <c r="IOV15" s="9">
        <v>87</v>
      </c>
      <c r="IOW15" s="8" t="s">
        <v>89</v>
      </c>
      <c r="IPD15" s="9">
        <v>87</v>
      </c>
      <c r="IPE15" s="8" t="s">
        <v>89</v>
      </c>
      <c r="IPL15" s="9">
        <v>87</v>
      </c>
      <c r="IPM15" s="8" t="s">
        <v>89</v>
      </c>
      <c r="IPT15" s="9">
        <v>87</v>
      </c>
      <c r="IPU15" s="8" t="s">
        <v>89</v>
      </c>
      <c r="IQB15" s="9">
        <v>87</v>
      </c>
      <c r="IQC15" s="8" t="s">
        <v>89</v>
      </c>
      <c r="IQJ15" s="9">
        <v>87</v>
      </c>
      <c r="IQK15" s="8" t="s">
        <v>89</v>
      </c>
      <c r="IQR15" s="9">
        <v>87</v>
      </c>
      <c r="IQS15" s="8" t="s">
        <v>89</v>
      </c>
      <c r="IQZ15" s="9">
        <v>87</v>
      </c>
      <c r="IRA15" s="8" t="s">
        <v>89</v>
      </c>
      <c r="IRH15" s="9">
        <v>87</v>
      </c>
      <c r="IRI15" s="8" t="s">
        <v>89</v>
      </c>
      <c r="IRP15" s="9">
        <v>87</v>
      </c>
      <c r="IRQ15" s="8" t="s">
        <v>89</v>
      </c>
      <c r="IRX15" s="9">
        <v>87</v>
      </c>
      <c r="IRY15" s="8" t="s">
        <v>89</v>
      </c>
      <c r="ISF15" s="9">
        <v>87</v>
      </c>
      <c r="ISG15" s="8" t="s">
        <v>89</v>
      </c>
      <c r="ISN15" s="9">
        <v>87</v>
      </c>
      <c r="ISO15" s="8" t="s">
        <v>89</v>
      </c>
      <c r="ISV15" s="9">
        <v>87</v>
      </c>
      <c r="ISW15" s="8" t="s">
        <v>89</v>
      </c>
      <c r="ITD15" s="9">
        <v>87</v>
      </c>
      <c r="ITE15" s="8" t="s">
        <v>89</v>
      </c>
      <c r="ITL15" s="9">
        <v>87</v>
      </c>
      <c r="ITM15" s="8" t="s">
        <v>89</v>
      </c>
      <c r="ITT15" s="9">
        <v>87</v>
      </c>
      <c r="ITU15" s="8" t="s">
        <v>89</v>
      </c>
      <c r="IUB15" s="9">
        <v>87</v>
      </c>
      <c r="IUC15" s="8" t="s">
        <v>89</v>
      </c>
      <c r="IUJ15" s="9">
        <v>87</v>
      </c>
      <c r="IUK15" s="8" t="s">
        <v>89</v>
      </c>
      <c r="IUR15" s="9">
        <v>87</v>
      </c>
      <c r="IUS15" s="8" t="s">
        <v>89</v>
      </c>
      <c r="IUZ15" s="9">
        <v>87</v>
      </c>
      <c r="IVA15" s="8" t="s">
        <v>89</v>
      </c>
      <c r="IVH15" s="9">
        <v>87</v>
      </c>
      <c r="IVI15" s="8" t="s">
        <v>89</v>
      </c>
      <c r="IVP15" s="9">
        <v>87</v>
      </c>
      <c r="IVQ15" s="8" t="s">
        <v>89</v>
      </c>
      <c r="IVX15" s="9">
        <v>87</v>
      </c>
      <c r="IVY15" s="8" t="s">
        <v>89</v>
      </c>
      <c r="IWF15" s="9">
        <v>87</v>
      </c>
      <c r="IWG15" s="8" t="s">
        <v>89</v>
      </c>
      <c r="IWN15" s="9">
        <v>87</v>
      </c>
      <c r="IWO15" s="8" t="s">
        <v>89</v>
      </c>
      <c r="IWV15" s="9">
        <v>87</v>
      </c>
      <c r="IWW15" s="8" t="s">
        <v>89</v>
      </c>
      <c r="IXD15" s="9">
        <v>87</v>
      </c>
      <c r="IXE15" s="8" t="s">
        <v>89</v>
      </c>
      <c r="IXL15" s="9">
        <v>87</v>
      </c>
      <c r="IXM15" s="8" t="s">
        <v>89</v>
      </c>
      <c r="IXT15" s="9">
        <v>87</v>
      </c>
      <c r="IXU15" s="8" t="s">
        <v>89</v>
      </c>
      <c r="IYB15" s="9">
        <v>87</v>
      </c>
      <c r="IYC15" s="8" t="s">
        <v>89</v>
      </c>
      <c r="IYJ15" s="9">
        <v>87</v>
      </c>
      <c r="IYK15" s="8" t="s">
        <v>89</v>
      </c>
      <c r="IYR15" s="9">
        <v>87</v>
      </c>
      <c r="IYS15" s="8" t="s">
        <v>89</v>
      </c>
      <c r="IYZ15" s="9">
        <v>87</v>
      </c>
      <c r="IZA15" s="8" t="s">
        <v>89</v>
      </c>
      <c r="IZH15" s="9">
        <v>87</v>
      </c>
      <c r="IZI15" s="8" t="s">
        <v>89</v>
      </c>
      <c r="IZP15" s="9">
        <v>87</v>
      </c>
      <c r="IZQ15" s="8" t="s">
        <v>89</v>
      </c>
      <c r="IZX15" s="9">
        <v>87</v>
      </c>
      <c r="IZY15" s="8" t="s">
        <v>89</v>
      </c>
      <c r="JAF15" s="9">
        <v>87</v>
      </c>
      <c r="JAG15" s="8" t="s">
        <v>89</v>
      </c>
      <c r="JAN15" s="9">
        <v>87</v>
      </c>
      <c r="JAO15" s="8" t="s">
        <v>89</v>
      </c>
      <c r="JAV15" s="9">
        <v>87</v>
      </c>
      <c r="JAW15" s="8" t="s">
        <v>89</v>
      </c>
      <c r="JBD15" s="9">
        <v>87</v>
      </c>
      <c r="JBE15" s="8" t="s">
        <v>89</v>
      </c>
      <c r="JBL15" s="9">
        <v>87</v>
      </c>
      <c r="JBM15" s="8" t="s">
        <v>89</v>
      </c>
      <c r="JBT15" s="9">
        <v>87</v>
      </c>
      <c r="JBU15" s="8" t="s">
        <v>89</v>
      </c>
      <c r="JCB15" s="9">
        <v>87</v>
      </c>
      <c r="JCC15" s="8" t="s">
        <v>89</v>
      </c>
      <c r="JCJ15" s="9">
        <v>87</v>
      </c>
      <c r="JCK15" s="8" t="s">
        <v>89</v>
      </c>
      <c r="JCR15" s="9">
        <v>87</v>
      </c>
      <c r="JCS15" s="8" t="s">
        <v>89</v>
      </c>
      <c r="JCZ15" s="9">
        <v>87</v>
      </c>
      <c r="JDA15" s="8" t="s">
        <v>89</v>
      </c>
      <c r="JDH15" s="9">
        <v>87</v>
      </c>
      <c r="JDI15" s="8" t="s">
        <v>89</v>
      </c>
      <c r="JDP15" s="9">
        <v>87</v>
      </c>
      <c r="JDQ15" s="8" t="s">
        <v>89</v>
      </c>
      <c r="JDX15" s="9">
        <v>87</v>
      </c>
      <c r="JDY15" s="8" t="s">
        <v>89</v>
      </c>
      <c r="JEF15" s="9">
        <v>87</v>
      </c>
      <c r="JEG15" s="8" t="s">
        <v>89</v>
      </c>
      <c r="JEN15" s="9">
        <v>87</v>
      </c>
      <c r="JEO15" s="8" t="s">
        <v>89</v>
      </c>
      <c r="JEV15" s="9">
        <v>87</v>
      </c>
      <c r="JEW15" s="8" t="s">
        <v>89</v>
      </c>
      <c r="JFD15" s="9">
        <v>87</v>
      </c>
      <c r="JFE15" s="8" t="s">
        <v>89</v>
      </c>
      <c r="JFL15" s="9">
        <v>87</v>
      </c>
      <c r="JFM15" s="8" t="s">
        <v>89</v>
      </c>
      <c r="JFT15" s="9">
        <v>87</v>
      </c>
      <c r="JFU15" s="8" t="s">
        <v>89</v>
      </c>
      <c r="JGB15" s="9">
        <v>87</v>
      </c>
      <c r="JGC15" s="8" t="s">
        <v>89</v>
      </c>
      <c r="JGJ15" s="9">
        <v>87</v>
      </c>
      <c r="JGK15" s="8" t="s">
        <v>89</v>
      </c>
      <c r="JGR15" s="9">
        <v>87</v>
      </c>
      <c r="JGS15" s="8" t="s">
        <v>89</v>
      </c>
      <c r="JGZ15" s="9">
        <v>87</v>
      </c>
      <c r="JHA15" s="8" t="s">
        <v>89</v>
      </c>
      <c r="JHH15" s="9">
        <v>87</v>
      </c>
      <c r="JHI15" s="8" t="s">
        <v>89</v>
      </c>
      <c r="JHP15" s="9">
        <v>87</v>
      </c>
      <c r="JHQ15" s="8" t="s">
        <v>89</v>
      </c>
      <c r="JHX15" s="9">
        <v>87</v>
      </c>
      <c r="JHY15" s="8" t="s">
        <v>89</v>
      </c>
      <c r="JIF15" s="9">
        <v>87</v>
      </c>
      <c r="JIG15" s="8" t="s">
        <v>89</v>
      </c>
      <c r="JIN15" s="9">
        <v>87</v>
      </c>
      <c r="JIO15" s="8" t="s">
        <v>89</v>
      </c>
      <c r="JIV15" s="9">
        <v>87</v>
      </c>
      <c r="JIW15" s="8" t="s">
        <v>89</v>
      </c>
      <c r="JJD15" s="9">
        <v>87</v>
      </c>
      <c r="JJE15" s="8" t="s">
        <v>89</v>
      </c>
      <c r="JJL15" s="9">
        <v>87</v>
      </c>
      <c r="JJM15" s="8" t="s">
        <v>89</v>
      </c>
      <c r="JJT15" s="9">
        <v>87</v>
      </c>
      <c r="JJU15" s="8" t="s">
        <v>89</v>
      </c>
      <c r="JKB15" s="9">
        <v>87</v>
      </c>
      <c r="JKC15" s="8" t="s">
        <v>89</v>
      </c>
      <c r="JKJ15" s="9">
        <v>87</v>
      </c>
      <c r="JKK15" s="8" t="s">
        <v>89</v>
      </c>
      <c r="JKR15" s="9">
        <v>87</v>
      </c>
      <c r="JKS15" s="8" t="s">
        <v>89</v>
      </c>
      <c r="JKZ15" s="9">
        <v>87</v>
      </c>
      <c r="JLA15" s="8" t="s">
        <v>89</v>
      </c>
      <c r="JLH15" s="9">
        <v>87</v>
      </c>
      <c r="JLI15" s="8" t="s">
        <v>89</v>
      </c>
      <c r="JLP15" s="9">
        <v>87</v>
      </c>
      <c r="JLQ15" s="8" t="s">
        <v>89</v>
      </c>
      <c r="JLX15" s="9">
        <v>87</v>
      </c>
      <c r="JLY15" s="8" t="s">
        <v>89</v>
      </c>
      <c r="JMF15" s="9">
        <v>87</v>
      </c>
      <c r="JMG15" s="8" t="s">
        <v>89</v>
      </c>
      <c r="JMN15" s="9">
        <v>87</v>
      </c>
      <c r="JMO15" s="8" t="s">
        <v>89</v>
      </c>
      <c r="JMV15" s="9">
        <v>87</v>
      </c>
      <c r="JMW15" s="8" t="s">
        <v>89</v>
      </c>
      <c r="JND15" s="9">
        <v>87</v>
      </c>
      <c r="JNE15" s="8" t="s">
        <v>89</v>
      </c>
      <c r="JNL15" s="9">
        <v>87</v>
      </c>
      <c r="JNM15" s="8" t="s">
        <v>89</v>
      </c>
      <c r="JNT15" s="9">
        <v>87</v>
      </c>
      <c r="JNU15" s="8" t="s">
        <v>89</v>
      </c>
      <c r="JOB15" s="9">
        <v>87</v>
      </c>
      <c r="JOC15" s="8" t="s">
        <v>89</v>
      </c>
      <c r="JOJ15" s="9">
        <v>87</v>
      </c>
      <c r="JOK15" s="8" t="s">
        <v>89</v>
      </c>
      <c r="JOR15" s="9">
        <v>87</v>
      </c>
      <c r="JOS15" s="8" t="s">
        <v>89</v>
      </c>
      <c r="JOZ15" s="9">
        <v>87</v>
      </c>
      <c r="JPA15" s="8" t="s">
        <v>89</v>
      </c>
      <c r="JPH15" s="9">
        <v>87</v>
      </c>
      <c r="JPI15" s="8" t="s">
        <v>89</v>
      </c>
      <c r="JPP15" s="9">
        <v>87</v>
      </c>
      <c r="JPQ15" s="8" t="s">
        <v>89</v>
      </c>
      <c r="JPX15" s="9">
        <v>87</v>
      </c>
      <c r="JPY15" s="8" t="s">
        <v>89</v>
      </c>
      <c r="JQF15" s="9">
        <v>87</v>
      </c>
      <c r="JQG15" s="8" t="s">
        <v>89</v>
      </c>
      <c r="JQN15" s="9">
        <v>87</v>
      </c>
      <c r="JQO15" s="8" t="s">
        <v>89</v>
      </c>
      <c r="JQV15" s="9">
        <v>87</v>
      </c>
      <c r="JQW15" s="8" t="s">
        <v>89</v>
      </c>
      <c r="JRD15" s="9">
        <v>87</v>
      </c>
      <c r="JRE15" s="8" t="s">
        <v>89</v>
      </c>
      <c r="JRL15" s="9">
        <v>87</v>
      </c>
      <c r="JRM15" s="8" t="s">
        <v>89</v>
      </c>
      <c r="JRT15" s="9">
        <v>87</v>
      </c>
      <c r="JRU15" s="8" t="s">
        <v>89</v>
      </c>
      <c r="JSB15" s="9">
        <v>87</v>
      </c>
      <c r="JSC15" s="8" t="s">
        <v>89</v>
      </c>
      <c r="JSJ15" s="9">
        <v>87</v>
      </c>
      <c r="JSK15" s="8" t="s">
        <v>89</v>
      </c>
      <c r="JSR15" s="9">
        <v>87</v>
      </c>
      <c r="JSS15" s="8" t="s">
        <v>89</v>
      </c>
      <c r="JSZ15" s="9">
        <v>87</v>
      </c>
      <c r="JTA15" s="8" t="s">
        <v>89</v>
      </c>
      <c r="JTH15" s="9">
        <v>87</v>
      </c>
      <c r="JTI15" s="8" t="s">
        <v>89</v>
      </c>
      <c r="JTP15" s="9">
        <v>87</v>
      </c>
      <c r="JTQ15" s="8" t="s">
        <v>89</v>
      </c>
      <c r="JTX15" s="9">
        <v>87</v>
      </c>
      <c r="JTY15" s="8" t="s">
        <v>89</v>
      </c>
      <c r="JUF15" s="9">
        <v>87</v>
      </c>
      <c r="JUG15" s="8" t="s">
        <v>89</v>
      </c>
      <c r="JUN15" s="9">
        <v>87</v>
      </c>
      <c r="JUO15" s="8" t="s">
        <v>89</v>
      </c>
      <c r="JUV15" s="9">
        <v>87</v>
      </c>
      <c r="JUW15" s="8" t="s">
        <v>89</v>
      </c>
      <c r="JVD15" s="9">
        <v>87</v>
      </c>
      <c r="JVE15" s="8" t="s">
        <v>89</v>
      </c>
      <c r="JVL15" s="9">
        <v>87</v>
      </c>
      <c r="JVM15" s="8" t="s">
        <v>89</v>
      </c>
      <c r="JVT15" s="9">
        <v>87</v>
      </c>
      <c r="JVU15" s="8" t="s">
        <v>89</v>
      </c>
      <c r="JWB15" s="9">
        <v>87</v>
      </c>
      <c r="JWC15" s="8" t="s">
        <v>89</v>
      </c>
      <c r="JWJ15" s="9">
        <v>87</v>
      </c>
      <c r="JWK15" s="8" t="s">
        <v>89</v>
      </c>
      <c r="JWR15" s="9">
        <v>87</v>
      </c>
      <c r="JWS15" s="8" t="s">
        <v>89</v>
      </c>
      <c r="JWZ15" s="9">
        <v>87</v>
      </c>
      <c r="JXA15" s="8" t="s">
        <v>89</v>
      </c>
      <c r="JXH15" s="9">
        <v>87</v>
      </c>
      <c r="JXI15" s="8" t="s">
        <v>89</v>
      </c>
      <c r="JXP15" s="9">
        <v>87</v>
      </c>
      <c r="JXQ15" s="8" t="s">
        <v>89</v>
      </c>
      <c r="JXX15" s="9">
        <v>87</v>
      </c>
      <c r="JXY15" s="8" t="s">
        <v>89</v>
      </c>
      <c r="JYF15" s="9">
        <v>87</v>
      </c>
      <c r="JYG15" s="8" t="s">
        <v>89</v>
      </c>
      <c r="JYN15" s="9">
        <v>87</v>
      </c>
      <c r="JYO15" s="8" t="s">
        <v>89</v>
      </c>
      <c r="JYV15" s="9">
        <v>87</v>
      </c>
      <c r="JYW15" s="8" t="s">
        <v>89</v>
      </c>
      <c r="JZD15" s="9">
        <v>87</v>
      </c>
      <c r="JZE15" s="8" t="s">
        <v>89</v>
      </c>
      <c r="JZL15" s="9">
        <v>87</v>
      </c>
      <c r="JZM15" s="8" t="s">
        <v>89</v>
      </c>
      <c r="JZT15" s="9">
        <v>87</v>
      </c>
      <c r="JZU15" s="8" t="s">
        <v>89</v>
      </c>
      <c r="KAB15" s="9">
        <v>87</v>
      </c>
      <c r="KAC15" s="8" t="s">
        <v>89</v>
      </c>
      <c r="KAJ15" s="9">
        <v>87</v>
      </c>
      <c r="KAK15" s="8" t="s">
        <v>89</v>
      </c>
      <c r="KAR15" s="9">
        <v>87</v>
      </c>
      <c r="KAS15" s="8" t="s">
        <v>89</v>
      </c>
      <c r="KAZ15" s="9">
        <v>87</v>
      </c>
      <c r="KBA15" s="8" t="s">
        <v>89</v>
      </c>
      <c r="KBH15" s="9">
        <v>87</v>
      </c>
      <c r="KBI15" s="8" t="s">
        <v>89</v>
      </c>
      <c r="KBP15" s="9">
        <v>87</v>
      </c>
      <c r="KBQ15" s="8" t="s">
        <v>89</v>
      </c>
      <c r="KBX15" s="9">
        <v>87</v>
      </c>
      <c r="KBY15" s="8" t="s">
        <v>89</v>
      </c>
      <c r="KCF15" s="9">
        <v>87</v>
      </c>
      <c r="KCG15" s="8" t="s">
        <v>89</v>
      </c>
      <c r="KCN15" s="9">
        <v>87</v>
      </c>
      <c r="KCO15" s="8" t="s">
        <v>89</v>
      </c>
      <c r="KCV15" s="9">
        <v>87</v>
      </c>
      <c r="KCW15" s="8" t="s">
        <v>89</v>
      </c>
      <c r="KDD15" s="9">
        <v>87</v>
      </c>
      <c r="KDE15" s="8" t="s">
        <v>89</v>
      </c>
      <c r="KDL15" s="9">
        <v>87</v>
      </c>
      <c r="KDM15" s="8" t="s">
        <v>89</v>
      </c>
      <c r="KDT15" s="9">
        <v>87</v>
      </c>
      <c r="KDU15" s="8" t="s">
        <v>89</v>
      </c>
      <c r="KEB15" s="9">
        <v>87</v>
      </c>
      <c r="KEC15" s="8" t="s">
        <v>89</v>
      </c>
      <c r="KEJ15" s="9">
        <v>87</v>
      </c>
      <c r="KEK15" s="8" t="s">
        <v>89</v>
      </c>
      <c r="KER15" s="9">
        <v>87</v>
      </c>
      <c r="KES15" s="8" t="s">
        <v>89</v>
      </c>
      <c r="KEZ15" s="9">
        <v>87</v>
      </c>
      <c r="KFA15" s="8" t="s">
        <v>89</v>
      </c>
      <c r="KFH15" s="9">
        <v>87</v>
      </c>
      <c r="KFI15" s="8" t="s">
        <v>89</v>
      </c>
      <c r="KFP15" s="9">
        <v>87</v>
      </c>
      <c r="KFQ15" s="8" t="s">
        <v>89</v>
      </c>
      <c r="KFX15" s="9">
        <v>87</v>
      </c>
      <c r="KFY15" s="8" t="s">
        <v>89</v>
      </c>
      <c r="KGF15" s="9">
        <v>87</v>
      </c>
      <c r="KGG15" s="8" t="s">
        <v>89</v>
      </c>
      <c r="KGN15" s="9">
        <v>87</v>
      </c>
      <c r="KGO15" s="8" t="s">
        <v>89</v>
      </c>
      <c r="KGV15" s="9">
        <v>87</v>
      </c>
      <c r="KGW15" s="8" t="s">
        <v>89</v>
      </c>
      <c r="KHD15" s="9">
        <v>87</v>
      </c>
      <c r="KHE15" s="8" t="s">
        <v>89</v>
      </c>
      <c r="KHL15" s="9">
        <v>87</v>
      </c>
      <c r="KHM15" s="8" t="s">
        <v>89</v>
      </c>
      <c r="KHT15" s="9">
        <v>87</v>
      </c>
      <c r="KHU15" s="8" t="s">
        <v>89</v>
      </c>
      <c r="KIB15" s="9">
        <v>87</v>
      </c>
      <c r="KIC15" s="8" t="s">
        <v>89</v>
      </c>
      <c r="KIJ15" s="9">
        <v>87</v>
      </c>
      <c r="KIK15" s="8" t="s">
        <v>89</v>
      </c>
      <c r="KIR15" s="9">
        <v>87</v>
      </c>
      <c r="KIS15" s="8" t="s">
        <v>89</v>
      </c>
      <c r="KIZ15" s="9">
        <v>87</v>
      </c>
      <c r="KJA15" s="8" t="s">
        <v>89</v>
      </c>
      <c r="KJH15" s="9">
        <v>87</v>
      </c>
      <c r="KJI15" s="8" t="s">
        <v>89</v>
      </c>
      <c r="KJP15" s="9">
        <v>87</v>
      </c>
      <c r="KJQ15" s="8" t="s">
        <v>89</v>
      </c>
      <c r="KJX15" s="9">
        <v>87</v>
      </c>
      <c r="KJY15" s="8" t="s">
        <v>89</v>
      </c>
      <c r="KKF15" s="9">
        <v>87</v>
      </c>
      <c r="KKG15" s="8" t="s">
        <v>89</v>
      </c>
      <c r="KKN15" s="9">
        <v>87</v>
      </c>
      <c r="KKO15" s="8" t="s">
        <v>89</v>
      </c>
      <c r="KKV15" s="9">
        <v>87</v>
      </c>
      <c r="KKW15" s="8" t="s">
        <v>89</v>
      </c>
      <c r="KLD15" s="9">
        <v>87</v>
      </c>
      <c r="KLE15" s="8" t="s">
        <v>89</v>
      </c>
      <c r="KLL15" s="9">
        <v>87</v>
      </c>
      <c r="KLM15" s="8" t="s">
        <v>89</v>
      </c>
      <c r="KLT15" s="9">
        <v>87</v>
      </c>
      <c r="KLU15" s="8" t="s">
        <v>89</v>
      </c>
      <c r="KMB15" s="9">
        <v>87</v>
      </c>
      <c r="KMC15" s="8" t="s">
        <v>89</v>
      </c>
      <c r="KMJ15" s="9">
        <v>87</v>
      </c>
      <c r="KMK15" s="8" t="s">
        <v>89</v>
      </c>
      <c r="KMR15" s="9">
        <v>87</v>
      </c>
      <c r="KMS15" s="8" t="s">
        <v>89</v>
      </c>
      <c r="KMZ15" s="9">
        <v>87</v>
      </c>
      <c r="KNA15" s="8" t="s">
        <v>89</v>
      </c>
      <c r="KNH15" s="9">
        <v>87</v>
      </c>
      <c r="KNI15" s="8" t="s">
        <v>89</v>
      </c>
      <c r="KNP15" s="9">
        <v>87</v>
      </c>
      <c r="KNQ15" s="8" t="s">
        <v>89</v>
      </c>
      <c r="KNX15" s="9">
        <v>87</v>
      </c>
      <c r="KNY15" s="8" t="s">
        <v>89</v>
      </c>
      <c r="KOF15" s="9">
        <v>87</v>
      </c>
      <c r="KOG15" s="8" t="s">
        <v>89</v>
      </c>
      <c r="KON15" s="9">
        <v>87</v>
      </c>
      <c r="KOO15" s="8" t="s">
        <v>89</v>
      </c>
      <c r="KOV15" s="9">
        <v>87</v>
      </c>
      <c r="KOW15" s="8" t="s">
        <v>89</v>
      </c>
      <c r="KPD15" s="9">
        <v>87</v>
      </c>
      <c r="KPE15" s="8" t="s">
        <v>89</v>
      </c>
      <c r="KPL15" s="9">
        <v>87</v>
      </c>
      <c r="KPM15" s="8" t="s">
        <v>89</v>
      </c>
      <c r="KPT15" s="9">
        <v>87</v>
      </c>
      <c r="KPU15" s="8" t="s">
        <v>89</v>
      </c>
      <c r="KQB15" s="9">
        <v>87</v>
      </c>
      <c r="KQC15" s="8" t="s">
        <v>89</v>
      </c>
      <c r="KQJ15" s="9">
        <v>87</v>
      </c>
      <c r="KQK15" s="8" t="s">
        <v>89</v>
      </c>
      <c r="KQR15" s="9">
        <v>87</v>
      </c>
      <c r="KQS15" s="8" t="s">
        <v>89</v>
      </c>
      <c r="KQZ15" s="9">
        <v>87</v>
      </c>
      <c r="KRA15" s="8" t="s">
        <v>89</v>
      </c>
      <c r="KRH15" s="9">
        <v>87</v>
      </c>
      <c r="KRI15" s="8" t="s">
        <v>89</v>
      </c>
      <c r="KRP15" s="9">
        <v>87</v>
      </c>
      <c r="KRQ15" s="8" t="s">
        <v>89</v>
      </c>
      <c r="KRX15" s="9">
        <v>87</v>
      </c>
      <c r="KRY15" s="8" t="s">
        <v>89</v>
      </c>
      <c r="KSF15" s="9">
        <v>87</v>
      </c>
      <c r="KSG15" s="8" t="s">
        <v>89</v>
      </c>
      <c r="KSN15" s="9">
        <v>87</v>
      </c>
      <c r="KSO15" s="8" t="s">
        <v>89</v>
      </c>
      <c r="KSV15" s="9">
        <v>87</v>
      </c>
      <c r="KSW15" s="8" t="s">
        <v>89</v>
      </c>
      <c r="KTD15" s="9">
        <v>87</v>
      </c>
      <c r="KTE15" s="8" t="s">
        <v>89</v>
      </c>
      <c r="KTL15" s="9">
        <v>87</v>
      </c>
      <c r="KTM15" s="8" t="s">
        <v>89</v>
      </c>
      <c r="KTT15" s="9">
        <v>87</v>
      </c>
      <c r="KTU15" s="8" t="s">
        <v>89</v>
      </c>
      <c r="KUB15" s="9">
        <v>87</v>
      </c>
      <c r="KUC15" s="8" t="s">
        <v>89</v>
      </c>
      <c r="KUJ15" s="9">
        <v>87</v>
      </c>
      <c r="KUK15" s="8" t="s">
        <v>89</v>
      </c>
      <c r="KUR15" s="9">
        <v>87</v>
      </c>
      <c r="KUS15" s="8" t="s">
        <v>89</v>
      </c>
      <c r="KUZ15" s="9">
        <v>87</v>
      </c>
      <c r="KVA15" s="8" t="s">
        <v>89</v>
      </c>
      <c r="KVH15" s="9">
        <v>87</v>
      </c>
      <c r="KVI15" s="8" t="s">
        <v>89</v>
      </c>
      <c r="KVP15" s="9">
        <v>87</v>
      </c>
      <c r="KVQ15" s="8" t="s">
        <v>89</v>
      </c>
      <c r="KVX15" s="9">
        <v>87</v>
      </c>
      <c r="KVY15" s="8" t="s">
        <v>89</v>
      </c>
      <c r="KWF15" s="9">
        <v>87</v>
      </c>
      <c r="KWG15" s="8" t="s">
        <v>89</v>
      </c>
      <c r="KWN15" s="9">
        <v>87</v>
      </c>
      <c r="KWO15" s="8" t="s">
        <v>89</v>
      </c>
      <c r="KWV15" s="9">
        <v>87</v>
      </c>
      <c r="KWW15" s="8" t="s">
        <v>89</v>
      </c>
      <c r="KXD15" s="9">
        <v>87</v>
      </c>
      <c r="KXE15" s="8" t="s">
        <v>89</v>
      </c>
      <c r="KXL15" s="9">
        <v>87</v>
      </c>
      <c r="KXM15" s="8" t="s">
        <v>89</v>
      </c>
      <c r="KXT15" s="9">
        <v>87</v>
      </c>
      <c r="KXU15" s="8" t="s">
        <v>89</v>
      </c>
      <c r="KYB15" s="9">
        <v>87</v>
      </c>
      <c r="KYC15" s="8" t="s">
        <v>89</v>
      </c>
      <c r="KYJ15" s="9">
        <v>87</v>
      </c>
      <c r="KYK15" s="8" t="s">
        <v>89</v>
      </c>
      <c r="KYR15" s="9">
        <v>87</v>
      </c>
      <c r="KYS15" s="8" t="s">
        <v>89</v>
      </c>
      <c r="KYZ15" s="9">
        <v>87</v>
      </c>
      <c r="KZA15" s="8" t="s">
        <v>89</v>
      </c>
      <c r="KZH15" s="9">
        <v>87</v>
      </c>
      <c r="KZI15" s="8" t="s">
        <v>89</v>
      </c>
      <c r="KZP15" s="9">
        <v>87</v>
      </c>
      <c r="KZQ15" s="8" t="s">
        <v>89</v>
      </c>
      <c r="KZX15" s="9">
        <v>87</v>
      </c>
      <c r="KZY15" s="8" t="s">
        <v>89</v>
      </c>
      <c r="LAF15" s="9">
        <v>87</v>
      </c>
      <c r="LAG15" s="8" t="s">
        <v>89</v>
      </c>
      <c r="LAN15" s="9">
        <v>87</v>
      </c>
      <c r="LAO15" s="8" t="s">
        <v>89</v>
      </c>
      <c r="LAV15" s="9">
        <v>87</v>
      </c>
      <c r="LAW15" s="8" t="s">
        <v>89</v>
      </c>
      <c r="LBD15" s="9">
        <v>87</v>
      </c>
      <c r="LBE15" s="8" t="s">
        <v>89</v>
      </c>
      <c r="LBL15" s="9">
        <v>87</v>
      </c>
      <c r="LBM15" s="8" t="s">
        <v>89</v>
      </c>
      <c r="LBT15" s="9">
        <v>87</v>
      </c>
      <c r="LBU15" s="8" t="s">
        <v>89</v>
      </c>
      <c r="LCB15" s="9">
        <v>87</v>
      </c>
      <c r="LCC15" s="8" t="s">
        <v>89</v>
      </c>
      <c r="LCJ15" s="9">
        <v>87</v>
      </c>
      <c r="LCK15" s="8" t="s">
        <v>89</v>
      </c>
      <c r="LCR15" s="9">
        <v>87</v>
      </c>
      <c r="LCS15" s="8" t="s">
        <v>89</v>
      </c>
      <c r="LCZ15" s="9">
        <v>87</v>
      </c>
      <c r="LDA15" s="8" t="s">
        <v>89</v>
      </c>
      <c r="LDH15" s="9">
        <v>87</v>
      </c>
      <c r="LDI15" s="8" t="s">
        <v>89</v>
      </c>
      <c r="LDP15" s="9">
        <v>87</v>
      </c>
      <c r="LDQ15" s="8" t="s">
        <v>89</v>
      </c>
      <c r="LDX15" s="9">
        <v>87</v>
      </c>
      <c r="LDY15" s="8" t="s">
        <v>89</v>
      </c>
      <c r="LEF15" s="9">
        <v>87</v>
      </c>
      <c r="LEG15" s="8" t="s">
        <v>89</v>
      </c>
      <c r="LEN15" s="9">
        <v>87</v>
      </c>
      <c r="LEO15" s="8" t="s">
        <v>89</v>
      </c>
      <c r="LEV15" s="9">
        <v>87</v>
      </c>
      <c r="LEW15" s="8" t="s">
        <v>89</v>
      </c>
      <c r="LFD15" s="9">
        <v>87</v>
      </c>
      <c r="LFE15" s="8" t="s">
        <v>89</v>
      </c>
      <c r="LFL15" s="9">
        <v>87</v>
      </c>
      <c r="LFM15" s="8" t="s">
        <v>89</v>
      </c>
      <c r="LFT15" s="9">
        <v>87</v>
      </c>
      <c r="LFU15" s="8" t="s">
        <v>89</v>
      </c>
      <c r="LGB15" s="9">
        <v>87</v>
      </c>
      <c r="LGC15" s="8" t="s">
        <v>89</v>
      </c>
      <c r="LGJ15" s="9">
        <v>87</v>
      </c>
      <c r="LGK15" s="8" t="s">
        <v>89</v>
      </c>
      <c r="LGR15" s="9">
        <v>87</v>
      </c>
      <c r="LGS15" s="8" t="s">
        <v>89</v>
      </c>
      <c r="LGZ15" s="9">
        <v>87</v>
      </c>
      <c r="LHA15" s="8" t="s">
        <v>89</v>
      </c>
      <c r="LHH15" s="9">
        <v>87</v>
      </c>
      <c r="LHI15" s="8" t="s">
        <v>89</v>
      </c>
      <c r="LHP15" s="9">
        <v>87</v>
      </c>
      <c r="LHQ15" s="8" t="s">
        <v>89</v>
      </c>
      <c r="LHX15" s="9">
        <v>87</v>
      </c>
      <c r="LHY15" s="8" t="s">
        <v>89</v>
      </c>
      <c r="LIF15" s="9">
        <v>87</v>
      </c>
      <c r="LIG15" s="8" t="s">
        <v>89</v>
      </c>
      <c r="LIN15" s="9">
        <v>87</v>
      </c>
      <c r="LIO15" s="8" t="s">
        <v>89</v>
      </c>
      <c r="LIV15" s="9">
        <v>87</v>
      </c>
      <c r="LIW15" s="8" t="s">
        <v>89</v>
      </c>
      <c r="LJD15" s="9">
        <v>87</v>
      </c>
      <c r="LJE15" s="8" t="s">
        <v>89</v>
      </c>
      <c r="LJL15" s="9">
        <v>87</v>
      </c>
      <c r="LJM15" s="8" t="s">
        <v>89</v>
      </c>
      <c r="LJT15" s="9">
        <v>87</v>
      </c>
      <c r="LJU15" s="8" t="s">
        <v>89</v>
      </c>
      <c r="LKB15" s="9">
        <v>87</v>
      </c>
      <c r="LKC15" s="8" t="s">
        <v>89</v>
      </c>
      <c r="LKJ15" s="9">
        <v>87</v>
      </c>
      <c r="LKK15" s="8" t="s">
        <v>89</v>
      </c>
      <c r="LKR15" s="9">
        <v>87</v>
      </c>
      <c r="LKS15" s="8" t="s">
        <v>89</v>
      </c>
      <c r="LKZ15" s="9">
        <v>87</v>
      </c>
      <c r="LLA15" s="8" t="s">
        <v>89</v>
      </c>
      <c r="LLH15" s="9">
        <v>87</v>
      </c>
      <c r="LLI15" s="8" t="s">
        <v>89</v>
      </c>
      <c r="LLP15" s="9">
        <v>87</v>
      </c>
      <c r="LLQ15" s="8" t="s">
        <v>89</v>
      </c>
      <c r="LLX15" s="9">
        <v>87</v>
      </c>
      <c r="LLY15" s="8" t="s">
        <v>89</v>
      </c>
      <c r="LMF15" s="9">
        <v>87</v>
      </c>
      <c r="LMG15" s="8" t="s">
        <v>89</v>
      </c>
      <c r="LMN15" s="9">
        <v>87</v>
      </c>
      <c r="LMO15" s="8" t="s">
        <v>89</v>
      </c>
      <c r="LMV15" s="9">
        <v>87</v>
      </c>
      <c r="LMW15" s="8" t="s">
        <v>89</v>
      </c>
      <c r="LND15" s="9">
        <v>87</v>
      </c>
      <c r="LNE15" s="8" t="s">
        <v>89</v>
      </c>
      <c r="LNL15" s="9">
        <v>87</v>
      </c>
      <c r="LNM15" s="8" t="s">
        <v>89</v>
      </c>
      <c r="LNT15" s="9">
        <v>87</v>
      </c>
      <c r="LNU15" s="8" t="s">
        <v>89</v>
      </c>
      <c r="LOB15" s="9">
        <v>87</v>
      </c>
      <c r="LOC15" s="8" t="s">
        <v>89</v>
      </c>
      <c r="LOJ15" s="9">
        <v>87</v>
      </c>
      <c r="LOK15" s="8" t="s">
        <v>89</v>
      </c>
      <c r="LOR15" s="9">
        <v>87</v>
      </c>
      <c r="LOS15" s="8" t="s">
        <v>89</v>
      </c>
      <c r="LOZ15" s="9">
        <v>87</v>
      </c>
      <c r="LPA15" s="8" t="s">
        <v>89</v>
      </c>
      <c r="LPH15" s="9">
        <v>87</v>
      </c>
      <c r="LPI15" s="8" t="s">
        <v>89</v>
      </c>
      <c r="LPP15" s="9">
        <v>87</v>
      </c>
      <c r="LPQ15" s="8" t="s">
        <v>89</v>
      </c>
      <c r="LPX15" s="9">
        <v>87</v>
      </c>
      <c r="LPY15" s="8" t="s">
        <v>89</v>
      </c>
      <c r="LQF15" s="9">
        <v>87</v>
      </c>
      <c r="LQG15" s="8" t="s">
        <v>89</v>
      </c>
      <c r="LQN15" s="9">
        <v>87</v>
      </c>
      <c r="LQO15" s="8" t="s">
        <v>89</v>
      </c>
      <c r="LQV15" s="9">
        <v>87</v>
      </c>
      <c r="LQW15" s="8" t="s">
        <v>89</v>
      </c>
      <c r="LRD15" s="9">
        <v>87</v>
      </c>
      <c r="LRE15" s="8" t="s">
        <v>89</v>
      </c>
      <c r="LRL15" s="9">
        <v>87</v>
      </c>
      <c r="LRM15" s="8" t="s">
        <v>89</v>
      </c>
      <c r="LRT15" s="9">
        <v>87</v>
      </c>
      <c r="LRU15" s="8" t="s">
        <v>89</v>
      </c>
      <c r="LSB15" s="9">
        <v>87</v>
      </c>
      <c r="LSC15" s="8" t="s">
        <v>89</v>
      </c>
      <c r="LSJ15" s="9">
        <v>87</v>
      </c>
      <c r="LSK15" s="8" t="s">
        <v>89</v>
      </c>
      <c r="LSR15" s="9">
        <v>87</v>
      </c>
      <c r="LSS15" s="8" t="s">
        <v>89</v>
      </c>
      <c r="LSZ15" s="9">
        <v>87</v>
      </c>
      <c r="LTA15" s="8" t="s">
        <v>89</v>
      </c>
      <c r="LTH15" s="9">
        <v>87</v>
      </c>
      <c r="LTI15" s="8" t="s">
        <v>89</v>
      </c>
      <c r="LTP15" s="9">
        <v>87</v>
      </c>
      <c r="LTQ15" s="8" t="s">
        <v>89</v>
      </c>
      <c r="LTX15" s="9">
        <v>87</v>
      </c>
      <c r="LTY15" s="8" t="s">
        <v>89</v>
      </c>
      <c r="LUF15" s="9">
        <v>87</v>
      </c>
      <c r="LUG15" s="8" t="s">
        <v>89</v>
      </c>
      <c r="LUN15" s="9">
        <v>87</v>
      </c>
      <c r="LUO15" s="8" t="s">
        <v>89</v>
      </c>
      <c r="LUV15" s="9">
        <v>87</v>
      </c>
      <c r="LUW15" s="8" t="s">
        <v>89</v>
      </c>
      <c r="LVD15" s="9">
        <v>87</v>
      </c>
      <c r="LVE15" s="8" t="s">
        <v>89</v>
      </c>
      <c r="LVL15" s="9">
        <v>87</v>
      </c>
      <c r="LVM15" s="8" t="s">
        <v>89</v>
      </c>
      <c r="LVT15" s="9">
        <v>87</v>
      </c>
      <c r="LVU15" s="8" t="s">
        <v>89</v>
      </c>
      <c r="LWB15" s="9">
        <v>87</v>
      </c>
      <c r="LWC15" s="8" t="s">
        <v>89</v>
      </c>
      <c r="LWJ15" s="9">
        <v>87</v>
      </c>
      <c r="LWK15" s="8" t="s">
        <v>89</v>
      </c>
      <c r="LWR15" s="9">
        <v>87</v>
      </c>
      <c r="LWS15" s="8" t="s">
        <v>89</v>
      </c>
      <c r="LWZ15" s="9">
        <v>87</v>
      </c>
      <c r="LXA15" s="8" t="s">
        <v>89</v>
      </c>
      <c r="LXH15" s="9">
        <v>87</v>
      </c>
      <c r="LXI15" s="8" t="s">
        <v>89</v>
      </c>
      <c r="LXP15" s="9">
        <v>87</v>
      </c>
      <c r="LXQ15" s="8" t="s">
        <v>89</v>
      </c>
      <c r="LXX15" s="9">
        <v>87</v>
      </c>
      <c r="LXY15" s="8" t="s">
        <v>89</v>
      </c>
      <c r="LYF15" s="9">
        <v>87</v>
      </c>
      <c r="LYG15" s="8" t="s">
        <v>89</v>
      </c>
      <c r="LYN15" s="9">
        <v>87</v>
      </c>
      <c r="LYO15" s="8" t="s">
        <v>89</v>
      </c>
      <c r="LYV15" s="9">
        <v>87</v>
      </c>
      <c r="LYW15" s="8" t="s">
        <v>89</v>
      </c>
      <c r="LZD15" s="9">
        <v>87</v>
      </c>
      <c r="LZE15" s="8" t="s">
        <v>89</v>
      </c>
      <c r="LZL15" s="9">
        <v>87</v>
      </c>
      <c r="LZM15" s="8" t="s">
        <v>89</v>
      </c>
      <c r="LZT15" s="9">
        <v>87</v>
      </c>
      <c r="LZU15" s="8" t="s">
        <v>89</v>
      </c>
      <c r="MAB15" s="9">
        <v>87</v>
      </c>
      <c r="MAC15" s="8" t="s">
        <v>89</v>
      </c>
      <c r="MAJ15" s="9">
        <v>87</v>
      </c>
      <c r="MAK15" s="8" t="s">
        <v>89</v>
      </c>
      <c r="MAR15" s="9">
        <v>87</v>
      </c>
      <c r="MAS15" s="8" t="s">
        <v>89</v>
      </c>
      <c r="MAZ15" s="9">
        <v>87</v>
      </c>
      <c r="MBA15" s="8" t="s">
        <v>89</v>
      </c>
      <c r="MBH15" s="9">
        <v>87</v>
      </c>
      <c r="MBI15" s="8" t="s">
        <v>89</v>
      </c>
      <c r="MBP15" s="9">
        <v>87</v>
      </c>
      <c r="MBQ15" s="8" t="s">
        <v>89</v>
      </c>
      <c r="MBX15" s="9">
        <v>87</v>
      </c>
      <c r="MBY15" s="8" t="s">
        <v>89</v>
      </c>
      <c r="MCF15" s="9">
        <v>87</v>
      </c>
      <c r="MCG15" s="8" t="s">
        <v>89</v>
      </c>
      <c r="MCN15" s="9">
        <v>87</v>
      </c>
      <c r="MCO15" s="8" t="s">
        <v>89</v>
      </c>
      <c r="MCV15" s="9">
        <v>87</v>
      </c>
      <c r="MCW15" s="8" t="s">
        <v>89</v>
      </c>
      <c r="MDD15" s="9">
        <v>87</v>
      </c>
      <c r="MDE15" s="8" t="s">
        <v>89</v>
      </c>
      <c r="MDL15" s="9">
        <v>87</v>
      </c>
      <c r="MDM15" s="8" t="s">
        <v>89</v>
      </c>
      <c r="MDT15" s="9">
        <v>87</v>
      </c>
      <c r="MDU15" s="8" t="s">
        <v>89</v>
      </c>
      <c r="MEB15" s="9">
        <v>87</v>
      </c>
      <c r="MEC15" s="8" t="s">
        <v>89</v>
      </c>
      <c r="MEJ15" s="9">
        <v>87</v>
      </c>
      <c r="MEK15" s="8" t="s">
        <v>89</v>
      </c>
      <c r="MER15" s="9">
        <v>87</v>
      </c>
      <c r="MES15" s="8" t="s">
        <v>89</v>
      </c>
      <c r="MEZ15" s="9">
        <v>87</v>
      </c>
      <c r="MFA15" s="8" t="s">
        <v>89</v>
      </c>
      <c r="MFH15" s="9">
        <v>87</v>
      </c>
      <c r="MFI15" s="8" t="s">
        <v>89</v>
      </c>
      <c r="MFP15" s="9">
        <v>87</v>
      </c>
      <c r="MFQ15" s="8" t="s">
        <v>89</v>
      </c>
      <c r="MFX15" s="9">
        <v>87</v>
      </c>
      <c r="MFY15" s="8" t="s">
        <v>89</v>
      </c>
      <c r="MGF15" s="9">
        <v>87</v>
      </c>
      <c r="MGG15" s="8" t="s">
        <v>89</v>
      </c>
      <c r="MGN15" s="9">
        <v>87</v>
      </c>
      <c r="MGO15" s="8" t="s">
        <v>89</v>
      </c>
      <c r="MGV15" s="9">
        <v>87</v>
      </c>
      <c r="MGW15" s="8" t="s">
        <v>89</v>
      </c>
      <c r="MHD15" s="9">
        <v>87</v>
      </c>
      <c r="MHE15" s="8" t="s">
        <v>89</v>
      </c>
      <c r="MHL15" s="9">
        <v>87</v>
      </c>
      <c r="MHM15" s="8" t="s">
        <v>89</v>
      </c>
      <c r="MHT15" s="9">
        <v>87</v>
      </c>
      <c r="MHU15" s="8" t="s">
        <v>89</v>
      </c>
      <c r="MIB15" s="9">
        <v>87</v>
      </c>
      <c r="MIC15" s="8" t="s">
        <v>89</v>
      </c>
      <c r="MIJ15" s="9">
        <v>87</v>
      </c>
      <c r="MIK15" s="8" t="s">
        <v>89</v>
      </c>
      <c r="MIR15" s="9">
        <v>87</v>
      </c>
      <c r="MIS15" s="8" t="s">
        <v>89</v>
      </c>
      <c r="MIZ15" s="9">
        <v>87</v>
      </c>
      <c r="MJA15" s="8" t="s">
        <v>89</v>
      </c>
      <c r="MJH15" s="9">
        <v>87</v>
      </c>
      <c r="MJI15" s="8" t="s">
        <v>89</v>
      </c>
      <c r="MJP15" s="9">
        <v>87</v>
      </c>
      <c r="MJQ15" s="8" t="s">
        <v>89</v>
      </c>
      <c r="MJX15" s="9">
        <v>87</v>
      </c>
      <c r="MJY15" s="8" t="s">
        <v>89</v>
      </c>
      <c r="MKF15" s="9">
        <v>87</v>
      </c>
      <c r="MKG15" s="8" t="s">
        <v>89</v>
      </c>
      <c r="MKN15" s="9">
        <v>87</v>
      </c>
      <c r="MKO15" s="8" t="s">
        <v>89</v>
      </c>
      <c r="MKV15" s="9">
        <v>87</v>
      </c>
      <c r="MKW15" s="8" t="s">
        <v>89</v>
      </c>
      <c r="MLD15" s="9">
        <v>87</v>
      </c>
      <c r="MLE15" s="8" t="s">
        <v>89</v>
      </c>
      <c r="MLL15" s="9">
        <v>87</v>
      </c>
      <c r="MLM15" s="8" t="s">
        <v>89</v>
      </c>
      <c r="MLT15" s="9">
        <v>87</v>
      </c>
      <c r="MLU15" s="8" t="s">
        <v>89</v>
      </c>
      <c r="MMB15" s="9">
        <v>87</v>
      </c>
      <c r="MMC15" s="8" t="s">
        <v>89</v>
      </c>
      <c r="MMJ15" s="9">
        <v>87</v>
      </c>
      <c r="MMK15" s="8" t="s">
        <v>89</v>
      </c>
      <c r="MMR15" s="9">
        <v>87</v>
      </c>
      <c r="MMS15" s="8" t="s">
        <v>89</v>
      </c>
      <c r="MMZ15" s="9">
        <v>87</v>
      </c>
      <c r="MNA15" s="8" t="s">
        <v>89</v>
      </c>
      <c r="MNH15" s="9">
        <v>87</v>
      </c>
      <c r="MNI15" s="8" t="s">
        <v>89</v>
      </c>
      <c r="MNP15" s="9">
        <v>87</v>
      </c>
      <c r="MNQ15" s="8" t="s">
        <v>89</v>
      </c>
      <c r="MNX15" s="9">
        <v>87</v>
      </c>
      <c r="MNY15" s="8" t="s">
        <v>89</v>
      </c>
      <c r="MOF15" s="9">
        <v>87</v>
      </c>
      <c r="MOG15" s="8" t="s">
        <v>89</v>
      </c>
      <c r="MON15" s="9">
        <v>87</v>
      </c>
      <c r="MOO15" s="8" t="s">
        <v>89</v>
      </c>
      <c r="MOV15" s="9">
        <v>87</v>
      </c>
      <c r="MOW15" s="8" t="s">
        <v>89</v>
      </c>
      <c r="MPD15" s="9">
        <v>87</v>
      </c>
      <c r="MPE15" s="8" t="s">
        <v>89</v>
      </c>
      <c r="MPL15" s="9">
        <v>87</v>
      </c>
      <c r="MPM15" s="8" t="s">
        <v>89</v>
      </c>
      <c r="MPT15" s="9">
        <v>87</v>
      </c>
      <c r="MPU15" s="8" t="s">
        <v>89</v>
      </c>
      <c r="MQB15" s="9">
        <v>87</v>
      </c>
      <c r="MQC15" s="8" t="s">
        <v>89</v>
      </c>
      <c r="MQJ15" s="9">
        <v>87</v>
      </c>
      <c r="MQK15" s="8" t="s">
        <v>89</v>
      </c>
      <c r="MQR15" s="9">
        <v>87</v>
      </c>
      <c r="MQS15" s="8" t="s">
        <v>89</v>
      </c>
      <c r="MQZ15" s="9">
        <v>87</v>
      </c>
      <c r="MRA15" s="8" t="s">
        <v>89</v>
      </c>
      <c r="MRH15" s="9">
        <v>87</v>
      </c>
      <c r="MRI15" s="8" t="s">
        <v>89</v>
      </c>
      <c r="MRP15" s="9">
        <v>87</v>
      </c>
      <c r="MRQ15" s="8" t="s">
        <v>89</v>
      </c>
      <c r="MRX15" s="9">
        <v>87</v>
      </c>
      <c r="MRY15" s="8" t="s">
        <v>89</v>
      </c>
      <c r="MSF15" s="9">
        <v>87</v>
      </c>
      <c r="MSG15" s="8" t="s">
        <v>89</v>
      </c>
      <c r="MSN15" s="9">
        <v>87</v>
      </c>
      <c r="MSO15" s="8" t="s">
        <v>89</v>
      </c>
      <c r="MSV15" s="9">
        <v>87</v>
      </c>
      <c r="MSW15" s="8" t="s">
        <v>89</v>
      </c>
      <c r="MTD15" s="9">
        <v>87</v>
      </c>
      <c r="MTE15" s="8" t="s">
        <v>89</v>
      </c>
      <c r="MTL15" s="9">
        <v>87</v>
      </c>
      <c r="MTM15" s="8" t="s">
        <v>89</v>
      </c>
      <c r="MTT15" s="9">
        <v>87</v>
      </c>
      <c r="MTU15" s="8" t="s">
        <v>89</v>
      </c>
      <c r="MUB15" s="9">
        <v>87</v>
      </c>
      <c r="MUC15" s="8" t="s">
        <v>89</v>
      </c>
      <c r="MUJ15" s="9">
        <v>87</v>
      </c>
      <c r="MUK15" s="8" t="s">
        <v>89</v>
      </c>
      <c r="MUR15" s="9">
        <v>87</v>
      </c>
      <c r="MUS15" s="8" t="s">
        <v>89</v>
      </c>
      <c r="MUZ15" s="9">
        <v>87</v>
      </c>
      <c r="MVA15" s="8" t="s">
        <v>89</v>
      </c>
      <c r="MVH15" s="9">
        <v>87</v>
      </c>
      <c r="MVI15" s="8" t="s">
        <v>89</v>
      </c>
      <c r="MVP15" s="9">
        <v>87</v>
      </c>
      <c r="MVQ15" s="8" t="s">
        <v>89</v>
      </c>
      <c r="MVX15" s="9">
        <v>87</v>
      </c>
      <c r="MVY15" s="8" t="s">
        <v>89</v>
      </c>
      <c r="MWF15" s="9">
        <v>87</v>
      </c>
      <c r="MWG15" s="8" t="s">
        <v>89</v>
      </c>
      <c r="MWN15" s="9">
        <v>87</v>
      </c>
      <c r="MWO15" s="8" t="s">
        <v>89</v>
      </c>
      <c r="MWV15" s="9">
        <v>87</v>
      </c>
      <c r="MWW15" s="8" t="s">
        <v>89</v>
      </c>
      <c r="MXD15" s="9">
        <v>87</v>
      </c>
      <c r="MXE15" s="8" t="s">
        <v>89</v>
      </c>
      <c r="MXL15" s="9">
        <v>87</v>
      </c>
      <c r="MXM15" s="8" t="s">
        <v>89</v>
      </c>
      <c r="MXT15" s="9">
        <v>87</v>
      </c>
      <c r="MXU15" s="8" t="s">
        <v>89</v>
      </c>
      <c r="MYB15" s="9">
        <v>87</v>
      </c>
      <c r="MYC15" s="8" t="s">
        <v>89</v>
      </c>
      <c r="MYJ15" s="9">
        <v>87</v>
      </c>
      <c r="MYK15" s="8" t="s">
        <v>89</v>
      </c>
      <c r="MYR15" s="9">
        <v>87</v>
      </c>
      <c r="MYS15" s="8" t="s">
        <v>89</v>
      </c>
      <c r="MYZ15" s="9">
        <v>87</v>
      </c>
      <c r="MZA15" s="8" t="s">
        <v>89</v>
      </c>
      <c r="MZH15" s="9">
        <v>87</v>
      </c>
      <c r="MZI15" s="8" t="s">
        <v>89</v>
      </c>
      <c r="MZP15" s="9">
        <v>87</v>
      </c>
      <c r="MZQ15" s="8" t="s">
        <v>89</v>
      </c>
      <c r="MZX15" s="9">
        <v>87</v>
      </c>
      <c r="MZY15" s="8" t="s">
        <v>89</v>
      </c>
      <c r="NAF15" s="9">
        <v>87</v>
      </c>
      <c r="NAG15" s="8" t="s">
        <v>89</v>
      </c>
      <c r="NAN15" s="9">
        <v>87</v>
      </c>
      <c r="NAO15" s="8" t="s">
        <v>89</v>
      </c>
      <c r="NAV15" s="9">
        <v>87</v>
      </c>
      <c r="NAW15" s="8" t="s">
        <v>89</v>
      </c>
      <c r="NBD15" s="9">
        <v>87</v>
      </c>
      <c r="NBE15" s="8" t="s">
        <v>89</v>
      </c>
      <c r="NBL15" s="9">
        <v>87</v>
      </c>
      <c r="NBM15" s="8" t="s">
        <v>89</v>
      </c>
      <c r="NBT15" s="9">
        <v>87</v>
      </c>
      <c r="NBU15" s="8" t="s">
        <v>89</v>
      </c>
      <c r="NCB15" s="9">
        <v>87</v>
      </c>
      <c r="NCC15" s="8" t="s">
        <v>89</v>
      </c>
      <c r="NCJ15" s="9">
        <v>87</v>
      </c>
      <c r="NCK15" s="8" t="s">
        <v>89</v>
      </c>
      <c r="NCR15" s="9">
        <v>87</v>
      </c>
      <c r="NCS15" s="8" t="s">
        <v>89</v>
      </c>
      <c r="NCZ15" s="9">
        <v>87</v>
      </c>
      <c r="NDA15" s="8" t="s">
        <v>89</v>
      </c>
      <c r="NDH15" s="9">
        <v>87</v>
      </c>
      <c r="NDI15" s="8" t="s">
        <v>89</v>
      </c>
      <c r="NDP15" s="9">
        <v>87</v>
      </c>
      <c r="NDQ15" s="8" t="s">
        <v>89</v>
      </c>
      <c r="NDX15" s="9">
        <v>87</v>
      </c>
      <c r="NDY15" s="8" t="s">
        <v>89</v>
      </c>
      <c r="NEF15" s="9">
        <v>87</v>
      </c>
      <c r="NEG15" s="8" t="s">
        <v>89</v>
      </c>
      <c r="NEN15" s="9">
        <v>87</v>
      </c>
      <c r="NEO15" s="8" t="s">
        <v>89</v>
      </c>
      <c r="NEV15" s="9">
        <v>87</v>
      </c>
      <c r="NEW15" s="8" t="s">
        <v>89</v>
      </c>
      <c r="NFD15" s="9">
        <v>87</v>
      </c>
      <c r="NFE15" s="8" t="s">
        <v>89</v>
      </c>
      <c r="NFL15" s="9">
        <v>87</v>
      </c>
      <c r="NFM15" s="8" t="s">
        <v>89</v>
      </c>
      <c r="NFT15" s="9">
        <v>87</v>
      </c>
      <c r="NFU15" s="8" t="s">
        <v>89</v>
      </c>
      <c r="NGB15" s="9">
        <v>87</v>
      </c>
      <c r="NGC15" s="8" t="s">
        <v>89</v>
      </c>
      <c r="NGJ15" s="9">
        <v>87</v>
      </c>
      <c r="NGK15" s="8" t="s">
        <v>89</v>
      </c>
      <c r="NGR15" s="9">
        <v>87</v>
      </c>
      <c r="NGS15" s="8" t="s">
        <v>89</v>
      </c>
      <c r="NGZ15" s="9">
        <v>87</v>
      </c>
      <c r="NHA15" s="8" t="s">
        <v>89</v>
      </c>
      <c r="NHH15" s="9">
        <v>87</v>
      </c>
      <c r="NHI15" s="8" t="s">
        <v>89</v>
      </c>
      <c r="NHP15" s="9">
        <v>87</v>
      </c>
      <c r="NHQ15" s="8" t="s">
        <v>89</v>
      </c>
      <c r="NHX15" s="9">
        <v>87</v>
      </c>
      <c r="NHY15" s="8" t="s">
        <v>89</v>
      </c>
      <c r="NIF15" s="9">
        <v>87</v>
      </c>
      <c r="NIG15" s="8" t="s">
        <v>89</v>
      </c>
      <c r="NIN15" s="9">
        <v>87</v>
      </c>
      <c r="NIO15" s="8" t="s">
        <v>89</v>
      </c>
      <c r="NIV15" s="9">
        <v>87</v>
      </c>
      <c r="NIW15" s="8" t="s">
        <v>89</v>
      </c>
      <c r="NJD15" s="9">
        <v>87</v>
      </c>
      <c r="NJE15" s="8" t="s">
        <v>89</v>
      </c>
      <c r="NJL15" s="9">
        <v>87</v>
      </c>
      <c r="NJM15" s="8" t="s">
        <v>89</v>
      </c>
      <c r="NJT15" s="9">
        <v>87</v>
      </c>
      <c r="NJU15" s="8" t="s">
        <v>89</v>
      </c>
      <c r="NKB15" s="9">
        <v>87</v>
      </c>
      <c r="NKC15" s="8" t="s">
        <v>89</v>
      </c>
      <c r="NKJ15" s="9">
        <v>87</v>
      </c>
      <c r="NKK15" s="8" t="s">
        <v>89</v>
      </c>
      <c r="NKR15" s="9">
        <v>87</v>
      </c>
      <c r="NKS15" s="8" t="s">
        <v>89</v>
      </c>
      <c r="NKZ15" s="9">
        <v>87</v>
      </c>
      <c r="NLA15" s="8" t="s">
        <v>89</v>
      </c>
      <c r="NLH15" s="9">
        <v>87</v>
      </c>
      <c r="NLI15" s="8" t="s">
        <v>89</v>
      </c>
      <c r="NLP15" s="9">
        <v>87</v>
      </c>
      <c r="NLQ15" s="8" t="s">
        <v>89</v>
      </c>
      <c r="NLX15" s="9">
        <v>87</v>
      </c>
      <c r="NLY15" s="8" t="s">
        <v>89</v>
      </c>
      <c r="NMF15" s="9">
        <v>87</v>
      </c>
      <c r="NMG15" s="8" t="s">
        <v>89</v>
      </c>
      <c r="NMN15" s="9">
        <v>87</v>
      </c>
      <c r="NMO15" s="8" t="s">
        <v>89</v>
      </c>
      <c r="NMV15" s="9">
        <v>87</v>
      </c>
      <c r="NMW15" s="8" t="s">
        <v>89</v>
      </c>
      <c r="NND15" s="9">
        <v>87</v>
      </c>
      <c r="NNE15" s="8" t="s">
        <v>89</v>
      </c>
      <c r="NNL15" s="9">
        <v>87</v>
      </c>
      <c r="NNM15" s="8" t="s">
        <v>89</v>
      </c>
      <c r="NNT15" s="9">
        <v>87</v>
      </c>
      <c r="NNU15" s="8" t="s">
        <v>89</v>
      </c>
      <c r="NOB15" s="9">
        <v>87</v>
      </c>
      <c r="NOC15" s="8" t="s">
        <v>89</v>
      </c>
      <c r="NOJ15" s="9">
        <v>87</v>
      </c>
      <c r="NOK15" s="8" t="s">
        <v>89</v>
      </c>
      <c r="NOR15" s="9">
        <v>87</v>
      </c>
      <c r="NOS15" s="8" t="s">
        <v>89</v>
      </c>
      <c r="NOZ15" s="9">
        <v>87</v>
      </c>
      <c r="NPA15" s="8" t="s">
        <v>89</v>
      </c>
      <c r="NPH15" s="9">
        <v>87</v>
      </c>
      <c r="NPI15" s="8" t="s">
        <v>89</v>
      </c>
      <c r="NPP15" s="9">
        <v>87</v>
      </c>
      <c r="NPQ15" s="8" t="s">
        <v>89</v>
      </c>
      <c r="NPX15" s="9">
        <v>87</v>
      </c>
      <c r="NPY15" s="8" t="s">
        <v>89</v>
      </c>
      <c r="NQF15" s="9">
        <v>87</v>
      </c>
      <c r="NQG15" s="8" t="s">
        <v>89</v>
      </c>
      <c r="NQN15" s="9">
        <v>87</v>
      </c>
      <c r="NQO15" s="8" t="s">
        <v>89</v>
      </c>
      <c r="NQV15" s="9">
        <v>87</v>
      </c>
      <c r="NQW15" s="8" t="s">
        <v>89</v>
      </c>
      <c r="NRD15" s="9">
        <v>87</v>
      </c>
      <c r="NRE15" s="8" t="s">
        <v>89</v>
      </c>
      <c r="NRL15" s="9">
        <v>87</v>
      </c>
      <c r="NRM15" s="8" t="s">
        <v>89</v>
      </c>
      <c r="NRT15" s="9">
        <v>87</v>
      </c>
      <c r="NRU15" s="8" t="s">
        <v>89</v>
      </c>
      <c r="NSB15" s="9">
        <v>87</v>
      </c>
      <c r="NSC15" s="8" t="s">
        <v>89</v>
      </c>
      <c r="NSJ15" s="9">
        <v>87</v>
      </c>
      <c r="NSK15" s="8" t="s">
        <v>89</v>
      </c>
      <c r="NSR15" s="9">
        <v>87</v>
      </c>
      <c r="NSS15" s="8" t="s">
        <v>89</v>
      </c>
      <c r="NSZ15" s="9">
        <v>87</v>
      </c>
      <c r="NTA15" s="8" t="s">
        <v>89</v>
      </c>
      <c r="NTH15" s="9">
        <v>87</v>
      </c>
      <c r="NTI15" s="8" t="s">
        <v>89</v>
      </c>
      <c r="NTP15" s="9">
        <v>87</v>
      </c>
      <c r="NTQ15" s="8" t="s">
        <v>89</v>
      </c>
      <c r="NTX15" s="9">
        <v>87</v>
      </c>
      <c r="NTY15" s="8" t="s">
        <v>89</v>
      </c>
      <c r="NUF15" s="9">
        <v>87</v>
      </c>
      <c r="NUG15" s="8" t="s">
        <v>89</v>
      </c>
      <c r="NUN15" s="9">
        <v>87</v>
      </c>
      <c r="NUO15" s="8" t="s">
        <v>89</v>
      </c>
      <c r="NUV15" s="9">
        <v>87</v>
      </c>
      <c r="NUW15" s="8" t="s">
        <v>89</v>
      </c>
      <c r="NVD15" s="9">
        <v>87</v>
      </c>
      <c r="NVE15" s="8" t="s">
        <v>89</v>
      </c>
      <c r="NVL15" s="9">
        <v>87</v>
      </c>
      <c r="NVM15" s="8" t="s">
        <v>89</v>
      </c>
      <c r="NVT15" s="9">
        <v>87</v>
      </c>
      <c r="NVU15" s="8" t="s">
        <v>89</v>
      </c>
      <c r="NWB15" s="9">
        <v>87</v>
      </c>
      <c r="NWC15" s="8" t="s">
        <v>89</v>
      </c>
      <c r="NWJ15" s="9">
        <v>87</v>
      </c>
      <c r="NWK15" s="8" t="s">
        <v>89</v>
      </c>
      <c r="NWR15" s="9">
        <v>87</v>
      </c>
      <c r="NWS15" s="8" t="s">
        <v>89</v>
      </c>
      <c r="NWZ15" s="9">
        <v>87</v>
      </c>
      <c r="NXA15" s="8" t="s">
        <v>89</v>
      </c>
      <c r="NXH15" s="9">
        <v>87</v>
      </c>
      <c r="NXI15" s="8" t="s">
        <v>89</v>
      </c>
      <c r="NXP15" s="9">
        <v>87</v>
      </c>
      <c r="NXQ15" s="8" t="s">
        <v>89</v>
      </c>
      <c r="NXX15" s="9">
        <v>87</v>
      </c>
      <c r="NXY15" s="8" t="s">
        <v>89</v>
      </c>
      <c r="NYF15" s="9">
        <v>87</v>
      </c>
      <c r="NYG15" s="8" t="s">
        <v>89</v>
      </c>
      <c r="NYN15" s="9">
        <v>87</v>
      </c>
      <c r="NYO15" s="8" t="s">
        <v>89</v>
      </c>
      <c r="NYV15" s="9">
        <v>87</v>
      </c>
      <c r="NYW15" s="8" t="s">
        <v>89</v>
      </c>
      <c r="NZD15" s="9">
        <v>87</v>
      </c>
      <c r="NZE15" s="8" t="s">
        <v>89</v>
      </c>
      <c r="NZL15" s="9">
        <v>87</v>
      </c>
      <c r="NZM15" s="8" t="s">
        <v>89</v>
      </c>
      <c r="NZT15" s="9">
        <v>87</v>
      </c>
      <c r="NZU15" s="8" t="s">
        <v>89</v>
      </c>
      <c r="OAB15" s="9">
        <v>87</v>
      </c>
      <c r="OAC15" s="8" t="s">
        <v>89</v>
      </c>
      <c r="OAJ15" s="9">
        <v>87</v>
      </c>
      <c r="OAK15" s="8" t="s">
        <v>89</v>
      </c>
      <c r="OAR15" s="9">
        <v>87</v>
      </c>
      <c r="OAS15" s="8" t="s">
        <v>89</v>
      </c>
      <c r="OAZ15" s="9">
        <v>87</v>
      </c>
      <c r="OBA15" s="8" t="s">
        <v>89</v>
      </c>
      <c r="OBH15" s="9">
        <v>87</v>
      </c>
      <c r="OBI15" s="8" t="s">
        <v>89</v>
      </c>
      <c r="OBP15" s="9">
        <v>87</v>
      </c>
      <c r="OBQ15" s="8" t="s">
        <v>89</v>
      </c>
      <c r="OBX15" s="9">
        <v>87</v>
      </c>
      <c r="OBY15" s="8" t="s">
        <v>89</v>
      </c>
      <c r="OCF15" s="9">
        <v>87</v>
      </c>
      <c r="OCG15" s="8" t="s">
        <v>89</v>
      </c>
      <c r="OCN15" s="9">
        <v>87</v>
      </c>
      <c r="OCO15" s="8" t="s">
        <v>89</v>
      </c>
      <c r="OCV15" s="9">
        <v>87</v>
      </c>
      <c r="OCW15" s="8" t="s">
        <v>89</v>
      </c>
      <c r="ODD15" s="9">
        <v>87</v>
      </c>
      <c r="ODE15" s="8" t="s">
        <v>89</v>
      </c>
      <c r="ODL15" s="9">
        <v>87</v>
      </c>
      <c r="ODM15" s="8" t="s">
        <v>89</v>
      </c>
      <c r="ODT15" s="9">
        <v>87</v>
      </c>
      <c r="ODU15" s="8" t="s">
        <v>89</v>
      </c>
      <c r="OEB15" s="9">
        <v>87</v>
      </c>
      <c r="OEC15" s="8" t="s">
        <v>89</v>
      </c>
      <c r="OEJ15" s="9">
        <v>87</v>
      </c>
      <c r="OEK15" s="8" t="s">
        <v>89</v>
      </c>
      <c r="OER15" s="9">
        <v>87</v>
      </c>
      <c r="OES15" s="8" t="s">
        <v>89</v>
      </c>
      <c r="OEZ15" s="9">
        <v>87</v>
      </c>
      <c r="OFA15" s="8" t="s">
        <v>89</v>
      </c>
      <c r="OFH15" s="9">
        <v>87</v>
      </c>
      <c r="OFI15" s="8" t="s">
        <v>89</v>
      </c>
      <c r="OFP15" s="9">
        <v>87</v>
      </c>
      <c r="OFQ15" s="8" t="s">
        <v>89</v>
      </c>
      <c r="OFX15" s="9">
        <v>87</v>
      </c>
      <c r="OFY15" s="8" t="s">
        <v>89</v>
      </c>
      <c r="OGF15" s="9">
        <v>87</v>
      </c>
      <c r="OGG15" s="8" t="s">
        <v>89</v>
      </c>
      <c r="OGN15" s="9">
        <v>87</v>
      </c>
      <c r="OGO15" s="8" t="s">
        <v>89</v>
      </c>
      <c r="OGV15" s="9">
        <v>87</v>
      </c>
      <c r="OGW15" s="8" t="s">
        <v>89</v>
      </c>
      <c r="OHD15" s="9">
        <v>87</v>
      </c>
      <c r="OHE15" s="8" t="s">
        <v>89</v>
      </c>
      <c r="OHL15" s="9">
        <v>87</v>
      </c>
      <c r="OHM15" s="8" t="s">
        <v>89</v>
      </c>
      <c r="OHT15" s="9">
        <v>87</v>
      </c>
      <c r="OHU15" s="8" t="s">
        <v>89</v>
      </c>
      <c r="OIB15" s="9">
        <v>87</v>
      </c>
      <c r="OIC15" s="8" t="s">
        <v>89</v>
      </c>
      <c r="OIJ15" s="9">
        <v>87</v>
      </c>
      <c r="OIK15" s="8" t="s">
        <v>89</v>
      </c>
      <c r="OIR15" s="9">
        <v>87</v>
      </c>
      <c r="OIS15" s="8" t="s">
        <v>89</v>
      </c>
      <c r="OIZ15" s="9">
        <v>87</v>
      </c>
      <c r="OJA15" s="8" t="s">
        <v>89</v>
      </c>
      <c r="OJH15" s="9">
        <v>87</v>
      </c>
      <c r="OJI15" s="8" t="s">
        <v>89</v>
      </c>
      <c r="OJP15" s="9">
        <v>87</v>
      </c>
      <c r="OJQ15" s="8" t="s">
        <v>89</v>
      </c>
      <c r="OJX15" s="9">
        <v>87</v>
      </c>
      <c r="OJY15" s="8" t="s">
        <v>89</v>
      </c>
      <c r="OKF15" s="9">
        <v>87</v>
      </c>
      <c r="OKG15" s="8" t="s">
        <v>89</v>
      </c>
      <c r="OKN15" s="9">
        <v>87</v>
      </c>
      <c r="OKO15" s="8" t="s">
        <v>89</v>
      </c>
      <c r="OKV15" s="9">
        <v>87</v>
      </c>
      <c r="OKW15" s="8" t="s">
        <v>89</v>
      </c>
      <c r="OLD15" s="9">
        <v>87</v>
      </c>
      <c r="OLE15" s="8" t="s">
        <v>89</v>
      </c>
      <c r="OLL15" s="9">
        <v>87</v>
      </c>
      <c r="OLM15" s="8" t="s">
        <v>89</v>
      </c>
      <c r="OLT15" s="9">
        <v>87</v>
      </c>
      <c r="OLU15" s="8" t="s">
        <v>89</v>
      </c>
      <c r="OMB15" s="9">
        <v>87</v>
      </c>
      <c r="OMC15" s="8" t="s">
        <v>89</v>
      </c>
      <c r="OMJ15" s="9">
        <v>87</v>
      </c>
      <c r="OMK15" s="8" t="s">
        <v>89</v>
      </c>
      <c r="OMR15" s="9">
        <v>87</v>
      </c>
      <c r="OMS15" s="8" t="s">
        <v>89</v>
      </c>
      <c r="OMZ15" s="9">
        <v>87</v>
      </c>
      <c r="ONA15" s="8" t="s">
        <v>89</v>
      </c>
      <c r="ONH15" s="9">
        <v>87</v>
      </c>
      <c r="ONI15" s="8" t="s">
        <v>89</v>
      </c>
      <c r="ONP15" s="9">
        <v>87</v>
      </c>
      <c r="ONQ15" s="8" t="s">
        <v>89</v>
      </c>
      <c r="ONX15" s="9">
        <v>87</v>
      </c>
      <c r="ONY15" s="8" t="s">
        <v>89</v>
      </c>
      <c r="OOF15" s="9">
        <v>87</v>
      </c>
      <c r="OOG15" s="8" t="s">
        <v>89</v>
      </c>
      <c r="OON15" s="9">
        <v>87</v>
      </c>
      <c r="OOO15" s="8" t="s">
        <v>89</v>
      </c>
      <c r="OOV15" s="9">
        <v>87</v>
      </c>
      <c r="OOW15" s="8" t="s">
        <v>89</v>
      </c>
      <c r="OPD15" s="9">
        <v>87</v>
      </c>
      <c r="OPE15" s="8" t="s">
        <v>89</v>
      </c>
      <c r="OPL15" s="9">
        <v>87</v>
      </c>
      <c r="OPM15" s="8" t="s">
        <v>89</v>
      </c>
      <c r="OPT15" s="9">
        <v>87</v>
      </c>
      <c r="OPU15" s="8" t="s">
        <v>89</v>
      </c>
      <c r="OQB15" s="9">
        <v>87</v>
      </c>
      <c r="OQC15" s="8" t="s">
        <v>89</v>
      </c>
      <c r="OQJ15" s="9">
        <v>87</v>
      </c>
      <c r="OQK15" s="8" t="s">
        <v>89</v>
      </c>
      <c r="OQR15" s="9">
        <v>87</v>
      </c>
      <c r="OQS15" s="8" t="s">
        <v>89</v>
      </c>
      <c r="OQZ15" s="9">
        <v>87</v>
      </c>
      <c r="ORA15" s="8" t="s">
        <v>89</v>
      </c>
      <c r="ORH15" s="9">
        <v>87</v>
      </c>
      <c r="ORI15" s="8" t="s">
        <v>89</v>
      </c>
      <c r="ORP15" s="9">
        <v>87</v>
      </c>
      <c r="ORQ15" s="8" t="s">
        <v>89</v>
      </c>
      <c r="ORX15" s="9">
        <v>87</v>
      </c>
      <c r="ORY15" s="8" t="s">
        <v>89</v>
      </c>
      <c r="OSF15" s="9">
        <v>87</v>
      </c>
      <c r="OSG15" s="8" t="s">
        <v>89</v>
      </c>
      <c r="OSN15" s="9">
        <v>87</v>
      </c>
      <c r="OSO15" s="8" t="s">
        <v>89</v>
      </c>
      <c r="OSV15" s="9">
        <v>87</v>
      </c>
      <c r="OSW15" s="8" t="s">
        <v>89</v>
      </c>
      <c r="OTD15" s="9">
        <v>87</v>
      </c>
      <c r="OTE15" s="8" t="s">
        <v>89</v>
      </c>
      <c r="OTL15" s="9">
        <v>87</v>
      </c>
      <c r="OTM15" s="8" t="s">
        <v>89</v>
      </c>
      <c r="OTT15" s="9">
        <v>87</v>
      </c>
      <c r="OTU15" s="8" t="s">
        <v>89</v>
      </c>
      <c r="OUB15" s="9">
        <v>87</v>
      </c>
      <c r="OUC15" s="8" t="s">
        <v>89</v>
      </c>
      <c r="OUJ15" s="9">
        <v>87</v>
      </c>
      <c r="OUK15" s="8" t="s">
        <v>89</v>
      </c>
      <c r="OUR15" s="9">
        <v>87</v>
      </c>
      <c r="OUS15" s="8" t="s">
        <v>89</v>
      </c>
      <c r="OUZ15" s="9">
        <v>87</v>
      </c>
      <c r="OVA15" s="8" t="s">
        <v>89</v>
      </c>
      <c r="OVH15" s="9">
        <v>87</v>
      </c>
      <c r="OVI15" s="8" t="s">
        <v>89</v>
      </c>
      <c r="OVP15" s="9">
        <v>87</v>
      </c>
      <c r="OVQ15" s="8" t="s">
        <v>89</v>
      </c>
      <c r="OVX15" s="9">
        <v>87</v>
      </c>
      <c r="OVY15" s="8" t="s">
        <v>89</v>
      </c>
      <c r="OWF15" s="9">
        <v>87</v>
      </c>
      <c r="OWG15" s="8" t="s">
        <v>89</v>
      </c>
      <c r="OWN15" s="9">
        <v>87</v>
      </c>
      <c r="OWO15" s="8" t="s">
        <v>89</v>
      </c>
      <c r="OWV15" s="9">
        <v>87</v>
      </c>
      <c r="OWW15" s="8" t="s">
        <v>89</v>
      </c>
      <c r="OXD15" s="9">
        <v>87</v>
      </c>
      <c r="OXE15" s="8" t="s">
        <v>89</v>
      </c>
      <c r="OXL15" s="9">
        <v>87</v>
      </c>
      <c r="OXM15" s="8" t="s">
        <v>89</v>
      </c>
      <c r="OXT15" s="9">
        <v>87</v>
      </c>
      <c r="OXU15" s="8" t="s">
        <v>89</v>
      </c>
      <c r="OYB15" s="9">
        <v>87</v>
      </c>
      <c r="OYC15" s="8" t="s">
        <v>89</v>
      </c>
      <c r="OYJ15" s="9">
        <v>87</v>
      </c>
      <c r="OYK15" s="8" t="s">
        <v>89</v>
      </c>
      <c r="OYR15" s="9">
        <v>87</v>
      </c>
      <c r="OYS15" s="8" t="s">
        <v>89</v>
      </c>
      <c r="OYZ15" s="9">
        <v>87</v>
      </c>
      <c r="OZA15" s="8" t="s">
        <v>89</v>
      </c>
      <c r="OZH15" s="9">
        <v>87</v>
      </c>
      <c r="OZI15" s="8" t="s">
        <v>89</v>
      </c>
      <c r="OZP15" s="9">
        <v>87</v>
      </c>
      <c r="OZQ15" s="8" t="s">
        <v>89</v>
      </c>
      <c r="OZX15" s="9">
        <v>87</v>
      </c>
      <c r="OZY15" s="8" t="s">
        <v>89</v>
      </c>
      <c r="PAF15" s="9">
        <v>87</v>
      </c>
      <c r="PAG15" s="8" t="s">
        <v>89</v>
      </c>
      <c r="PAN15" s="9">
        <v>87</v>
      </c>
      <c r="PAO15" s="8" t="s">
        <v>89</v>
      </c>
      <c r="PAV15" s="9">
        <v>87</v>
      </c>
      <c r="PAW15" s="8" t="s">
        <v>89</v>
      </c>
      <c r="PBD15" s="9">
        <v>87</v>
      </c>
      <c r="PBE15" s="8" t="s">
        <v>89</v>
      </c>
      <c r="PBL15" s="9">
        <v>87</v>
      </c>
      <c r="PBM15" s="8" t="s">
        <v>89</v>
      </c>
      <c r="PBT15" s="9">
        <v>87</v>
      </c>
      <c r="PBU15" s="8" t="s">
        <v>89</v>
      </c>
      <c r="PCB15" s="9">
        <v>87</v>
      </c>
      <c r="PCC15" s="8" t="s">
        <v>89</v>
      </c>
      <c r="PCJ15" s="9">
        <v>87</v>
      </c>
      <c r="PCK15" s="8" t="s">
        <v>89</v>
      </c>
      <c r="PCR15" s="9">
        <v>87</v>
      </c>
      <c r="PCS15" s="8" t="s">
        <v>89</v>
      </c>
      <c r="PCZ15" s="9">
        <v>87</v>
      </c>
      <c r="PDA15" s="8" t="s">
        <v>89</v>
      </c>
      <c r="PDH15" s="9">
        <v>87</v>
      </c>
      <c r="PDI15" s="8" t="s">
        <v>89</v>
      </c>
      <c r="PDP15" s="9">
        <v>87</v>
      </c>
      <c r="PDQ15" s="8" t="s">
        <v>89</v>
      </c>
      <c r="PDX15" s="9">
        <v>87</v>
      </c>
      <c r="PDY15" s="8" t="s">
        <v>89</v>
      </c>
      <c r="PEF15" s="9">
        <v>87</v>
      </c>
      <c r="PEG15" s="8" t="s">
        <v>89</v>
      </c>
      <c r="PEN15" s="9">
        <v>87</v>
      </c>
      <c r="PEO15" s="8" t="s">
        <v>89</v>
      </c>
      <c r="PEV15" s="9">
        <v>87</v>
      </c>
      <c r="PEW15" s="8" t="s">
        <v>89</v>
      </c>
      <c r="PFD15" s="9">
        <v>87</v>
      </c>
      <c r="PFE15" s="8" t="s">
        <v>89</v>
      </c>
      <c r="PFL15" s="9">
        <v>87</v>
      </c>
      <c r="PFM15" s="8" t="s">
        <v>89</v>
      </c>
      <c r="PFT15" s="9">
        <v>87</v>
      </c>
      <c r="PFU15" s="8" t="s">
        <v>89</v>
      </c>
      <c r="PGB15" s="9">
        <v>87</v>
      </c>
      <c r="PGC15" s="8" t="s">
        <v>89</v>
      </c>
      <c r="PGJ15" s="9">
        <v>87</v>
      </c>
      <c r="PGK15" s="8" t="s">
        <v>89</v>
      </c>
      <c r="PGR15" s="9">
        <v>87</v>
      </c>
      <c r="PGS15" s="8" t="s">
        <v>89</v>
      </c>
      <c r="PGZ15" s="9">
        <v>87</v>
      </c>
      <c r="PHA15" s="8" t="s">
        <v>89</v>
      </c>
      <c r="PHH15" s="9">
        <v>87</v>
      </c>
      <c r="PHI15" s="8" t="s">
        <v>89</v>
      </c>
      <c r="PHP15" s="9">
        <v>87</v>
      </c>
      <c r="PHQ15" s="8" t="s">
        <v>89</v>
      </c>
      <c r="PHX15" s="9">
        <v>87</v>
      </c>
      <c r="PHY15" s="8" t="s">
        <v>89</v>
      </c>
      <c r="PIF15" s="9">
        <v>87</v>
      </c>
      <c r="PIG15" s="8" t="s">
        <v>89</v>
      </c>
      <c r="PIN15" s="9">
        <v>87</v>
      </c>
      <c r="PIO15" s="8" t="s">
        <v>89</v>
      </c>
      <c r="PIV15" s="9">
        <v>87</v>
      </c>
      <c r="PIW15" s="8" t="s">
        <v>89</v>
      </c>
      <c r="PJD15" s="9">
        <v>87</v>
      </c>
      <c r="PJE15" s="8" t="s">
        <v>89</v>
      </c>
      <c r="PJL15" s="9">
        <v>87</v>
      </c>
      <c r="PJM15" s="8" t="s">
        <v>89</v>
      </c>
      <c r="PJT15" s="9">
        <v>87</v>
      </c>
      <c r="PJU15" s="8" t="s">
        <v>89</v>
      </c>
      <c r="PKB15" s="9">
        <v>87</v>
      </c>
      <c r="PKC15" s="8" t="s">
        <v>89</v>
      </c>
      <c r="PKJ15" s="9">
        <v>87</v>
      </c>
      <c r="PKK15" s="8" t="s">
        <v>89</v>
      </c>
      <c r="PKR15" s="9">
        <v>87</v>
      </c>
      <c r="PKS15" s="8" t="s">
        <v>89</v>
      </c>
      <c r="PKZ15" s="9">
        <v>87</v>
      </c>
      <c r="PLA15" s="8" t="s">
        <v>89</v>
      </c>
      <c r="PLH15" s="9">
        <v>87</v>
      </c>
      <c r="PLI15" s="8" t="s">
        <v>89</v>
      </c>
      <c r="PLP15" s="9">
        <v>87</v>
      </c>
      <c r="PLQ15" s="8" t="s">
        <v>89</v>
      </c>
      <c r="PLX15" s="9">
        <v>87</v>
      </c>
      <c r="PLY15" s="8" t="s">
        <v>89</v>
      </c>
      <c r="PMF15" s="9">
        <v>87</v>
      </c>
      <c r="PMG15" s="8" t="s">
        <v>89</v>
      </c>
      <c r="PMN15" s="9">
        <v>87</v>
      </c>
      <c r="PMO15" s="8" t="s">
        <v>89</v>
      </c>
      <c r="PMV15" s="9">
        <v>87</v>
      </c>
      <c r="PMW15" s="8" t="s">
        <v>89</v>
      </c>
      <c r="PND15" s="9">
        <v>87</v>
      </c>
      <c r="PNE15" s="8" t="s">
        <v>89</v>
      </c>
      <c r="PNL15" s="9">
        <v>87</v>
      </c>
      <c r="PNM15" s="8" t="s">
        <v>89</v>
      </c>
      <c r="PNT15" s="9">
        <v>87</v>
      </c>
      <c r="PNU15" s="8" t="s">
        <v>89</v>
      </c>
      <c r="POB15" s="9">
        <v>87</v>
      </c>
      <c r="POC15" s="8" t="s">
        <v>89</v>
      </c>
      <c r="POJ15" s="9">
        <v>87</v>
      </c>
      <c r="POK15" s="8" t="s">
        <v>89</v>
      </c>
      <c r="POR15" s="9">
        <v>87</v>
      </c>
      <c r="POS15" s="8" t="s">
        <v>89</v>
      </c>
      <c r="POZ15" s="9">
        <v>87</v>
      </c>
      <c r="PPA15" s="8" t="s">
        <v>89</v>
      </c>
      <c r="PPH15" s="9">
        <v>87</v>
      </c>
      <c r="PPI15" s="8" t="s">
        <v>89</v>
      </c>
      <c r="PPP15" s="9">
        <v>87</v>
      </c>
      <c r="PPQ15" s="8" t="s">
        <v>89</v>
      </c>
      <c r="PPX15" s="9">
        <v>87</v>
      </c>
      <c r="PPY15" s="8" t="s">
        <v>89</v>
      </c>
      <c r="PQF15" s="9">
        <v>87</v>
      </c>
      <c r="PQG15" s="8" t="s">
        <v>89</v>
      </c>
      <c r="PQN15" s="9">
        <v>87</v>
      </c>
      <c r="PQO15" s="8" t="s">
        <v>89</v>
      </c>
      <c r="PQV15" s="9">
        <v>87</v>
      </c>
      <c r="PQW15" s="8" t="s">
        <v>89</v>
      </c>
      <c r="PRD15" s="9">
        <v>87</v>
      </c>
      <c r="PRE15" s="8" t="s">
        <v>89</v>
      </c>
      <c r="PRL15" s="9">
        <v>87</v>
      </c>
      <c r="PRM15" s="8" t="s">
        <v>89</v>
      </c>
      <c r="PRT15" s="9">
        <v>87</v>
      </c>
      <c r="PRU15" s="8" t="s">
        <v>89</v>
      </c>
      <c r="PSB15" s="9">
        <v>87</v>
      </c>
      <c r="PSC15" s="8" t="s">
        <v>89</v>
      </c>
      <c r="PSJ15" s="9">
        <v>87</v>
      </c>
      <c r="PSK15" s="8" t="s">
        <v>89</v>
      </c>
      <c r="PSR15" s="9">
        <v>87</v>
      </c>
      <c r="PSS15" s="8" t="s">
        <v>89</v>
      </c>
      <c r="PSZ15" s="9">
        <v>87</v>
      </c>
      <c r="PTA15" s="8" t="s">
        <v>89</v>
      </c>
      <c r="PTH15" s="9">
        <v>87</v>
      </c>
      <c r="PTI15" s="8" t="s">
        <v>89</v>
      </c>
      <c r="PTP15" s="9">
        <v>87</v>
      </c>
      <c r="PTQ15" s="8" t="s">
        <v>89</v>
      </c>
      <c r="PTX15" s="9">
        <v>87</v>
      </c>
      <c r="PTY15" s="8" t="s">
        <v>89</v>
      </c>
      <c r="PUF15" s="9">
        <v>87</v>
      </c>
      <c r="PUG15" s="8" t="s">
        <v>89</v>
      </c>
      <c r="PUN15" s="9">
        <v>87</v>
      </c>
      <c r="PUO15" s="8" t="s">
        <v>89</v>
      </c>
      <c r="PUV15" s="9">
        <v>87</v>
      </c>
      <c r="PUW15" s="8" t="s">
        <v>89</v>
      </c>
      <c r="PVD15" s="9">
        <v>87</v>
      </c>
      <c r="PVE15" s="8" t="s">
        <v>89</v>
      </c>
      <c r="PVL15" s="9">
        <v>87</v>
      </c>
      <c r="PVM15" s="8" t="s">
        <v>89</v>
      </c>
      <c r="PVT15" s="9">
        <v>87</v>
      </c>
      <c r="PVU15" s="8" t="s">
        <v>89</v>
      </c>
      <c r="PWB15" s="9">
        <v>87</v>
      </c>
      <c r="PWC15" s="8" t="s">
        <v>89</v>
      </c>
      <c r="PWJ15" s="9">
        <v>87</v>
      </c>
      <c r="PWK15" s="8" t="s">
        <v>89</v>
      </c>
      <c r="PWR15" s="9">
        <v>87</v>
      </c>
      <c r="PWS15" s="8" t="s">
        <v>89</v>
      </c>
      <c r="PWZ15" s="9">
        <v>87</v>
      </c>
      <c r="PXA15" s="8" t="s">
        <v>89</v>
      </c>
      <c r="PXH15" s="9">
        <v>87</v>
      </c>
      <c r="PXI15" s="8" t="s">
        <v>89</v>
      </c>
      <c r="PXP15" s="9">
        <v>87</v>
      </c>
      <c r="PXQ15" s="8" t="s">
        <v>89</v>
      </c>
      <c r="PXX15" s="9">
        <v>87</v>
      </c>
      <c r="PXY15" s="8" t="s">
        <v>89</v>
      </c>
      <c r="PYF15" s="9">
        <v>87</v>
      </c>
      <c r="PYG15" s="8" t="s">
        <v>89</v>
      </c>
      <c r="PYN15" s="9">
        <v>87</v>
      </c>
      <c r="PYO15" s="8" t="s">
        <v>89</v>
      </c>
      <c r="PYV15" s="9">
        <v>87</v>
      </c>
      <c r="PYW15" s="8" t="s">
        <v>89</v>
      </c>
      <c r="PZD15" s="9">
        <v>87</v>
      </c>
      <c r="PZE15" s="8" t="s">
        <v>89</v>
      </c>
      <c r="PZL15" s="9">
        <v>87</v>
      </c>
      <c r="PZM15" s="8" t="s">
        <v>89</v>
      </c>
      <c r="PZT15" s="9">
        <v>87</v>
      </c>
      <c r="PZU15" s="8" t="s">
        <v>89</v>
      </c>
      <c r="QAB15" s="9">
        <v>87</v>
      </c>
      <c r="QAC15" s="8" t="s">
        <v>89</v>
      </c>
      <c r="QAJ15" s="9">
        <v>87</v>
      </c>
      <c r="QAK15" s="8" t="s">
        <v>89</v>
      </c>
      <c r="QAR15" s="9">
        <v>87</v>
      </c>
      <c r="QAS15" s="8" t="s">
        <v>89</v>
      </c>
      <c r="QAZ15" s="9">
        <v>87</v>
      </c>
      <c r="QBA15" s="8" t="s">
        <v>89</v>
      </c>
      <c r="QBH15" s="9">
        <v>87</v>
      </c>
      <c r="QBI15" s="8" t="s">
        <v>89</v>
      </c>
      <c r="QBP15" s="9">
        <v>87</v>
      </c>
      <c r="QBQ15" s="8" t="s">
        <v>89</v>
      </c>
      <c r="QBX15" s="9">
        <v>87</v>
      </c>
      <c r="QBY15" s="8" t="s">
        <v>89</v>
      </c>
      <c r="QCF15" s="9">
        <v>87</v>
      </c>
      <c r="QCG15" s="8" t="s">
        <v>89</v>
      </c>
      <c r="QCN15" s="9">
        <v>87</v>
      </c>
      <c r="QCO15" s="8" t="s">
        <v>89</v>
      </c>
      <c r="QCV15" s="9">
        <v>87</v>
      </c>
      <c r="QCW15" s="8" t="s">
        <v>89</v>
      </c>
      <c r="QDD15" s="9">
        <v>87</v>
      </c>
      <c r="QDE15" s="8" t="s">
        <v>89</v>
      </c>
      <c r="QDL15" s="9">
        <v>87</v>
      </c>
      <c r="QDM15" s="8" t="s">
        <v>89</v>
      </c>
      <c r="QDT15" s="9">
        <v>87</v>
      </c>
      <c r="QDU15" s="8" t="s">
        <v>89</v>
      </c>
      <c r="QEB15" s="9">
        <v>87</v>
      </c>
      <c r="QEC15" s="8" t="s">
        <v>89</v>
      </c>
      <c r="QEJ15" s="9">
        <v>87</v>
      </c>
      <c r="QEK15" s="8" t="s">
        <v>89</v>
      </c>
      <c r="QER15" s="9">
        <v>87</v>
      </c>
      <c r="QES15" s="8" t="s">
        <v>89</v>
      </c>
      <c r="QEZ15" s="9">
        <v>87</v>
      </c>
      <c r="QFA15" s="8" t="s">
        <v>89</v>
      </c>
      <c r="QFH15" s="9">
        <v>87</v>
      </c>
      <c r="QFI15" s="8" t="s">
        <v>89</v>
      </c>
      <c r="QFP15" s="9">
        <v>87</v>
      </c>
      <c r="QFQ15" s="8" t="s">
        <v>89</v>
      </c>
      <c r="QFX15" s="9">
        <v>87</v>
      </c>
      <c r="QFY15" s="8" t="s">
        <v>89</v>
      </c>
      <c r="QGF15" s="9">
        <v>87</v>
      </c>
      <c r="QGG15" s="8" t="s">
        <v>89</v>
      </c>
      <c r="QGN15" s="9">
        <v>87</v>
      </c>
      <c r="QGO15" s="8" t="s">
        <v>89</v>
      </c>
      <c r="QGV15" s="9">
        <v>87</v>
      </c>
      <c r="QGW15" s="8" t="s">
        <v>89</v>
      </c>
      <c r="QHD15" s="9">
        <v>87</v>
      </c>
      <c r="QHE15" s="8" t="s">
        <v>89</v>
      </c>
      <c r="QHL15" s="9">
        <v>87</v>
      </c>
      <c r="QHM15" s="8" t="s">
        <v>89</v>
      </c>
      <c r="QHT15" s="9">
        <v>87</v>
      </c>
      <c r="QHU15" s="8" t="s">
        <v>89</v>
      </c>
      <c r="QIB15" s="9">
        <v>87</v>
      </c>
      <c r="QIC15" s="8" t="s">
        <v>89</v>
      </c>
      <c r="QIJ15" s="9">
        <v>87</v>
      </c>
      <c r="QIK15" s="8" t="s">
        <v>89</v>
      </c>
      <c r="QIR15" s="9">
        <v>87</v>
      </c>
      <c r="QIS15" s="8" t="s">
        <v>89</v>
      </c>
      <c r="QIZ15" s="9">
        <v>87</v>
      </c>
      <c r="QJA15" s="8" t="s">
        <v>89</v>
      </c>
      <c r="QJH15" s="9">
        <v>87</v>
      </c>
      <c r="QJI15" s="8" t="s">
        <v>89</v>
      </c>
      <c r="QJP15" s="9">
        <v>87</v>
      </c>
      <c r="QJQ15" s="8" t="s">
        <v>89</v>
      </c>
      <c r="QJX15" s="9">
        <v>87</v>
      </c>
      <c r="QJY15" s="8" t="s">
        <v>89</v>
      </c>
      <c r="QKF15" s="9">
        <v>87</v>
      </c>
      <c r="QKG15" s="8" t="s">
        <v>89</v>
      </c>
      <c r="QKN15" s="9">
        <v>87</v>
      </c>
      <c r="QKO15" s="8" t="s">
        <v>89</v>
      </c>
      <c r="QKV15" s="9">
        <v>87</v>
      </c>
      <c r="QKW15" s="8" t="s">
        <v>89</v>
      </c>
      <c r="QLD15" s="9">
        <v>87</v>
      </c>
      <c r="QLE15" s="8" t="s">
        <v>89</v>
      </c>
      <c r="QLL15" s="9">
        <v>87</v>
      </c>
      <c r="QLM15" s="8" t="s">
        <v>89</v>
      </c>
      <c r="QLT15" s="9">
        <v>87</v>
      </c>
      <c r="QLU15" s="8" t="s">
        <v>89</v>
      </c>
      <c r="QMB15" s="9">
        <v>87</v>
      </c>
      <c r="QMC15" s="8" t="s">
        <v>89</v>
      </c>
      <c r="QMJ15" s="9">
        <v>87</v>
      </c>
      <c r="QMK15" s="8" t="s">
        <v>89</v>
      </c>
      <c r="QMR15" s="9">
        <v>87</v>
      </c>
      <c r="QMS15" s="8" t="s">
        <v>89</v>
      </c>
      <c r="QMZ15" s="9">
        <v>87</v>
      </c>
      <c r="QNA15" s="8" t="s">
        <v>89</v>
      </c>
      <c r="QNH15" s="9">
        <v>87</v>
      </c>
      <c r="QNI15" s="8" t="s">
        <v>89</v>
      </c>
      <c r="QNP15" s="9">
        <v>87</v>
      </c>
      <c r="QNQ15" s="8" t="s">
        <v>89</v>
      </c>
      <c r="QNX15" s="9">
        <v>87</v>
      </c>
      <c r="QNY15" s="8" t="s">
        <v>89</v>
      </c>
      <c r="QOF15" s="9">
        <v>87</v>
      </c>
      <c r="QOG15" s="8" t="s">
        <v>89</v>
      </c>
      <c r="QON15" s="9">
        <v>87</v>
      </c>
      <c r="QOO15" s="8" t="s">
        <v>89</v>
      </c>
      <c r="QOV15" s="9">
        <v>87</v>
      </c>
      <c r="QOW15" s="8" t="s">
        <v>89</v>
      </c>
      <c r="QPD15" s="9">
        <v>87</v>
      </c>
      <c r="QPE15" s="8" t="s">
        <v>89</v>
      </c>
      <c r="QPL15" s="9">
        <v>87</v>
      </c>
      <c r="QPM15" s="8" t="s">
        <v>89</v>
      </c>
      <c r="QPT15" s="9">
        <v>87</v>
      </c>
      <c r="QPU15" s="8" t="s">
        <v>89</v>
      </c>
      <c r="QQB15" s="9">
        <v>87</v>
      </c>
      <c r="QQC15" s="8" t="s">
        <v>89</v>
      </c>
      <c r="QQJ15" s="9">
        <v>87</v>
      </c>
      <c r="QQK15" s="8" t="s">
        <v>89</v>
      </c>
      <c r="QQR15" s="9">
        <v>87</v>
      </c>
      <c r="QQS15" s="8" t="s">
        <v>89</v>
      </c>
      <c r="QQZ15" s="9">
        <v>87</v>
      </c>
      <c r="QRA15" s="8" t="s">
        <v>89</v>
      </c>
      <c r="QRH15" s="9">
        <v>87</v>
      </c>
      <c r="QRI15" s="8" t="s">
        <v>89</v>
      </c>
      <c r="QRP15" s="9">
        <v>87</v>
      </c>
      <c r="QRQ15" s="8" t="s">
        <v>89</v>
      </c>
      <c r="QRX15" s="9">
        <v>87</v>
      </c>
      <c r="QRY15" s="8" t="s">
        <v>89</v>
      </c>
      <c r="QSF15" s="9">
        <v>87</v>
      </c>
      <c r="QSG15" s="8" t="s">
        <v>89</v>
      </c>
      <c r="QSN15" s="9">
        <v>87</v>
      </c>
      <c r="QSO15" s="8" t="s">
        <v>89</v>
      </c>
      <c r="QSV15" s="9">
        <v>87</v>
      </c>
      <c r="QSW15" s="8" t="s">
        <v>89</v>
      </c>
      <c r="QTD15" s="9">
        <v>87</v>
      </c>
      <c r="QTE15" s="8" t="s">
        <v>89</v>
      </c>
      <c r="QTL15" s="9">
        <v>87</v>
      </c>
      <c r="QTM15" s="8" t="s">
        <v>89</v>
      </c>
      <c r="QTT15" s="9">
        <v>87</v>
      </c>
      <c r="QTU15" s="8" t="s">
        <v>89</v>
      </c>
      <c r="QUB15" s="9">
        <v>87</v>
      </c>
      <c r="QUC15" s="8" t="s">
        <v>89</v>
      </c>
      <c r="QUJ15" s="9">
        <v>87</v>
      </c>
      <c r="QUK15" s="8" t="s">
        <v>89</v>
      </c>
      <c r="QUR15" s="9">
        <v>87</v>
      </c>
      <c r="QUS15" s="8" t="s">
        <v>89</v>
      </c>
      <c r="QUZ15" s="9">
        <v>87</v>
      </c>
      <c r="QVA15" s="8" t="s">
        <v>89</v>
      </c>
      <c r="QVH15" s="9">
        <v>87</v>
      </c>
      <c r="QVI15" s="8" t="s">
        <v>89</v>
      </c>
      <c r="QVP15" s="9">
        <v>87</v>
      </c>
      <c r="QVQ15" s="8" t="s">
        <v>89</v>
      </c>
      <c r="QVX15" s="9">
        <v>87</v>
      </c>
      <c r="QVY15" s="8" t="s">
        <v>89</v>
      </c>
      <c r="QWF15" s="9">
        <v>87</v>
      </c>
      <c r="QWG15" s="8" t="s">
        <v>89</v>
      </c>
      <c r="QWN15" s="9">
        <v>87</v>
      </c>
      <c r="QWO15" s="8" t="s">
        <v>89</v>
      </c>
      <c r="QWV15" s="9">
        <v>87</v>
      </c>
      <c r="QWW15" s="8" t="s">
        <v>89</v>
      </c>
      <c r="QXD15" s="9">
        <v>87</v>
      </c>
      <c r="QXE15" s="8" t="s">
        <v>89</v>
      </c>
      <c r="QXL15" s="9">
        <v>87</v>
      </c>
      <c r="QXM15" s="8" t="s">
        <v>89</v>
      </c>
      <c r="QXT15" s="9">
        <v>87</v>
      </c>
      <c r="QXU15" s="8" t="s">
        <v>89</v>
      </c>
      <c r="QYB15" s="9">
        <v>87</v>
      </c>
      <c r="QYC15" s="8" t="s">
        <v>89</v>
      </c>
      <c r="QYJ15" s="9">
        <v>87</v>
      </c>
      <c r="QYK15" s="8" t="s">
        <v>89</v>
      </c>
      <c r="QYR15" s="9">
        <v>87</v>
      </c>
      <c r="QYS15" s="8" t="s">
        <v>89</v>
      </c>
      <c r="QYZ15" s="9">
        <v>87</v>
      </c>
      <c r="QZA15" s="8" t="s">
        <v>89</v>
      </c>
      <c r="QZH15" s="9">
        <v>87</v>
      </c>
      <c r="QZI15" s="8" t="s">
        <v>89</v>
      </c>
      <c r="QZP15" s="9">
        <v>87</v>
      </c>
      <c r="QZQ15" s="8" t="s">
        <v>89</v>
      </c>
      <c r="QZX15" s="9">
        <v>87</v>
      </c>
      <c r="QZY15" s="8" t="s">
        <v>89</v>
      </c>
      <c r="RAF15" s="9">
        <v>87</v>
      </c>
      <c r="RAG15" s="8" t="s">
        <v>89</v>
      </c>
      <c r="RAN15" s="9">
        <v>87</v>
      </c>
      <c r="RAO15" s="8" t="s">
        <v>89</v>
      </c>
      <c r="RAV15" s="9">
        <v>87</v>
      </c>
      <c r="RAW15" s="8" t="s">
        <v>89</v>
      </c>
      <c r="RBD15" s="9">
        <v>87</v>
      </c>
      <c r="RBE15" s="8" t="s">
        <v>89</v>
      </c>
      <c r="RBL15" s="9">
        <v>87</v>
      </c>
      <c r="RBM15" s="8" t="s">
        <v>89</v>
      </c>
      <c r="RBT15" s="9">
        <v>87</v>
      </c>
      <c r="RBU15" s="8" t="s">
        <v>89</v>
      </c>
      <c r="RCB15" s="9">
        <v>87</v>
      </c>
      <c r="RCC15" s="8" t="s">
        <v>89</v>
      </c>
      <c r="RCJ15" s="9">
        <v>87</v>
      </c>
      <c r="RCK15" s="8" t="s">
        <v>89</v>
      </c>
      <c r="RCR15" s="9">
        <v>87</v>
      </c>
      <c r="RCS15" s="8" t="s">
        <v>89</v>
      </c>
      <c r="RCZ15" s="9">
        <v>87</v>
      </c>
      <c r="RDA15" s="8" t="s">
        <v>89</v>
      </c>
      <c r="RDH15" s="9">
        <v>87</v>
      </c>
      <c r="RDI15" s="8" t="s">
        <v>89</v>
      </c>
      <c r="RDP15" s="9">
        <v>87</v>
      </c>
      <c r="RDQ15" s="8" t="s">
        <v>89</v>
      </c>
      <c r="RDX15" s="9">
        <v>87</v>
      </c>
      <c r="RDY15" s="8" t="s">
        <v>89</v>
      </c>
      <c r="REF15" s="9">
        <v>87</v>
      </c>
      <c r="REG15" s="8" t="s">
        <v>89</v>
      </c>
      <c r="REN15" s="9">
        <v>87</v>
      </c>
      <c r="REO15" s="8" t="s">
        <v>89</v>
      </c>
      <c r="REV15" s="9">
        <v>87</v>
      </c>
      <c r="REW15" s="8" t="s">
        <v>89</v>
      </c>
      <c r="RFD15" s="9">
        <v>87</v>
      </c>
      <c r="RFE15" s="8" t="s">
        <v>89</v>
      </c>
      <c r="RFL15" s="9">
        <v>87</v>
      </c>
      <c r="RFM15" s="8" t="s">
        <v>89</v>
      </c>
      <c r="RFT15" s="9">
        <v>87</v>
      </c>
      <c r="RFU15" s="8" t="s">
        <v>89</v>
      </c>
      <c r="RGB15" s="9">
        <v>87</v>
      </c>
      <c r="RGC15" s="8" t="s">
        <v>89</v>
      </c>
      <c r="RGJ15" s="9">
        <v>87</v>
      </c>
      <c r="RGK15" s="8" t="s">
        <v>89</v>
      </c>
      <c r="RGR15" s="9">
        <v>87</v>
      </c>
      <c r="RGS15" s="8" t="s">
        <v>89</v>
      </c>
      <c r="RGZ15" s="9">
        <v>87</v>
      </c>
      <c r="RHA15" s="8" t="s">
        <v>89</v>
      </c>
      <c r="RHH15" s="9">
        <v>87</v>
      </c>
      <c r="RHI15" s="8" t="s">
        <v>89</v>
      </c>
      <c r="RHP15" s="9">
        <v>87</v>
      </c>
      <c r="RHQ15" s="8" t="s">
        <v>89</v>
      </c>
      <c r="RHX15" s="9">
        <v>87</v>
      </c>
      <c r="RHY15" s="8" t="s">
        <v>89</v>
      </c>
      <c r="RIF15" s="9">
        <v>87</v>
      </c>
      <c r="RIG15" s="8" t="s">
        <v>89</v>
      </c>
      <c r="RIN15" s="9">
        <v>87</v>
      </c>
      <c r="RIO15" s="8" t="s">
        <v>89</v>
      </c>
      <c r="RIV15" s="9">
        <v>87</v>
      </c>
      <c r="RIW15" s="8" t="s">
        <v>89</v>
      </c>
      <c r="RJD15" s="9">
        <v>87</v>
      </c>
      <c r="RJE15" s="8" t="s">
        <v>89</v>
      </c>
      <c r="RJL15" s="9">
        <v>87</v>
      </c>
      <c r="RJM15" s="8" t="s">
        <v>89</v>
      </c>
      <c r="RJT15" s="9">
        <v>87</v>
      </c>
      <c r="RJU15" s="8" t="s">
        <v>89</v>
      </c>
      <c r="RKB15" s="9">
        <v>87</v>
      </c>
      <c r="RKC15" s="8" t="s">
        <v>89</v>
      </c>
      <c r="RKJ15" s="9">
        <v>87</v>
      </c>
      <c r="RKK15" s="8" t="s">
        <v>89</v>
      </c>
      <c r="RKR15" s="9">
        <v>87</v>
      </c>
      <c r="RKS15" s="8" t="s">
        <v>89</v>
      </c>
      <c r="RKZ15" s="9">
        <v>87</v>
      </c>
      <c r="RLA15" s="8" t="s">
        <v>89</v>
      </c>
      <c r="RLH15" s="9">
        <v>87</v>
      </c>
      <c r="RLI15" s="8" t="s">
        <v>89</v>
      </c>
      <c r="RLP15" s="9">
        <v>87</v>
      </c>
      <c r="RLQ15" s="8" t="s">
        <v>89</v>
      </c>
      <c r="RLX15" s="9">
        <v>87</v>
      </c>
      <c r="RLY15" s="8" t="s">
        <v>89</v>
      </c>
      <c r="RMF15" s="9">
        <v>87</v>
      </c>
      <c r="RMG15" s="8" t="s">
        <v>89</v>
      </c>
      <c r="RMN15" s="9">
        <v>87</v>
      </c>
      <c r="RMO15" s="8" t="s">
        <v>89</v>
      </c>
      <c r="RMV15" s="9">
        <v>87</v>
      </c>
      <c r="RMW15" s="8" t="s">
        <v>89</v>
      </c>
      <c r="RND15" s="9">
        <v>87</v>
      </c>
      <c r="RNE15" s="8" t="s">
        <v>89</v>
      </c>
      <c r="RNL15" s="9">
        <v>87</v>
      </c>
      <c r="RNM15" s="8" t="s">
        <v>89</v>
      </c>
      <c r="RNT15" s="9">
        <v>87</v>
      </c>
      <c r="RNU15" s="8" t="s">
        <v>89</v>
      </c>
      <c r="ROB15" s="9">
        <v>87</v>
      </c>
      <c r="ROC15" s="8" t="s">
        <v>89</v>
      </c>
      <c r="ROJ15" s="9">
        <v>87</v>
      </c>
      <c r="ROK15" s="8" t="s">
        <v>89</v>
      </c>
      <c r="ROR15" s="9">
        <v>87</v>
      </c>
      <c r="ROS15" s="8" t="s">
        <v>89</v>
      </c>
      <c r="ROZ15" s="9">
        <v>87</v>
      </c>
      <c r="RPA15" s="8" t="s">
        <v>89</v>
      </c>
      <c r="RPH15" s="9">
        <v>87</v>
      </c>
      <c r="RPI15" s="8" t="s">
        <v>89</v>
      </c>
      <c r="RPP15" s="9">
        <v>87</v>
      </c>
      <c r="RPQ15" s="8" t="s">
        <v>89</v>
      </c>
      <c r="RPX15" s="9">
        <v>87</v>
      </c>
      <c r="RPY15" s="8" t="s">
        <v>89</v>
      </c>
      <c r="RQF15" s="9">
        <v>87</v>
      </c>
      <c r="RQG15" s="8" t="s">
        <v>89</v>
      </c>
      <c r="RQN15" s="9">
        <v>87</v>
      </c>
      <c r="RQO15" s="8" t="s">
        <v>89</v>
      </c>
      <c r="RQV15" s="9">
        <v>87</v>
      </c>
      <c r="RQW15" s="8" t="s">
        <v>89</v>
      </c>
      <c r="RRD15" s="9">
        <v>87</v>
      </c>
      <c r="RRE15" s="8" t="s">
        <v>89</v>
      </c>
      <c r="RRL15" s="9">
        <v>87</v>
      </c>
      <c r="RRM15" s="8" t="s">
        <v>89</v>
      </c>
      <c r="RRT15" s="9">
        <v>87</v>
      </c>
      <c r="RRU15" s="8" t="s">
        <v>89</v>
      </c>
      <c r="RSB15" s="9">
        <v>87</v>
      </c>
      <c r="RSC15" s="8" t="s">
        <v>89</v>
      </c>
      <c r="RSJ15" s="9">
        <v>87</v>
      </c>
      <c r="RSK15" s="8" t="s">
        <v>89</v>
      </c>
      <c r="RSR15" s="9">
        <v>87</v>
      </c>
      <c r="RSS15" s="8" t="s">
        <v>89</v>
      </c>
      <c r="RSZ15" s="9">
        <v>87</v>
      </c>
      <c r="RTA15" s="8" t="s">
        <v>89</v>
      </c>
      <c r="RTH15" s="9">
        <v>87</v>
      </c>
      <c r="RTI15" s="8" t="s">
        <v>89</v>
      </c>
      <c r="RTP15" s="9">
        <v>87</v>
      </c>
      <c r="RTQ15" s="8" t="s">
        <v>89</v>
      </c>
      <c r="RTX15" s="9">
        <v>87</v>
      </c>
      <c r="RTY15" s="8" t="s">
        <v>89</v>
      </c>
      <c r="RUF15" s="9">
        <v>87</v>
      </c>
      <c r="RUG15" s="8" t="s">
        <v>89</v>
      </c>
      <c r="RUN15" s="9">
        <v>87</v>
      </c>
      <c r="RUO15" s="8" t="s">
        <v>89</v>
      </c>
      <c r="RUV15" s="9">
        <v>87</v>
      </c>
      <c r="RUW15" s="8" t="s">
        <v>89</v>
      </c>
      <c r="RVD15" s="9">
        <v>87</v>
      </c>
      <c r="RVE15" s="8" t="s">
        <v>89</v>
      </c>
      <c r="RVL15" s="9">
        <v>87</v>
      </c>
      <c r="RVM15" s="8" t="s">
        <v>89</v>
      </c>
      <c r="RVT15" s="9">
        <v>87</v>
      </c>
      <c r="RVU15" s="8" t="s">
        <v>89</v>
      </c>
      <c r="RWB15" s="9">
        <v>87</v>
      </c>
      <c r="RWC15" s="8" t="s">
        <v>89</v>
      </c>
      <c r="RWJ15" s="9">
        <v>87</v>
      </c>
      <c r="RWK15" s="8" t="s">
        <v>89</v>
      </c>
      <c r="RWR15" s="9">
        <v>87</v>
      </c>
      <c r="RWS15" s="8" t="s">
        <v>89</v>
      </c>
      <c r="RWZ15" s="9">
        <v>87</v>
      </c>
      <c r="RXA15" s="8" t="s">
        <v>89</v>
      </c>
      <c r="RXH15" s="9">
        <v>87</v>
      </c>
      <c r="RXI15" s="8" t="s">
        <v>89</v>
      </c>
      <c r="RXP15" s="9">
        <v>87</v>
      </c>
      <c r="RXQ15" s="8" t="s">
        <v>89</v>
      </c>
      <c r="RXX15" s="9">
        <v>87</v>
      </c>
      <c r="RXY15" s="8" t="s">
        <v>89</v>
      </c>
      <c r="RYF15" s="9">
        <v>87</v>
      </c>
      <c r="RYG15" s="8" t="s">
        <v>89</v>
      </c>
      <c r="RYN15" s="9">
        <v>87</v>
      </c>
      <c r="RYO15" s="8" t="s">
        <v>89</v>
      </c>
      <c r="RYV15" s="9">
        <v>87</v>
      </c>
      <c r="RYW15" s="8" t="s">
        <v>89</v>
      </c>
      <c r="RZD15" s="9">
        <v>87</v>
      </c>
      <c r="RZE15" s="8" t="s">
        <v>89</v>
      </c>
      <c r="RZL15" s="9">
        <v>87</v>
      </c>
      <c r="RZM15" s="8" t="s">
        <v>89</v>
      </c>
      <c r="RZT15" s="9">
        <v>87</v>
      </c>
      <c r="RZU15" s="8" t="s">
        <v>89</v>
      </c>
      <c r="SAB15" s="9">
        <v>87</v>
      </c>
      <c r="SAC15" s="8" t="s">
        <v>89</v>
      </c>
      <c r="SAJ15" s="9">
        <v>87</v>
      </c>
      <c r="SAK15" s="8" t="s">
        <v>89</v>
      </c>
      <c r="SAR15" s="9">
        <v>87</v>
      </c>
      <c r="SAS15" s="8" t="s">
        <v>89</v>
      </c>
      <c r="SAZ15" s="9">
        <v>87</v>
      </c>
      <c r="SBA15" s="8" t="s">
        <v>89</v>
      </c>
      <c r="SBH15" s="9">
        <v>87</v>
      </c>
      <c r="SBI15" s="8" t="s">
        <v>89</v>
      </c>
      <c r="SBP15" s="9">
        <v>87</v>
      </c>
      <c r="SBQ15" s="8" t="s">
        <v>89</v>
      </c>
      <c r="SBX15" s="9">
        <v>87</v>
      </c>
      <c r="SBY15" s="8" t="s">
        <v>89</v>
      </c>
      <c r="SCF15" s="9">
        <v>87</v>
      </c>
      <c r="SCG15" s="8" t="s">
        <v>89</v>
      </c>
      <c r="SCN15" s="9">
        <v>87</v>
      </c>
      <c r="SCO15" s="8" t="s">
        <v>89</v>
      </c>
      <c r="SCV15" s="9">
        <v>87</v>
      </c>
      <c r="SCW15" s="8" t="s">
        <v>89</v>
      </c>
      <c r="SDD15" s="9">
        <v>87</v>
      </c>
      <c r="SDE15" s="8" t="s">
        <v>89</v>
      </c>
      <c r="SDL15" s="9">
        <v>87</v>
      </c>
      <c r="SDM15" s="8" t="s">
        <v>89</v>
      </c>
      <c r="SDT15" s="9">
        <v>87</v>
      </c>
      <c r="SDU15" s="8" t="s">
        <v>89</v>
      </c>
      <c r="SEB15" s="9">
        <v>87</v>
      </c>
      <c r="SEC15" s="8" t="s">
        <v>89</v>
      </c>
      <c r="SEJ15" s="9">
        <v>87</v>
      </c>
      <c r="SEK15" s="8" t="s">
        <v>89</v>
      </c>
      <c r="SER15" s="9">
        <v>87</v>
      </c>
      <c r="SES15" s="8" t="s">
        <v>89</v>
      </c>
      <c r="SEZ15" s="9">
        <v>87</v>
      </c>
      <c r="SFA15" s="8" t="s">
        <v>89</v>
      </c>
      <c r="SFH15" s="9">
        <v>87</v>
      </c>
      <c r="SFI15" s="8" t="s">
        <v>89</v>
      </c>
      <c r="SFP15" s="9">
        <v>87</v>
      </c>
      <c r="SFQ15" s="8" t="s">
        <v>89</v>
      </c>
      <c r="SFX15" s="9">
        <v>87</v>
      </c>
      <c r="SFY15" s="8" t="s">
        <v>89</v>
      </c>
      <c r="SGF15" s="9">
        <v>87</v>
      </c>
      <c r="SGG15" s="8" t="s">
        <v>89</v>
      </c>
      <c r="SGN15" s="9">
        <v>87</v>
      </c>
      <c r="SGO15" s="8" t="s">
        <v>89</v>
      </c>
      <c r="SGV15" s="9">
        <v>87</v>
      </c>
      <c r="SGW15" s="8" t="s">
        <v>89</v>
      </c>
      <c r="SHD15" s="9">
        <v>87</v>
      </c>
      <c r="SHE15" s="8" t="s">
        <v>89</v>
      </c>
      <c r="SHL15" s="9">
        <v>87</v>
      </c>
      <c r="SHM15" s="8" t="s">
        <v>89</v>
      </c>
      <c r="SHT15" s="9">
        <v>87</v>
      </c>
      <c r="SHU15" s="8" t="s">
        <v>89</v>
      </c>
      <c r="SIB15" s="9">
        <v>87</v>
      </c>
      <c r="SIC15" s="8" t="s">
        <v>89</v>
      </c>
      <c r="SIJ15" s="9">
        <v>87</v>
      </c>
      <c r="SIK15" s="8" t="s">
        <v>89</v>
      </c>
      <c r="SIR15" s="9">
        <v>87</v>
      </c>
      <c r="SIS15" s="8" t="s">
        <v>89</v>
      </c>
      <c r="SIZ15" s="9">
        <v>87</v>
      </c>
      <c r="SJA15" s="8" t="s">
        <v>89</v>
      </c>
      <c r="SJH15" s="9">
        <v>87</v>
      </c>
      <c r="SJI15" s="8" t="s">
        <v>89</v>
      </c>
      <c r="SJP15" s="9">
        <v>87</v>
      </c>
      <c r="SJQ15" s="8" t="s">
        <v>89</v>
      </c>
      <c r="SJX15" s="9">
        <v>87</v>
      </c>
      <c r="SJY15" s="8" t="s">
        <v>89</v>
      </c>
      <c r="SKF15" s="9">
        <v>87</v>
      </c>
      <c r="SKG15" s="8" t="s">
        <v>89</v>
      </c>
      <c r="SKN15" s="9">
        <v>87</v>
      </c>
      <c r="SKO15" s="8" t="s">
        <v>89</v>
      </c>
      <c r="SKV15" s="9">
        <v>87</v>
      </c>
      <c r="SKW15" s="8" t="s">
        <v>89</v>
      </c>
      <c r="SLD15" s="9">
        <v>87</v>
      </c>
      <c r="SLE15" s="8" t="s">
        <v>89</v>
      </c>
      <c r="SLL15" s="9">
        <v>87</v>
      </c>
      <c r="SLM15" s="8" t="s">
        <v>89</v>
      </c>
      <c r="SLT15" s="9">
        <v>87</v>
      </c>
      <c r="SLU15" s="8" t="s">
        <v>89</v>
      </c>
      <c r="SMB15" s="9">
        <v>87</v>
      </c>
      <c r="SMC15" s="8" t="s">
        <v>89</v>
      </c>
      <c r="SMJ15" s="9">
        <v>87</v>
      </c>
      <c r="SMK15" s="8" t="s">
        <v>89</v>
      </c>
      <c r="SMR15" s="9">
        <v>87</v>
      </c>
      <c r="SMS15" s="8" t="s">
        <v>89</v>
      </c>
      <c r="SMZ15" s="9">
        <v>87</v>
      </c>
      <c r="SNA15" s="8" t="s">
        <v>89</v>
      </c>
      <c r="SNH15" s="9">
        <v>87</v>
      </c>
      <c r="SNI15" s="8" t="s">
        <v>89</v>
      </c>
      <c r="SNP15" s="9">
        <v>87</v>
      </c>
      <c r="SNQ15" s="8" t="s">
        <v>89</v>
      </c>
      <c r="SNX15" s="9">
        <v>87</v>
      </c>
      <c r="SNY15" s="8" t="s">
        <v>89</v>
      </c>
      <c r="SOF15" s="9">
        <v>87</v>
      </c>
      <c r="SOG15" s="8" t="s">
        <v>89</v>
      </c>
      <c r="SON15" s="9">
        <v>87</v>
      </c>
      <c r="SOO15" s="8" t="s">
        <v>89</v>
      </c>
      <c r="SOV15" s="9">
        <v>87</v>
      </c>
      <c r="SOW15" s="8" t="s">
        <v>89</v>
      </c>
      <c r="SPD15" s="9">
        <v>87</v>
      </c>
      <c r="SPE15" s="8" t="s">
        <v>89</v>
      </c>
      <c r="SPL15" s="9">
        <v>87</v>
      </c>
      <c r="SPM15" s="8" t="s">
        <v>89</v>
      </c>
      <c r="SPT15" s="9">
        <v>87</v>
      </c>
      <c r="SPU15" s="8" t="s">
        <v>89</v>
      </c>
      <c r="SQB15" s="9">
        <v>87</v>
      </c>
      <c r="SQC15" s="8" t="s">
        <v>89</v>
      </c>
      <c r="SQJ15" s="9">
        <v>87</v>
      </c>
      <c r="SQK15" s="8" t="s">
        <v>89</v>
      </c>
      <c r="SQR15" s="9">
        <v>87</v>
      </c>
      <c r="SQS15" s="8" t="s">
        <v>89</v>
      </c>
      <c r="SQZ15" s="9">
        <v>87</v>
      </c>
      <c r="SRA15" s="8" t="s">
        <v>89</v>
      </c>
      <c r="SRH15" s="9">
        <v>87</v>
      </c>
      <c r="SRI15" s="8" t="s">
        <v>89</v>
      </c>
      <c r="SRP15" s="9">
        <v>87</v>
      </c>
      <c r="SRQ15" s="8" t="s">
        <v>89</v>
      </c>
      <c r="SRX15" s="9">
        <v>87</v>
      </c>
      <c r="SRY15" s="8" t="s">
        <v>89</v>
      </c>
      <c r="SSF15" s="9">
        <v>87</v>
      </c>
      <c r="SSG15" s="8" t="s">
        <v>89</v>
      </c>
      <c r="SSN15" s="9">
        <v>87</v>
      </c>
      <c r="SSO15" s="8" t="s">
        <v>89</v>
      </c>
      <c r="SSV15" s="9">
        <v>87</v>
      </c>
      <c r="SSW15" s="8" t="s">
        <v>89</v>
      </c>
      <c r="STD15" s="9">
        <v>87</v>
      </c>
      <c r="STE15" s="8" t="s">
        <v>89</v>
      </c>
      <c r="STL15" s="9">
        <v>87</v>
      </c>
      <c r="STM15" s="8" t="s">
        <v>89</v>
      </c>
      <c r="STT15" s="9">
        <v>87</v>
      </c>
      <c r="STU15" s="8" t="s">
        <v>89</v>
      </c>
      <c r="SUB15" s="9">
        <v>87</v>
      </c>
      <c r="SUC15" s="8" t="s">
        <v>89</v>
      </c>
      <c r="SUJ15" s="9">
        <v>87</v>
      </c>
      <c r="SUK15" s="8" t="s">
        <v>89</v>
      </c>
      <c r="SUR15" s="9">
        <v>87</v>
      </c>
      <c r="SUS15" s="8" t="s">
        <v>89</v>
      </c>
      <c r="SUZ15" s="9">
        <v>87</v>
      </c>
      <c r="SVA15" s="8" t="s">
        <v>89</v>
      </c>
      <c r="SVH15" s="9">
        <v>87</v>
      </c>
      <c r="SVI15" s="8" t="s">
        <v>89</v>
      </c>
      <c r="SVP15" s="9">
        <v>87</v>
      </c>
      <c r="SVQ15" s="8" t="s">
        <v>89</v>
      </c>
      <c r="SVX15" s="9">
        <v>87</v>
      </c>
      <c r="SVY15" s="8" t="s">
        <v>89</v>
      </c>
      <c r="SWF15" s="9">
        <v>87</v>
      </c>
      <c r="SWG15" s="8" t="s">
        <v>89</v>
      </c>
      <c r="SWN15" s="9">
        <v>87</v>
      </c>
      <c r="SWO15" s="8" t="s">
        <v>89</v>
      </c>
      <c r="SWV15" s="9">
        <v>87</v>
      </c>
      <c r="SWW15" s="8" t="s">
        <v>89</v>
      </c>
      <c r="SXD15" s="9">
        <v>87</v>
      </c>
      <c r="SXE15" s="8" t="s">
        <v>89</v>
      </c>
      <c r="SXL15" s="9">
        <v>87</v>
      </c>
      <c r="SXM15" s="8" t="s">
        <v>89</v>
      </c>
      <c r="SXT15" s="9">
        <v>87</v>
      </c>
      <c r="SXU15" s="8" t="s">
        <v>89</v>
      </c>
      <c r="SYB15" s="9">
        <v>87</v>
      </c>
      <c r="SYC15" s="8" t="s">
        <v>89</v>
      </c>
      <c r="SYJ15" s="9">
        <v>87</v>
      </c>
      <c r="SYK15" s="8" t="s">
        <v>89</v>
      </c>
      <c r="SYR15" s="9">
        <v>87</v>
      </c>
      <c r="SYS15" s="8" t="s">
        <v>89</v>
      </c>
      <c r="SYZ15" s="9">
        <v>87</v>
      </c>
      <c r="SZA15" s="8" t="s">
        <v>89</v>
      </c>
      <c r="SZH15" s="9">
        <v>87</v>
      </c>
      <c r="SZI15" s="8" t="s">
        <v>89</v>
      </c>
      <c r="SZP15" s="9">
        <v>87</v>
      </c>
      <c r="SZQ15" s="8" t="s">
        <v>89</v>
      </c>
      <c r="SZX15" s="9">
        <v>87</v>
      </c>
      <c r="SZY15" s="8" t="s">
        <v>89</v>
      </c>
      <c r="TAF15" s="9">
        <v>87</v>
      </c>
      <c r="TAG15" s="8" t="s">
        <v>89</v>
      </c>
      <c r="TAN15" s="9">
        <v>87</v>
      </c>
      <c r="TAO15" s="8" t="s">
        <v>89</v>
      </c>
      <c r="TAV15" s="9">
        <v>87</v>
      </c>
      <c r="TAW15" s="8" t="s">
        <v>89</v>
      </c>
      <c r="TBD15" s="9">
        <v>87</v>
      </c>
      <c r="TBE15" s="8" t="s">
        <v>89</v>
      </c>
      <c r="TBL15" s="9">
        <v>87</v>
      </c>
      <c r="TBM15" s="8" t="s">
        <v>89</v>
      </c>
      <c r="TBT15" s="9">
        <v>87</v>
      </c>
      <c r="TBU15" s="8" t="s">
        <v>89</v>
      </c>
      <c r="TCB15" s="9">
        <v>87</v>
      </c>
      <c r="TCC15" s="8" t="s">
        <v>89</v>
      </c>
      <c r="TCJ15" s="9">
        <v>87</v>
      </c>
      <c r="TCK15" s="8" t="s">
        <v>89</v>
      </c>
      <c r="TCR15" s="9">
        <v>87</v>
      </c>
      <c r="TCS15" s="8" t="s">
        <v>89</v>
      </c>
      <c r="TCZ15" s="9">
        <v>87</v>
      </c>
      <c r="TDA15" s="8" t="s">
        <v>89</v>
      </c>
      <c r="TDH15" s="9">
        <v>87</v>
      </c>
      <c r="TDI15" s="8" t="s">
        <v>89</v>
      </c>
      <c r="TDP15" s="9">
        <v>87</v>
      </c>
      <c r="TDQ15" s="8" t="s">
        <v>89</v>
      </c>
      <c r="TDX15" s="9">
        <v>87</v>
      </c>
      <c r="TDY15" s="8" t="s">
        <v>89</v>
      </c>
      <c r="TEF15" s="9">
        <v>87</v>
      </c>
      <c r="TEG15" s="8" t="s">
        <v>89</v>
      </c>
      <c r="TEN15" s="9">
        <v>87</v>
      </c>
      <c r="TEO15" s="8" t="s">
        <v>89</v>
      </c>
      <c r="TEV15" s="9">
        <v>87</v>
      </c>
      <c r="TEW15" s="8" t="s">
        <v>89</v>
      </c>
      <c r="TFD15" s="9">
        <v>87</v>
      </c>
      <c r="TFE15" s="8" t="s">
        <v>89</v>
      </c>
      <c r="TFL15" s="9">
        <v>87</v>
      </c>
      <c r="TFM15" s="8" t="s">
        <v>89</v>
      </c>
      <c r="TFT15" s="9">
        <v>87</v>
      </c>
      <c r="TFU15" s="8" t="s">
        <v>89</v>
      </c>
      <c r="TGB15" s="9">
        <v>87</v>
      </c>
      <c r="TGC15" s="8" t="s">
        <v>89</v>
      </c>
      <c r="TGJ15" s="9">
        <v>87</v>
      </c>
      <c r="TGK15" s="8" t="s">
        <v>89</v>
      </c>
      <c r="TGR15" s="9">
        <v>87</v>
      </c>
      <c r="TGS15" s="8" t="s">
        <v>89</v>
      </c>
      <c r="TGZ15" s="9">
        <v>87</v>
      </c>
      <c r="THA15" s="8" t="s">
        <v>89</v>
      </c>
      <c r="THH15" s="9">
        <v>87</v>
      </c>
      <c r="THI15" s="8" t="s">
        <v>89</v>
      </c>
      <c r="THP15" s="9">
        <v>87</v>
      </c>
      <c r="THQ15" s="8" t="s">
        <v>89</v>
      </c>
      <c r="THX15" s="9">
        <v>87</v>
      </c>
      <c r="THY15" s="8" t="s">
        <v>89</v>
      </c>
      <c r="TIF15" s="9">
        <v>87</v>
      </c>
      <c r="TIG15" s="8" t="s">
        <v>89</v>
      </c>
      <c r="TIN15" s="9">
        <v>87</v>
      </c>
      <c r="TIO15" s="8" t="s">
        <v>89</v>
      </c>
      <c r="TIV15" s="9">
        <v>87</v>
      </c>
      <c r="TIW15" s="8" t="s">
        <v>89</v>
      </c>
      <c r="TJD15" s="9">
        <v>87</v>
      </c>
      <c r="TJE15" s="8" t="s">
        <v>89</v>
      </c>
      <c r="TJL15" s="9">
        <v>87</v>
      </c>
      <c r="TJM15" s="8" t="s">
        <v>89</v>
      </c>
      <c r="TJT15" s="9">
        <v>87</v>
      </c>
      <c r="TJU15" s="8" t="s">
        <v>89</v>
      </c>
      <c r="TKB15" s="9">
        <v>87</v>
      </c>
      <c r="TKC15" s="8" t="s">
        <v>89</v>
      </c>
      <c r="TKJ15" s="9">
        <v>87</v>
      </c>
      <c r="TKK15" s="8" t="s">
        <v>89</v>
      </c>
      <c r="TKR15" s="9">
        <v>87</v>
      </c>
      <c r="TKS15" s="8" t="s">
        <v>89</v>
      </c>
      <c r="TKZ15" s="9">
        <v>87</v>
      </c>
      <c r="TLA15" s="8" t="s">
        <v>89</v>
      </c>
      <c r="TLH15" s="9">
        <v>87</v>
      </c>
      <c r="TLI15" s="8" t="s">
        <v>89</v>
      </c>
      <c r="TLP15" s="9">
        <v>87</v>
      </c>
      <c r="TLQ15" s="8" t="s">
        <v>89</v>
      </c>
      <c r="TLX15" s="9">
        <v>87</v>
      </c>
      <c r="TLY15" s="8" t="s">
        <v>89</v>
      </c>
      <c r="TMF15" s="9">
        <v>87</v>
      </c>
      <c r="TMG15" s="8" t="s">
        <v>89</v>
      </c>
      <c r="TMN15" s="9">
        <v>87</v>
      </c>
      <c r="TMO15" s="8" t="s">
        <v>89</v>
      </c>
      <c r="TMV15" s="9">
        <v>87</v>
      </c>
      <c r="TMW15" s="8" t="s">
        <v>89</v>
      </c>
      <c r="TND15" s="9">
        <v>87</v>
      </c>
      <c r="TNE15" s="8" t="s">
        <v>89</v>
      </c>
      <c r="TNL15" s="9">
        <v>87</v>
      </c>
      <c r="TNM15" s="8" t="s">
        <v>89</v>
      </c>
      <c r="TNT15" s="9">
        <v>87</v>
      </c>
      <c r="TNU15" s="8" t="s">
        <v>89</v>
      </c>
      <c r="TOB15" s="9">
        <v>87</v>
      </c>
      <c r="TOC15" s="8" t="s">
        <v>89</v>
      </c>
      <c r="TOJ15" s="9">
        <v>87</v>
      </c>
      <c r="TOK15" s="8" t="s">
        <v>89</v>
      </c>
      <c r="TOR15" s="9">
        <v>87</v>
      </c>
      <c r="TOS15" s="8" t="s">
        <v>89</v>
      </c>
      <c r="TOZ15" s="9">
        <v>87</v>
      </c>
      <c r="TPA15" s="8" t="s">
        <v>89</v>
      </c>
      <c r="TPH15" s="9">
        <v>87</v>
      </c>
      <c r="TPI15" s="8" t="s">
        <v>89</v>
      </c>
      <c r="TPP15" s="9">
        <v>87</v>
      </c>
      <c r="TPQ15" s="8" t="s">
        <v>89</v>
      </c>
      <c r="TPX15" s="9">
        <v>87</v>
      </c>
      <c r="TPY15" s="8" t="s">
        <v>89</v>
      </c>
      <c r="TQF15" s="9">
        <v>87</v>
      </c>
      <c r="TQG15" s="8" t="s">
        <v>89</v>
      </c>
      <c r="TQN15" s="9">
        <v>87</v>
      </c>
      <c r="TQO15" s="8" t="s">
        <v>89</v>
      </c>
      <c r="TQV15" s="9">
        <v>87</v>
      </c>
      <c r="TQW15" s="8" t="s">
        <v>89</v>
      </c>
      <c r="TRD15" s="9">
        <v>87</v>
      </c>
      <c r="TRE15" s="8" t="s">
        <v>89</v>
      </c>
      <c r="TRL15" s="9">
        <v>87</v>
      </c>
      <c r="TRM15" s="8" t="s">
        <v>89</v>
      </c>
      <c r="TRT15" s="9">
        <v>87</v>
      </c>
      <c r="TRU15" s="8" t="s">
        <v>89</v>
      </c>
      <c r="TSB15" s="9">
        <v>87</v>
      </c>
      <c r="TSC15" s="8" t="s">
        <v>89</v>
      </c>
      <c r="TSJ15" s="9">
        <v>87</v>
      </c>
      <c r="TSK15" s="8" t="s">
        <v>89</v>
      </c>
      <c r="TSR15" s="9">
        <v>87</v>
      </c>
      <c r="TSS15" s="8" t="s">
        <v>89</v>
      </c>
      <c r="TSZ15" s="9">
        <v>87</v>
      </c>
      <c r="TTA15" s="8" t="s">
        <v>89</v>
      </c>
      <c r="TTH15" s="9">
        <v>87</v>
      </c>
      <c r="TTI15" s="8" t="s">
        <v>89</v>
      </c>
      <c r="TTP15" s="9">
        <v>87</v>
      </c>
      <c r="TTQ15" s="8" t="s">
        <v>89</v>
      </c>
      <c r="TTX15" s="9">
        <v>87</v>
      </c>
      <c r="TTY15" s="8" t="s">
        <v>89</v>
      </c>
      <c r="TUF15" s="9">
        <v>87</v>
      </c>
      <c r="TUG15" s="8" t="s">
        <v>89</v>
      </c>
      <c r="TUN15" s="9">
        <v>87</v>
      </c>
      <c r="TUO15" s="8" t="s">
        <v>89</v>
      </c>
      <c r="TUV15" s="9">
        <v>87</v>
      </c>
      <c r="TUW15" s="8" t="s">
        <v>89</v>
      </c>
      <c r="TVD15" s="9">
        <v>87</v>
      </c>
      <c r="TVE15" s="8" t="s">
        <v>89</v>
      </c>
      <c r="TVL15" s="9">
        <v>87</v>
      </c>
      <c r="TVM15" s="8" t="s">
        <v>89</v>
      </c>
      <c r="TVT15" s="9">
        <v>87</v>
      </c>
      <c r="TVU15" s="8" t="s">
        <v>89</v>
      </c>
      <c r="TWB15" s="9">
        <v>87</v>
      </c>
      <c r="TWC15" s="8" t="s">
        <v>89</v>
      </c>
      <c r="TWJ15" s="9">
        <v>87</v>
      </c>
      <c r="TWK15" s="8" t="s">
        <v>89</v>
      </c>
      <c r="TWR15" s="9">
        <v>87</v>
      </c>
      <c r="TWS15" s="8" t="s">
        <v>89</v>
      </c>
      <c r="TWZ15" s="9">
        <v>87</v>
      </c>
      <c r="TXA15" s="8" t="s">
        <v>89</v>
      </c>
      <c r="TXH15" s="9">
        <v>87</v>
      </c>
      <c r="TXI15" s="8" t="s">
        <v>89</v>
      </c>
      <c r="TXP15" s="9">
        <v>87</v>
      </c>
      <c r="TXQ15" s="8" t="s">
        <v>89</v>
      </c>
      <c r="TXX15" s="9">
        <v>87</v>
      </c>
      <c r="TXY15" s="8" t="s">
        <v>89</v>
      </c>
      <c r="TYF15" s="9">
        <v>87</v>
      </c>
      <c r="TYG15" s="8" t="s">
        <v>89</v>
      </c>
      <c r="TYN15" s="9">
        <v>87</v>
      </c>
      <c r="TYO15" s="8" t="s">
        <v>89</v>
      </c>
      <c r="TYV15" s="9">
        <v>87</v>
      </c>
      <c r="TYW15" s="8" t="s">
        <v>89</v>
      </c>
      <c r="TZD15" s="9">
        <v>87</v>
      </c>
      <c r="TZE15" s="8" t="s">
        <v>89</v>
      </c>
      <c r="TZL15" s="9">
        <v>87</v>
      </c>
      <c r="TZM15" s="8" t="s">
        <v>89</v>
      </c>
      <c r="TZT15" s="9">
        <v>87</v>
      </c>
      <c r="TZU15" s="8" t="s">
        <v>89</v>
      </c>
      <c r="UAB15" s="9">
        <v>87</v>
      </c>
      <c r="UAC15" s="8" t="s">
        <v>89</v>
      </c>
      <c r="UAJ15" s="9">
        <v>87</v>
      </c>
      <c r="UAK15" s="8" t="s">
        <v>89</v>
      </c>
      <c r="UAR15" s="9">
        <v>87</v>
      </c>
      <c r="UAS15" s="8" t="s">
        <v>89</v>
      </c>
      <c r="UAZ15" s="9">
        <v>87</v>
      </c>
      <c r="UBA15" s="8" t="s">
        <v>89</v>
      </c>
      <c r="UBH15" s="9">
        <v>87</v>
      </c>
      <c r="UBI15" s="8" t="s">
        <v>89</v>
      </c>
      <c r="UBP15" s="9">
        <v>87</v>
      </c>
      <c r="UBQ15" s="8" t="s">
        <v>89</v>
      </c>
      <c r="UBX15" s="9">
        <v>87</v>
      </c>
      <c r="UBY15" s="8" t="s">
        <v>89</v>
      </c>
      <c r="UCF15" s="9">
        <v>87</v>
      </c>
      <c r="UCG15" s="8" t="s">
        <v>89</v>
      </c>
      <c r="UCN15" s="9">
        <v>87</v>
      </c>
      <c r="UCO15" s="8" t="s">
        <v>89</v>
      </c>
      <c r="UCV15" s="9">
        <v>87</v>
      </c>
      <c r="UCW15" s="8" t="s">
        <v>89</v>
      </c>
      <c r="UDD15" s="9">
        <v>87</v>
      </c>
      <c r="UDE15" s="8" t="s">
        <v>89</v>
      </c>
      <c r="UDL15" s="9">
        <v>87</v>
      </c>
      <c r="UDM15" s="8" t="s">
        <v>89</v>
      </c>
      <c r="UDT15" s="9">
        <v>87</v>
      </c>
      <c r="UDU15" s="8" t="s">
        <v>89</v>
      </c>
      <c r="UEB15" s="9">
        <v>87</v>
      </c>
      <c r="UEC15" s="8" t="s">
        <v>89</v>
      </c>
      <c r="UEJ15" s="9">
        <v>87</v>
      </c>
      <c r="UEK15" s="8" t="s">
        <v>89</v>
      </c>
      <c r="UER15" s="9">
        <v>87</v>
      </c>
      <c r="UES15" s="8" t="s">
        <v>89</v>
      </c>
      <c r="UEZ15" s="9">
        <v>87</v>
      </c>
      <c r="UFA15" s="8" t="s">
        <v>89</v>
      </c>
      <c r="UFH15" s="9">
        <v>87</v>
      </c>
      <c r="UFI15" s="8" t="s">
        <v>89</v>
      </c>
      <c r="UFP15" s="9">
        <v>87</v>
      </c>
      <c r="UFQ15" s="8" t="s">
        <v>89</v>
      </c>
      <c r="UFX15" s="9">
        <v>87</v>
      </c>
      <c r="UFY15" s="8" t="s">
        <v>89</v>
      </c>
      <c r="UGF15" s="9">
        <v>87</v>
      </c>
      <c r="UGG15" s="8" t="s">
        <v>89</v>
      </c>
      <c r="UGN15" s="9">
        <v>87</v>
      </c>
      <c r="UGO15" s="8" t="s">
        <v>89</v>
      </c>
      <c r="UGV15" s="9">
        <v>87</v>
      </c>
      <c r="UGW15" s="8" t="s">
        <v>89</v>
      </c>
      <c r="UHD15" s="9">
        <v>87</v>
      </c>
      <c r="UHE15" s="8" t="s">
        <v>89</v>
      </c>
      <c r="UHL15" s="9">
        <v>87</v>
      </c>
      <c r="UHM15" s="8" t="s">
        <v>89</v>
      </c>
      <c r="UHT15" s="9">
        <v>87</v>
      </c>
      <c r="UHU15" s="8" t="s">
        <v>89</v>
      </c>
      <c r="UIB15" s="9">
        <v>87</v>
      </c>
      <c r="UIC15" s="8" t="s">
        <v>89</v>
      </c>
      <c r="UIJ15" s="9">
        <v>87</v>
      </c>
      <c r="UIK15" s="8" t="s">
        <v>89</v>
      </c>
      <c r="UIR15" s="9">
        <v>87</v>
      </c>
      <c r="UIS15" s="8" t="s">
        <v>89</v>
      </c>
      <c r="UIZ15" s="9">
        <v>87</v>
      </c>
      <c r="UJA15" s="8" t="s">
        <v>89</v>
      </c>
      <c r="UJH15" s="9">
        <v>87</v>
      </c>
      <c r="UJI15" s="8" t="s">
        <v>89</v>
      </c>
      <c r="UJP15" s="9">
        <v>87</v>
      </c>
      <c r="UJQ15" s="8" t="s">
        <v>89</v>
      </c>
      <c r="UJX15" s="9">
        <v>87</v>
      </c>
      <c r="UJY15" s="8" t="s">
        <v>89</v>
      </c>
      <c r="UKF15" s="9">
        <v>87</v>
      </c>
      <c r="UKG15" s="8" t="s">
        <v>89</v>
      </c>
      <c r="UKN15" s="9">
        <v>87</v>
      </c>
      <c r="UKO15" s="8" t="s">
        <v>89</v>
      </c>
      <c r="UKV15" s="9">
        <v>87</v>
      </c>
      <c r="UKW15" s="8" t="s">
        <v>89</v>
      </c>
      <c r="ULD15" s="9">
        <v>87</v>
      </c>
      <c r="ULE15" s="8" t="s">
        <v>89</v>
      </c>
      <c r="ULL15" s="9">
        <v>87</v>
      </c>
      <c r="ULM15" s="8" t="s">
        <v>89</v>
      </c>
      <c r="ULT15" s="9">
        <v>87</v>
      </c>
      <c r="ULU15" s="8" t="s">
        <v>89</v>
      </c>
      <c r="UMB15" s="9">
        <v>87</v>
      </c>
      <c r="UMC15" s="8" t="s">
        <v>89</v>
      </c>
      <c r="UMJ15" s="9">
        <v>87</v>
      </c>
      <c r="UMK15" s="8" t="s">
        <v>89</v>
      </c>
      <c r="UMR15" s="9">
        <v>87</v>
      </c>
      <c r="UMS15" s="8" t="s">
        <v>89</v>
      </c>
      <c r="UMZ15" s="9">
        <v>87</v>
      </c>
      <c r="UNA15" s="8" t="s">
        <v>89</v>
      </c>
      <c r="UNH15" s="9">
        <v>87</v>
      </c>
      <c r="UNI15" s="8" t="s">
        <v>89</v>
      </c>
      <c r="UNP15" s="9">
        <v>87</v>
      </c>
      <c r="UNQ15" s="8" t="s">
        <v>89</v>
      </c>
      <c r="UNX15" s="9">
        <v>87</v>
      </c>
      <c r="UNY15" s="8" t="s">
        <v>89</v>
      </c>
      <c r="UOF15" s="9">
        <v>87</v>
      </c>
      <c r="UOG15" s="8" t="s">
        <v>89</v>
      </c>
      <c r="UON15" s="9">
        <v>87</v>
      </c>
      <c r="UOO15" s="8" t="s">
        <v>89</v>
      </c>
      <c r="UOV15" s="9">
        <v>87</v>
      </c>
      <c r="UOW15" s="8" t="s">
        <v>89</v>
      </c>
      <c r="UPD15" s="9">
        <v>87</v>
      </c>
      <c r="UPE15" s="8" t="s">
        <v>89</v>
      </c>
      <c r="UPL15" s="9">
        <v>87</v>
      </c>
      <c r="UPM15" s="8" t="s">
        <v>89</v>
      </c>
      <c r="UPT15" s="9">
        <v>87</v>
      </c>
      <c r="UPU15" s="8" t="s">
        <v>89</v>
      </c>
      <c r="UQB15" s="9">
        <v>87</v>
      </c>
      <c r="UQC15" s="8" t="s">
        <v>89</v>
      </c>
      <c r="UQJ15" s="9">
        <v>87</v>
      </c>
      <c r="UQK15" s="8" t="s">
        <v>89</v>
      </c>
      <c r="UQR15" s="9">
        <v>87</v>
      </c>
      <c r="UQS15" s="8" t="s">
        <v>89</v>
      </c>
      <c r="UQZ15" s="9">
        <v>87</v>
      </c>
      <c r="URA15" s="8" t="s">
        <v>89</v>
      </c>
      <c r="URH15" s="9">
        <v>87</v>
      </c>
      <c r="URI15" s="8" t="s">
        <v>89</v>
      </c>
      <c r="URP15" s="9">
        <v>87</v>
      </c>
      <c r="URQ15" s="8" t="s">
        <v>89</v>
      </c>
      <c r="URX15" s="9">
        <v>87</v>
      </c>
      <c r="URY15" s="8" t="s">
        <v>89</v>
      </c>
      <c r="USF15" s="9">
        <v>87</v>
      </c>
      <c r="USG15" s="8" t="s">
        <v>89</v>
      </c>
      <c r="USN15" s="9">
        <v>87</v>
      </c>
      <c r="USO15" s="8" t="s">
        <v>89</v>
      </c>
      <c r="USV15" s="9">
        <v>87</v>
      </c>
      <c r="USW15" s="8" t="s">
        <v>89</v>
      </c>
      <c r="UTD15" s="9">
        <v>87</v>
      </c>
      <c r="UTE15" s="8" t="s">
        <v>89</v>
      </c>
      <c r="UTL15" s="9">
        <v>87</v>
      </c>
      <c r="UTM15" s="8" t="s">
        <v>89</v>
      </c>
      <c r="UTT15" s="9">
        <v>87</v>
      </c>
      <c r="UTU15" s="8" t="s">
        <v>89</v>
      </c>
      <c r="UUB15" s="9">
        <v>87</v>
      </c>
      <c r="UUC15" s="8" t="s">
        <v>89</v>
      </c>
      <c r="UUJ15" s="9">
        <v>87</v>
      </c>
      <c r="UUK15" s="8" t="s">
        <v>89</v>
      </c>
      <c r="UUR15" s="9">
        <v>87</v>
      </c>
      <c r="UUS15" s="8" t="s">
        <v>89</v>
      </c>
      <c r="UUZ15" s="9">
        <v>87</v>
      </c>
      <c r="UVA15" s="8" t="s">
        <v>89</v>
      </c>
      <c r="UVH15" s="9">
        <v>87</v>
      </c>
      <c r="UVI15" s="8" t="s">
        <v>89</v>
      </c>
      <c r="UVP15" s="9">
        <v>87</v>
      </c>
      <c r="UVQ15" s="8" t="s">
        <v>89</v>
      </c>
      <c r="UVX15" s="9">
        <v>87</v>
      </c>
      <c r="UVY15" s="8" t="s">
        <v>89</v>
      </c>
      <c r="UWF15" s="9">
        <v>87</v>
      </c>
      <c r="UWG15" s="8" t="s">
        <v>89</v>
      </c>
      <c r="UWN15" s="9">
        <v>87</v>
      </c>
      <c r="UWO15" s="8" t="s">
        <v>89</v>
      </c>
      <c r="UWV15" s="9">
        <v>87</v>
      </c>
      <c r="UWW15" s="8" t="s">
        <v>89</v>
      </c>
      <c r="UXD15" s="9">
        <v>87</v>
      </c>
      <c r="UXE15" s="8" t="s">
        <v>89</v>
      </c>
      <c r="UXL15" s="9">
        <v>87</v>
      </c>
      <c r="UXM15" s="8" t="s">
        <v>89</v>
      </c>
      <c r="UXT15" s="9">
        <v>87</v>
      </c>
      <c r="UXU15" s="8" t="s">
        <v>89</v>
      </c>
      <c r="UYB15" s="9">
        <v>87</v>
      </c>
      <c r="UYC15" s="8" t="s">
        <v>89</v>
      </c>
      <c r="UYJ15" s="9">
        <v>87</v>
      </c>
      <c r="UYK15" s="8" t="s">
        <v>89</v>
      </c>
      <c r="UYR15" s="9">
        <v>87</v>
      </c>
      <c r="UYS15" s="8" t="s">
        <v>89</v>
      </c>
      <c r="UYZ15" s="9">
        <v>87</v>
      </c>
      <c r="UZA15" s="8" t="s">
        <v>89</v>
      </c>
      <c r="UZH15" s="9">
        <v>87</v>
      </c>
      <c r="UZI15" s="8" t="s">
        <v>89</v>
      </c>
      <c r="UZP15" s="9">
        <v>87</v>
      </c>
      <c r="UZQ15" s="8" t="s">
        <v>89</v>
      </c>
      <c r="UZX15" s="9">
        <v>87</v>
      </c>
      <c r="UZY15" s="8" t="s">
        <v>89</v>
      </c>
      <c r="VAF15" s="9">
        <v>87</v>
      </c>
      <c r="VAG15" s="8" t="s">
        <v>89</v>
      </c>
      <c r="VAN15" s="9">
        <v>87</v>
      </c>
      <c r="VAO15" s="8" t="s">
        <v>89</v>
      </c>
      <c r="VAV15" s="9">
        <v>87</v>
      </c>
      <c r="VAW15" s="8" t="s">
        <v>89</v>
      </c>
      <c r="VBD15" s="9">
        <v>87</v>
      </c>
      <c r="VBE15" s="8" t="s">
        <v>89</v>
      </c>
      <c r="VBL15" s="9">
        <v>87</v>
      </c>
      <c r="VBM15" s="8" t="s">
        <v>89</v>
      </c>
      <c r="VBT15" s="9">
        <v>87</v>
      </c>
      <c r="VBU15" s="8" t="s">
        <v>89</v>
      </c>
      <c r="VCB15" s="9">
        <v>87</v>
      </c>
      <c r="VCC15" s="8" t="s">
        <v>89</v>
      </c>
      <c r="VCJ15" s="9">
        <v>87</v>
      </c>
      <c r="VCK15" s="8" t="s">
        <v>89</v>
      </c>
      <c r="VCR15" s="9">
        <v>87</v>
      </c>
      <c r="VCS15" s="8" t="s">
        <v>89</v>
      </c>
      <c r="VCZ15" s="9">
        <v>87</v>
      </c>
      <c r="VDA15" s="8" t="s">
        <v>89</v>
      </c>
      <c r="VDH15" s="9">
        <v>87</v>
      </c>
      <c r="VDI15" s="8" t="s">
        <v>89</v>
      </c>
      <c r="VDP15" s="9">
        <v>87</v>
      </c>
      <c r="VDQ15" s="8" t="s">
        <v>89</v>
      </c>
      <c r="VDX15" s="9">
        <v>87</v>
      </c>
      <c r="VDY15" s="8" t="s">
        <v>89</v>
      </c>
      <c r="VEF15" s="9">
        <v>87</v>
      </c>
      <c r="VEG15" s="8" t="s">
        <v>89</v>
      </c>
      <c r="VEN15" s="9">
        <v>87</v>
      </c>
      <c r="VEO15" s="8" t="s">
        <v>89</v>
      </c>
      <c r="VEV15" s="9">
        <v>87</v>
      </c>
      <c r="VEW15" s="8" t="s">
        <v>89</v>
      </c>
      <c r="VFD15" s="9">
        <v>87</v>
      </c>
      <c r="VFE15" s="8" t="s">
        <v>89</v>
      </c>
      <c r="VFL15" s="9">
        <v>87</v>
      </c>
      <c r="VFM15" s="8" t="s">
        <v>89</v>
      </c>
      <c r="VFT15" s="9">
        <v>87</v>
      </c>
      <c r="VFU15" s="8" t="s">
        <v>89</v>
      </c>
      <c r="VGB15" s="9">
        <v>87</v>
      </c>
      <c r="VGC15" s="8" t="s">
        <v>89</v>
      </c>
      <c r="VGJ15" s="9">
        <v>87</v>
      </c>
      <c r="VGK15" s="8" t="s">
        <v>89</v>
      </c>
      <c r="VGR15" s="9">
        <v>87</v>
      </c>
      <c r="VGS15" s="8" t="s">
        <v>89</v>
      </c>
      <c r="VGZ15" s="9">
        <v>87</v>
      </c>
      <c r="VHA15" s="8" t="s">
        <v>89</v>
      </c>
      <c r="VHH15" s="9">
        <v>87</v>
      </c>
      <c r="VHI15" s="8" t="s">
        <v>89</v>
      </c>
      <c r="VHP15" s="9">
        <v>87</v>
      </c>
      <c r="VHQ15" s="8" t="s">
        <v>89</v>
      </c>
      <c r="VHX15" s="9">
        <v>87</v>
      </c>
      <c r="VHY15" s="8" t="s">
        <v>89</v>
      </c>
      <c r="VIF15" s="9">
        <v>87</v>
      </c>
      <c r="VIG15" s="8" t="s">
        <v>89</v>
      </c>
      <c r="VIN15" s="9">
        <v>87</v>
      </c>
      <c r="VIO15" s="8" t="s">
        <v>89</v>
      </c>
      <c r="VIV15" s="9">
        <v>87</v>
      </c>
      <c r="VIW15" s="8" t="s">
        <v>89</v>
      </c>
      <c r="VJD15" s="9">
        <v>87</v>
      </c>
      <c r="VJE15" s="8" t="s">
        <v>89</v>
      </c>
      <c r="VJL15" s="9">
        <v>87</v>
      </c>
      <c r="VJM15" s="8" t="s">
        <v>89</v>
      </c>
      <c r="VJT15" s="9">
        <v>87</v>
      </c>
      <c r="VJU15" s="8" t="s">
        <v>89</v>
      </c>
      <c r="VKB15" s="9">
        <v>87</v>
      </c>
      <c r="VKC15" s="8" t="s">
        <v>89</v>
      </c>
      <c r="VKJ15" s="9">
        <v>87</v>
      </c>
      <c r="VKK15" s="8" t="s">
        <v>89</v>
      </c>
      <c r="VKR15" s="9">
        <v>87</v>
      </c>
      <c r="VKS15" s="8" t="s">
        <v>89</v>
      </c>
      <c r="VKZ15" s="9">
        <v>87</v>
      </c>
      <c r="VLA15" s="8" t="s">
        <v>89</v>
      </c>
      <c r="VLH15" s="9">
        <v>87</v>
      </c>
      <c r="VLI15" s="8" t="s">
        <v>89</v>
      </c>
      <c r="VLP15" s="9">
        <v>87</v>
      </c>
      <c r="VLQ15" s="8" t="s">
        <v>89</v>
      </c>
      <c r="VLX15" s="9">
        <v>87</v>
      </c>
      <c r="VLY15" s="8" t="s">
        <v>89</v>
      </c>
      <c r="VMF15" s="9">
        <v>87</v>
      </c>
      <c r="VMG15" s="8" t="s">
        <v>89</v>
      </c>
      <c r="VMN15" s="9">
        <v>87</v>
      </c>
      <c r="VMO15" s="8" t="s">
        <v>89</v>
      </c>
      <c r="VMV15" s="9">
        <v>87</v>
      </c>
      <c r="VMW15" s="8" t="s">
        <v>89</v>
      </c>
      <c r="VND15" s="9">
        <v>87</v>
      </c>
      <c r="VNE15" s="8" t="s">
        <v>89</v>
      </c>
      <c r="VNL15" s="9">
        <v>87</v>
      </c>
      <c r="VNM15" s="8" t="s">
        <v>89</v>
      </c>
      <c r="VNT15" s="9">
        <v>87</v>
      </c>
      <c r="VNU15" s="8" t="s">
        <v>89</v>
      </c>
      <c r="VOB15" s="9">
        <v>87</v>
      </c>
      <c r="VOC15" s="8" t="s">
        <v>89</v>
      </c>
      <c r="VOJ15" s="9">
        <v>87</v>
      </c>
      <c r="VOK15" s="8" t="s">
        <v>89</v>
      </c>
      <c r="VOR15" s="9">
        <v>87</v>
      </c>
      <c r="VOS15" s="8" t="s">
        <v>89</v>
      </c>
      <c r="VOZ15" s="9">
        <v>87</v>
      </c>
      <c r="VPA15" s="8" t="s">
        <v>89</v>
      </c>
      <c r="VPH15" s="9">
        <v>87</v>
      </c>
      <c r="VPI15" s="8" t="s">
        <v>89</v>
      </c>
      <c r="VPP15" s="9">
        <v>87</v>
      </c>
      <c r="VPQ15" s="8" t="s">
        <v>89</v>
      </c>
      <c r="VPX15" s="9">
        <v>87</v>
      </c>
      <c r="VPY15" s="8" t="s">
        <v>89</v>
      </c>
      <c r="VQF15" s="9">
        <v>87</v>
      </c>
      <c r="VQG15" s="8" t="s">
        <v>89</v>
      </c>
      <c r="VQN15" s="9">
        <v>87</v>
      </c>
      <c r="VQO15" s="8" t="s">
        <v>89</v>
      </c>
      <c r="VQV15" s="9">
        <v>87</v>
      </c>
      <c r="VQW15" s="8" t="s">
        <v>89</v>
      </c>
      <c r="VRD15" s="9">
        <v>87</v>
      </c>
      <c r="VRE15" s="8" t="s">
        <v>89</v>
      </c>
      <c r="VRL15" s="9">
        <v>87</v>
      </c>
      <c r="VRM15" s="8" t="s">
        <v>89</v>
      </c>
      <c r="VRT15" s="9">
        <v>87</v>
      </c>
      <c r="VRU15" s="8" t="s">
        <v>89</v>
      </c>
      <c r="VSB15" s="9">
        <v>87</v>
      </c>
      <c r="VSC15" s="8" t="s">
        <v>89</v>
      </c>
      <c r="VSJ15" s="9">
        <v>87</v>
      </c>
      <c r="VSK15" s="8" t="s">
        <v>89</v>
      </c>
      <c r="VSR15" s="9">
        <v>87</v>
      </c>
      <c r="VSS15" s="8" t="s">
        <v>89</v>
      </c>
      <c r="VSZ15" s="9">
        <v>87</v>
      </c>
      <c r="VTA15" s="8" t="s">
        <v>89</v>
      </c>
      <c r="VTH15" s="9">
        <v>87</v>
      </c>
      <c r="VTI15" s="8" t="s">
        <v>89</v>
      </c>
      <c r="VTP15" s="9">
        <v>87</v>
      </c>
      <c r="VTQ15" s="8" t="s">
        <v>89</v>
      </c>
      <c r="VTX15" s="9">
        <v>87</v>
      </c>
      <c r="VTY15" s="8" t="s">
        <v>89</v>
      </c>
      <c r="VUF15" s="9">
        <v>87</v>
      </c>
      <c r="VUG15" s="8" t="s">
        <v>89</v>
      </c>
      <c r="VUN15" s="9">
        <v>87</v>
      </c>
      <c r="VUO15" s="8" t="s">
        <v>89</v>
      </c>
      <c r="VUV15" s="9">
        <v>87</v>
      </c>
      <c r="VUW15" s="8" t="s">
        <v>89</v>
      </c>
      <c r="VVD15" s="9">
        <v>87</v>
      </c>
      <c r="VVE15" s="8" t="s">
        <v>89</v>
      </c>
      <c r="VVL15" s="9">
        <v>87</v>
      </c>
      <c r="VVM15" s="8" t="s">
        <v>89</v>
      </c>
      <c r="VVT15" s="9">
        <v>87</v>
      </c>
      <c r="VVU15" s="8" t="s">
        <v>89</v>
      </c>
      <c r="VWB15" s="9">
        <v>87</v>
      </c>
      <c r="VWC15" s="8" t="s">
        <v>89</v>
      </c>
      <c r="VWJ15" s="9">
        <v>87</v>
      </c>
      <c r="VWK15" s="8" t="s">
        <v>89</v>
      </c>
      <c r="VWR15" s="9">
        <v>87</v>
      </c>
      <c r="VWS15" s="8" t="s">
        <v>89</v>
      </c>
      <c r="VWZ15" s="9">
        <v>87</v>
      </c>
      <c r="VXA15" s="8" t="s">
        <v>89</v>
      </c>
      <c r="VXH15" s="9">
        <v>87</v>
      </c>
      <c r="VXI15" s="8" t="s">
        <v>89</v>
      </c>
      <c r="VXP15" s="9">
        <v>87</v>
      </c>
      <c r="VXQ15" s="8" t="s">
        <v>89</v>
      </c>
      <c r="VXX15" s="9">
        <v>87</v>
      </c>
      <c r="VXY15" s="8" t="s">
        <v>89</v>
      </c>
      <c r="VYF15" s="9">
        <v>87</v>
      </c>
      <c r="VYG15" s="8" t="s">
        <v>89</v>
      </c>
      <c r="VYN15" s="9">
        <v>87</v>
      </c>
      <c r="VYO15" s="8" t="s">
        <v>89</v>
      </c>
      <c r="VYV15" s="9">
        <v>87</v>
      </c>
      <c r="VYW15" s="8" t="s">
        <v>89</v>
      </c>
      <c r="VZD15" s="9">
        <v>87</v>
      </c>
      <c r="VZE15" s="8" t="s">
        <v>89</v>
      </c>
      <c r="VZL15" s="9">
        <v>87</v>
      </c>
      <c r="VZM15" s="8" t="s">
        <v>89</v>
      </c>
      <c r="VZT15" s="9">
        <v>87</v>
      </c>
      <c r="VZU15" s="8" t="s">
        <v>89</v>
      </c>
      <c r="WAB15" s="9">
        <v>87</v>
      </c>
      <c r="WAC15" s="8" t="s">
        <v>89</v>
      </c>
      <c r="WAJ15" s="9">
        <v>87</v>
      </c>
      <c r="WAK15" s="8" t="s">
        <v>89</v>
      </c>
      <c r="WAR15" s="9">
        <v>87</v>
      </c>
      <c r="WAS15" s="8" t="s">
        <v>89</v>
      </c>
      <c r="WAZ15" s="9">
        <v>87</v>
      </c>
      <c r="WBA15" s="8" t="s">
        <v>89</v>
      </c>
      <c r="WBH15" s="9">
        <v>87</v>
      </c>
      <c r="WBI15" s="8" t="s">
        <v>89</v>
      </c>
      <c r="WBP15" s="9">
        <v>87</v>
      </c>
      <c r="WBQ15" s="8" t="s">
        <v>89</v>
      </c>
      <c r="WBX15" s="9">
        <v>87</v>
      </c>
      <c r="WBY15" s="8" t="s">
        <v>89</v>
      </c>
      <c r="WCF15" s="9">
        <v>87</v>
      </c>
      <c r="WCG15" s="8" t="s">
        <v>89</v>
      </c>
      <c r="WCN15" s="9">
        <v>87</v>
      </c>
      <c r="WCO15" s="8" t="s">
        <v>89</v>
      </c>
      <c r="WCV15" s="9">
        <v>87</v>
      </c>
      <c r="WCW15" s="8" t="s">
        <v>89</v>
      </c>
      <c r="WDD15" s="9">
        <v>87</v>
      </c>
      <c r="WDE15" s="8" t="s">
        <v>89</v>
      </c>
      <c r="WDL15" s="9">
        <v>87</v>
      </c>
      <c r="WDM15" s="8" t="s">
        <v>89</v>
      </c>
      <c r="WDT15" s="9">
        <v>87</v>
      </c>
      <c r="WDU15" s="8" t="s">
        <v>89</v>
      </c>
      <c r="WEB15" s="9">
        <v>87</v>
      </c>
      <c r="WEC15" s="8" t="s">
        <v>89</v>
      </c>
      <c r="WEJ15" s="9">
        <v>87</v>
      </c>
      <c r="WEK15" s="8" t="s">
        <v>89</v>
      </c>
      <c r="WER15" s="9">
        <v>87</v>
      </c>
      <c r="WES15" s="8" t="s">
        <v>89</v>
      </c>
      <c r="WEZ15" s="9">
        <v>87</v>
      </c>
      <c r="WFA15" s="8" t="s">
        <v>89</v>
      </c>
      <c r="WFH15" s="9">
        <v>87</v>
      </c>
      <c r="WFI15" s="8" t="s">
        <v>89</v>
      </c>
      <c r="WFP15" s="9">
        <v>87</v>
      </c>
      <c r="WFQ15" s="8" t="s">
        <v>89</v>
      </c>
      <c r="WFX15" s="9">
        <v>87</v>
      </c>
      <c r="WFY15" s="8" t="s">
        <v>89</v>
      </c>
      <c r="WGF15" s="9">
        <v>87</v>
      </c>
      <c r="WGG15" s="8" t="s">
        <v>89</v>
      </c>
      <c r="WGN15" s="9">
        <v>87</v>
      </c>
      <c r="WGO15" s="8" t="s">
        <v>89</v>
      </c>
      <c r="WGV15" s="9">
        <v>87</v>
      </c>
      <c r="WGW15" s="8" t="s">
        <v>89</v>
      </c>
      <c r="WHD15" s="9">
        <v>87</v>
      </c>
      <c r="WHE15" s="8" t="s">
        <v>89</v>
      </c>
      <c r="WHL15" s="9">
        <v>87</v>
      </c>
      <c r="WHM15" s="8" t="s">
        <v>89</v>
      </c>
      <c r="WHT15" s="9">
        <v>87</v>
      </c>
      <c r="WHU15" s="8" t="s">
        <v>89</v>
      </c>
      <c r="WIB15" s="9">
        <v>87</v>
      </c>
      <c r="WIC15" s="8" t="s">
        <v>89</v>
      </c>
      <c r="WIJ15" s="9">
        <v>87</v>
      </c>
      <c r="WIK15" s="8" t="s">
        <v>89</v>
      </c>
      <c r="WIR15" s="9">
        <v>87</v>
      </c>
      <c r="WIS15" s="8" t="s">
        <v>89</v>
      </c>
      <c r="WIZ15" s="9">
        <v>87</v>
      </c>
      <c r="WJA15" s="8" t="s">
        <v>89</v>
      </c>
      <c r="WJH15" s="9">
        <v>87</v>
      </c>
      <c r="WJI15" s="8" t="s">
        <v>89</v>
      </c>
      <c r="WJP15" s="9">
        <v>87</v>
      </c>
      <c r="WJQ15" s="8" t="s">
        <v>89</v>
      </c>
      <c r="WJX15" s="9">
        <v>87</v>
      </c>
      <c r="WJY15" s="8" t="s">
        <v>89</v>
      </c>
      <c r="WKF15" s="9">
        <v>87</v>
      </c>
      <c r="WKG15" s="8" t="s">
        <v>89</v>
      </c>
      <c r="WKN15" s="9">
        <v>87</v>
      </c>
      <c r="WKO15" s="8" t="s">
        <v>89</v>
      </c>
      <c r="WKV15" s="9">
        <v>87</v>
      </c>
      <c r="WKW15" s="8" t="s">
        <v>89</v>
      </c>
      <c r="WLD15" s="9">
        <v>87</v>
      </c>
      <c r="WLE15" s="8" t="s">
        <v>89</v>
      </c>
      <c r="WLL15" s="9">
        <v>87</v>
      </c>
      <c r="WLM15" s="8" t="s">
        <v>89</v>
      </c>
      <c r="WLT15" s="9">
        <v>87</v>
      </c>
      <c r="WLU15" s="8" t="s">
        <v>89</v>
      </c>
      <c r="WMB15" s="9">
        <v>87</v>
      </c>
      <c r="WMC15" s="8" t="s">
        <v>89</v>
      </c>
      <c r="WMJ15" s="9">
        <v>87</v>
      </c>
      <c r="WMK15" s="8" t="s">
        <v>89</v>
      </c>
      <c r="WMR15" s="9">
        <v>87</v>
      </c>
      <c r="WMS15" s="8" t="s">
        <v>89</v>
      </c>
      <c r="WMZ15" s="9">
        <v>87</v>
      </c>
      <c r="WNA15" s="8" t="s">
        <v>89</v>
      </c>
      <c r="WNH15" s="9">
        <v>87</v>
      </c>
      <c r="WNI15" s="8" t="s">
        <v>89</v>
      </c>
      <c r="WNP15" s="9">
        <v>87</v>
      </c>
      <c r="WNQ15" s="8" t="s">
        <v>89</v>
      </c>
      <c r="WNX15" s="9">
        <v>87</v>
      </c>
      <c r="WNY15" s="8" t="s">
        <v>89</v>
      </c>
      <c r="WOF15" s="9">
        <v>87</v>
      </c>
      <c r="WOG15" s="8" t="s">
        <v>89</v>
      </c>
      <c r="WON15" s="9">
        <v>87</v>
      </c>
      <c r="WOO15" s="8" t="s">
        <v>89</v>
      </c>
      <c r="WOV15" s="9">
        <v>87</v>
      </c>
      <c r="WOW15" s="8" t="s">
        <v>89</v>
      </c>
      <c r="WPD15" s="9">
        <v>87</v>
      </c>
      <c r="WPE15" s="8" t="s">
        <v>89</v>
      </c>
      <c r="WPL15" s="9">
        <v>87</v>
      </c>
      <c r="WPM15" s="8" t="s">
        <v>89</v>
      </c>
      <c r="WPT15" s="9">
        <v>87</v>
      </c>
      <c r="WPU15" s="8" t="s">
        <v>89</v>
      </c>
      <c r="WQB15" s="9">
        <v>87</v>
      </c>
      <c r="WQC15" s="8" t="s">
        <v>89</v>
      </c>
      <c r="WQJ15" s="9">
        <v>87</v>
      </c>
      <c r="WQK15" s="8" t="s">
        <v>89</v>
      </c>
      <c r="WQR15" s="9">
        <v>87</v>
      </c>
      <c r="WQS15" s="8" t="s">
        <v>89</v>
      </c>
      <c r="WQZ15" s="9">
        <v>87</v>
      </c>
      <c r="WRA15" s="8" t="s">
        <v>89</v>
      </c>
      <c r="WRH15" s="9">
        <v>87</v>
      </c>
      <c r="WRI15" s="8" t="s">
        <v>89</v>
      </c>
      <c r="WRP15" s="9">
        <v>87</v>
      </c>
      <c r="WRQ15" s="8" t="s">
        <v>89</v>
      </c>
      <c r="WRX15" s="9">
        <v>87</v>
      </c>
      <c r="WRY15" s="8" t="s">
        <v>89</v>
      </c>
      <c r="WSF15" s="9">
        <v>87</v>
      </c>
      <c r="WSG15" s="8" t="s">
        <v>89</v>
      </c>
      <c r="WSN15" s="9">
        <v>87</v>
      </c>
      <c r="WSO15" s="8" t="s">
        <v>89</v>
      </c>
      <c r="WSV15" s="9">
        <v>87</v>
      </c>
      <c r="WSW15" s="8" t="s">
        <v>89</v>
      </c>
      <c r="WTD15" s="9">
        <v>87</v>
      </c>
      <c r="WTE15" s="8" t="s">
        <v>89</v>
      </c>
      <c r="WTL15" s="9">
        <v>87</v>
      </c>
      <c r="WTM15" s="8" t="s">
        <v>89</v>
      </c>
      <c r="WTT15" s="9">
        <v>87</v>
      </c>
      <c r="WTU15" s="8" t="s">
        <v>89</v>
      </c>
      <c r="WUB15" s="9">
        <v>87</v>
      </c>
      <c r="WUC15" s="8" t="s">
        <v>89</v>
      </c>
      <c r="WUJ15" s="9">
        <v>87</v>
      </c>
      <c r="WUK15" s="8" t="s">
        <v>89</v>
      </c>
      <c r="WUR15" s="9">
        <v>87</v>
      </c>
      <c r="WUS15" s="8" t="s">
        <v>89</v>
      </c>
      <c r="WUZ15" s="9">
        <v>87</v>
      </c>
      <c r="WVA15" s="8" t="s">
        <v>89</v>
      </c>
      <c r="WVH15" s="9">
        <v>87</v>
      </c>
      <c r="WVI15" s="8" t="s">
        <v>89</v>
      </c>
      <c r="WVP15" s="9">
        <v>87</v>
      </c>
      <c r="WVQ15" s="8" t="s">
        <v>89</v>
      </c>
      <c r="WVX15" s="9">
        <v>87</v>
      </c>
      <c r="WVY15" s="8" t="s">
        <v>89</v>
      </c>
      <c r="WWF15" s="9">
        <v>87</v>
      </c>
      <c r="WWG15" s="8" t="s">
        <v>89</v>
      </c>
      <c r="WWN15" s="9">
        <v>87</v>
      </c>
      <c r="WWO15" s="8" t="s">
        <v>89</v>
      </c>
      <c r="WWV15" s="9">
        <v>87</v>
      </c>
      <c r="WWW15" s="8" t="s">
        <v>89</v>
      </c>
      <c r="WXD15" s="9">
        <v>87</v>
      </c>
      <c r="WXE15" s="8" t="s">
        <v>89</v>
      </c>
      <c r="WXL15" s="9">
        <v>87</v>
      </c>
      <c r="WXM15" s="8" t="s">
        <v>89</v>
      </c>
      <c r="WXT15" s="9">
        <v>87</v>
      </c>
      <c r="WXU15" s="8" t="s">
        <v>89</v>
      </c>
      <c r="WYB15" s="9">
        <v>87</v>
      </c>
      <c r="WYC15" s="8" t="s">
        <v>89</v>
      </c>
      <c r="WYJ15" s="9">
        <v>87</v>
      </c>
      <c r="WYK15" s="8" t="s">
        <v>89</v>
      </c>
      <c r="WYR15" s="9">
        <v>87</v>
      </c>
      <c r="WYS15" s="8" t="s">
        <v>89</v>
      </c>
      <c r="WYZ15" s="9">
        <v>87</v>
      </c>
      <c r="WZA15" s="8" t="s">
        <v>89</v>
      </c>
      <c r="WZH15" s="9">
        <v>87</v>
      </c>
      <c r="WZI15" s="8" t="s">
        <v>89</v>
      </c>
      <c r="WZP15" s="9">
        <v>87</v>
      </c>
      <c r="WZQ15" s="8" t="s">
        <v>89</v>
      </c>
      <c r="WZX15" s="9">
        <v>87</v>
      </c>
      <c r="WZY15" s="8" t="s">
        <v>89</v>
      </c>
      <c r="XAF15" s="9">
        <v>87</v>
      </c>
      <c r="XAG15" s="8" t="s">
        <v>89</v>
      </c>
      <c r="XAN15" s="9">
        <v>87</v>
      </c>
      <c r="XAO15" s="8" t="s">
        <v>89</v>
      </c>
      <c r="XAV15" s="9">
        <v>87</v>
      </c>
      <c r="XAW15" s="8" t="s">
        <v>89</v>
      </c>
      <c r="XBD15" s="9">
        <v>87</v>
      </c>
      <c r="XBE15" s="8" t="s">
        <v>89</v>
      </c>
      <c r="XBL15" s="9">
        <v>87</v>
      </c>
      <c r="XBM15" s="8" t="s">
        <v>89</v>
      </c>
      <c r="XBT15" s="9">
        <v>87</v>
      </c>
      <c r="XBU15" s="8" t="s">
        <v>89</v>
      </c>
      <c r="XCB15" s="9">
        <v>87</v>
      </c>
      <c r="XCC15" s="8" t="s">
        <v>89</v>
      </c>
      <c r="XCJ15" s="9">
        <v>87</v>
      </c>
      <c r="XCK15" s="8" t="s">
        <v>89</v>
      </c>
      <c r="XCR15" s="9">
        <v>87</v>
      </c>
      <c r="XCS15" s="8" t="s">
        <v>89</v>
      </c>
      <c r="XCZ15" s="9">
        <v>87</v>
      </c>
      <c r="XDA15" s="8" t="s">
        <v>89</v>
      </c>
      <c r="XDH15" s="9">
        <v>87</v>
      </c>
      <c r="XDI15" s="8" t="s">
        <v>89</v>
      </c>
      <c r="XDP15" s="9">
        <v>87</v>
      </c>
      <c r="XDQ15" s="8" t="s">
        <v>89</v>
      </c>
      <c r="XDX15" s="9">
        <v>87</v>
      </c>
      <c r="XDY15" s="8" t="s">
        <v>89</v>
      </c>
      <c r="XEF15" s="9">
        <v>87</v>
      </c>
      <c r="XEG15" s="8" t="s">
        <v>89</v>
      </c>
      <c r="XEN15" s="9">
        <v>87</v>
      </c>
      <c r="XEO15" s="8" t="s">
        <v>89</v>
      </c>
      <c r="XEV15" s="9">
        <v>87</v>
      </c>
      <c r="XEW15" s="8" t="s">
        <v>89</v>
      </c>
      <c r="XFD15" s="9">
        <v>87</v>
      </c>
    </row>
    <row r="16" spans="1:16384" x14ac:dyDescent="0.3">
      <c r="A16" s="8" t="s">
        <v>103</v>
      </c>
      <c r="H16" s="9">
        <v>2012</v>
      </c>
      <c r="I16" s="8" t="s">
        <v>103</v>
      </c>
      <c r="P16" s="9">
        <v>2012</v>
      </c>
      <c r="Q16" s="8" t="s">
        <v>103</v>
      </c>
      <c r="X16" s="9">
        <v>2012</v>
      </c>
      <c r="Y16" s="8" t="s">
        <v>103</v>
      </c>
      <c r="AF16" s="9">
        <v>2012</v>
      </c>
      <c r="AG16" s="8" t="s">
        <v>103</v>
      </c>
      <c r="AN16" s="9">
        <v>2012</v>
      </c>
      <c r="AO16" s="8" t="s">
        <v>103</v>
      </c>
      <c r="AV16" s="9">
        <v>2012</v>
      </c>
      <c r="AW16" s="8" t="s">
        <v>103</v>
      </c>
      <c r="BD16" s="9">
        <v>2012</v>
      </c>
      <c r="BE16" s="8" t="s">
        <v>103</v>
      </c>
      <c r="BL16" s="9">
        <v>2012</v>
      </c>
      <c r="BM16" s="8" t="s">
        <v>103</v>
      </c>
      <c r="BT16" s="9">
        <v>2012</v>
      </c>
      <c r="BU16" s="8" t="s">
        <v>103</v>
      </c>
      <c r="CB16" s="9">
        <v>2012</v>
      </c>
      <c r="CC16" s="8" t="s">
        <v>103</v>
      </c>
      <c r="CJ16" s="9">
        <v>2012</v>
      </c>
      <c r="CK16" s="8" t="s">
        <v>103</v>
      </c>
      <c r="CR16" s="9">
        <v>2012</v>
      </c>
      <c r="CS16" s="8" t="s">
        <v>103</v>
      </c>
      <c r="CZ16" s="9">
        <v>2012</v>
      </c>
      <c r="DA16" s="8" t="s">
        <v>103</v>
      </c>
      <c r="DH16" s="9">
        <v>2012</v>
      </c>
      <c r="DI16" s="8" t="s">
        <v>103</v>
      </c>
      <c r="DP16" s="9">
        <v>2012</v>
      </c>
      <c r="DQ16" s="8" t="s">
        <v>103</v>
      </c>
      <c r="DX16" s="9">
        <v>2012</v>
      </c>
      <c r="DY16" s="8" t="s">
        <v>103</v>
      </c>
      <c r="EF16" s="9">
        <v>2012</v>
      </c>
      <c r="EG16" s="8" t="s">
        <v>103</v>
      </c>
      <c r="EN16" s="9">
        <v>2012</v>
      </c>
      <c r="EO16" s="8" t="s">
        <v>103</v>
      </c>
      <c r="EV16" s="9">
        <v>2012</v>
      </c>
      <c r="EW16" s="8" t="s">
        <v>103</v>
      </c>
      <c r="FD16" s="9">
        <v>2012</v>
      </c>
      <c r="FE16" s="8" t="s">
        <v>103</v>
      </c>
      <c r="FL16" s="9">
        <v>2012</v>
      </c>
      <c r="FM16" s="8" t="s">
        <v>103</v>
      </c>
      <c r="FT16" s="9">
        <v>2012</v>
      </c>
      <c r="FU16" s="8" t="s">
        <v>103</v>
      </c>
      <c r="GB16" s="9">
        <v>2012</v>
      </c>
      <c r="GC16" s="8" t="s">
        <v>103</v>
      </c>
      <c r="GJ16" s="9">
        <v>2012</v>
      </c>
      <c r="GK16" s="8" t="s">
        <v>103</v>
      </c>
      <c r="GR16" s="9">
        <v>2012</v>
      </c>
      <c r="GS16" s="8" t="s">
        <v>103</v>
      </c>
      <c r="GZ16" s="9">
        <v>2012</v>
      </c>
      <c r="HA16" s="8" t="s">
        <v>103</v>
      </c>
      <c r="HH16" s="9">
        <v>2012</v>
      </c>
      <c r="HI16" s="8" t="s">
        <v>103</v>
      </c>
      <c r="HP16" s="9">
        <v>2012</v>
      </c>
      <c r="HQ16" s="8" t="s">
        <v>103</v>
      </c>
      <c r="HX16" s="9">
        <v>2012</v>
      </c>
      <c r="HY16" s="8" t="s">
        <v>103</v>
      </c>
      <c r="IF16" s="9">
        <v>2012</v>
      </c>
      <c r="IG16" s="8" t="s">
        <v>103</v>
      </c>
      <c r="IN16" s="9">
        <v>2012</v>
      </c>
      <c r="IO16" s="8" t="s">
        <v>103</v>
      </c>
      <c r="IV16" s="9">
        <v>2012</v>
      </c>
      <c r="IW16" s="8" t="s">
        <v>103</v>
      </c>
      <c r="JD16" s="9">
        <v>2012</v>
      </c>
      <c r="JE16" s="8" t="s">
        <v>103</v>
      </c>
      <c r="JL16" s="9">
        <v>2012</v>
      </c>
      <c r="JM16" s="8" t="s">
        <v>103</v>
      </c>
      <c r="JT16" s="9">
        <v>2012</v>
      </c>
      <c r="JU16" s="8" t="s">
        <v>103</v>
      </c>
      <c r="KB16" s="9">
        <v>2012</v>
      </c>
      <c r="KC16" s="8" t="s">
        <v>103</v>
      </c>
      <c r="KJ16" s="9">
        <v>2012</v>
      </c>
      <c r="KK16" s="8" t="s">
        <v>103</v>
      </c>
      <c r="KR16" s="9">
        <v>2012</v>
      </c>
      <c r="KS16" s="8" t="s">
        <v>103</v>
      </c>
      <c r="KZ16" s="9">
        <v>2012</v>
      </c>
      <c r="LA16" s="8" t="s">
        <v>103</v>
      </c>
      <c r="LH16" s="9">
        <v>2012</v>
      </c>
      <c r="LI16" s="8" t="s">
        <v>103</v>
      </c>
      <c r="LP16" s="9">
        <v>2012</v>
      </c>
      <c r="LQ16" s="8" t="s">
        <v>103</v>
      </c>
      <c r="LX16" s="9">
        <v>2012</v>
      </c>
      <c r="LY16" s="8" t="s">
        <v>103</v>
      </c>
      <c r="MF16" s="9">
        <v>2012</v>
      </c>
      <c r="MG16" s="8" t="s">
        <v>103</v>
      </c>
      <c r="MN16" s="9">
        <v>2012</v>
      </c>
      <c r="MO16" s="8" t="s">
        <v>103</v>
      </c>
      <c r="MV16" s="9">
        <v>2012</v>
      </c>
      <c r="MW16" s="8" t="s">
        <v>103</v>
      </c>
      <c r="ND16" s="9">
        <v>2012</v>
      </c>
      <c r="NE16" s="8" t="s">
        <v>103</v>
      </c>
      <c r="NL16" s="9">
        <v>2012</v>
      </c>
      <c r="NM16" s="8" t="s">
        <v>103</v>
      </c>
      <c r="NT16" s="9">
        <v>2012</v>
      </c>
      <c r="NU16" s="8" t="s">
        <v>103</v>
      </c>
      <c r="OB16" s="9">
        <v>2012</v>
      </c>
      <c r="OC16" s="8" t="s">
        <v>103</v>
      </c>
      <c r="OJ16" s="9">
        <v>2012</v>
      </c>
      <c r="OK16" s="8" t="s">
        <v>103</v>
      </c>
      <c r="OR16" s="9">
        <v>2012</v>
      </c>
      <c r="OS16" s="8" t="s">
        <v>103</v>
      </c>
      <c r="OZ16" s="9">
        <v>2012</v>
      </c>
      <c r="PA16" s="8" t="s">
        <v>103</v>
      </c>
      <c r="PH16" s="9">
        <v>2012</v>
      </c>
      <c r="PI16" s="8" t="s">
        <v>103</v>
      </c>
      <c r="PP16" s="9">
        <v>2012</v>
      </c>
      <c r="PQ16" s="8" t="s">
        <v>103</v>
      </c>
      <c r="PX16" s="9">
        <v>2012</v>
      </c>
      <c r="PY16" s="8" t="s">
        <v>103</v>
      </c>
      <c r="QF16" s="9">
        <v>2012</v>
      </c>
      <c r="QG16" s="8" t="s">
        <v>103</v>
      </c>
      <c r="QN16" s="9">
        <v>2012</v>
      </c>
      <c r="QO16" s="8" t="s">
        <v>103</v>
      </c>
      <c r="QV16" s="9">
        <v>2012</v>
      </c>
      <c r="QW16" s="8" t="s">
        <v>103</v>
      </c>
      <c r="RD16" s="9">
        <v>2012</v>
      </c>
      <c r="RE16" s="8" t="s">
        <v>103</v>
      </c>
      <c r="RL16" s="9">
        <v>2012</v>
      </c>
      <c r="RM16" s="8" t="s">
        <v>103</v>
      </c>
      <c r="RT16" s="9">
        <v>2012</v>
      </c>
      <c r="RU16" s="8" t="s">
        <v>103</v>
      </c>
      <c r="SB16" s="9">
        <v>2012</v>
      </c>
      <c r="SC16" s="8" t="s">
        <v>103</v>
      </c>
      <c r="SJ16" s="9">
        <v>2012</v>
      </c>
      <c r="SK16" s="8" t="s">
        <v>103</v>
      </c>
      <c r="SR16" s="9">
        <v>2012</v>
      </c>
      <c r="SS16" s="8" t="s">
        <v>103</v>
      </c>
      <c r="SZ16" s="9">
        <v>2012</v>
      </c>
      <c r="TA16" s="8" t="s">
        <v>103</v>
      </c>
      <c r="TH16" s="9">
        <v>2012</v>
      </c>
      <c r="TI16" s="8" t="s">
        <v>103</v>
      </c>
      <c r="TP16" s="9">
        <v>2012</v>
      </c>
      <c r="TQ16" s="8" t="s">
        <v>103</v>
      </c>
      <c r="TX16" s="9">
        <v>2012</v>
      </c>
      <c r="TY16" s="8" t="s">
        <v>103</v>
      </c>
      <c r="UF16" s="9">
        <v>2012</v>
      </c>
      <c r="UG16" s="8" t="s">
        <v>103</v>
      </c>
      <c r="UN16" s="9">
        <v>2012</v>
      </c>
      <c r="UO16" s="8" t="s">
        <v>103</v>
      </c>
      <c r="UV16" s="9">
        <v>2012</v>
      </c>
      <c r="UW16" s="8" t="s">
        <v>103</v>
      </c>
      <c r="VD16" s="9">
        <v>2012</v>
      </c>
      <c r="VE16" s="8" t="s">
        <v>103</v>
      </c>
      <c r="VL16" s="9">
        <v>2012</v>
      </c>
      <c r="VM16" s="8" t="s">
        <v>103</v>
      </c>
      <c r="VT16" s="9">
        <v>2012</v>
      </c>
      <c r="VU16" s="8" t="s">
        <v>103</v>
      </c>
      <c r="WB16" s="9">
        <v>2012</v>
      </c>
      <c r="WC16" s="8" t="s">
        <v>103</v>
      </c>
      <c r="WJ16" s="9">
        <v>2012</v>
      </c>
      <c r="WK16" s="8" t="s">
        <v>103</v>
      </c>
      <c r="WR16" s="9">
        <v>2012</v>
      </c>
      <c r="WS16" s="8" t="s">
        <v>103</v>
      </c>
      <c r="WZ16" s="9">
        <v>2012</v>
      </c>
      <c r="XA16" s="8" t="s">
        <v>103</v>
      </c>
      <c r="XH16" s="9">
        <v>2012</v>
      </c>
      <c r="XI16" s="8" t="s">
        <v>103</v>
      </c>
      <c r="XP16" s="9">
        <v>2012</v>
      </c>
      <c r="XQ16" s="8" t="s">
        <v>103</v>
      </c>
      <c r="XX16" s="9">
        <v>2012</v>
      </c>
      <c r="XY16" s="8" t="s">
        <v>103</v>
      </c>
      <c r="YF16" s="9">
        <v>2012</v>
      </c>
      <c r="YG16" s="8" t="s">
        <v>103</v>
      </c>
      <c r="YN16" s="9">
        <v>2012</v>
      </c>
      <c r="YO16" s="8" t="s">
        <v>103</v>
      </c>
      <c r="YV16" s="9">
        <v>2012</v>
      </c>
      <c r="YW16" s="8" t="s">
        <v>103</v>
      </c>
      <c r="ZD16" s="9">
        <v>2012</v>
      </c>
      <c r="ZE16" s="8" t="s">
        <v>103</v>
      </c>
      <c r="ZL16" s="9">
        <v>2012</v>
      </c>
      <c r="ZM16" s="8" t="s">
        <v>103</v>
      </c>
      <c r="ZT16" s="9">
        <v>2012</v>
      </c>
      <c r="ZU16" s="8" t="s">
        <v>103</v>
      </c>
      <c r="AAB16" s="9">
        <v>2012</v>
      </c>
      <c r="AAC16" s="8" t="s">
        <v>103</v>
      </c>
      <c r="AAJ16" s="9">
        <v>2012</v>
      </c>
      <c r="AAK16" s="8" t="s">
        <v>103</v>
      </c>
      <c r="AAR16" s="9">
        <v>2012</v>
      </c>
      <c r="AAS16" s="8" t="s">
        <v>103</v>
      </c>
      <c r="AAZ16" s="9">
        <v>2012</v>
      </c>
      <c r="ABA16" s="8" t="s">
        <v>103</v>
      </c>
      <c r="ABH16" s="9">
        <v>2012</v>
      </c>
      <c r="ABI16" s="8" t="s">
        <v>103</v>
      </c>
      <c r="ABP16" s="9">
        <v>2012</v>
      </c>
      <c r="ABQ16" s="8" t="s">
        <v>103</v>
      </c>
      <c r="ABX16" s="9">
        <v>2012</v>
      </c>
      <c r="ABY16" s="8" t="s">
        <v>103</v>
      </c>
      <c r="ACF16" s="9">
        <v>2012</v>
      </c>
      <c r="ACG16" s="8" t="s">
        <v>103</v>
      </c>
      <c r="ACN16" s="9">
        <v>2012</v>
      </c>
      <c r="ACO16" s="8" t="s">
        <v>103</v>
      </c>
      <c r="ACV16" s="9">
        <v>2012</v>
      </c>
      <c r="ACW16" s="8" t="s">
        <v>103</v>
      </c>
      <c r="ADD16" s="9">
        <v>2012</v>
      </c>
      <c r="ADE16" s="8" t="s">
        <v>103</v>
      </c>
      <c r="ADL16" s="9">
        <v>2012</v>
      </c>
      <c r="ADM16" s="8" t="s">
        <v>103</v>
      </c>
      <c r="ADT16" s="9">
        <v>2012</v>
      </c>
      <c r="ADU16" s="8" t="s">
        <v>103</v>
      </c>
      <c r="AEB16" s="9">
        <v>2012</v>
      </c>
      <c r="AEC16" s="8" t="s">
        <v>103</v>
      </c>
      <c r="AEJ16" s="9">
        <v>2012</v>
      </c>
      <c r="AEK16" s="8" t="s">
        <v>103</v>
      </c>
      <c r="AER16" s="9">
        <v>2012</v>
      </c>
      <c r="AES16" s="8" t="s">
        <v>103</v>
      </c>
      <c r="AEZ16" s="9">
        <v>2012</v>
      </c>
      <c r="AFA16" s="8" t="s">
        <v>103</v>
      </c>
      <c r="AFH16" s="9">
        <v>2012</v>
      </c>
      <c r="AFI16" s="8" t="s">
        <v>103</v>
      </c>
      <c r="AFP16" s="9">
        <v>2012</v>
      </c>
      <c r="AFQ16" s="8" t="s">
        <v>103</v>
      </c>
      <c r="AFX16" s="9">
        <v>2012</v>
      </c>
      <c r="AFY16" s="8" t="s">
        <v>103</v>
      </c>
      <c r="AGF16" s="9">
        <v>2012</v>
      </c>
      <c r="AGG16" s="8" t="s">
        <v>103</v>
      </c>
      <c r="AGN16" s="9">
        <v>2012</v>
      </c>
      <c r="AGO16" s="8" t="s">
        <v>103</v>
      </c>
      <c r="AGV16" s="9">
        <v>2012</v>
      </c>
      <c r="AGW16" s="8" t="s">
        <v>103</v>
      </c>
      <c r="AHD16" s="9">
        <v>2012</v>
      </c>
      <c r="AHE16" s="8" t="s">
        <v>103</v>
      </c>
      <c r="AHL16" s="9">
        <v>2012</v>
      </c>
      <c r="AHM16" s="8" t="s">
        <v>103</v>
      </c>
      <c r="AHT16" s="9">
        <v>2012</v>
      </c>
      <c r="AHU16" s="8" t="s">
        <v>103</v>
      </c>
      <c r="AIB16" s="9">
        <v>2012</v>
      </c>
      <c r="AIC16" s="8" t="s">
        <v>103</v>
      </c>
      <c r="AIJ16" s="9">
        <v>2012</v>
      </c>
      <c r="AIK16" s="8" t="s">
        <v>103</v>
      </c>
      <c r="AIR16" s="9">
        <v>2012</v>
      </c>
      <c r="AIS16" s="8" t="s">
        <v>103</v>
      </c>
      <c r="AIZ16" s="9">
        <v>2012</v>
      </c>
      <c r="AJA16" s="8" t="s">
        <v>103</v>
      </c>
      <c r="AJH16" s="9">
        <v>2012</v>
      </c>
      <c r="AJI16" s="8" t="s">
        <v>103</v>
      </c>
      <c r="AJP16" s="9">
        <v>2012</v>
      </c>
      <c r="AJQ16" s="8" t="s">
        <v>103</v>
      </c>
      <c r="AJX16" s="9">
        <v>2012</v>
      </c>
      <c r="AJY16" s="8" t="s">
        <v>103</v>
      </c>
      <c r="AKF16" s="9">
        <v>2012</v>
      </c>
      <c r="AKG16" s="8" t="s">
        <v>103</v>
      </c>
      <c r="AKN16" s="9">
        <v>2012</v>
      </c>
      <c r="AKO16" s="8" t="s">
        <v>103</v>
      </c>
      <c r="AKV16" s="9">
        <v>2012</v>
      </c>
      <c r="AKW16" s="8" t="s">
        <v>103</v>
      </c>
      <c r="ALD16" s="9">
        <v>2012</v>
      </c>
      <c r="ALE16" s="8" t="s">
        <v>103</v>
      </c>
      <c r="ALL16" s="9">
        <v>2012</v>
      </c>
      <c r="ALM16" s="8" t="s">
        <v>103</v>
      </c>
      <c r="ALT16" s="9">
        <v>2012</v>
      </c>
      <c r="ALU16" s="8" t="s">
        <v>103</v>
      </c>
      <c r="AMB16" s="9">
        <v>2012</v>
      </c>
      <c r="AMC16" s="8" t="s">
        <v>103</v>
      </c>
      <c r="AMJ16" s="9">
        <v>2012</v>
      </c>
      <c r="AMK16" s="8" t="s">
        <v>103</v>
      </c>
      <c r="AMR16" s="9">
        <v>2012</v>
      </c>
      <c r="AMS16" s="8" t="s">
        <v>103</v>
      </c>
      <c r="AMZ16" s="9">
        <v>2012</v>
      </c>
      <c r="ANA16" s="8" t="s">
        <v>103</v>
      </c>
      <c r="ANH16" s="9">
        <v>2012</v>
      </c>
      <c r="ANI16" s="8" t="s">
        <v>103</v>
      </c>
      <c r="ANP16" s="9">
        <v>2012</v>
      </c>
      <c r="ANQ16" s="8" t="s">
        <v>103</v>
      </c>
      <c r="ANX16" s="9">
        <v>2012</v>
      </c>
      <c r="ANY16" s="8" t="s">
        <v>103</v>
      </c>
      <c r="AOF16" s="9">
        <v>2012</v>
      </c>
      <c r="AOG16" s="8" t="s">
        <v>103</v>
      </c>
      <c r="AON16" s="9">
        <v>2012</v>
      </c>
      <c r="AOO16" s="8" t="s">
        <v>103</v>
      </c>
      <c r="AOV16" s="9">
        <v>2012</v>
      </c>
      <c r="AOW16" s="8" t="s">
        <v>103</v>
      </c>
      <c r="APD16" s="9">
        <v>2012</v>
      </c>
      <c r="APE16" s="8" t="s">
        <v>103</v>
      </c>
      <c r="APL16" s="9">
        <v>2012</v>
      </c>
      <c r="APM16" s="8" t="s">
        <v>103</v>
      </c>
      <c r="APT16" s="9">
        <v>2012</v>
      </c>
      <c r="APU16" s="8" t="s">
        <v>103</v>
      </c>
      <c r="AQB16" s="9">
        <v>2012</v>
      </c>
      <c r="AQC16" s="8" t="s">
        <v>103</v>
      </c>
      <c r="AQJ16" s="9">
        <v>2012</v>
      </c>
      <c r="AQK16" s="8" t="s">
        <v>103</v>
      </c>
      <c r="AQR16" s="9">
        <v>2012</v>
      </c>
      <c r="AQS16" s="8" t="s">
        <v>103</v>
      </c>
      <c r="AQZ16" s="9">
        <v>2012</v>
      </c>
      <c r="ARA16" s="8" t="s">
        <v>103</v>
      </c>
      <c r="ARH16" s="9">
        <v>2012</v>
      </c>
      <c r="ARI16" s="8" t="s">
        <v>103</v>
      </c>
      <c r="ARP16" s="9">
        <v>2012</v>
      </c>
      <c r="ARQ16" s="8" t="s">
        <v>103</v>
      </c>
      <c r="ARX16" s="9">
        <v>2012</v>
      </c>
      <c r="ARY16" s="8" t="s">
        <v>103</v>
      </c>
      <c r="ASF16" s="9">
        <v>2012</v>
      </c>
      <c r="ASG16" s="8" t="s">
        <v>103</v>
      </c>
      <c r="ASN16" s="9">
        <v>2012</v>
      </c>
      <c r="ASO16" s="8" t="s">
        <v>103</v>
      </c>
      <c r="ASV16" s="9">
        <v>2012</v>
      </c>
      <c r="ASW16" s="8" t="s">
        <v>103</v>
      </c>
      <c r="ATD16" s="9">
        <v>2012</v>
      </c>
      <c r="ATE16" s="8" t="s">
        <v>103</v>
      </c>
      <c r="ATL16" s="9">
        <v>2012</v>
      </c>
      <c r="ATM16" s="8" t="s">
        <v>103</v>
      </c>
      <c r="ATT16" s="9">
        <v>2012</v>
      </c>
      <c r="ATU16" s="8" t="s">
        <v>103</v>
      </c>
      <c r="AUB16" s="9">
        <v>2012</v>
      </c>
      <c r="AUC16" s="8" t="s">
        <v>103</v>
      </c>
      <c r="AUJ16" s="9">
        <v>2012</v>
      </c>
      <c r="AUK16" s="8" t="s">
        <v>103</v>
      </c>
      <c r="AUR16" s="9">
        <v>2012</v>
      </c>
      <c r="AUS16" s="8" t="s">
        <v>103</v>
      </c>
      <c r="AUZ16" s="9">
        <v>2012</v>
      </c>
      <c r="AVA16" s="8" t="s">
        <v>103</v>
      </c>
      <c r="AVH16" s="9">
        <v>2012</v>
      </c>
      <c r="AVI16" s="8" t="s">
        <v>103</v>
      </c>
      <c r="AVP16" s="9">
        <v>2012</v>
      </c>
      <c r="AVQ16" s="8" t="s">
        <v>103</v>
      </c>
      <c r="AVX16" s="9">
        <v>2012</v>
      </c>
      <c r="AVY16" s="8" t="s">
        <v>103</v>
      </c>
      <c r="AWF16" s="9">
        <v>2012</v>
      </c>
      <c r="AWG16" s="8" t="s">
        <v>103</v>
      </c>
      <c r="AWN16" s="9">
        <v>2012</v>
      </c>
      <c r="AWO16" s="8" t="s">
        <v>103</v>
      </c>
      <c r="AWV16" s="9">
        <v>2012</v>
      </c>
      <c r="AWW16" s="8" t="s">
        <v>103</v>
      </c>
      <c r="AXD16" s="9">
        <v>2012</v>
      </c>
      <c r="AXE16" s="8" t="s">
        <v>103</v>
      </c>
      <c r="AXL16" s="9">
        <v>2012</v>
      </c>
      <c r="AXM16" s="8" t="s">
        <v>103</v>
      </c>
      <c r="AXT16" s="9">
        <v>2012</v>
      </c>
      <c r="AXU16" s="8" t="s">
        <v>103</v>
      </c>
      <c r="AYB16" s="9">
        <v>2012</v>
      </c>
      <c r="AYC16" s="8" t="s">
        <v>103</v>
      </c>
      <c r="AYJ16" s="9">
        <v>2012</v>
      </c>
      <c r="AYK16" s="8" t="s">
        <v>103</v>
      </c>
      <c r="AYR16" s="9">
        <v>2012</v>
      </c>
      <c r="AYS16" s="8" t="s">
        <v>103</v>
      </c>
      <c r="AYZ16" s="9">
        <v>2012</v>
      </c>
      <c r="AZA16" s="8" t="s">
        <v>103</v>
      </c>
      <c r="AZH16" s="9">
        <v>2012</v>
      </c>
      <c r="AZI16" s="8" t="s">
        <v>103</v>
      </c>
      <c r="AZP16" s="9">
        <v>2012</v>
      </c>
      <c r="AZQ16" s="8" t="s">
        <v>103</v>
      </c>
      <c r="AZX16" s="9">
        <v>2012</v>
      </c>
      <c r="AZY16" s="8" t="s">
        <v>103</v>
      </c>
      <c r="BAF16" s="9">
        <v>2012</v>
      </c>
      <c r="BAG16" s="8" t="s">
        <v>103</v>
      </c>
      <c r="BAN16" s="9">
        <v>2012</v>
      </c>
      <c r="BAO16" s="8" t="s">
        <v>103</v>
      </c>
      <c r="BAV16" s="9">
        <v>2012</v>
      </c>
      <c r="BAW16" s="8" t="s">
        <v>103</v>
      </c>
      <c r="BBD16" s="9">
        <v>2012</v>
      </c>
      <c r="BBE16" s="8" t="s">
        <v>103</v>
      </c>
      <c r="BBL16" s="9">
        <v>2012</v>
      </c>
      <c r="BBM16" s="8" t="s">
        <v>103</v>
      </c>
      <c r="BBT16" s="9">
        <v>2012</v>
      </c>
      <c r="BBU16" s="8" t="s">
        <v>103</v>
      </c>
      <c r="BCB16" s="9">
        <v>2012</v>
      </c>
      <c r="BCC16" s="8" t="s">
        <v>103</v>
      </c>
      <c r="BCJ16" s="9">
        <v>2012</v>
      </c>
      <c r="BCK16" s="8" t="s">
        <v>103</v>
      </c>
      <c r="BCR16" s="9">
        <v>2012</v>
      </c>
      <c r="BCS16" s="8" t="s">
        <v>103</v>
      </c>
      <c r="BCZ16" s="9">
        <v>2012</v>
      </c>
      <c r="BDA16" s="8" t="s">
        <v>103</v>
      </c>
      <c r="BDH16" s="9">
        <v>2012</v>
      </c>
      <c r="BDI16" s="8" t="s">
        <v>103</v>
      </c>
      <c r="BDP16" s="9">
        <v>2012</v>
      </c>
      <c r="BDQ16" s="8" t="s">
        <v>103</v>
      </c>
      <c r="BDX16" s="9">
        <v>2012</v>
      </c>
      <c r="BDY16" s="8" t="s">
        <v>103</v>
      </c>
      <c r="BEF16" s="9">
        <v>2012</v>
      </c>
      <c r="BEG16" s="8" t="s">
        <v>103</v>
      </c>
      <c r="BEN16" s="9">
        <v>2012</v>
      </c>
      <c r="BEO16" s="8" t="s">
        <v>103</v>
      </c>
      <c r="BEV16" s="9">
        <v>2012</v>
      </c>
      <c r="BEW16" s="8" t="s">
        <v>103</v>
      </c>
      <c r="BFD16" s="9">
        <v>2012</v>
      </c>
      <c r="BFE16" s="8" t="s">
        <v>103</v>
      </c>
      <c r="BFL16" s="9">
        <v>2012</v>
      </c>
      <c r="BFM16" s="8" t="s">
        <v>103</v>
      </c>
      <c r="BFT16" s="9">
        <v>2012</v>
      </c>
      <c r="BFU16" s="8" t="s">
        <v>103</v>
      </c>
      <c r="BGB16" s="9">
        <v>2012</v>
      </c>
      <c r="BGC16" s="8" t="s">
        <v>103</v>
      </c>
      <c r="BGJ16" s="9">
        <v>2012</v>
      </c>
      <c r="BGK16" s="8" t="s">
        <v>103</v>
      </c>
      <c r="BGR16" s="9">
        <v>2012</v>
      </c>
      <c r="BGS16" s="8" t="s">
        <v>103</v>
      </c>
      <c r="BGZ16" s="9">
        <v>2012</v>
      </c>
      <c r="BHA16" s="8" t="s">
        <v>103</v>
      </c>
      <c r="BHH16" s="9">
        <v>2012</v>
      </c>
      <c r="BHI16" s="8" t="s">
        <v>103</v>
      </c>
      <c r="BHP16" s="9">
        <v>2012</v>
      </c>
      <c r="BHQ16" s="8" t="s">
        <v>103</v>
      </c>
      <c r="BHX16" s="9">
        <v>2012</v>
      </c>
      <c r="BHY16" s="8" t="s">
        <v>103</v>
      </c>
      <c r="BIF16" s="9">
        <v>2012</v>
      </c>
      <c r="BIG16" s="8" t="s">
        <v>103</v>
      </c>
      <c r="BIN16" s="9">
        <v>2012</v>
      </c>
      <c r="BIO16" s="8" t="s">
        <v>103</v>
      </c>
      <c r="BIV16" s="9">
        <v>2012</v>
      </c>
      <c r="BIW16" s="8" t="s">
        <v>103</v>
      </c>
      <c r="BJD16" s="9">
        <v>2012</v>
      </c>
      <c r="BJE16" s="8" t="s">
        <v>103</v>
      </c>
      <c r="BJL16" s="9">
        <v>2012</v>
      </c>
      <c r="BJM16" s="8" t="s">
        <v>103</v>
      </c>
      <c r="BJT16" s="9">
        <v>2012</v>
      </c>
      <c r="BJU16" s="8" t="s">
        <v>103</v>
      </c>
      <c r="BKB16" s="9">
        <v>2012</v>
      </c>
      <c r="BKC16" s="8" t="s">
        <v>103</v>
      </c>
      <c r="BKJ16" s="9">
        <v>2012</v>
      </c>
      <c r="BKK16" s="8" t="s">
        <v>103</v>
      </c>
      <c r="BKR16" s="9">
        <v>2012</v>
      </c>
      <c r="BKS16" s="8" t="s">
        <v>103</v>
      </c>
      <c r="BKZ16" s="9">
        <v>2012</v>
      </c>
      <c r="BLA16" s="8" t="s">
        <v>103</v>
      </c>
      <c r="BLH16" s="9">
        <v>2012</v>
      </c>
      <c r="BLI16" s="8" t="s">
        <v>103</v>
      </c>
      <c r="BLP16" s="9">
        <v>2012</v>
      </c>
      <c r="BLQ16" s="8" t="s">
        <v>103</v>
      </c>
      <c r="BLX16" s="9">
        <v>2012</v>
      </c>
      <c r="BLY16" s="8" t="s">
        <v>103</v>
      </c>
      <c r="BMF16" s="9">
        <v>2012</v>
      </c>
      <c r="BMG16" s="8" t="s">
        <v>103</v>
      </c>
      <c r="BMN16" s="9">
        <v>2012</v>
      </c>
      <c r="BMO16" s="8" t="s">
        <v>103</v>
      </c>
      <c r="BMV16" s="9">
        <v>2012</v>
      </c>
      <c r="BMW16" s="8" t="s">
        <v>103</v>
      </c>
      <c r="BND16" s="9">
        <v>2012</v>
      </c>
      <c r="BNE16" s="8" t="s">
        <v>103</v>
      </c>
      <c r="BNL16" s="9">
        <v>2012</v>
      </c>
      <c r="BNM16" s="8" t="s">
        <v>103</v>
      </c>
      <c r="BNT16" s="9">
        <v>2012</v>
      </c>
      <c r="BNU16" s="8" t="s">
        <v>103</v>
      </c>
      <c r="BOB16" s="9">
        <v>2012</v>
      </c>
      <c r="BOC16" s="8" t="s">
        <v>103</v>
      </c>
      <c r="BOJ16" s="9">
        <v>2012</v>
      </c>
      <c r="BOK16" s="8" t="s">
        <v>103</v>
      </c>
      <c r="BOR16" s="9">
        <v>2012</v>
      </c>
      <c r="BOS16" s="8" t="s">
        <v>103</v>
      </c>
      <c r="BOZ16" s="9">
        <v>2012</v>
      </c>
      <c r="BPA16" s="8" t="s">
        <v>103</v>
      </c>
      <c r="BPH16" s="9">
        <v>2012</v>
      </c>
      <c r="BPI16" s="8" t="s">
        <v>103</v>
      </c>
      <c r="BPP16" s="9">
        <v>2012</v>
      </c>
      <c r="BPQ16" s="8" t="s">
        <v>103</v>
      </c>
      <c r="BPX16" s="9">
        <v>2012</v>
      </c>
      <c r="BPY16" s="8" t="s">
        <v>103</v>
      </c>
      <c r="BQF16" s="9">
        <v>2012</v>
      </c>
      <c r="BQG16" s="8" t="s">
        <v>103</v>
      </c>
      <c r="BQN16" s="9">
        <v>2012</v>
      </c>
      <c r="BQO16" s="8" t="s">
        <v>103</v>
      </c>
      <c r="BQV16" s="9">
        <v>2012</v>
      </c>
      <c r="BQW16" s="8" t="s">
        <v>103</v>
      </c>
      <c r="BRD16" s="9">
        <v>2012</v>
      </c>
      <c r="BRE16" s="8" t="s">
        <v>103</v>
      </c>
      <c r="BRL16" s="9">
        <v>2012</v>
      </c>
      <c r="BRM16" s="8" t="s">
        <v>103</v>
      </c>
      <c r="BRT16" s="9">
        <v>2012</v>
      </c>
      <c r="BRU16" s="8" t="s">
        <v>103</v>
      </c>
      <c r="BSB16" s="9">
        <v>2012</v>
      </c>
      <c r="BSC16" s="8" t="s">
        <v>103</v>
      </c>
      <c r="BSJ16" s="9">
        <v>2012</v>
      </c>
      <c r="BSK16" s="8" t="s">
        <v>103</v>
      </c>
      <c r="BSR16" s="9">
        <v>2012</v>
      </c>
      <c r="BSS16" s="8" t="s">
        <v>103</v>
      </c>
      <c r="BSZ16" s="9">
        <v>2012</v>
      </c>
      <c r="BTA16" s="8" t="s">
        <v>103</v>
      </c>
      <c r="BTH16" s="9">
        <v>2012</v>
      </c>
      <c r="BTI16" s="8" t="s">
        <v>103</v>
      </c>
      <c r="BTP16" s="9">
        <v>2012</v>
      </c>
      <c r="BTQ16" s="8" t="s">
        <v>103</v>
      </c>
      <c r="BTX16" s="9">
        <v>2012</v>
      </c>
      <c r="BTY16" s="8" t="s">
        <v>103</v>
      </c>
      <c r="BUF16" s="9">
        <v>2012</v>
      </c>
      <c r="BUG16" s="8" t="s">
        <v>103</v>
      </c>
      <c r="BUN16" s="9">
        <v>2012</v>
      </c>
      <c r="BUO16" s="8" t="s">
        <v>103</v>
      </c>
      <c r="BUV16" s="9">
        <v>2012</v>
      </c>
      <c r="BUW16" s="8" t="s">
        <v>103</v>
      </c>
      <c r="BVD16" s="9">
        <v>2012</v>
      </c>
      <c r="BVE16" s="8" t="s">
        <v>103</v>
      </c>
      <c r="BVL16" s="9">
        <v>2012</v>
      </c>
      <c r="BVM16" s="8" t="s">
        <v>103</v>
      </c>
      <c r="BVT16" s="9">
        <v>2012</v>
      </c>
      <c r="BVU16" s="8" t="s">
        <v>103</v>
      </c>
      <c r="BWB16" s="9">
        <v>2012</v>
      </c>
      <c r="BWC16" s="8" t="s">
        <v>103</v>
      </c>
      <c r="BWJ16" s="9">
        <v>2012</v>
      </c>
      <c r="BWK16" s="8" t="s">
        <v>103</v>
      </c>
      <c r="BWR16" s="9">
        <v>2012</v>
      </c>
      <c r="BWS16" s="8" t="s">
        <v>103</v>
      </c>
      <c r="BWZ16" s="9">
        <v>2012</v>
      </c>
      <c r="BXA16" s="8" t="s">
        <v>103</v>
      </c>
      <c r="BXH16" s="9">
        <v>2012</v>
      </c>
      <c r="BXI16" s="8" t="s">
        <v>103</v>
      </c>
      <c r="BXP16" s="9">
        <v>2012</v>
      </c>
      <c r="BXQ16" s="8" t="s">
        <v>103</v>
      </c>
      <c r="BXX16" s="9">
        <v>2012</v>
      </c>
      <c r="BXY16" s="8" t="s">
        <v>103</v>
      </c>
      <c r="BYF16" s="9">
        <v>2012</v>
      </c>
      <c r="BYG16" s="8" t="s">
        <v>103</v>
      </c>
      <c r="BYN16" s="9">
        <v>2012</v>
      </c>
      <c r="BYO16" s="8" t="s">
        <v>103</v>
      </c>
      <c r="BYV16" s="9">
        <v>2012</v>
      </c>
      <c r="BYW16" s="8" t="s">
        <v>103</v>
      </c>
      <c r="BZD16" s="9">
        <v>2012</v>
      </c>
      <c r="BZE16" s="8" t="s">
        <v>103</v>
      </c>
      <c r="BZL16" s="9">
        <v>2012</v>
      </c>
      <c r="BZM16" s="8" t="s">
        <v>103</v>
      </c>
      <c r="BZT16" s="9">
        <v>2012</v>
      </c>
      <c r="BZU16" s="8" t="s">
        <v>103</v>
      </c>
      <c r="CAB16" s="9">
        <v>2012</v>
      </c>
      <c r="CAC16" s="8" t="s">
        <v>103</v>
      </c>
      <c r="CAJ16" s="9">
        <v>2012</v>
      </c>
      <c r="CAK16" s="8" t="s">
        <v>103</v>
      </c>
      <c r="CAR16" s="9">
        <v>2012</v>
      </c>
      <c r="CAS16" s="8" t="s">
        <v>103</v>
      </c>
      <c r="CAZ16" s="9">
        <v>2012</v>
      </c>
      <c r="CBA16" s="8" t="s">
        <v>103</v>
      </c>
      <c r="CBH16" s="9">
        <v>2012</v>
      </c>
      <c r="CBI16" s="8" t="s">
        <v>103</v>
      </c>
      <c r="CBP16" s="9">
        <v>2012</v>
      </c>
      <c r="CBQ16" s="8" t="s">
        <v>103</v>
      </c>
      <c r="CBX16" s="9">
        <v>2012</v>
      </c>
      <c r="CBY16" s="8" t="s">
        <v>103</v>
      </c>
      <c r="CCF16" s="9">
        <v>2012</v>
      </c>
      <c r="CCG16" s="8" t="s">
        <v>103</v>
      </c>
      <c r="CCN16" s="9">
        <v>2012</v>
      </c>
      <c r="CCO16" s="8" t="s">
        <v>103</v>
      </c>
      <c r="CCV16" s="9">
        <v>2012</v>
      </c>
      <c r="CCW16" s="8" t="s">
        <v>103</v>
      </c>
      <c r="CDD16" s="9">
        <v>2012</v>
      </c>
      <c r="CDE16" s="8" t="s">
        <v>103</v>
      </c>
      <c r="CDL16" s="9">
        <v>2012</v>
      </c>
      <c r="CDM16" s="8" t="s">
        <v>103</v>
      </c>
      <c r="CDT16" s="9">
        <v>2012</v>
      </c>
      <c r="CDU16" s="8" t="s">
        <v>103</v>
      </c>
      <c r="CEB16" s="9">
        <v>2012</v>
      </c>
      <c r="CEC16" s="8" t="s">
        <v>103</v>
      </c>
      <c r="CEJ16" s="9">
        <v>2012</v>
      </c>
      <c r="CEK16" s="8" t="s">
        <v>103</v>
      </c>
      <c r="CER16" s="9">
        <v>2012</v>
      </c>
      <c r="CES16" s="8" t="s">
        <v>103</v>
      </c>
      <c r="CEZ16" s="9">
        <v>2012</v>
      </c>
      <c r="CFA16" s="8" t="s">
        <v>103</v>
      </c>
      <c r="CFH16" s="9">
        <v>2012</v>
      </c>
      <c r="CFI16" s="8" t="s">
        <v>103</v>
      </c>
      <c r="CFP16" s="9">
        <v>2012</v>
      </c>
      <c r="CFQ16" s="8" t="s">
        <v>103</v>
      </c>
      <c r="CFX16" s="9">
        <v>2012</v>
      </c>
      <c r="CFY16" s="8" t="s">
        <v>103</v>
      </c>
      <c r="CGF16" s="9">
        <v>2012</v>
      </c>
      <c r="CGG16" s="8" t="s">
        <v>103</v>
      </c>
      <c r="CGN16" s="9">
        <v>2012</v>
      </c>
      <c r="CGO16" s="8" t="s">
        <v>103</v>
      </c>
      <c r="CGV16" s="9">
        <v>2012</v>
      </c>
      <c r="CGW16" s="8" t="s">
        <v>103</v>
      </c>
      <c r="CHD16" s="9">
        <v>2012</v>
      </c>
      <c r="CHE16" s="8" t="s">
        <v>103</v>
      </c>
      <c r="CHL16" s="9">
        <v>2012</v>
      </c>
      <c r="CHM16" s="8" t="s">
        <v>103</v>
      </c>
      <c r="CHT16" s="9">
        <v>2012</v>
      </c>
      <c r="CHU16" s="8" t="s">
        <v>103</v>
      </c>
      <c r="CIB16" s="9">
        <v>2012</v>
      </c>
      <c r="CIC16" s="8" t="s">
        <v>103</v>
      </c>
      <c r="CIJ16" s="9">
        <v>2012</v>
      </c>
      <c r="CIK16" s="8" t="s">
        <v>103</v>
      </c>
      <c r="CIR16" s="9">
        <v>2012</v>
      </c>
      <c r="CIS16" s="8" t="s">
        <v>103</v>
      </c>
      <c r="CIZ16" s="9">
        <v>2012</v>
      </c>
      <c r="CJA16" s="8" t="s">
        <v>103</v>
      </c>
      <c r="CJH16" s="9">
        <v>2012</v>
      </c>
      <c r="CJI16" s="8" t="s">
        <v>103</v>
      </c>
      <c r="CJP16" s="9">
        <v>2012</v>
      </c>
      <c r="CJQ16" s="8" t="s">
        <v>103</v>
      </c>
      <c r="CJX16" s="9">
        <v>2012</v>
      </c>
      <c r="CJY16" s="8" t="s">
        <v>103</v>
      </c>
      <c r="CKF16" s="9">
        <v>2012</v>
      </c>
      <c r="CKG16" s="8" t="s">
        <v>103</v>
      </c>
      <c r="CKN16" s="9">
        <v>2012</v>
      </c>
      <c r="CKO16" s="8" t="s">
        <v>103</v>
      </c>
      <c r="CKV16" s="9">
        <v>2012</v>
      </c>
      <c r="CKW16" s="8" t="s">
        <v>103</v>
      </c>
      <c r="CLD16" s="9">
        <v>2012</v>
      </c>
      <c r="CLE16" s="8" t="s">
        <v>103</v>
      </c>
      <c r="CLL16" s="9">
        <v>2012</v>
      </c>
      <c r="CLM16" s="8" t="s">
        <v>103</v>
      </c>
      <c r="CLT16" s="9">
        <v>2012</v>
      </c>
      <c r="CLU16" s="8" t="s">
        <v>103</v>
      </c>
      <c r="CMB16" s="9">
        <v>2012</v>
      </c>
      <c r="CMC16" s="8" t="s">
        <v>103</v>
      </c>
      <c r="CMJ16" s="9">
        <v>2012</v>
      </c>
      <c r="CMK16" s="8" t="s">
        <v>103</v>
      </c>
      <c r="CMR16" s="9">
        <v>2012</v>
      </c>
      <c r="CMS16" s="8" t="s">
        <v>103</v>
      </c>
      <c r="CMZ16" s="9">
        <v>2012</v>
      </c>
      <c r="CNA16" s="8" t="s">
        <v>103</v>
      </c>
      <c r="CNH16" s="9">
        <v>2012</v>
      </c>
      <c r="CNI16" s="8" t="s">
        <v>103</v>
      </c>
      <c r="CNP16" s="9">
        <v>2012</v>
      </c>
      <c r="CNQ16" s="8" t="s">
        <v>103</v>
      </c>
      <c r="CNX16" s="9">
        <v>2012</v>
      </c>
      <c r="CNY16" s="8" t="s">
        <v>103</v>
      </c>
      <c r="COF16" s="9">
        <v>2012</v>
      </c>
      <c r="COG16" s="8" t="s">
        <v>103</v>
      </c>
      <c r="CON16" s="9">
        <v>2012</v>
      </c>
      <c r="COO16" s="8" t="s">
        <v>103</v>
      </c>
      <c r="COV16" s="9">
        <v>2012</v>
      </c>
      <c r="COW16" s="8" t="s">
        <v>103</v>
      </c>
      <c r="CPD16" s="9">
        <v>2012</v>
      </c>
      <c r="CPE16" s="8" t="s">
        <v>103</v>
      </c>
      <c r="CPL16" s="9">
        <v>2012</v>
      </c>
      <c r="CPM16" s="8" t="s">
        <v>103</v>
      </c>
      <c r="CPT16" s="9">
        <v>2012</v>
      </c>
      <c r="CPU16" s="8" t="s">
        <v>103</v>
      </c>
      <c r="CQB16" s="9">
        <v>2012</v>
      </c>
      <c r="CQC16" s="8" t="s">
        <v>103</v>
      </c>
      <c r="CQJ16" s="9">
        <v>2012</v>
      </c>
      <c r="CQK16" s="8" t="s">
        <v>103</v>
      </c>
      <c r="CQR16" s="9">
        <v>2012</v>
      </c>
      <c r="CQS16" s="8" t="s">
        <v>103</v>
      </c>
      <c r="CQZ16" s="9">
        <v>2012</v>
      </c>
      <c r="CRA16" s="8" t="s">
        <v>103</v>
      </c>
      <c r="CRH16" s="9">
        <v>2012</v>
      </c>
      <c r="CRI16" s="8" t="s">
        <v>103</v>
      </c>
      <c r="CRP16" s="9">
        <v>2012</v>
      </c>
      <c r="CRQ16" s="8" t="s">
        <v>103</v>
      </c>
      <c r="CRX16" s="9">
        <v>2012</v>
      </c>
      <c r="CRY16" s="8" t="s">
        <v>103</v>
      </c>
      <c r="CSF16" s="9">
        <v>2012</v>
      </c>
      <c r="CSG16" s="8" t="s">
        <v>103</v>
      </c>
      <c r="CSN16" s="9">
        <v>2012</v>
      </c>
      <c r="CSO16" s="8" t="s">
        <v>103</v>
      </c>
      <c r="CSV16" s="9">
        <v>2012</v>
      </c>
      <c r="CSW16" s="8" t="s">
        <v>103</v>
      </c>
      <c r="CTD16" s="9">
        <v>2012</v>
      </c>
      <c r="CTE16" s="8" t="s">
        <v>103</v>
      </c>
      <c r="CTL16" s="9">
        <v>2012</v>
      </c>
      <c r="CTM16" s="8" t="s">
        <v>103</v>
      </c>
      <c r="CTT16" s="9">
        <v>2012</v>
      </c>
      <c r="CTU16" s="8" t="s">
        <v>103</v>
      </c>
      <c r="CUB16" s="9">
        <v>2012</v>
      </c>
      <c r="CUC16" s="8" t="s">
        <v>103</v>
      </c>
      <c r="CUJ16" s="9">
        <v>2012</v>
      </c>
      <c r="CUK16" s="8" t="s">
        <v>103</v>
      </c>
      <c r="CUR16" s="9">
        <v>2012</v>
      </c>
      <c r="CUS16" s="8" t="s">
        <v>103</v>
      </c>
      <c r="CUZ16" s="9">
        <v>2012</v>
      </c>
      <c r="CVA16" s="8" t="s">
        <v>103</v>
      </c>
      <c r="CVH16" s="9">
        <v>2012</v>
      </c>
      <c r="CVI16" s="8" t="s">
        <v>103</v>
      </c>
      <c r="CVP16" s="9">
        <v>2012</v>
      </c>
      <c r="CVQ16" s="8" t="s">
        <v>103</v>
      </c>
      <c r="CVX16" s="9">
        <v>2012</v>
      </c>
      <c r="CVY16" s="8" t="s">
        <v>103</v>
      </c>
      <c r="CWF16" s="9">
        <v>2012</v>
      </c>
      <c r="CWG16" s="8" t="s">
        <v>103</v>
      </c>
      <c r="CWN16" s="9">
        <v>2012</v>
      </c>
      <c r="CWO16" s="8" t="s">
        <v>103</v>
      </c>
      <c r="CWV16" s="9">
        <v>2012</v>
      </c>
      <c r="CWW16" s="8" t="s">
        <v>103</v>
      </c>
      <c r="CXD16" s="9">
        <v>2012</v>
      </c>
      <c r="CXE16" s="8" t="s">
        <v>103</v>
      </c>
      <c r="CXL16" s="9">
        <v>2012</v>
      </c>
      <c r="CXM16" s="8" t="s">
        <v>103</v>
      </c>
      <c r="CXT16" s="9">
        <v>2012</v>
      </c>
      <c r="CXU16" s="8" t="s">
        <v>103</v>
      </c>
      <c r="CYB16" s="9">
        <v>2012</v>
      </c>
      <c r="CYC16" s="8" t="s">
        <v>103</v>
      </c>
      <c r="CYJ16" s="9">
        <v>2012</v>
      </c>
      <c r="CYK16" s="8" t="s">
        <v>103</v>
      </c>
      <c r="CYR16" s="9">
        <v>2012</v>
      </c>
      <c r="CYS16" s="8" t="s">
        <v>103</v>
      </c>
      <c r="CYZ16" s="9">
        <v>2012</v>
      </c>
      <c r="CZA16" s="8" t="s">
        <v>103</v>
      </c>
      <c r="CZH16" s="9">
        <v>2012</v>
      </c>
      <c r="CZI16" s="8" t="s">
        <v>103</v>
      </c>
      <c r="CZP16" s="9">
        <v>2012</v>
      </c>
      <c r="CZQ16" s="8" t="s">
        <v>103</v>
      </c>
      <c r="CZX16" s="9">
        <v>2012</v>
      </c>
      <c r="CZY16" s="8" t="s">
        <v>103</v>
      </c>
      <c r="DAF16" s="9">
        <v>2012</v>
      </c>
      <c r="DAG16" s="8" t="s">
        <v>103</v>
      </c>
      <c r="DAN16" s="9">
        <v>2012</v>
      </c>
      <c r="DAO16" s="8" t="s">
        <v>103</v>
      </c>
      <c r="DAV16" s="9">
        <v>2012</v>
      </c>
      <c r="DAW16" s="8" t="s">
        <v>103</v>
      </c>
      <c r="DBD16" s="9">
        <v>2012</v>
      </c>
      <c r="DBE16" s="8" t="s">
        <v>103</v>
      </c>
      <c r="DBL16" s="9">
        <v>2012</v>
      </c>
      <c r="DBM16" s="8" t="s">
        <v>103</v>
      </c>
      <c r="DBT16" s="9">
        <v>2012</v>
      </c>
      <c r="DBU16" s="8" t="s">
        <v>103</v>
      </c>
      <c r="DCB16" s="9">
        <v>2012</v>
      </c>
      <c r="DCC16" s="8" t="s">
        <v>103</v>
      </c>
      <c r="DCJ16" s="9">
        <v>2012</v>
      </c>
      <c r="DCK16" s="8" t="s">
        <v>103</v>
      </c>
      <c r="DCR16" s="9">
        <v>2012</v>
      </c>
      <c r="DCS16" s="8" t="s">
        <v>103</v>
      </c>
      <c r="DCZ16" s="9">
        <v>2012</v>
      </c>
      <c r="DDA16" s="8" t="s">
        <v>103</v>
      </c>
      <c r="DDH16" s="9">
        <v>2012</v>
      </c>
      <c r="DDI16" s="8" t="s">
        <v>103</v>
      </c>
      <c r="DDP16" s="9">
        <v>2012</v>
      </c>
      <c r="DDQ16" s="8" t="s">
        <v>103</v>
      </c>
      <c r="DDX16" s="9">
        <v>2012</v>
      </c>
      <c r="DDY16" s="8" t="s">
        <v>103</v>
      </c>
      <c r="DEF16" s="9">
        <v>2012</v>
      </c>
      <c r="DEG16" s="8" t="s">
        <v>103</v>
      </c>
      <c r="DEN16" s="9">
        <v>2012</v>
      </c>
      <c r="DEO16" s="8" t="s">
        <v>103</v>
      </c>
      <c r="DEV16" s="9">
        <v>2012</v>
      </c>
      <c r="DEW16" s="8" t="s">
        <v>103</v>
      </c>
      <c r="DFD16" s="9">
        <v>2012</v>
      </c>
      <c r="DFE16" s="8" t="s">
        <v>103</v>
      </c>
      <c r="DFL16" s="9">
        <v>2012</v>
      </c>
      <c r="DFM16" s="8" t="s">
        <v>103</v>
      </c>
      <c r="DFT16" s="9">
        <v>2012</v>
      </c>
      <c r="DFU16" s="8" t="s">
        <v>103</v>
      </c>
      <c r="DGB16" s="9">
        <v>2012</v>
      </c>
      <c r="DGC16" s="8" t="s">
        <v>103</v>
      </c>
      <c r="DGJ16" s="9">
        <v>2012</v>
      </c>
      <c r="DGK16" s="8" t="s">
        <v>103</v>
      </c>
      <c r="DGR16" s="9">
        <v>2012</v>
      </c>
      <c r="DGS16" s="8" t="s">
        <v>103</v>
      </c>
      <c r="DGZ16" s="9">
        <v>2012</v>
      </c>
      <c r="DHA16" s="8" t="s">
        <v>103</v>
      </c>
      <c r="DHH16" s="9">
        <v>2012</v>
      </c>
      <c r="DHI16" s="8" t="s">
        <v>103</v>
      </c>
      <c r="DHP16" s="9">
        <v>2012</v>
      </c>
      <c r="DHQ16" s="8" t="s">
        <v>103</v>
      </c>
      <c r="DHX16" s="9">
        <v>2012</v>
      </c>
      <c r="DHY16" s="8" t="s">
        <v>103</v>
      </c>
      <c r="DIF16" s="9">
        <v>2012</v>
      </c>
      <c r="DIG16" s="8" t="s">
        <v>103</v>
      </c>
      <c r="DIN16" s="9">
        <v>2012</v>
      </c>
      <c r="DIO16" s="8" t="s">
        <v>103</v>
      </c>
      <c r="DIV16" s="9">
        <v>2012</v>
      </c>
      <c r="DIW16" s="8" t="s">
        <v>103</v>
      </c>
      <c r="DJD16" s="9">
        <v>2012</v>
      </c>
      <c r="DJE16" s="8" t="s">
        <v>103</v>
      </c>
      <c r="DJL16" s="9">
        <v>2012</v>
      </c>
      <c r="DJM16" s="8" t="s">
        <v>103</v>
      </c>
      <c r="DJT16" s="9">
        <v>2012</v>
      </c>
      <c r="DJU16" s="8" t="s">
        <v>103</v>
      </c>
      <c r="DKB16" s="9">
        <v>2012</v>
      </c>
      <c r="DKC16" s="8" t="s">
        <v>103</v>
      </c>
      <c r="DKJ16" s="9">
        <v>2012</v>
      </c>
      <c r="DKK16" s="8" t="s">
        <v>103</v>
      </c>
      <c r="DKR16" s="9">
        <v>2012</v>
      </c>
      <c r="DKS16" s="8" t="s">
        <v>103</v>
      </c>
      <c r="DKZ16" s="9">
        <v>2012</v>
      </c>
      <c r="DLA16" s="8" t="s">
        <v>103</v>
      </c>
      <c r="DLH16" s="9">
        <v>2012</v>
      </c>
      <c r="DLI16" s="8" t="s">
        <v>103</v>
      </c>
      <c r="DLP16" s="9">
        <v>2012</v>
      </c>
      <c r="DLQ16" s="8" t="s">
        <v>103</v>
      </c>
      <c r="DLX16" s="9">
        <v>2012</v>
      </c>
      <c r="DLY16" s="8" t="s">
        <v>103</v>
      </c>
      <c r="DMF16" s="9">
        <v>2012</v>
      </c>
      <c r="DMG16" s="8" t="s">
        <v>103</v>
      </c>
      <c r="DMN16" s="9">
        <v>2012</v>
      </c>
      <c r="DMO16" s="8" t="s">
        <v>103</v>
      </c>
      <c r="DMV16" s="9">
        <v>2012</v>
      </c>
      <c r="DMW16" s="8" t="s">
        <v>103</v>
      </c>
      <c r="DND16" s="9">
        <v>2012</v>
      </c>
      <c r="DNE16" s="8" t="s">
        <v>103</v>
      </c>
      <c r="DNL16" s="9">
        <v>2012</v>
      </c>
      <c r="DNM16" s="8" t="s">
        <v>103</v>
      </c>
      <c r="DNT16" s="9">
        <v>2012</v>
      </c>
      <c r="DNU16" s="8" t="s">
        <v>103</v>
      </c>
      <c r="DOB16" s="9">
        <v>2012</v>
      </c>
      <c r="DOC16" s="8" t="s">
        <v>103</v>
      </c>
      <c r="DOJ16" s="9">
        <v>2012</v>
      </c>
      <c r="DOK16" s="8" t="s">
        <v>103</v>
      </c>
      <c r="DOR16" s="9">
        <v>2012</v>
      </c>
      <c r="DOS16" s="8" t="s">
        <v>103</v>
      </c>
      <c r="DOZ16" s="9">
        <v>2012</v>
      </c>
      <c r="DPA16" s="8" t="s">
        <v>103</v>
      </c>
      <c r="DPH16" s="9">
        <v>2012</v>
      </c>
      <c r="DPI16" s="8" t="s">
        <v>103</v>
      </c>
      <c r="DPP16" s="9">
        <v>2012</v>
      </c>
      <c r="DPQ16" s="8" t="s">
        <v>103</v>
      </c>
      <c r="DPX16" s="9">
        <v>2012</v>
      </c>
      <c r="DPY16" s="8" t="s">
        <v>103</v>
      </c>
      <c r="DQF16" s="9">
        <v>2012</v>
      </c>
      <c r="DQG16" s="8" t="s">
        <v>103</v>
      </c>
      <c r="DQN16" s="9">
        <v>2012</v>
      </c>
      <c r="DQO16" s="8" t="s">
        <v>103</v>
      </c>
      <c r="DQV16" s="9">
        <v>2012</v>
      </c>
      <c r="DQW16" s="8" t="s">
        <v>103</v>
      </c>
      <c r="DRD16" s="9">
        <v>2012</v>
      </c>
      <c r="DRE16" s="8" t="s">
        <v>103</v>
      </c>
      <c r="DRL16" s="9">
        <v>2012</v>
      </c>
      <c r="DRM16" s="8" t="s">
        <v>103</v>
      </c>
      <c r="DRT16" s="9">
        <v>2012</v>
      </c>
      <c r="DRU16" s="8" t="s">
        <v>103</v>
      </c>
      <c r="DSB16" s="9">
        <v>2012</v>
      </c>
      <c r="DSC16" s="8" t="s">
        <v>103</v>
      </c>
      <c r="DSJ16" s="9">
        <v>2012</v>
      </c>
      <c r="DSK16" s="8" t="s">
        <v>103</v>
      </c>
      <c r="DSR16" s="9">
        <v>2012</v>
      </c>
      <c r="DSS16" s="8" t="s">
        <v>103</v>
      </c>
      <c r="DSZ16" s="9">
        <v>2012</v>
      </c>
      <c r="DTA16" s="8" t="s">
        <v>103</v>
      </c>
      <c r="DTH16" s="9">
        <v>2012</v>
      </c>
      <c r="DTI16" s="8" t="s">
        <v>103</v>
      </c>
      <c r="DTP16" s="9">
        <v>2012</v>
      </c>
      <c r="DTQ16" s="8" t="s">
        <v>103</v>
      </c>
      <c r="DTX16" s="9">
        <v>2012</v>
      </c>
      <c r="DTY16" s="8" t="s">
        <v>103</v>
      </c>
      <c r="DUF16" s="9">
        <v>2012</v>
      </c>
      <c r="DUG16" s="8" t="s">
        <v>103</v>
      </c>
      <c r="DUN16" s="9">
        <v>2012</v>
      </c>
      <c r="DUO16" s="8" t="s">
        <v>103</v>
      </c>
      <c r="DUV16" s="9">
        <v>2012</v>
      </c>
      <c r="DUW16" s="8" t="s">
        <v>103</v>
      </c>
      <c r="DVD16" s="9">
        <v>2012</v>
      </c>
      <c r="DVE16" s="8" t="s">
        <v>103</v>
      </c>
      <c r="DVL16" s="9">
        <v>2012</v>
      </c>
      <c r="DVM16" s="8" t="s">
        <v>103</v>
      </c>
      <c r="DVT16" s="9">
        <v>2012</v>
      </c>
      <c r="DVU16" s="8" t="s">
        <v>103</v>
      </c>
      <c r="DWB16" s="9">
        <v>2012</v>
      </c>
      <c r="DWC16" s="8" t="s">
        <v>103</v>
      </c>
      <c r="DWJ16" s="9">
        <v>2012</v>
      </c>
      <c r="DWK16" s="8" t="s">
        <v>103</v>
      </c>
      <c r="DWR16" s="9">
        <v>2012</v>
      </c>
      <c r="DWS16" s="8" t="s">
        <v>103</v>
      </c>
      <c r="DWZ16" s="9">
        <v>2012</v>
      </c>
      <c r="DXA16" s="8" t="s">
        <v>103</v>
      </c>
      <c r="DXH16" s="9">
        <v>2012</v>
      </c>
      <c r="DXI16" s="8" t="s">
        <v>103</v>
      </c>
      <c r="DXP16" s="9">
        <v>2012</v>
      </c>
      <c r="DXQ16" s="8" t="s">
        <v>103</v>
      </c>
      <c r="DXX16" s="9">
        <v>2012</v>
      </c>
      <c r="DXY16" s="8" t="s">
        <v>103</v>
      </c>
      <c r="DYF16" s="9">
        <v>2012</v>
      </c>
      <c r="DYG16" s="8" t="s">
        <v>103</v>
      </c>
      <c r="DYN16" s="9">
        <v>2012</v>
      </c>
      <c r="DYO16" s="8" t="s">
        <v>103</v>
      </c>
      <c r="DYV16" s="9">
        <v>2012</v>
      </c>
      <c r="DYW16" s="8" t="s">
        <v>103</v>
      </c>
      <c r="DZD16" s="9">
        <v>2012</v>
      </c>
      <c r="DZE16" s="8" t="s">
        <v>103</v>
      </c>
      <c r="DZL16" s="9">
        <v>2012</v>
      </c>
      <c r="DZM16" s="8" t="s">
        <v>103</v>
      </c>
      <c r="DZT16" s="9">
        <v>2012</v>
      </c>
      <c r="DZU16" s="8" t="s">
        <v>103</v>
      </c>
      <c r="EAB16" s="9">
        <v>2012</v>
      </c>
      <c r="EAC16" s="8" t="s">
        <v>103</v>
      </c>
      <c r="EAJ16" s="9">
        <v>2012</v>
      </c>
      <c r="EAK16" s="8" t="s">
        <v>103</v>
      </c>
      <c r="EAR16" s="9">
        <v>2012</v>
      </c>
      <c r="EAS16" s="8" t="s">
        <v>103</v>
      </c>
      <c r="EAZ16" s="9">
        <v>2012</v>
      </c>
      <c r="EBA16" s="8" t="s">
        <v>103</v>
      </c>
      <c r="EBH16" s="9">
        <v>2012</v>
      </c>
      <c r="EBI16" s="8" t="s">
        <v>103</v>
      </c>
      <c r="EBP16" s="9">
        <v>2012</v>
      </c>
      <c r="EBQ16" s="8" t="s">
        <v>103</v>
      </c>
      <c r="EBX16" s="9">
        <v>2012</v>
      </c>
      <c r="EBY16" s="8" t="s">
        <v>103</v>
      </c>
      <c r="ECF16" s="9">
        <v>2012</v>
      </c>
      <c r="ECG16" s="8" t="s">
        <v>103</v>
      </c>
      <c r="ECN16" s="9">
        <v>2012</v>
      </c>
      <c r="ECO16" s="8" t="s">
        <v>103</v>
      </c>
      <c r="ECV16" s="9">
        <v>2012</v>
      </c>
      <c r="ECW16" s="8" t="s">
        <v>103</v>
      </c>
      <c r="EDD16" s="9">
        <v>2012</v>
      </c>
      <c r="EDE16" s="8" t="s">
        <v>103</v>
      </c>
      <c r="EDL16" s="9">
        <v>2012</v>
      </c>
      <c r="EDM16" s="8" t="s">
        <v>103</v>
      </c>
      <c r="EDT16" s="9">
        <v>2012</v>
      </c>
      <c r="EDU16" s="8" t="s">
        <v>103</v>
      </c>
      <c r="EEB16" s="9">
        <v>2012</v>
      </c>
      <c r="EEC16" s="8" t="s">
        <v>103</v>
      </c>
      <c r="EEJ16" s="9">
        <v>2012</v>
      </c>
      <c r="EEK16" s="8" t="s">
        <v>103</v>
      </c>
      <c r="EER16" s="9">
        <v>2012</v>
      </c>
      <c r="EES16" s="8" t="s">
        <v>103</v>
      </c>
      <c r="EEZ16" s="9">
        <v>2012</v>
      </c>
      <c r="EFA16" s="8" t="s">
        <v>103</v>
      </c>
      <c r="EFH16" s="9">
        <v>2012</v>
      </c>
      <c r="EFI16" s="8" t="s">
        <v>103</v>
      </c>
      <c r="EFP16" s="9">
        <v>2012</v>
      </c>
      <c r="EFQ16" s="8" t="s">
        <v>103</v>
      </c>
      <c r="EFX16" s="9">
        <v>2012</v>
      </c>
      <c r="EFY16" s="8" t="s">
        <v>103</v>
      </c>
      <c r="EGF16" s="9">
        <v>2012</v>
      </c>
      <c r="EGG16" s="8" t="s">
        <v>103</v>
      </c>
      <c r="EGN16" s="9">
        <v>2012</v>
      </c>
      <c r="EGO16" s="8" t="s">
        <v>103</v>
      </c>
      <c r="EGV16" s="9">
        <v>2012</v>
      </c>
      <c r="EGW16" s="8" t="s">
        <v>103</v>
      </c>
      <c r="EHD16" s="9">
        <v>2012</v>
      </c>
      <c r="EHE16" s="8" t="s">
        <v>103</v>
      </c>
      <c r="EHL16" s="9">
        <v>2012</v>
      </c>
      <c r="EHM16" s="8" t="s">
        <v>103</v>
      </c>
      <c r="EHT16" s="9">
        <v>2012</v>
      </c>
      <c r="EHU16" s="8" t="s">
        <v>103</v>
      </c>
      <c r="EIB16" s="9">
        <v>2012</v>
      </c>
      <c r="EIC16" s="8" t="s">
        <v>103</v>
      </c>
      <c r="EIJ16" s="9">
        <v>2012</v>
      </c>
      <c r="EIK16" s="8" t="s">
        <v>103</v>
      </c>
      <c r="EIR16" s="9">
        <v>2012</v>
      </c>
      <c r="EIS16" s="8" t="s">
        <v>103</v>
      </c>
      <c r="EIZ16" s="9">
        <v>2012</v>
      </c>
      <c r="EJA16" s="8" t="s">
        <v>103</v>
      </c>
      <c r="EJH16" s="9">
        <v>2012</v>
      </c>
      <c r="EJI16" s="8" t="s">
        <v>103</v>
      </c>
      <c r="EJP16" s="9">
        <v>2012</v>
      </c>
      <c r="EJQ16" s="8" t="s">
        <v>103</v>
      </c>
      <c r="EJX16" s="9">
        <v>2012</v>
      </c>
      <c r="EJY16" s="8" t="s">
        <v>103</v>
      </c>
      <c r="EKF16" s="9">
        <v>2012</v>
      </c>
      <c r="EKG16" s="8" t="s">
        <v>103</v>
      </c>
      <c r="EKN16" s="9">
        <v>2012</v>
      </c>
      <c r="EKO16" s="8" t="s">
        <v>103</v>
      </c>
      <c r="EKV16" s="9">
        <v>2012</v>
      </c>
      <c r="EKW16" s="8" t="s">
        <v>103</v>
      </c>
      <c r="ELD16" s="9">
        <v>2012</v>
      </c>
      <c r="ELE16" s="8" t="s">
        <v>103</v>
      </c>
      <c r="ELL16" s="9">
        <v>2012</v>
      </c>
      <c r="ELM16" s="8" t="s">
        <v>103</v>
      </c>
      <c r="ELT16" s="9">
        <v>2012</v>
      </c>
      <c r="ELU16" s="8" t="s">
        <v>103</v>
      </c>
      <c r="EMB16" s="9">
        <v>2012</v>
      </c>
      <c r="EMC16" s="8" t="s">
        <v>103</v>
      </c>
      <c r="EMJ16" s="9">
        <v>2012</v>
      </c>
      <c r="EMK16" s="8" t="s">
        <v>103</v>
      </c>
      <c r="EMR16" s="9">
        <v>2012</v>
      </c>
      <c r="EMS16" s="8" t="s">
        <v>103</v>
      </c>
      <c r="EMZ16" s="9">
        <v>2012</v>
      </c>
      <c r="ENA16" s="8" t="s">
        <v>103</v>
      </c>
      <c r="ENH16" s="9">
        <v>2012</v>
      </c>
      <c r="ENI16" s="8" t="s">
        <v>103</v>
      </c>
      <c r="ENP16" s="9">
        <v>2012</v>
      </c>
      <c r="ENQ16" s="8" t="s">
        <v>103</v>
      </c>
      <c r="ENX16" s="9">
        <v>2012</v>
      </c>
      <c r="ENY16" s="8" t="s">
        <v>103</v>
      </c>
      <c r="EOF16" s="9">
        <v>2012</v>
      </c>
      <c r="EOG16" s="8" t="s">
        <v>103</v>
      </c>
      <c r="EON16" s="9">
        <v>2012</v>
      </c>
      <c r="EOO16" s="8" t="s">
        <v>103</v>
      </c>
      <c r="EOV16" s="9">
        <v>2012</v>
      </c>
      <c r="EOW16" s="8" t="s">
        <v>103</v>
      </c>
      <c r="EPD16" s="9">
        <v>2012</v>
      </c>
      <c r="EPE16" s="8" t="s">
        <v>103</v>
      </c>
      <c r="EPL16" s="9">
        <v>2012</v>
      </c>
      <c r="EPM16" s="8" t="s">
        <v>103</v>
      </c>
      <c r="EPT16" s="9">
        <v>2012</v>
      </c>
      <c r="EPU16" s="8" t="s">
        <v>103</v>
      </c>
      <c r="EQB16" s="9">
        <v>2012</v>
      </c>
      <c r="EQC16" s="8" t="s">
        <v>103</v>
      </c>
      <c r="EQJ16" s="9">
        <v>2012</v>
      </c>
      <c r="EQK16" s="8" t="s">
        <v>103</v>
      </c>
      <c r="EQR16" s="9">
        <v>2012</v>
      </c>
      <c r="EQS16" s="8" t="s">
        <v>103</v>
      </c>
      <c r="EQZ16" s="9">
        <v>2012</v>
      </c>
      <c r="ERA16" s="8" t="s">
        <v>103</v>
      </c>
      <c r="ERH16" s="9">
        <v>2012</v>
      </c>
      <c r="ERI16" s="8" t="s">
        <v>103</v>
      </c>
      <c r="ERP16" s="9">
        <v>2012</v>
      </c>
      <c r="ERQ16" s="8" t="s">
        <v>103</v>
      </c>
      <c r="ERX16" s="9">
        <v>2012</v>
      </c>
      <c r="ERY16" s="8" t="s">
        <v>103</v>
      </c>
      <c r="ESF16" s="9">
        <v>2012</v>
      </c>
      <c r="ESG16" s="8" t="s">
        <v>103</v>
      </c>
      <c r="ESN16" s="9">
        <v>2012</v>
      </c>
      <c r="ESO16" s="8" t="s">
        <v>103</v>
      </c>
      <c r="ESV16" s="9">
        <v>2012</v>
      </c>
      <c r="ESW16" s="8" t="s">
        <v>103</v>
      </c>
      <c r="ETD16" s="9">
        <v>2012</v>
      </c>
      <c r="ETE16" s="8" t="s">
        <v>103</v>
      </c>
      <c r="ETL16" s="9">
        <v>2012</v>
      </c>
      <c r="ETM16" s="8" t="s">
        <v>103</v>
      </c>
      <c r="ETT16" s="9">
        <v>2012</v>
      </c>
      <c r="ETU16" s="8" t="s">
        <v>103</v>
      </c>
      <c r="EUB16" s="9">
        <v>2012</v>
      </c>
      <c r="EUC16" s="8" t="s">
        <v>103</v>
      </c>
      <c r="EUJ16" s="9">
        <v>2012</v>
      </c>
      <c r="EUK16" s="8" t="s">
        <v>103</v>
      </c>
      <c r="EUR16" s="9">
        <v>2012</v>
      </c>
      <c r="EUS16" s="8" t="s">
        <v>103</v>
      </c>
      <c r="EUZ16" s="9">
        <v>2012</v>
      </c>
      <c r="EVA16" s="8" t="s">
        <v>103</v>
      </c>
      <c r="EVH16" s="9">
        <v>2012</v>
      </c>
      <c r="EVI16" s="8" t="s">
        <v>103</v>
      </c>
      <c r="EVP16" s="9">
        <v>2012</v>
      </c>
      <c r="EVQ16" s="8" t="s">
        <v>103</v>
      </c>
      <c r="EVX16" s="9">
        <v>2012</v>
      </c>
      <c r="EVY16" s="8" t="s">
        <v>103</v>
      </c>
      <c r="EWF16" s="9">
        <v>2012</v>
      </c>
      <c r="EWG16" s="8" t="s">
        <v>103</v>
      </c>
      <c r="EWN16" s="9">
        <v>2012</v>
      </c>
      <c r="EWO16" s="8" t="s">
        <v>103</v>
      </c>
      <c r="EWV16" s="9">
        <v>2012</v>
      </c>
      <c r="EWW16" s="8" t="s">
        <v>103</v>
      </c>
      <c r="EXD16" s="9">
        <v>2012</v>
      </c>
      <c r="EXE16" s="8" t="s">
        <v>103</v>
      </c>
      <c r="EXL16" s="9">
        <v>2012</v>
      </c>
      <c r="EXM16" s="8" t="s">
        <v>103</v>
      </c>
      <c r="EXT16" s="9">
        <v>2012</v>
      </c>
      <c r="EXU16" s="8" t="s">
        <v>103</v>
      </c>
      <c r="EYB16" s="9">
        <v>2012</v>
      </c>
      <c r="EYC16" s="8" t="s">
        <v>103</v>
      </c>
      <c r="EYJ16" s="9">
        <v>2012</v>
      </c>
      <c r="EYK16" s="8" t="s">
        <v>103</v>
      </c>
      <c r="EYR16" s="9">
        <v>2012</v>
      </c>
      <c r="EYS16" s="8" t="s">
        <v>103</v>
      </c>
      <c r="EYZ16" s="9">
        <v>2012</v>
      </c>
      <c r="EZA16" s="8" t="s">
        <v>103</v>
      </c>
      <c r="EZH16" s="9">
        <v>2012</v>
      </c>
      <c r="EZI16" s="8" t="s">
        <v>103</v>
      </c>
      <c r="EZP16" s="9">
        <v>2012</v>
      </c>
      <c r="EZQ16" s="8" t="s">
        <v>103</v>
      </c>
      <c r="EZX16" s="9">
        <v>2012</v>
      </c>
      <c r="EZY16" s="8" t="s">
        <v>103</v>
      </c>
      <c r="FAF16" s="9">
        <v>2012</v>
      </c>
      <c r="FAG16" s="8" t="s">
        <v>103</v>
      </c>
      <c r="FAN16" s="9">
        <v>2012</v>
      </c>
      <c r="FAO16" s="8" t="s">
        <v>103</v>
      </c>
      <c r="FAV16" s="9">
        <v>2012</v>
      </c>
      <c r="FAW16" s="8" t="s">
        <v>103</v>
      </c>
      <c r="FBD16" s="9">
        <v>2012</v>
      </c>
      <c r="FBE16" s="8" t="s">
        <v>103</v>
      </c>
      <c r="FBL16" s="9">
        <v>2012</v>
      </c>
      <c r="FBM16" s="8" t="s">
        <v>103</v>
      </c>
      <c r="FBT16" s="9">
        <v>2012</v>
      </c>
      <c r="FBU16" s="8" t="s">
        <v>103</v>
      </c>
      <c r="FCB16" s="9">
        <v>2012</v>
      </c>
      <c r="FCC16" s="8" t="s">
        <v>103</v>
      </c>
      <c r="FCJ16" s="9">
        <v>2012</v>
      </c>
      <c r="FCK16" s="8" t="s">
        <v>103</v>
      </c>
      <c r="FCR16" s="9">
        <v>2012</v>
      </c>
      <c r="FCS16" s="8" t="s">
        <v>103</v>
      </c>
      <c r="FCZ16" s="9">
        <v>2012</v>
      </c>
      <c r="FDA16" s="8" t="s">
        <v>103</v>
      </c>
      <c r="FDH16" s="9">
        <v>2012</v>
      </c>
      <c r="FDI16" s="8" t="s">
        <v>103</v>
      </c>
      <c r="FDP16" s="9">
        <v>2012</v>
      </c>
      <c r="FDQ16" s="8" t="s">
        <v>103</v>
      </c>
      <c r="FDX16" s="9">
        <v>2012</v>
      </c>
      <c r="FDY16" s="8" t="s">
        <v>103</v>
      </c>
      <c r="FEF16" s="9">
        <v>2012</v>
      </c>
      <c r="FEG16" s="8" t="s">
        <v>103</v>
      </c>
      <c r="FEN16" s="9">
        <v>2012</v>
      </c>
      <c r="FEO16" s="8" t="s">
        <v>103</v>
      </c>
      <c r="FEV16" s="9">
        <v>2012</v>
      </c>
      <c r="FEW16" s="8" t="s">
        <v>103</v>
      </c>
      <c r="FFD16" s="9">
        <v>2012</v>
      </c>
      <c r="FFE16" s="8" t="s">
        <v>103</v>
      </c>
      <c r="FFL16" s="9">
        <v>2012</v>
      </c>
      <c r="FFM16" s="8" t="s">
        <v>103</v>
      </c>
      <c r="FFT16" s="9">
        <v>2012</v>
      </c>
      <c r="FFU16" s="8" t="s">
        <v>103</v>
      </c>
      <c r="FGB16" s="9">
        <v>2012</v>
      </c>
      <c r="FGC16" s="8" t="s">
        <v>103</v>
      </c>
      <c r="FGJ16" s="9">
        <v>2012</v>
      </c>
      <c r="FGK16" s="8" t="s">
        <v>103</v>
      </c>
      <c r="FGR16" s="9">
        <v>2012</v>
      </c>
      <c r="FGS16" s="8" t="s">
        <v>103</v>
      </c>
      <c r="FGZ16" s="9">
        <v>2012</v>
      </c>
      <c r="FHA16" s="8" t="s">
        <v>103</v>
      </c>
      <c r="FHH16" s="9">
        <v>2012</v>
      </c>
      <c r="FHI16" s="8" t="s">
        <v>103</v>
      </c>
      <c r="FHP16" s="9">
        <v>2012</v>
      </c>
      <c r="FHQ16" s="8" t="s">
        <v>103</v>
      </c>
      <c r="FHX16" s="9">
        <v>2012</v>
      </c>
      <c r="FHY16" s="8" t="s">
        <v>103</v>
      </c>
      <c r="FIF16" s="9">
        <v>2012</v>
      </c>
      <c r="FIG16" s="8" t="s">
        <v>103</v>
      </c>
      <c r="FIN16" s="9">
        <v>2012</v>
      </c>
      <c r="FIO16" s="8" t="s">
        <v>103</v>
      </c>
      <c r="FIV16" s="9">
        <v>2012</v>
      </c>
      <c r="FIW16" s="8" t="s">
        <v>103</v>
      </c>
      <c r="FJD16" s="9">
        <v>2012</v>
      </c>
      <c r="FJE16" s="8" t="s">
        <v>103</v>
      </c>
      <c r="FJL16" s="9">
        <v>2012</v>
      </c>
      <c r="FJM16" s="8" t="s">
        <v>103</v>
      </c>
      <c r="FJT16" s="9">
        <v>2012</v>
      </c>
      <c r="FJU16" s="8" t="s">
        <v>103</v>
      </c>
      <c r="FKB16" s="9">
        <v>2012</v>
      </c>
      <c r="FKC16" s="8" t="s">
        <v>103</v>
      </c>
      <c r="FKJ16" s="9">
        <v>2012</v>
      </c>
      <c r="FKK16" s="8" t="s">
        <v>103</v>
      </c>
      <c r="FKR16" s="9">
        <v>2012</v>
      </c>
      <c r="FKS16" s="8" t="s">
        <v>103</v>
      </c>
      <c r="FKZ16" s="9">
        <v>2012</v>
      </c>
      <c r="FLA16" s="8" t="s">
        <v>103</v>
      </c>
      <c r="FLH16" s="9">
        <v>2012</v>
      </c>
      <c r="FLI16" s="8" t="s">
        <v>103</v>
      </c>
      <c r="FLP16" s="9">
        <v>2012</v>
      </c>
      <c r="FLQ16" s="8" t="s">
        <v>103</v>
      </c>
      <c r="FLX16" s="9">
        <v>2012</v>
      </c>
      <c r="FLY16" s="8" t="s">
        <v>103</v>
      </c>
      <c r="FMF16" s="9">
        <v>2012</v>
      </c>
      <c r="FMG16" s="8" t="s">
        <v>103</v>
      </c>
      <c r="FMN16" s="9">
        <v>2012</v>
      </c>
      <c r="FMO16" s="8" t="s">
        <v>103</v>
      </c>
      <c r="FMV16" s="9">
        <v>2012</v>
      </c>
      <c r="FMW16" s="8" t="s">
        <v>103</v>
      </c>
      <c r="FND16" s="9">
        <v>2012</v>
      </c>
      <c r="FNE16" s="8" t="s">
        <v>103</v>
      </c>
      <c r="FNL16" s="9">
        <v>2012</v>
      </c>
      <c r="FNM16" s="8" t="s">
        <v>103</v>
      </c>
      <c r="FNT16" s="9">
        <v>2012</v>
      </c>
      <c r="FNU16" s="8" t="s">
        <v>103</v>
      </c>
      <c r="FOB16" s="9">
        <v>2012</v>
      </c>
      <c r="FOC16" s="8" t="s">
        <v>103</v>
      </c>
      <c r="FOJ16" s="9">
        <v>2012</v>
      </c>
      <c r="FOK16" s="8" t="s">
        <v>103</v>
      </c>
      <c r="FOR16" s="9">
        <v>2012</v>
      </c>
      <c r="FOS16" s="8" t="s">
        <v>103</v>
      </c>
      <c r="FOZ16" s="9">
        <v>2012</v>
      </c>
      <c r="FPA16" s="8" t="s">
        <v>103</v>
      </c>
      <c r="FPH16" s="9">
        <v>2012</v>
      </c>
      <c r="FPI16" s="8" t="s">
        <v>103</v>
      </c>
      <c r="FPP16" s="9">
        <v>2012</v>
      </c>
      <c r="FPQ16" s="8" t="s">
        <v>103</v>
      </c>
      <c r="FPX16" s="9">
        <v>2012</v>
      </c>
      <c r="FPY16" s="8" t="s">
        <v>103</v>
      </c>
      <c r="FQF16" s="9">
        <v>2012</v>
      </c>
      <c r="FQG16" s="8" t="s">
        <v>103</v>
      </c>
      <c r="FQN16" s="9">
        <v>2012</v>
      </c>
      <c r="FQO16" s="8" t="s">
        <v>103</v>
      </c>
      <c r="FQV16" s="9">
        <v>2012</v>
      </c>
      <c r="FQW16" s="8" t="s">
        <v>103</v>
      </c>
      <c r="FRD16" s="9">
        <v>2012</v>
      </c>
      <c r="FRE16" s="8" t="s">
        <v>103</v>
      </c>
      <c r="FRL16" s="9">
        <v>2012</v>
      </c>
      <c r="FRM16" s="8" t="s">
        <v>103</v>
      </c>
      <c r="FRT16" s="9">
        <v>2012</v>
      </c>
      <c r="FRU16" s="8" t="s">
        <v>103</v>
      </c>
      <c r="FSB16" s="9">
        <v>2012</v>
      </c>
      <c r="FSC16" s="8" t="s">
        <v>103</v>
      </c>
      <c r="FSJ16" s="9">
        <v>2012</v>
      </c>
      <c r="FSK16" s="8" t="s">
        <v>103</v>
      </c>
      <c r="FSR16" s="9">
        <v>2012</v>
      </c>
      <c r="FSS16" s="8" t="s">
        <v>103</v>
      </c>
      <c r="FSZ16" s="9">
        <v>2012</v>
      </c>
      <c r="FTA16" s="8" t="s">
        <v>103</v>
      </c>
      <c r="FTH16" s="9">
        <v>2012</v>
      </c>
      <c r="FTI16" s="8" t="s">
        <v>103</v>
      </c>
      <c r="FTP16" s="9">
        <v>2012</v>
      </c>
      <c r="FTQ16" s="8" t="s">
        <v>103</v>
      </c>
      <c r="FTX16" s="9">
        <v>2012</v>
      </c>
      <c r="FTY16" s="8" t="s">
        <v>103</v>
      </c>
      <c r="FUF16" s="9">
        <v>2012</v>
      </c>
      <c r="FUG16" s="8" t="s">
        <v>103</v>
      </c>
      <c r="FUN16" s="9">
        <v>2012</v>
      </c>
      <c r="FUO16" s="8" t="s">
        <v>103</v>
      </c>
      <c r="FUV16" s="9">
        <v>2012</v>
      </c>
      <c r="FUW16" s="8" t="s">
        <v>103</v>
      </c>
      <c r="FVD16" s="9">
        <v>2012</v>
      </c>
      <c r="FVE16" s="8" t="s">
        <v>103</v>
      </c>
      <c r="FVL16" s="9">
        <v>2012</v>
      </c>
      <c r="FVM16" s="8" t="s">
        <v>103</v>
      </c>
      <c r="FVT16" s="9">
        <v>2012</v>
      </c>
      <c r="FVU16" s="8" t="s">
        <v>103</v>
      </c>
      <c r="FWB16" s="9">
        <v>2012</v>
      </c>
      <c r="FWC16" s="8" t="s">
        <v>103</v>
      </c>
      <c r="FWJ16" s="9">
        <v>2012</v>
      </c>
      <c r="FWK16" s="8" t="s">
        <v>103</v>
      </c>
      <c r="FWR16" s="9">
        <v>2012</v>
      </c>
      <c r="FWS16" s="8" t="s">
        <v>103</v>
      </c>
      <c r="FWZ16" s="9">
        <v>2012</v>
      </c>
      <c r="FXA16" s="8" t="s">
        <v>103</v>
      </c>
      <c r="FXH16" s="9">
        <v>2012</v>
      </c>
      <c r="FXI16" s="8" t="s">
        <v>103</v>
      </c>
      <c r="FXP16" s="9">
        <v>2012</v>
      </c>
      <c r="FXQ16" s="8" t="s">
        <v>103</v>
      </c>
      <c r="FXX16" s="9">
        <v>2012</v>
      </c>
      <c r="FXY16" s="8" t="s">
        <v>103</v>
      </c>
      <c r="FYF16" s="9">
        <v>2012</v>
      </c>
      <c r="FYG16" s="8" t="s">
        <v>103</v>
      </c>
      <c r="FYN16" s="9">
        <v>2012</v>
      </c>
      <c r="FYO16" s="8" t="s">
        <v>103</v>
      </c>
      <c r="FYV16" s="9">
        <v>2012</v>
      </c>
      <c r="FYW16" s="8" t="s">
        <v>103</v>
      </c>
      <c r="FZD16" s="9">
        <v>2012</v>
      </c>
      <c r="FZE16" s="8" t="s">
        <v>103</v>
      </c>
      <c r="FZL16" s="9">
        <v>2012</v>
      </c>
      <c r="FZM16" s="8" t="s">
        <v>103</v>
      </c>
      <c r="FZT16" s="9">
        <v>2012</v>
      </c>
      <c r="FZU16" s="8" t="s">
        <v>103</v>
      </c>
      <c r="GAB16" s="9">
        <v>2012</v>
      </c>
      <c r="GAC16" s="8" t="s">
        <v>103</v>
      </c>
      <c r="GAJ16" s="9">
        <v>2012</v>
      </c>
      <c r="GAK16" s="8" t="s">
        <v>103</v>
      </c>
      <c r="GAR16" s="9">
        <v>2012</v>
      </c>
      <c r="GAS16" s="8" t="s">
        <v>103</v>
      </c>
      <c r="GAZ16" s="9">
        <v>2012</v>
      </c>
      <c r="GBA16" s="8" t="s">
        <v>103</v>
      </c>
      <c r="GBH16" s="9">
        <v>2012</v>
      </c>
      <c r="GBI16" s="8" t="s">
        <v>103</v>
      </c>
      <c r="GBP16" s="9">
        <v>2012</v>
      </c>
      <c r="GBQ16" s="8" t="s">
        <v>103</v>
      </c>
      <c r="GBX16" s="9">
        <v>2012</v>
      </c>
      <c r="GBY16" s="8" t="s">
        <v>103</v>
      </c>
      <c r="GCF16" s="9">
        <v>2012</v>
      </c>
      <c r="GCG16" s="8" t="s">
        <v>103</v>
      </c>
      <c r="GCN16" s="9">
        <v>2012</v>
      </c>
      <c r="GCO16" s="8" t="s">
        <v>103</v>
      </c>
      <c r="GCV16" s="9">
        <v>2012</v>
      </c>
      <c r="GCW16" s="8" t="s">
        <v>103</v>
      </c>
      <c r="GDD16" s="9">
        <v>2012</v>
      </c>
      <c r="GDE16" s="8" t="s">
        <v>103</v>
      </c>
      <c r="GDL16" s="9">
        <v>2012</v>
      </c>
      <c r="GDM16" s="8" t="s">
        <v>103</v>
      </c>
      <c r="GDT16" s="9">
        <v>2012</v>
      </c>
      <c r="GDU16" s="8" t="s">
        <v>103</v>
      </c>
      <c r="GEB16" s="9">
        <v>2012</v>
      </c>
      <c r="GEC16" s="8" t="s">
        <v>103</v>
      </c>
      <c r="GEJ16" s="9">
        <v>2012</v>
      </c>
      <c r="GEK16" s="8" t="s">
        <v>103</v>
      </c>
      <c r="GER16" s="9">
        <v>2012</v>
      </c>
      <c r="GES16" s="8" t="s">
        <v>103</v>
      </c>
      <c r="GEZ16" s="9">
        <v>2012</v>
      </c>
      <c r="GFA16" s="8" t="s">
        <v>103</v>
      </c>
      <c r="GFH16" s="9">
        <v>2012</v>
      </c>
      <c r="GFI16" s="8" t="s">
        <v>103</v>
      </c>
      <c r="GFP16" s="9">
        <v>2012</v>
      </c>
      <c r="GFQ16" s="8" t="s">
        <v>103</v>
      </c>
      <c r="GFX16" s="9">
        <v>2012</v>
      </c>
      <c r="GFY16" s="8" t="s">
        <v>103</v>
      </c>
      <c r="GGF16" s="9">
        <v>2012</v>
      </c>
      <c r="GGG16" s="8" t="s">
        <v>103</v>
      </c>
      <c r="GGN16" s="9">
        <v>2012</v>
      </c>
      <c r="GGO16" s="8" t="s">
        <v>103</v>
      </c>
      <c r="GGV16" s="9">
        <v>2012</v>
      </c>
      <c r="GGW16" s="8" t="s">
        <v>103</v>
      </c>
      <c r="GHD16" s="9">
        <v>2012</v>
      </c>
      <c r="GHE16" s="8" t="s">
        <v>103</v>
      </c>
      <c r="GHL16" s="9">
        <v>2012</v>
      </c>
      <c r="GHM16" s="8" t="s">
        <v>103</v>
      </c>
      <c r="GHT16" s="9">
        <v>2012</v>
      </c>
      <c r="GHU16" s="8" t="s">
        <v>103</v>
      </c>
      <c r="GIB16" s="9">
        <v>2012</v>
      </c>
      <c r="GIC16" s="8" t="s">
        <v>103</v>
      </c>
      <c r="GIJ16" s="9">
        <v>2012</v>
      </c>
      <c r="GIK16" s="8" t="s">
        <v>103</v>
      </c>
      <c r="GIR16" s="9">
        <v>2012</v>
      </c>
      <c r="GIS16" s="8" t="s">
        <v>103</v>
      </c>
      <c r="GIZ16" s="9">
        <v>2012</v>
      </c>
      <c r="GJA16" s="8" t="s">
        <v>103</v>
      </c>
      <c r="GJH16" s="9">
        <v>2012</v>
      </c>
      <c r="GJI16" s="8" t="s">
        <v>103</v>
      </c>
      <c r="GJP16" s="9">
        <v>2012</v>
      </c>
      <c r="GJQ16" s="8" t="s">
        <v>103</v>
      </c>
      <c r="GJX16" s="9">
        <v>2012</v>
      </c>
      <c r="GJY16" s="8" t="s">
        <v>103</v>
      </c>
      <c r="GKF16" s="9">
        <v>2012</v>
      </c>
      <c r="GKG16" s="8" t="s">
        <v>103</v>
      </c>
      <c r="GKN16" s="9">
        <v>2012</v>
      </c>
      <c r="GKO16" s="8" t="s">
        <v>103</v>
      </c>
      <c r="GKV16" s="9">
        <v>2012</v>
      </c>
      <c r="GKW16" s="8" t="s">
        <v>103</v>
      </c>
      <c r="GLD16" s="9">
        <v>2012</v>
      </c>
      <c r="GLE16" s="8" t="s">
        <v>103</v>
      </c>
      <c r="GLL16" s="9">
        <v>2012</v>
      </c>
      <c r="GLM16" s="8" t="s">
        <v>103</v>
      </c>
      <c r="GLT16" s="9">
        <v>2012</v>
      </c>
      <c r="GLU16" s="8" t="s">
        <v>103</v>
      </c>
      <c r="GMB16" s="9">
        <v>2012</v>
      </c>
      <c r="GMC16" s="8" t="s">
        <v>103</v>
      </c>
      <c r="GMJ16" s="9">
        <v>2012</v>
      </c>
      <c r="GMK16" s="8" t="s">
        <v>103</v>
      </c>
      <c r="GMR16" s="9">
        <v>2012</v>
      </c>
      <c r="GMS16" s="8" t="s">
        <v>103</v>
      </c>
      <c r="GMZ16" s="9">
        <v>2012</v>
      </c>
      <c r="GNA16" s="8" t="s">
        <v>103</v>
      </c>
      <c r="GNH16" s="9">
        <v>2012</v>
      </c>
      <c r="GNI16" s="8" t="s">
        <v>103</v>
      </c>
      <c r="GNP16" s="9">
        <v>2012</v>
      </c>
      <c r="GNQ16" s="8" t="s">
        <v>103</v>
      </c>
      <c r="GNX16" s="9">
        <v>2012</v>
      </c>
      <c r="GNY16" s="8" t="s">
        <v>103</v>
      </c>
      <c r="GOF16" s="9">
        <v>2012</v>
      </c>
      <c r="GOG16" s="8" t="s">
        <v>103</v>
      </c>
      <c r="GON16" s="9">
        <v>2012</v>
      </c>
      <c r="GOO16" s="8" t="s">
        <v>103</v>
      </c>
      <c r="GOV16" s="9">
        <v>2012</v>
      </c>
      <c r="GOW16" s="8" t="s">
        <v>103</v>
      </c>
      <c r="GPD16" s="9">
        <v>2012</v>
      </c>
      <c r="GPE16" s="8" t="s">
        <v>103</v>
      </c>
      <c r="GPL16" s="9">
        <v>2012</v>
      </c>
      <c r="GPM16" s="8" t="s">
        <v>103</v>
      </c>
      <c r="GPT16" s="9">
        <v>2012</v>
      </c>
      <c r="GPU16" s="8" t="s">
        <v>103</v>
      </c>
      <c r="GQB16" s="9">
        <v>2012</v>
      </c>
      <c r="GQC16" s="8" t="s">
        <v>103</v>
      </c>
      <c r="GQJ16" s="9">
        <v>2012</v>
      </c>
      <c r="GQK16" s="8" t="s">
        <v>103</v>
      </c>
      <c r="GQR16" s="9">
        <v>2012</v>
      </c>
      <c r="GQS16" s="8" t="s">
        <v>103</v>
      </c>
      <c r="GQZ16" s="9">
        <v>2012</v>
      </c>
      <c r="GRA16" s="8" t="s">
        <v>103</v>
      </c>
      <c r="GRH16" s="9">
        <v>2012</v>
      </c>
      <c r="GRI16" s="8" t="s">
        <v>103</v>
      </c>
      <c r="GRP16" s="9">
        <v>2012</v>
      </c>
      <c r="GRQ16" s="8" t="s">
        <v>103</v>
      </c>
      <c r="GRX16" s="9">
        <v>2012</v>
      </c>
      <c r="GRY16" s="8" t="s">
        <v>103</v>
      </c>
      <c r="GSF16" s="9">
        <v>2012</v>
      </c>
      <c r="GSG16" s="8" t="s">
        <v>103</v>
      </c>
      <c r="GSN16" s="9">
        <v>2012</v>
      </c>
      <c r="GSO16" s="8" t="s">
        <v>103</v>
      </c>
      <c r="GSV16" s="9">
        <v>2012</v>
      </c>
      <c r="GSW16" s="8" t="s">
        <v>103</v>
      </c>
      <c r="GTD16" s="9">
        <v>2012</v>
      </c>
      <c r="GTE16" s="8" t="s">
        <v>103</v>
      </c>
      <c r="GTL16" s="9">
        <v>2012</v>
      </c>
      <c r="GTM16" s="8" t="s">
        <v>103</v>
      </c>
      <c r="GTT16" s="9">
        <v>2012</v>
      </c>
      <c r="GTU16" s="8" t="s">
        <v>103</v>
      </c>
      <c r="GUB16" s="9">
        <v>2012</v>
      </c>
      <c r="GUC16" s="8" t="s">
        <v>103</v>
      </c>
      <c r="GUJ16" s="9">
        <v>2012</v>
      </c>
      <c r="GUK16" s="8" t="s">
        <v>103</v>
      </c>
      <c r="GUR16" s="9">
        <v>2012</v>
      </c>
      <c r="GUS16" s="8" t="s">
        <v>103</v>
      </c>
      <c r="GUZ16" s="9">
        <v>2012</v>
      </c>
      <c r="GVA16" s="8" t="s">
        <v>103</v>
      </c>
      <c r="GVH16" s="9">
        <v>2012</v>
      </c>
      <c r="GVI16" s="8" t="s">
        <v>103</v>
      </c>
      <c r="GVP16" s="9">
        <v>2012</v>
      </c>
      <c r="GVQ16" s="8" t="s">
        <v>103</v>
      </c>
      <c r="GVX16" s="9">
        <v>2012</v>
      </c>
      <c r="GVY16" s="8" t="s">
        <v>103</v>
      </c>
      <c r="GWF16" s="9">
        <v>2012</v>
      </c>
      <c r="GWG16" s="8" t="s">
        <v>103</v>
      </c>
      <c r="GWN16" s="9">
        <v>2012</v>
      </c>
      <c r="GWO16" s="8" t="s">
        <v>103</v>
      </c>
      <c r="GWV16" s="9">
        <v>2012</v>
      </c>
      <c r="GWW16" s="8" t="s">
        <v>103</v>
      </c>
      <c r="GXD16" s="9">
        <v>2012</v>
      </c>
      <c r="GXE16" s="8" t="s">
        <v>103</v>
      </c>
      <c r="GXL16" s="9">
        <v>2012</v>
      </c>
      <c r="GXM16" s="8" t="s">
        <v>103</v>
      </c>
      <c r="GXT16" s="9">
        <v>2012</v>
      </c>
      <c r="GXU16" s="8" t="s">
        <v>103</v>
      </c>
      <c r="GYB16" s="9">
        <v>2012</v>
      </c>
      <c r="GYC16" s="8" t="s">
        <v>103</v>
      </c>
      <c r="GYJ16" s="9">
        <v>2012</v>
      </c>
      <c r="GYK16" s="8" t="s">
        <v>103</v>
      </c>
      <c r="GYR16" s="9">
        <v>2012</v>
      </c>
      <c r="GYS16" s="8" t="s">
        <v>103</v>
      </c>
      <c r="GYZ16" s="9">
        <v>2012</v>
      </c>
      <c r="GZA16" s="8" t="s">
        <v>103</v>
      </c>
      <c r="GZH16" s="9">
        <v>2012</v>
      </c>
      <c r="GZI16" s="8" t="s">
        <v>103</v>
      </c>
      <c r="GZP16" s="9">
        <v>2012</v>
      </c>
      <c r="GZQ16" s="8" t="s">
        <v>103</v>
      </c>
      <c r="GZX16" s="9">
        <v>2012</v>
      </c>
      <c r="GZY16" s="8" t="s">
        <v>103</v>
      </c>
      <c r="HAF16" s="9">
        <v>2012</v>
      </c>
      <c r="HAG16" s="8" t="s">
        <v>103</v>
      </c>
      <c r="HAN16" s="9">
        <v>2012</v>
      </c>
      <c r="HAO16" s="8" t="s">
        <v>103</v>
      </c>
      <c r="HAV16" s="9">
        <v>2012</v>
      </c>
      <c r="HAW16" s="8" t="s">
        <v>103</v>
      </c>
      <c r="HBD16" s="9">
        <v>2012</v>
      </c>
      <c r="HBE16" s="8" t="s">
        <v>103</v>
      </c>
      <c r="HBL16" s="9">
        <v>2012</v>
      </c>
      <c r="HBM16" s="8" t="s">
        <v>103</v>
      </c>
      <c r="HBT16" s="9">
        <v>2012</v>
      </c>
      <c r="HBU16" s="8" t="s">
        <v>103</v>
      </c>
      <c r="HCB16" s="9">
        <v>2012</v>
      </c>
      <c r="HCC16" s="8" t="s">
        <v>103</v>
      </c>
      <c r="HCJ16" s="9">
        <v>2012</v>
      </c>
      <c r="HCK16" s="8" t="s">
        <v>103</v>
      </c>
      <c r="HCR16" s="9">
        <v>2012</v>
      </c>
      <c r="HCS16" s="8" t="s">
        <v>103</v>
      </c>
      <c r="HCZ16" s="9">
        <v>2012</v>
      </c>
      <c r="HDA16" s="8" t="s">
        <v>103</v>
      </c>
      <c r="HDH16" s="9">
        <v>2012</v>
      </c>
      <c r="HDI16" s="8" t="s">
        <v>103</v>
      </c>
      <c r="HDP16" s="9">
        <v>2012</v>
      </c>
      <c r="HDQ16" s="8" t="s">
        <v>103</v>
      </c>
      <c r="HDX16" s="9">
        <v>2012</v>
      </c>
      <c r="HDY16" s="8" t="s">
        <v>103</v>
      </c>
      <c r="HEF16" s="9">
        <v>2012</v>
      </c>
      <c r="HEG16" s="8" t="s">
        <v>103</v>
      </c>
      <c r="HEN16" s="9">
        <v>2012</v>
      </c>
      <c r="HEO16" s="8" t="s">
        <v>103</v>
      </c>
      <c r="HEV16" s="9">
        <v>2012</v>
      </c>
      <c r="HEW16" s="8" t="s">
        <v>103</v>
      </c>
      <c r="HFD16" s="9">
        <v>2012</v>
      </c>
      <c r="HFE16" s="8" t="s">
        <v>103</v>
      </c>
      <c r="HFL16" s="9">
        <v>2012</v>
      </c>
      <c r="HFM16" s="8" t="s">
        <v>103</v>
      </c>
      <c r="HFT16" s="9">
        <v>2012</v>
      </c>
      <c r="HFU16" s="8" t="s">
        <v>103</v>
      </c>
      <c r="HGB16" s="9">
        <v>2012</v>
      </c>
      <c r="HGC16" s="8" t="s">
        <v>103</v>
      </c>
      <c r="HGJ16" s="9">
        <v>2012</v>
      </c>
      <c r="HGK16" s="8" t="s">
        <v>103</v>
      </c>
      <c r="HGR16" s="9">
        <v>2012</v>
      </c>
      <c r="HGS16" s="8" t="s">
        <v>103</v>
      </c>
      <c r="HGZ16" s="9">
        <v>2012</v>
      </c>
      <c r="HHA16" s="8" t="s">
        <v>103</v>
      </c>
      <c r="HHH16" s="9">
        <v>2012</v>
      </c>
      <c r="HHI16" s="8" t="s">
        <v>103</v>
      </c>
      <c r="HHP16" s="9">
        <v>2012</v>
      </c>
      <c r="HHQ16" s="8" t="s">
        <v>103</v>
      </c>
      <c r="HHX16" s="9">
        <v>2012</v>
      </c>
      <c r="HHY16" s="8" t="s">
        <v>103</v>
      </c>
      <c r="HIF16" s="9">
        <v>2012</v>
      </c>
      <c r="HIG16" s="8" t="s">
        <v>103</v>
      </c>
      <c r="HIN16" s="9">
        <v>2012</v>
      </c>
      <c r="HIO16" s="8" t="s">
        <v>103</v>
      </c>
      <c r="HIV16" s="9">
        <v>2012</v>
      </c>
      <c r="HIW16" s="8" t="s">
        <v>103</v>
      </c>
      <c r="HJD16" s="9">
        <v>2012</v>
      </c>
      <c r="HJE16" s="8" t="s">
        <v>103</v>
      </c>
      <c r="HJL16" s="9">
        <v>2012</v>
      </c>
      <c r="HJM16" s="8" t="s">
        <v>103</v>
      </c>
      <c r="HJT16" s="9">
        <v>2012</v>
      </c>
      <c r="HJU16" s="8" t="s">
        <v>103</v>
      </c>
      <c r="HKB16" s="9">
        <v>2012</v>
      </c>
      <c r="HKC16" s="8" t="s">
        <v>103</v>
      </c>
      <c r="HKJ16" s="9">
        <v>2012</v>
      </c>
      <c r="HKK16" s="8" t="s">
        <v>103</v>
      </c>
      <c r="HKR16" s="9">
        <v>2012</v>
      </c>
      <c r="HKS16" s="8" t="s">
        <v>103</v>
      </c>
      <c r="HKZ16" s="9">
        <v>2012</v>
      </c>
      <c r="HLA16" s="8" t="s">
        <v>103</v>
      </c>
      <c r="HLH16" s="9">
        <v>2012</v>
      </c>
      <c r="HLI16" s="8" t="s">
        <v>103</v>
      </c>
      <c r="HLP16" s="9">
        <v>2012</v>
      </c>
      <c r="HLQ16" s="8" t="s">
        <v>103</v>
      </c>
      <c r="HLX16" s="9">
        <v>2012</v>
      </c>
      <c r="HLY16" s="8" t="s">
        <v>103</v>
      </c>
      <c r="HMF16" s="9">
        <v>2012</v>
      </c>
      <c r="HMG16" s="8" t="s">
        <v>103</v>
      </c>
      <c r="HMN16" s="9">
        <v>2012</v>
      </c>
      <c r="HMO16" s="8" t="s">
        <v>103</v>
      </c>
      <c r="HMV16" s="9">
        <v>2012</v>
      </c>
      <c r="HMW16" s="8" t="s">
        <v>103</v>
      </c>
      <c r="HND16" s="9">
        <v>2012</v>
      </c>
      <c r="HNE16" s="8" t="s">
        <v>103</v>
      </c>
      <c r="HNL16" s="9">
        <v>2012</v>
      </c>
      <c r="HNM16" s="8" t="s">
        <v>103</v>
      </c>
      <c r="HNT16" s="9">
        <v>2012</v>
      </c>
      <c r="HNU16" s="8" t="s">
        <v>103</v>
      </c>
      <c r="HOB16" s="9">
        <v>2012</v>
      </c>
      <c r="HOC16" s="8" t="s">
        <v>103</v>
      </c>
      <c r="HOJ16" s="9">
        <v>2012</v>
      </c>
      <c r="HOK16" s="8" t="s">
        <v>103</v>
      </c>
      <c r="HOR16" s="9">
        <v>2012</v>
      </c>
      <c r="HOS16" s="8" t="s">
        <v>103</v>
      </c>
      <c r="HOZ16" s="9">
        <v>2012</v>
      </c>
      <c r="HPA16" s="8" t="s">
        <v>103</v>
      </c>
      <c r="HPH16" s="9">
        <v>2012</v>
      </c>
      <c r="HPI16" s="8" t="s">
        <v>103</v>
      </c>
      <c r="HPP16" s="9">
        <v>2012</v>
      </c>
      <c r="HPQ16" s="8" t="s">
        <v>103</v>
      </c>
      <c r="HPX16" s="9">
        <v>2012</v>
      </c>
      <c r="HPY16" s="8" t="s">
        <v>103</v>
      </c>
      <c r="HQF16" s="9">
        <v>2012</v>
      </c>
      <c r="HQG16" s="8" t="s">
        <v>103</v>
      </c>
      <c r="HQN16" s="9">
        <v>2012</v>
      </c>
      <c r="HQO16" s="8" t="s">
        <v>103</v>
      </c>
      <c r="HQV16" s="9">
        <v>2012</v>
      </c>
      <c r="HQW16" s="8" t="s">
        <v>103</v>
      </c>
      <c r="HRD16" s="9">
        <v>2012</v>
      </c>
      <c r="HRE16" s="8" t="s">
        <v>103</v>
      </c>
      <c r="HRL16" s="9">
        <v>2012</v>
      </c>
      <c r="HRM16" s="8" t="s">
        <v>103</v>
      </c>
      <c r="HRT16" s="9">
        <v>2012</v>
      </c>
      <c r="HRU16" s="8" t="s">
        <v>103</v>
      </c>
      <c r="HSB16" s="9">
        <v>2012</v>
      </c>
      <c r="HSC16" s="8" t="s">
        <v>103</v>
      </c>
      <c r="HSJ16" s="9">
        <v>2012</v>
      </c>
      <c r="HSK16" s="8" t="s">
        <v>103</v>
      </c>
      <c r="HSR16" s="9">
        <v>2012</v>
      </c>
      <c r="HSS16" s="8" t="s">
        <v>103</v>
      </c>
      <c r="HSZ16" s="9">
        <v>2012</v>
      </c>
      <c r="HTA16" s="8" t="s">
        <v>103</v>
      </c>
      <c r="HTH16" s="9">
        <v>2012</v>
      </c>
      <c r="HTI16" s="8" t="s">
        <v>103</v>
      </c>
      <c r="HTP16" s="9">
        <v>2012</v>
      </c>
      <c r="HTQ16" s="8" t="s">
        <v>103</v>
      </c>
      <c r="HTX16" s="9">
        <v>2012</v>
      </c>
      <c r="HTY16" s="8" t="s">
        <v>103</v>
      </c>
      <c r="HUF16" s="9">
        <v>2012</v>
      </c>
      <c r="HUG16" s="8" t="s">
        <v>103</v>
      </c>
      <c r="HUN16" s="9">
        <v>2012</v>
      </c>
      <c r="HUO16" s="8" t="s">
        <v>103</v>
      </c>
      <c r="HUV16" s="9">
        <v>2012</v>
      </c>
      <c r="HUW16" s="8" t="s">
        <v>103</v>
      </c>
      <c r="HVD16" s="9">
        <v>2012</v>
      </c>
      <c r="HVE16" s="8" t="s">
        <v>103</v>
      </c>
      <c r="HVL16" s="9">
        <v>2012</v>
      </c>
      <c r="HVM16" s="8" t="s">
        <v>103</v>
      </c>
      <c r="HVT16" s="9">
        <v>2012</v>
      </c>
      <c r="HVU16" s="8" t="s">
        <v>103</v>
      </c>
      <c r="HWB16" s="9">
        <v>2012</v>
      </c>
      <c r="HWC16" s="8" t="s">
        <v>103</v>
      </c>
      <c r="HWJ16" s="9">
        <v>2012</v>
      </c>
      <c r="HWK16" s="8" t="s">
        <v>103</v>
      </c>
      <c r="HWR16" s="9">
        <v>2012</v>
      </c>
      <c r="HWS16" s="8" t="s">
        <v>103</v>
      </c>
      <c r="HWZ16" s="9">
        <v>2012</v>
      </c>
      <c r="HXA16" s="8" t="s">
        <v>103</v>
      </c>
      <c r="HXH16" s="9">
        <v>2012</v>
      </c>
      <c r="HXI16" s="8" t="s">
        <v>103</v>
      </c>
      <c r="HXP16" s="9">
        <v>2012</v>
      </c>
      <c r="HXQ16" s="8" t="s">
        <v>103</v>
      </c>
      <c r="HXX16" s="9">
        <v>2012</v>
      </c>
      <c r="HXY16" s="8" t="s">
        <v>103</v>
      </c>
      <c r="HYF16" s="9">
        <v>2012</v>
      </c>
      <c r="HYG16" s="8" t="s">
        <v>103</v>
      </c>
      <c r="HYN16" s="9">
        <v>2012</v>
      </c>
      <c r="HYO16" s="8" t="s">
        <v>103</v>
      </c>
      <c r="HYV16" s="9">
        <v>2012</v>
      </c>
      <c r="HYW16" s="8" t="s">
        <v>103</v>
      </c>
      <c r="HZD16" s="9">
        <v>2012</v>
      </c>
      <c r="HZE16" s="8" t="s">
        <v>103</v>
      </c>
      <c r="HZL16" s="9">
        <v>2012</v>
      </c>
      <c r="HZM16" s="8" t="s">
        <v>103</v>
      </c>
      <c r="HZT16" s="9">
        <v>2012</v>
      </c>
      <c r="HZU16" s="8" t="s">
        <v>103</v>
      </c>
      <c r="IAB16" s="9">
        <v>2012</v>
      </c>
      <c r="IAC16" s="8" t="s">
        <v>103</v>
      </c>
      <c r="IAJ16" s="9">
        <v>2012</v>
      </c>
      <c r="IAK16" s="8" t="s">
        <v>103</v>
      </c>
      <c r="IAR16" s="9">
        <v>2012</v>
      </c>
      <c r="IAS16" s="8" t="s">
        <v>103</v>
      </c>
      <c r="IAZ16" s="9">
        <v>2012</v>
      </c>
      <c r="IBA16" s="8" t="s">
        <v>103</v>
      </c>
      <c r="IBH16" s="9">
        <v>2012</v>
      </c>
      <c r="IBI16" s="8" t="s">
        <v>103</v>
      </c>
      <c r="IBP16" s="9">
        <v>2012</v>
      </c>
      <c r="IBQ16" s="8" t="s">
        <v>103</v>
      </c>
      <c r="IBX16" s="9">
        <v>2012</v>
      </c>
      <c r="IBY16" s="8" t="s">
        <v>103</v>
      </c>
      <c r="ICF16" s="9">
        <v>2012</v>
      </c>
      <c r="ICG16" s="8" t="s">
        <v>103</v>
      </c>
      <c r="ICN16" s="9">
        <v>2012</v>
      </c>
      <c r="ICO16" s="8" t="s">
        <v>103</v>
      </c>
      <c r="ICV16" s="9">
        <v>2012</v>
      </c>
      <c r="ICW16" s="8" t="s">
        <v>103</v>
      </c>
      <c r="IDD16" s="9">
        <v>2012</v>
      </c>
      <c r="IDE16" s="8" t="s">
        <v>103</v>
      </c>
      <c r="IDL16" s="9">
        <v>2012</v>
      </c>
      <c r="IDM16" s="8" t="s">
        <v>103</v>
      </c>
      <c r="IDT16" s="9">
        <v>2012</v>
      </c>
      <c r="IDU16" s="8" t="s">
        <v>103</v>
      </c>
      <c r="IEB16" s="9">
        <v>2012</v>
      </c>
      <c r="IEC16" s="8" t="s">
        <v>103</v>
      </c>
      <c r="IEJ16" s="9">
        <v>2012</v>
      </c>
      <c r="IEK16" s="8" t="s">
        <v>103</v>
      </c>
      <c r="IER16" s="9">
        <v>2012</v>
      </c>
      <c r="IES16" s="8" t="s">
        <v>103</v>
      </c>
      <c r="IEZ16" s="9">
        <v>2012</v>
      </c>
      <c r="IFA16" s="8" t="s">
        <v>103</v>
      </c>
      <c r="IFH16" s="9">
        <v>2012</v>
      </c>
      <c r="IFI16" s="8" t="s">
        <v>103</v>
      </c>
      <c r="IFP16" s="9">
        <v>2012</v>
      </c>
      <c r="IFQ16" s="8" t="s">
        <v>103</v>
      </c>
      <c r="IFX16" s="9">
        <v>2012</v>
      </c>
      <c r="IFY16" s="8" t="s">
        <v>103</v>
      </c>
      <c r="IGF16" s="9">
        <v>2012</v>
      </c>
      <c r="IGG16" s="8" t="s">
        <v>103</v>
      </c>
      <c r="IGN16" s="9">
        <v>2012</v>
      </c>
      <c r="IGO16" s="8" t="s">
        <v>103</v>
      </c>
      <c r="IGV16" s="9">
        <v>2012</v>
      </c>
      <c r="IGW16" s="8" t="s">
        <v>103</v>
      </c>
      <c r="IHD16" s="9">
        <v>2012</v>
      </c>
      <c r="IHE16" s="8" t="s">
        <v>103</v>
      </c>
      <c r="IHL16" s="9">
        <v>2012</v>
      </c>
      <c r="IHM16" s="8" t="s">
        <v>103</v>
      </c>
      <c r="IHT16" s="9">
        <v>2012</v>
      </c>
      <c r="IHU16" s="8" t="s">
        <v>103</v>
      </c>
      <c r="IIB16" s="9">
        <v>2012</v>
      </c>
      <c r="IIC16" s="8" t="s">
        <v>103</v>
      </c>
      <c r="IIJ16" s="9">
        <v>2012</v>
      </c>
      <c r="IIK16" s="8" t="s">
        <v>103</v>
      </c>
      <c r="IIR16" s="9">
        <v>2012</v>
      </c>
      <c r="IIS16" s="8" t="s">
        <v>103</v>
      </c>
      <c r="IIZ16" s="9">
        <v>2012</v>
      </c>
      <c r="IJA16" s="8" t="s">
        <v>103</v>
      </c>
      <c r="IJH16" s="9">
        <v>2012</v>
      </c>
      <c r="IJI16" s="8" t="s">
        <v>103</v>
      </c>
      <c r="IJP16" s="9">
        <v>2012</v>
      </c>
      <c r="IJQ16" s="8" t="s">
        <v>103</v>
      </c>
      <c r="IJX16" s="9">
        <v>2012</v>
      </c>
      <c r="IJY16" s="8" t="s">
        <v>103</v>
      </c>
      <c r="IKF16" s="9">
        <v>2012</v>
      </c>
      <c r="IKG16" s="8" t="s">
        <v>103</v>
      </c>
      <c r="IKN16" s="9">
        <v>2012</v>
      </c>
      <c r="IKO16" s="8" t="s">
        <v>103</v>
      </c>
      <c r="IKV16" s="9">
        <v>2012</v>
      </c>
      <c r="IKW16" s="8" t="s">
        <v>103</v>
      </c>
      <c r="ILD16" s="9">
        <v>2012</v>
      </c>
      <c r="ILE16" s="8" t="s">
        <v>103</v>
      </c>
      <c r="ILL16" s="9">
        <v>2012</v>
      </c>
      <c r="ILM16" s="8" t="s">
        <v>103</v>
      </c>
      <c r="ILT16" s="9">
        <v>2012</v>
      </c>
      <c r="ILU16" s="8" t="s">
        <v>103</v>
      </c>
      <c r="IMB16" s="9">
        <v>2012</v>
      </c>
      <c r="IMC16" s="8" t="s">
        <v>103</v>
      </c>
      <c r="IMJ16" s="9">
        <v>2012</v>
      </c>
      <c r="IMK16" s="8" t="s">
        <v>103</v>
      </c>
      <c r="IMR16" s="9">
        <v>2012</v>
      </c>
      <c r="IMS16" s="8" t="s">
        <v>103</v>
      </c>
      <c r="IMZ16" s="9">
        <v>2012</v>
      </c>
      <c r="INA16" s="8" t="s">
        <v>103</v>
      </c>
      <c r="INH16" s="9">
        <v>2012</v>
      </c>
      <c r="INI16" s="8" t="s">
        <v>103</v>
      </c>
      <c r="INP16" s="9">
        <v>2012</v>
      </c>
      <c r="INQ16" s="8" t="s">
        <v>103</v>
      </c>
      <c r="INX16" s="9">
        <v>2012</v>
      </c>
      <c r="INY16" s="8" t="s">
        <v>103</v>
      </c>
      <c r="IOF16" s="9">
        <v>2012</v>
      </c>
      <c r="IOG16" s="8" t="s">
        <v>103</v>
      </c>
      <c r="ION16" s="9">
        <v>2012</v>
      </c>
      <c r="IOO16" s="8" t="s">
        <v>103</v>
      </c>
      <c r="IOV16" s="9">
        <v>2012</v>
      </c>
      <c r="IOW16" s="8" t="s">
        <v>103</v>
      </c>
      <c r="IPD16" s="9">
        <v>2012</v>
      </c>
      <c r="IPE16" s="8" t="s">
        <v>103</v>
      </c>
      <c r="IPL16" s="9">
        <v>2012</v>
      </c>
      <c r="IPM16" s="8" t="s">
        <v>103</v>
      </c>
      <c r="IPT16" s="9">
        <v>2012</v>
      </c>
      <c r="IPU16" s="8" t="s">
        <v>103</v>
      </c>
      <c r="IQB16" s="9">
        <v>2012</v>
      </c>
      <c r="IQC16" s="8" t="s">
        <v>103</v>
      </c>
      <c r="IQJ16" s="9">
        <v>2012</v>
      </c>
      <c r="IQK16" s="8" t="s">
        <v>103</v>
      </c>
      <c r="IQR16" s="9">
        <v>2012</v>
      </c>
      <c r="IQS16" s="8" t="s">
        <v>103</v>
      </c>
      <c r="IQZ16" s="9">
        <v>2012</v>
      </c>
      <c r="IRA16" s="8" t="s">
        <v>103</v>
      </c>
      <c r="IRH16" s="9">
        <v>2012</v>
      </c>
      <c r="IRI16" s="8" t="s">
        <v>103</v>
      </c>
      <c r="IRP16" s="9">
        <v>2012</v>
      </c>
      <c r="IRQ16" s="8" t="s">
        <v>103</v>
      </c>
      <c r="IRX16" s="9">
        <v>2012</v>
      </c>
      <c r="IRY16" s="8" t="s">
        <v>103</v>
      </c>
      <c r="ISF16" s="9">
        <v>2012</v>
      </c>
      <c r="ISG16" s="8" t="s">
        <v>103</v>
      </c>
      <c r="ISN16" s="9">
        <v>2012</v>
      </c>
      <c r="ISO16" s="8" t="s">
        <v>103</v>
      </c>
      <c r="ISV16" s="9">
        <v>2012</v>
      </c>
      <c r="ISW16" s="8" t="s">
        <v>103</v>
      </c>
      <c r="ITD16" s="9">
        <v>2012</v>
      </c>
      <c r="ITE16" s="8" t="s">
        <v>103</v>
      </c>
      <c r="ITL16" s="9">
        <v>2012</v>
      </c>
      <c r="ITM16" s="8" t="s">
        <v>103</v>
      </c>
      <c r="ITT16" s="9">
        <v>2012</v>
      </c>
      <c r="ITU16" s="8" t="s">
        <v>103</v>
      </c>
      <c r="IUB16" s="9">
        <v>2012</v>
      </c>
      <c r="IUC16" s="8" t="s">
        <v>103</v>
      </c>
      <c r="IUJ16" s="9">
        <v>2012</v>
      </c>
      <c r="IUK16" s="8" t="s">
        <v>103</v>
      </c>
      <c r="IUR16" s="9">
        <v>2012</v>
      </c>
      <c r="IUS16" s="8" t="s">
        <v>103</v>
      </c>
      <c r="IUZ16" s="9">
        <v>2012</v>
      </c>
      <c r="IVA16" s="8" t="s">
        <v>103</v>
      </c>
      <c r="IVH16" s="9">
        <v>2012</v>
      </c>
      <c r="IVI16" s="8" t="s">
        <v>103</v>
      </c>
      <c r="IVP16" s="9">
        <v>2012</v>
      </c>
      <c r="IVQ16" s="8" t="s">
        <v>103</v>
      </c>
      <c r="IVX16" s="9">
        <v>2012</v>
      </c>
      <c r="IVY16" s="8" t="s">
        <v>103</v>
      </c>
      <c r="IWF16" s="9">
        <v>2012</v>
      </c>
      <c r="IWG16" s="8" t="s">
        <v>103</v>
      </c>
      <c r="IWN16" s="9">
        <v>2012</v>
      </c>
      <c r="IWO16" s="8" t="s">
        <v>103</v>
      </c>
      <c r="IWV16" s="9">
        <v>2012</v>
      </c>
      <c r="IWW16" s="8" t="s">
        <v>103</v>
      </c>
      <c r="IXD16" s="9">
        <v>2012</v>
      </c>
      <c r="IXE16" s="8" t="s">
        <v>103</v>
      </c>
      <c r="IXL16" s="9">
        <v>2012</v>
      </c>
      <c r="IXM16" s="8" t="s">
        <v>103</v>
      </c>
      <c r="IXT16" s="9">
        <v>2012</v>
      </c>
      <c r="IXU16" s="8" t="s">
        <v>103</v>
      </c>
      <c r="IYB16" s="9">
        <v>2012</v>
      </c>
      <c r="IYC16" s="8" t="s">
        <v>103</v>
      </c>
      <c r="IYJ16" s="9">
        <v>2012</v>
      </c>
      <c r="IYK16" s="8" t="s">
        <v>103</v>
      </c>
      <c r="IYR16" s="9">
        <v>2012</v>
      </c>
      <c r="IYS16" s="8" t="s">
        <v>103</v>
      </c>
      <c r="IYZ16" s="9">
        <v>2012</v>
      </c>
      <c r="IZA16" s="8" t="s">
        <v>103</v>
      </c>
      <c r="IZH16" s="9">
        <v>2012</v>
      </c>
      <c r="IZI16" s="8" t="s">
        <v>103</v>
      </c>
      <c r="IZP16" s="9">
        <v>2012</v>
      </c>
      <c r="IZQ16" s="8" t="s">
        <v>103</v>
      </c>
      <c r="IZX16" s="9">
        <v>2012</v>
      </c>
      <c r="IZY16" s="8" t="s">
        <v>103</v>
      </c>
      <c r="JAF16" s="9">
        <v>2012</v>
      </c>
      <c r="JAG16" s="8" t="s">
        <v>103</v>
      </c>
      <c r="JAN16" s="9">
        <v>2012</v>
      </c>
      <c r="JAO16" s="8" t="s">
        <v>103</v>
      </c>
      <c r="JAV16" s="9">
        <v>2012</v>
      </c>
      <c r="JAW16" s="8" t="s">
        <v>103</v>
      </c>
      <c r="JBD16" s="9">
        <v>2012</v>
      </c>
      <c r="JBE16" s="8" t="s">
        <v>103</v>
      </c>
      <c r="JBL16" s="9">
        <v>2012</v>
      </c>
      <c r="JBM16" s="8" t="s">
        <v>103</v>
      </c>
      <c r="JBT16" s="9">
        <v>2012</v>
      </c>
      <c r="JBU16" s="8" t="s">
        <v>103</v>
      </c>
      <c r="JCB16" s="9">
        <v>2012</v>
      </c>
      <c r="JCC16" s="8" t="s">
        <v>103</v>
      </c>
      <c r="JCJ16" s="9">
        <v>2012</v>
      </c>
      <c r="JCK16" s="8" t="s">
        <v>103</v>
      </c>
      <c r="JCR16" s="9">
        <v>2012</v>
      </c>
      <c r="JCS16" s="8" t="s">
        <v>103</v>
      </c>
      <c r="JCZ16" s="9">
        <v>2012</v>
      </c>
      <c r="JDA16" s="8" t="s">
        <v>103</v>
      </c>
      <c r="JDH16" s="9">
        <v>2012</v>
      </c>
      <c r="JDI16" s="8" t="s">
        <v>103</v>
      </c>
      <c r="JDP16" s="9">
        <v>2012</v>
      </c>
      <c r="JDQ16" s="8" t="s">
        <v>103</v>
      </c>
      <c r="JDX16" s="9">
        <v>2012</v>
      </c>
      <c r="JDY16" s="8" t="s">
        <v>103</v>
      </c>
      <c r="JEF16" s="9">
        <v>2012</v>
      </c>
      <c r="JEG16" s="8" t="s">
        <v>103</v>
      </c>
      <c r="JEN16" s="9">
        <v>2012</v>
      </c>
      <c r="JEO16" s="8" t="s">
        <v>103</v>
      </c>
      <c r="JEV16" s="9">
        <v>2012</v>
      </c>
      <c r="JEW16" s="8" t="s">
        <v>103</v>
      </c>
      <c r="JFD16" s="9">
        <v>2012</v>
      </c>
      <c r="JFE16" s="8" t="s">
        <v>103</v>
      </c>
      <c r="JFL16" s="9">
        <v>2012</v>
      </c>
      <c r="JFM16" s="8" t="s">
        <v>103</v>
      </c>
      <c r="JFT16" s="9">
        <v>2012</v>
      </c>
      <c r="JFU16" s="8" t="s">
        <v>103</v>
      </c>
      <c r="JGB16" s="9">
        <v>2012</v>
      </c>
      <c r="JGC16" s="8" t="s">
        <v>103</v>
      </c>
      <c r="JGJ16" s="9">
        <v>2012</v>
      </c>
      <c r="JGK16" s="8" t="s">
        <v>103</v>
      </c>
      <c r="JGR16" s="9">
        <v>2012</v>
      </c>
      <c r="JGS16" s="8" t="s">
        <v>103</v>
      </c>
      <c r="JGZ16" s="9">
        <v>2012</v>
      </c>
      <c r="JHA16" s="8" t="s">
        <v>103</v>
      </c>
      <c r="JHH16" s="9">
        <v>2012</v>
      </c>
      <c r="JHI16" s="8" t="s">
        <v>103</v>
      </c>
      <c r="JHP16" s="9">
        <v>2012</v>
      </c>
      <c r="JHQ16" s="8" t="s">
        <v>103</v>
      </c>
      <c r="JHX16" s="9">
        <v>2012</v>
      </c>
      <c r="JHY16" s="8" t="s">
        <v>103</v>
      </c>
      <c r="JIF16" s="9">
        <v>2012</v>
      </c>
      <c r="JIG16" s="8" t="s">
        <v>103</v>
      </c>
      <c r="JIN16" s="9">
        <v>2012</v>
      </c>
      <c r="JIO16" s="8" t="s">
        <v>103</v>
      </c>
      <c r="JIV16" s="9">
        <v>2012</v>
      </c>
      <c r="JIW16" s="8" t="s">
        <v>103</v>
      </c>
      <c r="JJD16" s="9">
        <v>2012</v>
      </c>
      <c r="JJE16" s="8" t="s">
        <v>103</v>
      </c>
      <c r="JJL16" s="9">
        <v>2012</v>
      </c>
      <c r="JJM16" s="8" t="s">
        <v>103</v>
      </c>
      <c r="JJT16" s="9">
        <v>2012</v>
      </c>
      <c r="JJU16" s="8" t="s">
        <v>103</v>
      </c>
      <c r="JKB16" s="9">
        <v>2012</v>
      </c>
      <c r="JKC16" s="8" t="s">
        <v>103</v>
      </c>
      <c r="JKJ16" s="9">
        <v>2012</v>
      </c>
      <c r="JKK16" s="8" t="s">
        <v>103</v>
      </c>
      <c r="JKR16" s="9">
        <v>2012</v>
      </c>
      <c r="JKS16" s="8" t="s">
        <v>103</v>
      </c>
      <c r="JKZ16" s="9">
        <v>2012</v>
      </c>
      <c r="JLA16" s="8" t="s">
        <v>103</v>
      </c>
      <c r="JLH16" s="9">
        <v>2012</v>
      </c>
      <c r="JLI16" s="8" t="s">
        <v>103</v>
      </c>
      <c r="JLP16" s="9">
        <v>2012</v>
      </c>
      <c r="JLQ16" s="8" t="s">
        <v>103</v>
      </c>
      <c r="JLX16" s="9">
        <v>2012</v>
      </c>
      <c r="JLY16" s="8" t="s">
        <v>103</v>
      </c>
      <c r="JMF16" s="9">
        <v>2012</v>
      </c>
      <c r="JMG16" s="8" t="s">
        <v>103</v>
      </c>
      <c r="JMN16" s="9">
        <v>2012</v>
      </c>
      <c r="JMO16" s="8" t="s">
        <v>103</v>
      </c>
      <c r="JMV16" s="9">
        <v>2012</v>
      </c>
      <c r="JMW16" s="8" t="s">
        <v>103</v>
      </c>
      <c r="JND16" s="9">
        <v>2012</v>
      </c>
      <c r="JNE16" s="8" t="s">
        <v>103</v>
      </c>
      <c r="JNL16" s="9">
        <v>2012</v>
      </c>
      <c r="JNM16" s="8" t="s">
        <v>103</v>
      </c>
      <c r="JNT16" s="9">
        <v>2012</v>
      </c>
      <c r="JNU16" s="8" t="s">
        <v>103</v>
      </c>
      <c r="JOB16" s="9">
        <v>2012</v>
      </c>
      <c r="JOC16" s="8" t="s">
        <v>103</v>
      </c>
      <c r="JOJ16" s="9">
        <v>2012</v>
      </c>
      <c r="JOK16" s="8" t="s">
        <v>103</v>
      </c>
      <c r="JOR16" s="9">
        <v>2012</v>
      </c>
      <c r="JOS16" s="8" t="s">
        <v>103</v>
      </c>
      <c r="JOZ16" s="9">
        <v>2012</v>
      </c>
      <c r="JPA16" s="8" t="s">
        <v>103</v>
      </c>
      <c r="JPH16" s="9">
        <v>2012</v>
      </c>
      <c r="JPI16" s="8" t="s">
        <v>103</v>
      </c>
      <c r="JPP16" s="9">
        <v>2012</v>
      </c>
      <c r="JPQ16" s="8" t="s">
        <v>103</v>
      </c>
      <c r="JPX16" s="9">
        <v>2012</v>
      </c>
      <c r="JPY16" s="8" t="s">
        <v>103</v>
      </c>
      <c r="JQF16" s="9">
        <v>2012</v>
      </c>
      <c r="JQG16" s="8" t="s">
        <v>103</v>
      </c>
      <c r="JQN16" s="9">
        <v>2012</v>
      </c>
      <c r="JQO16" s="8" t="s">
        <v>103</v>
      </c>
      <c r="JQV16" s="9">
        <v>2012</v>
      </c>
      <c r="JQW16" s="8" t="s">
        <v>103</v>
      </c>
      <c r="JRD16" s="9">
        <v>2012</v>
      </c>
      <c r="JRE16" s="8" t="s">
        <v>103</v>
      </c>
      <c r="JRL16" s="9">
        <v>2012</v>
      </c>
      <c r="JRM16" s="8" t="s">
        <v>103</v>
      </c>
      <c r="JRT16" s="9">
        <v>2012</v>
      </c>
      <c r="JRU16" s="8" t="s">
        <v>103</v>
      </c>
      <c r="JSB16" s="9">
        <v>2012</v>
      </c>
      <c r="JSC16" s="8" t="s">
        <v>103</v>
      </c>
      <c r="JSJ16" s="9">
        <v>2012</v>
      </c>
      <c r="JSK16" s="8" t="s">
        <v>103</v>
      </c>
      <c r="JSR16" s="9">
        <v>2012</v>
      </c>
      <c r="JSS16" s="8" t="s">
        <v>103</v>
      </c>
      <c r="JSZ16" s="9">
        <v>2012</v>
      </c>
      <c r="JTA16" s="8" t="s">
        <v>103</v>
      </c>
      <c r="JTH16" s="9">
        <v>2012</v>
      </c>
      <c r="JTI16" s="8" t="s">
        <v>103</v>
      </c>
      <c r="JTP16" s="9">
        <v>2012</v>
      </c>
      <c r="JTQ16" s="8" t="s">
        <v>103</v>
      </c>
      <c r="JTX16" s="9">
        <v>2012</v>
      </c>
      <c r="JTY16" s="8" t="s">
        <v>103</v>
      </c>
      <c r="JUF16" s="9">
        <v>2012</v>
      </c>
      <c r="JUG16" s="8" t="s">
        <v>103</v>
      </c>
      <c r="JUN16" s="9">
        <v>2012</v>
      </c>
      <c r="JUO16" s="8" t="s">
        <v>103</v>
      </c>
      <c r="JUV16" s="9">
        <v>2012</v>
      </c>
      <c r="JUW16" s="8" t="s">
        <v>103</v>
      </c>
      <c r="JVD16" s="9">
        <v>2012</v>
      </c>
      <c r="JVE16" s="8" t="s">
        <v>103</v>
      </c>
      <c r="JVL16" s="9">
        <v>2012</v>
      </c>
      <c r="JVM16" s="8" t="s">
        <v>103</v>
      </c>
      <c r="JVT16" s="9">
        <v>2012</v>
      </c>
      <c r="JVU16" s="8" t="s">
        <v>103</v>
      </c>
      <c r="JWB16" s="9">
        <v>2012</v>
      </c>
      <c r="JWC16" s="8" t="s">
        <v>103</v>
      </c>
      <c r="JWJ16" s="9">
        <v>2012</v>
      </c>
      <c r="JWK16" s="8" t="s">
        <v>103</v>
      </c>
      <c r="JWR16" s="9">
        <v>2012</v>
      </c>
      <c r="JWS16" s="8" t="s">
        <v>103</v>
      </c>
      <c r="JWZ16" s="9">
        <v>2012</v>
      </c>
      <c r="JXA16" s="8" t="s">
        <v>103</v>
      </c>
      <c r="JXH16" s="9">
        <v>2012</v>
      </c>
      <c r="JXI16" s="8" t="s">
        <v>103</v>
      </c>
      <c r="JXP16" s="9">
        <v>2012</v>
      </c>
      <c r="JXQ16" s="8" t="s">
        <v>103</v>
      </c>
      <c r="JXX16" s="9">
        <v>2012</v>
      </c>
      <c r="JXY16" s="8" t="s">
        <v>103</v>
      </c>
      <c r="JYF16" s="9">
        <v>2012</v>
      </c>
      <c r="JYG16" s="8" t="s">
        <v>103</v>
      </c>
      <c r="JYN16" s="9">
        <v>2012</v>
      </c>
      <c r="JYO16" s="8" t="s">
        <v>103</v>
      </c>
      <c r="JYV16" s="9">
        <v>2012</v>
      </c>
      <c r="JYW16" s="8" t="s">
        <v>103</v>
      </c>
      <c r="JZD16" s="9">
        <v>2012</v>
      </c>
      <c r="JZE16" s="8" t="s">
        <v>103</v>
      </c>
      <c r="JZL16" s="9">
        <v>2012</v>
      </c>
      <c r="JZM16" s="8" t="s">
        <v>103</v>
      </c>
      <c r="JZT16" s="9">
        <v>2012</v>
      </c>
      <c r="JZU16" s="8" t="s">
        <v>103</v>
      </c>
      <c r="KAB16" s="9">
        <v>2012</v>
      </c>
      <c r="KAC16" s="8" t="s">
        <v>103</v>
      </c>
      <c r="KAJ16" s="9">
        <v>2012</v>
      </c>
      <c r="KAK16" s="8" t="s">
        <v>103</v>
      </c>
      <c r="KAR16" s="9">
        <v>2012</v>
      </c>
      <c r="KAS16" s="8" t="s">
        <v>103</v>
      </c>
      <c r="KAZ16" s="9">
        <v>2012</v>
      </c>
      <c r="KBA16" s="8" t="s">
        <v>103</v>
      </c>
      <c r="KBH16" s="9">
        <v>2012</v>
      </c>
      <c r="KBI16" s="8" t="s">
        <v>103</v>
      </c>
      <c r="KBP16" s="9">
        <v>2012</v>
      </c>
      <c r="KBQ16" s="8" t="s">
        <v>103</v>
      </c>
      <c r="KBX16" s="9">
        <v>2012</v>
      </c>
      <c r="KBY16" s="8" t="s">
        <v>103</v>
      </c>
      <c r="KCF16" s="9">
        <v>2012</v>
      </c>
      <c r="KCG16" s="8" t="s">
        <v>103</v>
      </c>
      <c r="KCN16" s="9">
        <v>2012</v>
      </c>
      <c r="KCO16" s="8" t="s">
        <v>103</v>
      </c>
      <c r="KCV16" s="9">
        <v>2012</v>
      </c>
      <c r="KCW16" s="8" t="s">
        <v>103</v>
      </c>
      <c r="KDD16" s="9">
        <v>2012</v>
      </c>
      <c r="KDE16" s="8" t="s">
        <v>103</v>
      </c>
      <c r="KDL16" s="9">
        <v>2012</v>
      </c>
      <c r="KDM16" s="8" t="s">
        <v>103</v>
      </c>
      <c r="KDT16" s="9">
        <v>2012</v>
      </c>
      <c r="KDU16" s="8" t="s">
        <v>103</v>
      </c>
      <c r="KEB16" s="9">
        <v>2012</v>
      </c>
      <c r="KEC16" s="8" t="s">
        <v>103</v>
      </c>
      <c r="KEJ16" s="9">
        <v>2012</v>
      </c>
      <c r="KEK16" s="8" t="s">
        <v>103</v>
      </c>
      <c r="KER16" s="9">
        <v>2012</v>
      </c>
      <c r="KES16" s="8" t="s">
        <v>103</v>
      </c>
      <c r="KEZ16" s="9">
        <v>2012</v>
      </c>
      <c r="KFA16" s="8" t="s">
        <v>103</v>
      </c>
      <c r="KFH16" s="9">
        <v>2012</v>
      </c>
      <c r="KFI16" s="8" t="s">
        <v>103</v>
      </c>
      <c r="KFP16" s="9">
        <v>2012</v>
      </c>
      <c r="KFQ16" s="8" t="s">
        <v>103</v>
      </c>
      <c r="KFX16" s="9">
        <v>2012</v>
      </c>
      <c r="KFY16" s="8" t="s">
        <v>103</v>
      </c>
      <c r="KGF16" s="9">
        <v>2012</v>
      </c>
      <c r="KGG16" s="8" t="s">
        <v>103</v>
      </c>
      <c r="KGN16" s="9">
        <v>2012</v>
      </c>
      <c r="KGO16" s="8" t="s">
        <v>103</v>
      </c>
      <c r="KGV16" s="9">
        <v>2012</v>
      </c>
      <c r="KGW16" s="8" t="s">
        <v>103</v>
      </c>
      <c r="KHD16" s="9">
        <v>2012</v>
      </c>
      <c r="KHE16" s="8" t="s">
        <v>103</v>
      </c>
      <c r="KHL16" s="9">
        <v>2012</v>
      </c>
      <c r="KHM16" s="8" t="s">
        <v>103</v>
      </c>
      <c r="KHT16" s="9">
        <v>2012</v>
      </c>
      <c r="KHU16" s="8" t="s">
        <v>103</v>
      </c>
      <c r="KIB16" s="9">
        <v>2012</v>
      </c>
      <c r="KIC16" s="8" t="s">
        <v>103</v>
      </c>
      <c r="KIJ16" s="9">
        <v>2012</v>
      </c>
      <c r="KIK16" s="8" t="s">
        <v>103</v>
      </c>
      <c r="KIR16" s="9">
        <v>2012</v>
      </c>
      <c r="KIS16" s="8" t="s">
        <v>103</v>
      </c>
      <c r="KIZ16" s="9">
        <v>2012</v>
      </c>
      <c r="KJA16" s="8" t="s">
        <v>103</v>
      </c>
      <c r="KJH16" s="9">
        <v>2012</v>
      </c>
      <c r="KJI16" s="8" t="s">
        <v>103</v>
      </c>
      <c r="KJP16" s="9">
        <v>2012</v>
      </c>
      <c r="KJQ16" s="8" t="s">
        <v>103</v>
      </c>
      <c r="KJX16" s="9">
        <v>2012</v>
      </c>
      <c r="KJY16" s="8" t="s">
        <v>103</v>
      </c>
      <c r="KKF16" s="9">
        <v>2012</v>
      </c>
      <c r="KKG16" s="8" t="s">
        <v>103</v>
      </c>
      <c r="KKN16" s="9">
        <v>2012</v>
      </c>
      <c r="KKO16" s="8" t="s">
        <v>103</v>
      </c>
      <c r="KKV16" s="9">
        <v>2012</v>
      </c>
      <c r="KKW16" s="8" t="s">
        <v>103</v>
      </c>
      <c r="KLD16" s="9">
        <v>2012</v>
      </c>
      <c r="KLE16" s="8" t="s">
        <v>103</v>
      </c>
      <c r="KLL16" s="9">
        <v>2012</v>
      </c>
      <c r="KLM16" s="8" t="s">
        <v>103</v>
      </c>
      <c r="KLT16" s="9">
        <v>2012</v>
      </c>
      <c r="KLU16" s="8" t="s">
        <v>103</v>
      </c>
      <c r="KMB16" s="9">
        <v>2012</v>
      </c>
      <c r="KMC16" s="8" t="s">
        <v>103</v>
      </c>
      <c r="KMJ16" s="9">
        <v>2012</v>
      </c>
      <c r="KMK16" s="8" t="s">
        <v>103</v>
      </c>
      <c r="KMR16" s="9">
        <v>2012</v>
      </c>
      <c r="KMS16" s="8" t="s">
        <v>103</v>
      </c>
      <c r="KMZ16" s="9">
        <v>2012</v>
      </c>
      <c r="KNA16" s="8" t="s">
        <v>103</v>
      </c>
      <c r="KNH16" s="9">
        <v>2012</v>
      </c>
      <c r="KNI16" s="8" t="s">
        <v>103</v>
      </c>
      <c r="KNP16" s="9">
        <v>2012</v>
      </c>
      <c r="KNQ16" s="8" t="s">
        <v>103</v>
      </c>
      <c r="KNX16" s="9">
        <v>2012</v>
      </c>
      <c r="KNY16" s="8" t="s">
        <v>103</v>
      </c>
      <c r="KOF16" s="9">
        <v>2012</v>
      </c>
      <c r="KOG16" s="8" t="s">
        <v>103</v>
      </c>
      <c r="KON16" s="9">
        <v>2012</v>
      </c>
      <c r="KOO16" s="8" t="s">
        <v>103</v>
      </c>
      <c r="KOV16" s="9">
        <v>2012</v>
      </c>
      <c r="KOW16" s="8" t="s">
        <v>103</v>
      </c>
      <c r="KPD16" s="9">
        <v>2012</v>
      </c>
      <c r="KPE16" s="8" t="s">
        <v>103</v>
      </c>
      <c r="KPL16" s="9">
        <v>2012</v>
      </c>
      <c r="KPM16" s="8" t="s">
        <v>103</v>
      </c>
      <c r="KPT16" s="9">
        <v>2012</v>
      </c>
      <c r="KPU16" s="8" t="s">
        <v>103</v>
      </c>
      <c r="KQB16" s="9">
        <v>2012</v>
      </c>
      <c r="KQC16" s="8" t="s">
        <v>103</v>
      </c>
      <c r="KQJ16" s="9">
        <v>2012</v>
      </c>
      <c r="KQK16" s="8" t="s">
        <v>103</v>
      </c>
      <c r="KQR16" s="9">
        <v>2012</v>
      </c>
      <c r="KQS16" s="8" t="s">
        <v>103</v>
      </c>
      <c r="KQZ16" s="9">
        <v>2012</v>
      </c>
      <c r="KRA16" s="8" t="s">
        <v>103</v>
      </c>
      <c r="KRH16" s="9">
        <v>2012</v>
      </c>
      <c r="KRI16" s="8" t="s">
        <v>103</v>
      </c>
      <c r="KRP16" s="9">
        <v>2012</v>
      </c>
      <c r="KRQ16" s="8" t="s">
        <v>103</v>
      </c>
      <c r="KRX16" s="9">
        <v>2012</v>
      </c>
      <c r="KRY16" s="8" t="s">
        <v>103</v>
      </c>
      <c r="KSF16" s="9">
        <v>2012</v>
      </c>
      <c r="KSG16" s="8" t="s">
        <v>103</v>
      </c>
      <c r="KSN16" s="9">
        <v>2012</v>
      </c>
      <c r="KSO16" s="8" t="s">
        <v>103</v>
      </c>
      <c r="KSV16" s="9">
        <v>2012</v>
      </c>
      <c r="KSW16" s="8" t="s">
        <v>103</v>
      </c>
      <c r="KTD16" s="9">
        <v>2012</v>
      </c>
      <c r="KTE16" s="8" t="s">
        <v>103</v>
      </c>
      <c r="KTL16" s="9">
        <v>2012</v>
      </c>
      <c r="KTM16" s="8" t="s">
        <v>103</v>
      </c>
      <c r="KTT16" s="9">
        <v>2012</v>
      </c>
      <c r="KTU16" s="8" t="s">
        <v>103</v>
      </c>
      <c r="KUB16" s="9">
        <v>2012</v>
      </c>
      <c r="KUC16" s="8" t="s">
        <v>103</v>
      </c>
      <c r="KUJ16" s="9">
        <v>2012</v>
      </c>
      <c r="KUK16" s="8" t="s">
        <v>103</v>
      </c>
      <c r="KUR16" s="9">
        <v>2012</v>
      </c>
      <c r="KUS16" s="8" t="s">
        <v>103</v>
      </c>
      <c r="KUZ16" s="9">
        <v>2012</v>
      </c>
      <c r="KVA16" s="8" t="s">
        <v>103</v>
      </c>
      <c r="KVH16" s="9">
        <v>2012</v>
      </c>
      <c r="KVI16" s="8" t="s">
        <v>103</v>
      </c>
      <c r="KVP16" s="9">
        <v>2012</v>
      </c>
      <c r="KVQ16" s="8" t="s">
        <v>103</v>
      </c>
      <c r="KVX16" s="9">
        <v>2012</v>
      </c>
      <c r="KVY16" s="8" t="s">
        <v>103</v>
      </c>
      <c r="KWF16" s="9">
        <v>2012</v>
      </c>
      <c r="KWG16" s="8" t="s">
        <v>103</v>
      </c>
      <c r="KWN16" s="9">
        <v>2012</v>
      </c>
      <c r="KWO16" s="8" t="s">
        <v>103</v>
      </c>
      <c r="KWV16" s="9">
        <v>2012</v>
      </c>
      <c r="KWW16" s="8" t="s">
        <v>103</v>
      </c>
      <c r="KXD16" s="9">
        <v>2012</v>
      </c>
      <c r="KXE16" s="8" t="s">
        <v>103</v>
      </c>
      <c r="KXL16" s="9">
        <v>2012</v>
      </c>
      <c r="KXM16" s="8" t="s">
        <v>103</v>
      </c>
      <c r="KXT16" s="9">
        <v>2012</v>
      </c>
      <c r="KXU16" s="8" t="s">
        <v>103</v>
      </c>
      <c r="KYB16" s="9">
        <v>2012</v>
      </c>
      <c r="KYC16" s="8" t="s">
        <v>103</v>
      </c>
      <c r="KYJ16" s="9">
        <v>2012</v>
      </c>
      <c r="KYK16" s="8" t="s">
        <v>103</v>
      </c>
      <c r="KYR16" s="9">
        <v>2012</v>
      </c>
      <c r="KYS16" s="8" t="s">
        <v>103</v>
      </c>
      <c r="KYZ16" s="9">
        <v>2012</v>
      </c>
      <c r="KZA16" s="8" t="s">
        <v>103</v>
      </c>
      <c r="KZH16" s="9">
        <v>2012</v>
      </c>
      <c r="KZI16" s="8" t="s">
        <v>103</v>
      </c>
      <c r="KZP16" s="9">
        <v>2012</v>
      </c>
      <c r="KZQ16" s="8" t="s">
        <v>103</v>
      </c>
      <c r="KZX16" s="9">
        <v>2012</v>
      </c>
      <c r="KZY16" s="8" t="s">
        <v>103</v>
      </c>
      <c r="LAF16" s="9">
        <v>2012</v>
      </c>
      <c r="LAG16" s="8" t="s">
        <v>103</v>
      </c>
      <c r="LAN16" s="9">
        <v>2012</v>
      </c>
      <c r="LAO16" s="8" t="s">
        <v>103</v>
      </c>
      <c r="LAV16" s="9">
        <v>2012</v>
      </c>
      <c r="LAW16" s="8" t="s">
        <v>103</v>
      </c>
      <c r="LBD16" s="9">
        <v>2012</v>
      </c>
      <c r="LBE16" s="8" t="s">
        <v>103</v>
      </c>
      <c r="LBL16" s="9">
        <v>2012</v>
      </c>
      <c r="LBM16" s="8" t="s">
        <v>103</v>
      </c>
      <c r="LBT16" s="9">
        <v>2012</v>
      </c>
      <c r="LBU16" s="8" t="s">
        <v>103</v>
      </c>
      <c r="LCB16" s="9">
        <v>2012</v>
      </c>
      <c r="LCC16" s="8" t="s">
        <v>103</v>
      </c>
      <c r="LCJ16" s="9">
        <v>2012</v>
      </c>
      <c r="LCK16" s="8" t="s">
        <v>103</v>
      </c>
      <c r="LCR16" s="9">
        <v>2012</v>
      </c>
      <c r="LCS16" s="8" t="s">
        <v>103</v>
      </c>
      <c r="LCZ16" s="9">
        <v>2012</v>
      </c>
      <c r="LDA16" s="8" t="s">
        <v>103</v>
      </c>
      <c r="LDH16" s="9">
        <v>2012</v>
      </c>
      <c r="LDI16" s="8" t="s">
        <v>103</v>
      </c>
      <c r="LDP16" s="9">
        <v>2012</v>
      </c>
      <c r="LDQ16" s="8" t="s">
        <v>103</v>
      </c>
      <c r="LDX16" s="9">
        <v>2012</v>
      </c>
      <c r="LDY16" s="8" t="s">
        <v>103</v>
      </c>
      <c r="LEF16" s="9">
        <v>2012</v>
      </c>
      <c r="LEG16" s="8" t="s">
        <v>103</v>
      </c>
      <c r="LEN16" s="9">
        <v>2012</v>
      </c>
      <c r="LEO16" s="8" t="s">
        <v>103</v>
      </c>
      <c r="LEV16" s="9">
        <v>2012</v>
      </c>
      <c r="LEW16" s="8" t="s">
        <v>103</v>
      </c>
      <c r="LFD16" s="9">
        <v>2012</v>
      </c>
      <c r="LFE16" s="8" t="s">
        <v>103</v>
      </c>
      <c r="LFL16" s="9">
        <v>2012</v>
      </c>
      <c r="LFM16" s="8" t="s">
        <v>103</v>
      </c>
      <c r="LFT16" s="9">
        <v>2012</v>
      </c>
      <c r="LFU16" s="8" t="s">
        <v>103</v>
      </c>
      <c r="LGB16" s="9">
        <v>2012</v>
      </c>
      <c r="LGC16" s="8" t="s">
        <v>103</v>
      </c>
      <c r="LGJ16" s="9">
        <v>2012</v>
      </c>
      <c r="LGK16" s="8" t="s">
        <v>103</v>
      </c>
      <c r="LGR16" s="9">
        <v>2012</v>
      </c>
      <c r="LGS16" s="8" t="s">
        <v>103</v>
      </c>
      <c r="LGZ16" s="9">
        <v>2012</v>
      </c>
      <c r="LHA16" s="8" t="s">
        <v>103</v>
      </c>
      <c r="LHH16" s="9">
        <v>2012</v>
      </c>
      <c r="LHI16" s="8" t="s">
        <v>103</v>
      </c>
      <c r="LHP16" s="9">
        <v>2012</v>
      </c>
      <c r="LHQ16" s="8" t="s">
        <v>103</v>
      </c>
      <c r="LHX16" s="9">
        <v>2012</v>
      </c>
      <c r="LHY16" s="8" t="s">
        <v>103</v>
      </c>
      <c r="LIF16" s="9">
        <v>2012</v>
      </c>
      <c r="LIG16" s="8" t="s">
        <v>103</v>
      </c>
      <c r="LIN16" s="9">
        <v>2012</v>
      </c>
      <c r="LIO16" s="8" t="s">
        <v>103</v>
      </c>
      <c r="LIV16" s="9">
        <v>2012</v>
      </c>
      <c r="LIW16" s="8" t="s">
        <v>103</v>
      </c>
      <c r="LJD16" s="9">
        <v>2012</v>
      </c>
      <c r="LJE16" s="8" t="s">
        <v>103</v>
      </c>
      <c r="LJL16" s="9">
        <v>2012</v>
      </c>
      <c r="LJM16" s="8" t="s">
        <v>103</v>
      </c>
      <c r="LJT16" s="9">
        <v>2012</v>
      </c>
      <c r="LJU16" s="8" t="s">
        <v>103</v>
      </c>
      <c r="LKB16" s="9">
        <v>2012</v>
      </c>
      <c r="LKC16" s="8" t="s">
        <v>103</v>
      </c>
      <c r="LKJ16" s="9">
        <v>2012</v>
      </c>
      <c r="LKK16" s="8" t="s">
        <v>103</v>
      </c>
      <c r="LKR16" s="9">
        <v>2012</v>
      </c>
      <c r="LKS16" s="8" t="s">
        <v>103</v>
      </c>
      <c r="LKZ16" s="9">
        <v>2012</v>
      </c>
      <c r="LLA16" s="8" t="s">
        <v>103</v>
      </c>
      <c r="LLH16" s="9">
        <v>2012</v>
      </c>
      <c r="LLI16" s="8" t="s">
        <v>103</v>
      </c>
      <c r="LLP16" s="9">
        <v>2012</v>
      </c>
      <c r="LLQ16" s="8" t="s">
        <v>103</v>
      </c>
      <c r="LLX16" s="9">
        <v>2012</v>
      </c>
      <c r="LLY16" s="8" t="s">
        <v>103</v>
      </c>
      <c r="LMF16" s="9">
        <v>2012</v>
      </c>
      <c r="LMG16" s="8" t="s">
        <v>103</v>
      </c>
      <c r="LMN16" s="9">
        <v>2012</v>
      </c>
      <c r="LMO16" s="8" t="s">
        <v>103</v>
      </c>
      <c r="LMV16" s="9">
        <v>2012</v>
      </c>
      <c r="LMW16" s="8" t="s">
        <v>103</v>
      </c>
      <c r="LND16" s="9">
        <v>2012</v>
      </c>
      <c r="LNE16" s="8" t="s">
        <v>103</v>
      </c>
      <c r="LNL16" s="9">
        <v>2012</v>
      </c>
      <c r="LNM16" s="8" t="s">
        <v>103</v>
      </c>
      <c r="LNT16" s="9">
        <v>2012</v>
      </c>
      <c r="LNU16" s="8" t="s">
        <v>103</v>
      </c>
      <c r="LOB16" s="9">
        <v>2012</v>
      </c>
      <c r="LOC16" s="8" t="s">
        <v>103</v>
      </c>
      <c r="LOJ16" s="9">
        <v>2012</v>
      </c>
      <c r="LOK16" s="8" t="s">
        <v>103</v>
      </c>
      <c r="LOR16" s="9">
        <v>2012</v>
      </c>
      <c r="LOS16" s="8" t="s">
        <v>103</v>
      </c>
      <c r="LOZ16" s="9">
        <v>2012</v>
      </c>
      <c r="LPA16" s="8" t="s">
        <v>103</v>
      </c>
      <c r="LPH16" s="9">
        <v>2012</v>
      </c>
      <c r="LPI16" s="8" t="s">
        <v>103</v>
      </c>
      <c r="LPP16" s="9">
        <v>2012</v>
      </c>
      <c r="LPQ16" s="8" t="s">
        <v>103</v>
      </c>
      <c r="LPX16" s="9">
        <v>2012</v>
      </c>
      <c r="LPY16" s="8" t="s">
        <v>103</v>
      </c>
      <c r="LQF16" s="9">
        <v>2012</v>
      </c>
      <c r="LQG16" s="8" t="s">
        <v>103</v>
      </c>
      <c r="LQN16" s="9">
        <v>2012</v>
      </c>
      <c r="LQO16" s="8" t="s">
        <v>103</v>
      </c>
      <c r="LQV16" s="9">
        <v>2012</v>
      </c>
      <c r="LQW16" s="8" t="s">
        <v>103</v>
      </c>
      <c r="LRD16" s="9">
        <v>2012</v>
      </c>
      <c r="LRE16" s="8" t="s">
        <v>103</v>
      </c>
      <c r="LRL16" s="9">
        <v>2012</v>
      </c>
      <c r="LRM16" s="8" t="s">
        <v>103</v>
      </c>
      <c r="LRT16" s="9">
        <v>2012</v>
      </c>
      <c r="LRU16" s="8" t="s">
        <v>103</v>
      </c>
      <c r="LSB16" s="9">
        <v>2012</v>
      </c>
      <c r="LSC16" s="8" t="s">
        <v>103</v>
      </c>
      <c r="LSJ16" s="9">
        <v>2012</v>
      </c>
      <c r="LSK16" s="8" t="s">
        <v>103</v>
      </c>
      <c r="LSR16" s="9">
        <v>2012</v>
      </c>
      <c r="LSS16" s="8" t="s">
        <v>103</v>
      </c>
      <c r="LSZ16" s="9">
        <v>2012</v>
      </c>
      <c r="LTA16" s="8" t="s">
        <v>103</v>
      </c>
      <c r="LTH16" s="9">
        <v>2012</v>
      </c>
      <c r="LTI16" s="8" t="s">
        <v>103</v>
      </c>
      <c r="LTP16" s="9">
        <v>2012</v>
      </c>
      <c r="LTQ16" s="8" t="s">
        <v>103</v>
      </c>
      <c r="LTX16" s="9">
        <v>2012</v>
      </c>
      <c r="LTY16" s="8" t="s">
        <v>103</v>
      </c>
      <c r="LUF16" s="9">
        <v>2012</v>
      </c>
      <c r="LUG16" s="8" t="s">
        <v>103</v>
      </c>
      <c r="LUN16" s="9">
        <v>2012</v>
      </c>
      <c r="LUO16" s="8" t="s">
        <v>103</v>
      </c>
      <c r="LUV16" s="9">
        <v>2012</v>
      </c>
      <c r="LUW16" s="8" t="s">
        <v>103</v>
      </c>
      <c r="LVD16" s="9">
        <v>2012</v>
      </c>
      <c r="LVE16" s="8" t="s">
        <v>103</v>
      </c>
      <c r="LVL16" s="9">
        <v>2012</v>
      </c>
      <c r="LVM16" s="8" t="s">
        <v>103</v>
      </c>
      <c r="LVT16" s="9">
        <v>2012</v>
      </c>
      <c r="LVU16" s="8" t="s">
        <v>103</v>
      </c>
      <c r="LWB16" s="9">
        <v>2012</v>
      </c>
      <c r="LWC16" s="8" t="s">
        <v>103</v>
      </c>
      <c r="LWJ16" s="9">
        <v>2012</v>
      </c>
      <c r="LWK16" s="8" t="s">
        <v>103</v>
      </c>
      <c r="LWR16" s="9">
        <v>2012</v>
      </c>
      <c r="LWS16" s="8" t="s">
        <v>103</v>
      </c>
      <c r="LWZ16" s="9">
        <v>2012</v>
      </c>
      <c r="LXA16" s="8" t="s">
        <v>103</v>
      </c>
      <c r="LXH16" s="9">
        <v>2012</v>
      </c>
      <c r="LXI16" s="8" t="s">
        <v>103</v>
      </c>
      <c r="LXP16" s="9">
        <v>2012</v>
      </c>
      <c r="LXQ16" s="8" t="s">
        <v>103</v>
      </c>
      <c r="LXX16" s="9">
        <v>2012</v>
      </c>
      <c r="LXY16" s="8" t="s">
        <v>103</v>
      </c>
      <c r="LYF16" s="9">
        <v>2012</v>
      </c>
      <c r="LYG16" s="8" t="s">
        <v>103</v>
      </c>
      <c r="LYN16" s="9">
        <v>2012</v>
      </c>
      <c r="LYO16" s="8" t="s">
        <v>103</v>
      </c>
      <c r="LYV16" s="9">
        <v>2012</v>
      </c>
      <c r="LYW16" s="8" t="s">
        <v>103</v>
      </c>
      <c r="LZD16" s="9">
        <v>2012</v>
      </c>
      <c r="LZE16" s="8" t="s">
        <v>103</v>
      </c>
      <c r="LZL16" s="9">
        <v>2012</v>
      </c>
      <c r="LZM16" s="8" t="s">
        <v>103</v>
      </c>
      <c r="LZT16" s="9">
        <v>2012</v>
      </c>
      <c r="LZU16" s="8" t="s">
        <v>103</v>
      </c>
      <c r="MAB16" s="9">
        <v>2012</v>
      </c>
      <c r="MAC16" s="8" t="s">
        <v>103</v>
      </c>
      <c r="MAJ16" s="9">
        <v>2012</v>
      </c>
      <c r="MAK16" s="8" t="s">
        <v>103</v>
      </c>
      <c r="MAR16" s="9">
        <v>2012</v>
      </c>
      <c r="MAS16" s="8" t="s">
        <v>103</v>
      </c>
      <c r="MAZ16" s="9">
        <v>2012</v>
      </c>
      <c r="MBA16" s="8" t="s">
        <v>103</v>
      </c>
      <c r="MBH16" s="9">
        <v>2012</v>
      </c>
      <c r="MBI16" s="8" t="s">
        <v>103</v>
      </c>
      <c r="MBP16" s="9">
        <v>2012</v>
      </c>
      <c r="MBQ16" s="8" t="s">
        <v>103</v>
      </c>
      <c r="MBX16" s="9">
        <v>2012</v>
      </c>
      <c r="MBY16" s="8" t="s">
        <v>103</v>
      </c>
      <c r="MCF16" s="9">
        <v>2012</v>
      </c>
      <c r="MCG16" s="8" t="s">
        <v>103</v>
      </c>
      <c r="MCN16" s="9">
        <v>2012</v>
      </c>
      <c r="MCO16" s="8" t="s">
        <v>103</v>
      </c>
      <c r="MCV16" s="9">
        <v>2012</v>
      </c>
      <c r="MCW16" s="8" t="s">
        <v>103</v>
      </c>
      <c r="MDD16" s="9">
        <v>2012</v>
      </c>
      <c r="MDE16" s="8" t="s">
        <v>103</v>
      </c>
      <c r="MDL16" s="9">
        <v>2012</v>
      </c>
      <c r="MDM16" s="8" t="s">
        <v>103</v>
      </c>
      <c r="MDT16" s="9">
        <v>2012</v>
      </c>
      <c r="MDU16" s="8" t="s">
        <v>103</v>
      </c>
      <c r="MEB16" s="9">
        <v>2012</v>
      </c>
      <c r="MEC16" s="8" t="s">
        <v>103</v>
      </c>
      <c r="MEJ16" s="9">
        <v>2012</v>
      </c>
      <c r="MEK16" s="8" t="s">
        <v>103</v>
      </c>
      <c r="MER16" s="9">
        <v>2012</v>
      </c>
      <c r="MES16" s="8" t="s">
        <v>103</v>
      </c>
      <c r="MEZ16" s="9">
        <v>2012</v>
      </c>
      <c r="MFA16" s="8" t="s">
        <v>103</v>
      </c>
      <c r="MFH16" s="9">
        <v>2012</v>
      </c>
      <c r="MFI16" s="8" t="s">
        <v>103</v>
      </c>
      <c r="MFP16" s="9">
        <v>2012</v>
      </c>
      <c r="MFQ16" s="8" t="s">
        <v>103</v>
      </c>
      <c r="MFX16" s="9">
        <v>2012</v>
      </c>
      <c r="MFY16" s="8" t="s">
        <v>103</v>
      </c>
      <c r="MGF16" s="9">
        <v>2012</v>
      </c>
      <c r="MGG16" s="8" t="s">
        <v>103</v>
      </c>
      <c r="MGN16" s="9">
        <v>2012</v>
      </c>
      <c r="MGO16" s="8" t="s">
        <v>103</v>
      </c>
      <c r="MGV16" s="9">
        <v>2012</v>
      </c>
      <c r="MGW16" s="8" t="s">
        <v>103</v>
      </c>
      <c r="MHD16" s="9">
        <v>2012</v>
      </c>
      <c r="MHE16" s="8" t="s">
        <v>103</v>
      </c>
      <c r="MHL16" s="9">
        <v>2012</v>
      </c>
      <c r="MHM16" s="8" t="s">
        <v>103</v>
      </c>
      <c r="MHT16" s="9">
        <v>2012</v>
      </c>
      <c r="MHU16" s="8" t="s">
        <v>103</v>
      </c>
      <c r="MIB16" s="9">
        <v>2012</v>
      </c>
      <c r="MIC16" s="8" t="s">
        <v>103</v>
      </c>
      <c r="MIJ16" s="9">
        <v>2012</v>
      </c>
      <c r="MIK16" s="8" t="s">
        <v>103</v>
      </c>
      <c r="MIR16" s="9">
        <v>2012</v>
      </c>
      <c r="MIS16" s="8" t="s">
        <v>103</v>
      </c>
      <c r="MIZ16" s="9">
        <v>2012</v>
      </c>
      <c r="MJA16" s="8" t="s">
        <v>103</v>
      </c>
      <c r="MJH16" s="9">
        <v>2012</v>
      </c>
      <c r="MJI16" s="8" t="s">
        <v>103</v>
      </c>
      <c r="MJP16" s="9">
        <v>2012</v>
      </c>
      <c r="MJQ16" s="8" t="s">
        <v>103</v>
      </c>
      <c r="MJX16" s="9">
        <v>2012</v>
      </c>
      <c r="MJY16" s="8" t="s">
        <v>103</v>
      </c>
      <c r="MKF16" s="9">
        <v>2012</v>
      </c>
      <c r="MKG16" s="8" t="s">
        <v>103</v>
      </c>
      <c r="MKN16" s="9">
        <v>2012</v>
      </c>
      <c r="MKO16" s="8" t="s">
        <v>103</v>
      </c>
      <c r="MKV16" s="9">
        <v>2012</v>
      </c>
      <c r="MKW16" s="8" t="s">
        <v>103</v>
      </c>
      <c r="MLD16" s="9">
        <v>2012</v>
      </c>
      <c r="MLE16" s="8" t="s">
        <v>103</v>
      </c>
      <c r="MLL16" s="9">
        <v>2012</v>
      </c>
      <c r="MLM16" s="8" t="s">
        <v>103</v>
      </c>
      <c r="MLT16" s="9">
        <v>2012</v>
      </c>
      <c r="MLU16" s="8" t="s">
        <v>103</v>
      </c>
      <c r="MMB16" s="9">
        <v>2012</v>
      </c>
      <c r="MMC16" s="8" t="s">
        <v>103</v>
      </c>
      <c r="MMJ16" s="9">
        <v>2012</v>
      </c>
      <c r="MMK16" s="8" t="s">
        <v>103</v>
      </c>
      <c r="MMR16" s="9">
        <v>2012</v>
      </c>
      <c r="MMS16" s="8" t="s">
        <v>103</v>
      </c>
      <c r="MMZ16" s="9">
        <v>2012</v>
      </c>
      <c r="MNA16" s="8" t="s">
        <v>103</v>
      </c>
      <c r="MNH16" s="9">
        <v>2012</v>
      </c>
      <c r="MNI16" s="8" t="s">
        <v>103</v>
      </c>
      <c r="MNP16" s="9">
        <v>2012</v>
      </c>
      <c r="MNQ16" s="8" t="s">
        <v>103</v>
      </c>
      <c r="MNX16" s="9">
        <v>2012</v>
      </c>
      <c r="MNY16" s="8" t="s">
        <v>103</v>
      </c>
      <c r="MOF16" s="9">
        <v>2012</v>
      </c>
      <c r="MOG16" s="8" t="s">
        <v>103</v>
      </c>
      <c r="MON16" s="9">
        <v>2012</v>
      </c>
      <c r="MOO16" s="8" t="s">
        <v>103</v>
      </c>
      <c r="MOV16" s="9">
        <v>2012</v>
      </c>
      <c r="MOW16" s="8" t="s">
        <v>103</v>
      </c>
      <c r="MPD16" s="9">
        <v>2012</v>
      </c>
      <c r="MPE16" s="8" t="s">
        <v>103</v>
      </c>
      <c r="MPL16" s="9">
        <v>2012</v>
      </c>
      <c r="MPM16" s="8" t="s">
        <v>103</v>
      </c>
      <c r="MPT16" s="9">
        <v>2012</v>
      </c>
      <c r="MPU16" s="8" t="s">
        <v>103</v>
      </c>
      <c r="MQB16" s="9">
        <v>2012</v>
      </c>
      <c r="MQC16" s="8" t="s">
        <v>103</v>
      </c>
      <c r="MQJ16" s="9">
        <v>2012</v>
      </c>
      <c r="MQK16" s="8" t="s">
        <v>103</v>
      </c>
      <c r="MQR16" s="9">
        <v>2012</v>
      </c>
      <c r="MQS16" s="8" t="s">
        <v>103</v>
      </c>
      <c r="MQZ16" s="9">
        <v>2012</v>
      </c>
      <c r="MRA16" s="8" t="s">
        <v>103</v>
      </c>
      <c r="MRH16" s="9">
        <v>2012</v>
      </c>
      <c r="MRI16" s="8" t="s">
        <v>103</v>
      </c>
      <c r="MRP16" s="9">
        <v>2012</v>
      </c>
      <c r="MRQ16" s="8" t="s">
        <v>103</v>
      </c>
      <c r="MRX16" s="9">
        <v>2012</v>
      </c>
      <c r="MRY16" s="8" t="s">
        <v>103</v>
      </c>
      <c r="MSF16" s="9">
        <v>2012</v>
      </c>
      <c r="MSG16" s="8" t="s">
        <v>103</v>
      </c>
      <c r="MSN16" s="9">
        <v>2012</v>
      </c>
      <c r="MSO16" s="8" t="s">
        <v>103</v>
      </c>
      <c r="MSV16" s="9">
        <v>2012</v>
      </c>
      <c r="MSW16" s="8" t="s">
        <v>103</v>
      </c>
      <c r="MTD16" s="9">
        <v>2012</v>
      </c>
      <c r="MTE16" s="8" t="s">
        <v>103</v>
      </c>
      <c r="MTL16" s="9">
        <v>2012</v>
      </c>
      <c r="MTM16" s="8" t="s">
        <v>103</v>
      </c>
      <c r="MTT16" s="9">
        <v>2012</v>
      </c>
      <c r="MTU16" s="8" t="s">
        <v>103</v>
      </c>
      <c r="MUB16" s="9">
        <v>2012</v>
      </c>
      <c r="MUC16" s="8" t="s">
        <v>103</v>
      </c>
      <c r="MUJ16" s="9">
        <v>2012</v>
      </c>
      <c r="MUK16" s="8" t="s">
        <v>103</v>
      </c>
      <c r="MUR16" s="9">
        <v>2012</v>
      </c>
      <c r="MUS16" s="8" t="s">
        <v>103</v>
      </c>
      <c r="MUZ16" s="9">
        <v>2012</v>
      </c>
      <c r="MVA16" s="8" t="s">
        <v>103</v>
      </c>
      <c r="MVH16" s="9">
        <v>2012</v>
      </c>
      <c r="MVI16" s="8" t="s">
        <v>103</v>
      </c>
      <c r="MVP16" s="9">
        <v>2012</v>
      </c>
      <c r="MVQ16" s="8" t="s">
        <v>103</v>
      </c>
      <c r="MVX16" s="9">
        <v>2012</v>
      </c>
      <c r="MVY16" s="8" t="s">
        <v>103</v>
      </c>
      <c r="MWF16" s="9">
        <v>2012</v>
      </c>
      <c r="MWG16" s="8" t="s">
        <v>103</v>
      </c>
      <c r="MWN16" s="9">
        <v>2012</v>
      </c>
      <c r="MWO16" s="8" t="s">
        <v>103</v>
      </c>
      <c r="MWV16" s="9">
        <v>2012</v>
      </c>
      <c r="MWW16" s="8" t="s">
        <v>103</v>
      </c>
      <c r="MXD16" s="9">
        <v>2012</v>
      </c>
      <c r="MXE16" s="8" t="s">
        <v>103</v>
      </c>
      <c r="MXL16" s="9">
        <v>2012</v>
      </c>
      <c r="MXM16" s="8" t="s">
        <v>103</v>
      </c>
      <c r="MXT16" s="9">
        <v>2012</v>
      </c>
      <c r="MXU16" s="8" t="s">
        <v>103</v>
      </c>
      <c r="MYB16" s="9">
        <v>2012</v>
      </c>
      <c r="MYC16" s="8" t="s">
        <v>103</v>
      </c>
      <c r="MYJ16" s="9">
        <v>2012</v>
      </c>
      <c r="MYK16" s="8" t="s">
        <v>103</v>
      </c>
      <c r="MYR16" s="9">
        <v>2012</v>
      </c>
      <c r="MYS16" s="8" t="s">
        <v>103</v>
      </c>
      <c r="MYZ16" s="9">
        <v>2012</v>
      </c>
      <c r="MZA16" s="8" t="s">
        <v>103</v>
      </c>
      <c r="MZH16" s="9">
        <v>2012</v>
      </c>
      <c r="MZI16" s="8" t="s">
        <v>103</v>
      </c>
      <c r="MZP16" s="9">
        <v>2012</v>
      </c>
      <c r="MZQ16" s="8" t="s">
        <v>103</v>
      </c>
      <c r="MZX16" s="9">
        <v>2012</v>
      </c>
      <c r="MZY16" s="8" t="s">
        <v>103</v>
      </c>
      <c r="NAF16" s="9">
        <v>2012</v>
      </c>
      <c r="NAG16" s="8" t="s">
        <v>103</v>
      </c>
      <c r="NAN16" s="9">
        <v>2012</v>
      </c>
      <c r="NAO16" s="8" t="s">
        <v>103</v>
      </c>
      <c r="NAV16" s="9">
        <v>2012</v>
      </c>
      <c r="NAW16" s="8" t="s">
        <v>103</v>
      </c>
      <c r="NBD16" s="9">
        <v>2012</v>
      </c>
      <c r="NBE16" s="8" t="s">
        <v>103</v>
      </c>
      <c r="NBL16" s="9">
        <v>2012</v>
      </c>
      <c r="NBM16" s="8" t="s">
        <v>103</v>
      </c>
      <c r="NBT16" s="9">
        <v>2012</v>
      </c>
      <c r="NBU16" s="8" t="s">
        <v>103</v>
      </c>
      <c r="NCB16" s="9">
        <v>2012</v>
      </c>
      <c r="NCC16" s="8" t="s">
        <v>103</v>
      </c>
      <c r="NCJ16" s="9">
        <v>2012</v>
      </c>
      <c r="NCK16" s="8" t="s">
        <v>103</v>
      </c>
      <c r="NCR16" s="9">
        <v>2012</v>
      </c>
      <c r="NCS16" s="8" t="s">
        <v>103</v>
      </c>
      <c r="NCZ16" s="9">
        <v>2012</v>
      </c>
      <c r="NDA16" s="8" t="s">
        <v>103</v>
      </c>
      <c r="NDH16" s="9">
        <v>2012</v>
      </c>
      <c r="NDI16" s="8" t="s">
        <v>103</v>
      </c>
      <c r="NDP16" s="9">
        <v>2012</v>
      </c>
      <c r="NDQ16" s="8" t="s">
        <v>103</v>
      </c>
      <c r="NDX16" s="9">
        <v>2012</v>
      </c>
      <c r="NDY16" s="8" t="s">
        <v>103</v>
      </c>
      <c r="NEF16" s="9">
        <v>2012</v>
      </c>
      <c r="NEG16" s="8" t="s">
        <v>103</v>
      </c>
      <c r="NEN16" s="9">
        <v>2012</v>
      </c>
      <c r="NEO16" s="8" t="s">
        <v>103</v>
      </c>
      <c r="NEV16" s="9">
        <v>2012</v>
      </c>
      <c r="NEW16" s="8" t="s">
        <v>103</v>
      </c>
      <c r="NFD16" s="9">
        <v>2012</v>
      </c>
      <c r="NFE16" s="8" t="s">
        <v>103</v>
      </c>
      <c r="NFL16" s="9">
        <v>2012</v>
      </c>
      <c r="NFM16" s="8" t="s">
        <v>103</v>
      </c>
      <c r="NFT16" s="9">
        <v>2012</v>
      </c>
      <c r="NFU16" s="8" t="s">
        <v>103</v>
      </c>
      <c r="NGB16" s="9">
        <v>2012</v>
      </c>
      <c r="NGC16" s="8" t="s">
        <v>103</v>
      </c>
      <c r="NGJ16" s="9">
        <v>2012</v>
      </c>
      <c r="NGK16" s="8" t="s">
        <v>103</v>
      </c>
      <c r="NGR16" s="9">
        <v>2012</v>
      </c>
      <c r="NGS16" s="8" t="s">
        <v>103</v>
      </c>
      <c r="NGZ16" s="9">
        <v>2012</v>
      </c>
      <c r="NHA16" s="8" t="s">
        <v>103</v>
      </c>
      <c r="NHH16" s="9">
        <v>2012</v>
      </c>
      <c r="NHI16" s="8" t="s">
        <v>103</v>
      </c>
      <c r="NHP16" s="9">
        <v>2012</v>
      </c>
      <c r="NHQ16" s="8" t="s">
        <v>103</v>
      </c>
      <c r="NHX16" s="9">
        <v>2012</v>
      </c>
      <c r="NHY16" s="8" t="s">
        <v>103</v>
      </c>
      <c r="NIF16" s="9">
        <v>2012</v>
      </c>
      <c r="NIG16" s="8" t="s">
        <v>103</v>
      </c>
      <c r="NIN16" s="9">
        <v>2012</v>
      </c>
      <c r="NIO16" s="8" t="s">
        <v>103</v>
      </c>
      <c r="NIV16" s="9">
        <v>2012</v>
      </c>
      <c r="NIW16" s="8" t="s">
        <v>103</v>
      </c>
      <c r="NJD16" s="9">
        <v>2012</v>
      </c>
      <c r="NJE16" s="8" t="s">
        <v>103</v>
      </c>
      <c r="NJL16" s="9">
        <v>2012</v>
      </c>
      <c r="NJM16" s="8" t="s">
        <v>103</v>
      </c>
      <c r="NJT16" s="9">
        <v>2012</v>
      </c>
      <c r="NJU16" s="8" t="s">
        <v>103</v>
      </c>
      <c r="NKB16" s="9">
        <v>2012</v>
      </c>
      <c r="NKC16" s="8" t="s">
        <v>103</v>
      </c>
      <c r="NKJ16" s="9">
        <v>2012</v>
      </c>
      <c r="NKK16" s="8" t="s">
        <v>103</v>
      </c>
      <c r="NKR16" s="9">
        <v>2012</v>
      </c>
      <c r="NKS16" s="8" t="s">
        <v>103</v>
      </c>
      <c r="NKZ16" s="9">
        <v>2012</v>
      </c>
      <c r="NLA16" s="8" t="s">
        <v>103</v>
      </c>
      <c r="NLH16" s="9">
        <v>2012</v>
      </c>
      <c r="NLI16" s="8" t="s">
        <v>103</v>
      </c>
      <c r="NLP16" s="9">
        <v>2012</v>
      </c>
      <c r="NLQ16" s="8" t="s">
        <v>103</v>
      </c>
      <c r="NLX16" s="9">
        <v>2012</v>
      </c>
      <c r="NLY16" s="8" t="s">
        <v>103</v>
      </c>
      <c r="NMF16" s="9">
        <v>2012</v>
      </c>
      <c r="NMG16" s="8" t="s">
        <v>103</v>
      </c>
      <c r="NMN16" s="9">
        <v>2012</v>
      </c>
      <c r="NMO16" s="8" t="s">
        <v>103</v>
      </c>
      <c r="NMV16" s="9">
        <v>2012</v>
      </c>
      <c r="NMW16" s="8" t="s">
        <v>103</v>
      </c>
      <c r="NND16" s="9">
        <v>2012</v>
      </c>
      <c r="NNE16" s="8" t="s">
        <v>103</v>
      </c>
      <c r="NNL16" s="9">
        <v>2012</v>
      </c>
      <c r="NNM16" s="8" t="s">
        <v>103</v>
      </c>
      <c r="NNT16" s="9">
        <v>2012</v>
      </c>
      <c r="NNU16" s="8" t="s">
        <v>103</v>
      </c>
      <c r="NOB16" s="9">
        <v>2012</v>
      </c>
      <c r="NOC16" s="8" t="s">
        <v>103</v>
      </c>
      <c r="NOJ16" s="9">
        <v>2012</v>
      </c>
      <c r="NOK16" s="8" t="s">
        <v>103</v>
      </c>
      <c r="NOR16" s="9">
        <v>2012</v>
      </c>
      <c r="NOS16" s="8" t="s">
        <v>103</v>
      </c>
      <c r="NOZ16" s="9">
        <v>2012</v>
      </c>
      <c r="NPA16" s="8" t="s">
        <v>103</v>
      </c>
      <c r="NPH16" s="9">
        <v>2012</v>
      </c>
      <c r="NPI16" s="8" t="s">
        <v>103</v>
      </c>
      <c r="NPP16" s="9">
        <v>2012</v>
      </c>
      <c r="NPQ16" s="8" t="s">
        <v>103</v>
      </c>
      <c r="NPX16" s="9">
        <v>2012</v>
      </c>
      <c r="NPY16" s="8" t="s">
        <v>103</v>
      </c>
      <c r="NQF16" s="9">
        <v>2012</v>
      </c>
      <c r="NQG16" s="8" t="s">
        <v>103</v>
      </c>
      <c r="NQN16" s="9">
        <v>2012</v>
      </c>
      <c r="NQO16" s="8" t="s">
        <v>103</v>
      </c>
      <c r="NQV16" s="9">
        <v>2012</v>
      </c>
      <c r="NQW16" s="8" t="s">
        <v>103</v>
      </c>
      <c r="NRD16" s="9">
        <v>2012</v>
      </c>
      <c r="NRE16" s="8" t="s">
        <v>103</v>
      </c>
      <c r="NRL16" s="9">
        <v>2012</v>
      </c>
      <c r="NRM16" s="8" t="s">
        <v>103</v>
      </c>
      <c r="NRT16" s="9">
        <v>2012</v>
      </c>
      <c r="NRU16" s="8" t="s">
        <v>103</v>
      </c>
      <c r="NSB16" s="9">
        <v>2012</v>
      </c>
      <c r="NSC16" s="8" t="s">
        <v>103</v>
      </c>
      <c r="NSJ16" s="9">
        <v>2012</v>
      </c>
      <c r="NSK16" s="8" t="s">
        <v>103</v>
      </c>
      <c r="NSR16" s="9">
        <v>2012</v>
      </c>
      <c r="NSS16" s="8" t="s">
        <v>103</v>
      </c>
      <c r="NSZ16" s="9">
        <v>2012</v>
      </c>
      <c r="NTA16" s="8" t="s">
        <v>103</v>
      </c>
      <c r="NTH16" s="9">
        <v>2012</v>
      </c>
      <c r="NTI16" s="8" t="s">
        <v>103</v>
      </c>
      <c r="NTP16" s="9">
        <v>2012</v>
      </c>
      <c r="NTQ16" s="8" t="s">
        <v>103</v>
      </c>
      <c r="NTX16" s="9">
        <v>2012</v>
      </c>
      <c r="NTY16" s="8" t="s">
        <v>103</v>
      </c>
      <c r="NUF16" s="9">
        <v>2012</v>
      </c>
      <c r="NUG16" s="8" t="s">
        <v>103</v>
      </c>
      <c r="NUN16" s="9">
        <v>2012</v>
      </c>
      <c r="NUO16" s="8" t="s">
        <v>103</v>
      </c>
      <c r="NUV16" s="9">
        <v>2012</v>
      </c>
      <c r="NUW16" s="8" t="s">
        <v>103</v>
      </c>
      <c r="NVD16" s="9">
        <v>2012</v>
      </c>
      <c r="NVE16" s="8" t="s">
        <v>103</v>
      </c>
      <c r="NVL16" s="9">
        <v>2012</v>
      </c>
      <c r="NVM16" s="8" t="s">
        <v>103</v>
      </c>
      <c r="NVT16" s="9">
        <v>2012</v>
      </c>
      <c r="NVU16" s="8" t="s">
        <v>103</v>
      </c>
      <c r="NWB16" s="9">
        <v>2012</v>
      </c>
      <c r="NWC16" s="8" t="s">
        <v>103</v>
      </c>
      <c r="NWJ16" s="9">
        <v>2012</v>
      </c>
      <c r="NWK16" s="8" t="s">
        <v>103</v>
      </c>
      <c r="NWR16" s="9">
        <v>2012</v>
      </c>
      <c r="NWS16" s="8" t="s">
        <v>103</v>
      </c>
      <c r="NWZ16" s="9">
        <v>2012</v>
      </c>
      <c r="NXA16" s="8" t="s">
        <v>103</v>
      </c>
      <c r="NXH16" s="9">
        <v>2012</v>
      </c>
      <c r="NXI16" s="8" t="s">
        <v>103</v>
      </c>
      <c r="NXP16" s="9">
        <v>2012</v>
      </c>
      <c r="NXQ16" s="8" t="s">
        <v>103</v>
      </c>
      <c r="NXX16" s="9">
        <v>2012</v>
      </c>
      <c r="NXY16" s="8" t="s">
        <v>103</v>
      </c>
      <c r="NYF16" s="9">
        <v>2012</v>
      </c>
      <c r="NYG16" s="8" t="s">
        <v>103</v>
      </c>
      <c r="NYN16" s="9">
        <v>2012</v>
      </c>
      <c r="NYO16" s="8" t="s">
        <v>103</v>
      </c>
      <c r="NYV16" s="9">
        <v>2012</v>
      </c>
      <c r="NYW16" s="8" t="s">
        <v>103</v>
      </c>
      <c r="NZD16" s="9">
        <v>2012</v>
      </c>
      <c r="NZE16" s="8" t="s">
        <v>103</v>
      </c>
      <c r="NZL16" s="9">
        <v>2012</v>
      </c>
      <c r="NZM16" s="8" t="s">
        <v>103</v>
      </c>
      <c r="NZT16" s="9">
        <v>2012</v>
      </c>
      <c r="NZU16" s="8" t="s">
        <v>103</v>
      </c>
      <c r="OAB16" s="9">
        <v>2012</v>
      </c>
      <c r="OAC16" s="8" t="s">
        <v>103</v>
      </c>
      <c r="OAJ16" s="9">
        <v>2012</v>
      </c>
      <c r="OAK16" s="8" t="s">
        <v>103</v>
      </c>
      <c r="OAR16" s="9">
        <v>2012</v>
      </c>
      <c r="OAS16" s="8" t="s">
        <v>103</v>
      </c>
      <c r="OAZ16" s="9">
        <v>2012</v>
      </c>
      <c r="OBA16" s="8" t="s">
        <v>103</v>
      </c>
      <c r="OBH16" s="9">
        <v>2012</v>
      </c>
      <c r="OBI16" s="8" t="s">
        <v>103</v>
      </c>
      <c r="OBP16" s="9">
        <v>2012</v>
      </c>
      <c r="OBQ16" s="8" t="s">
        <v>103</v>
      </c>
      <c r="OBX16" s="9">
        <v>2012</v>
      </c>
      <c r="OBY16" s="8" t="s">
        <v>103</v>
      </c>
      <c r="OCF16" s="9">
        <v>2012</v>
      </c>
      <c r="OCG16" s="8" t="s">
        <v>103</v>
      </c>
      <c r="OCN16" s="9">
        <v>2012</v>
      </c>
      <c r="OCO16" s="8" t="s">
        <v>103</v>
      </c>
      <c r="OCV16" s="9">
        <v>2012</v>
      </c>
      <c r="OCW16" s="8" t="s">
        <v>103</v>
      </c>
      <c r="ODD16" s="9">
        <v>2012</v>
      </c>
      <c r="ODE16" s="8" t="s">
        <v>103</v>
      </c>
      <c r="ODL16" s="9">
        <v>2012</v>
      </c>
      <c r="ODM16" s="8" t="s">
        <v>103</v>
      </c>
      <c r="ODT16" s="9">
        <v>2012</v>
      </c>
      <c r="ODU16" s="8" t="s">
        <v>103</v>
      </c>
      <c r="OEB16" s="9">
        <v>2012</v>
      </c>
      <c r="OEC16" s="8" t="s">
        <v>103</v>
      </c>
      <c r="OEJ16" s="9">
        <v>2012</v>
      </c>
      <c r="OEK16" s="8" t="s">
        <v>103</v>
      </c>
      <c r="OER16" s="9">
        <v>2012</v>
      </c>
      <c r="OES16" s="8" t="s">
        <v>103</v>
      </c>
      <c r="OEZ16" s="9">
        <v>2012</v>
      </c>
      <c r="OFA16" s="8" t="s">
        <v>103</v>
      </c>
      <c r="OFH16" s="9">
        <v>2012</v>
      </c>
      <c r="OFI16" s="8" t="s">
        <v>103</v>
      </c>
      <c r="OFP16" s="9">
        <v>2012</v>
      </c>
      <c r="OFQ16" s="8" t="s">
        <v>103</v>
      </c>
      <c r="OFX16" s="9">
        <v>2012</v>
      </c>
      <c r="OFY16" s="8" t="s">
        <v>103</v>
      </c>
      <c r="OGF16" s="9">
        <v>2012</v>
      </c>
      <c r="OGG16" s="8" t="s">
        <v>103</v>
      </c>
      <c r="OGN16" s="9">
        <v>2012</v>
      </c>
      <c r="OGO16" s="8" t="s">
        <v>103</v>
      </c>
      <c r="OGV16" s="9">
        <v>2012</v>
      </c>
      <c r="OGW16" s="8" t="s">
        <v>103</v>
      </c>
      <c r="OHD16" s="9">
        <v>2012</v>
      </c>
      <c r="OHE16" s="8" t="s">
        <v>103</v>
      </c>
      <c r="OHL16" s="9">
        <v>2012</v>
      </c>
      <c r="OHM16" s="8" t="s">
        <v>103</v>
      </c>
      <c r="OHT16" s="9">
        <v>2012</v>
      </c>
      <c r="OHU16" s="8" t="s">
        <v>103</v>
      </c>
      <c r="OIB16" s="9">
        <v>2012</v>
      </c>
      <c r="OIC16" s="8" t="s">
        <v>103</v>
      </c>
      <c r="OIJ16" s="9">
        <v>2012</v>
      </c>
      <c r="OIK16" s="8" t="s">
        <v>103</v>
      </c>
      <c r="OIR16" s="9">
        <v>2012</v>
      </c>
      <c r="OIS16" s="8" t="s">
        <v>103</v>
      </c>
      <c r="OIZ16" s="9">
        <v>2012</v>
      </c>
      <c r="OJA16" s="8" t="s">
        <v>103</v>
      </c>
      <c r="OJH16" s="9">
        <v>2012</v>
      </c>
      <c r="OJI16" s="8" t="s">
        <v>103</v>
      </c>
      <c r="OJP16" s="9">
        <v>2012</v>
      </c>
      <c r="OJQ16" s="8" t="s">
        <v>103</v>
      </c>
      <c r="OJX16" s="9">
        <v>2012</v>
      </c>
      <c r="OJY16" s="8" t="s">
        <v>103</v>
      </c>
      <c r="OKF16" s="9">
        <v>2012</v>
      </c>
      <c r="OKG16" s="8" t="s">
        <v>103</v>
      </c>
      <c r="OKN16" s="9">
        <v>2012</v>
      </c>
      <c r="OKO16" s="8" t="s">
        <v>103</v>
      </c>
      <c r="OKV16" s="9">
        <v>2012</v>
      </c>
      <c r="OKW16" s="8" t="s">
        <v>103</v>
      </c>
      <c r="OLD16" s="9">
        <v>2012</v>
      </c>
      <c r="OLE16" s="8" t="s">
        <v>103</v>
      </c>
      <c r="OLL16" s="9">
        <v>2012</v>
      </c>
      <c r="OLM16" s="8" t="s">
        <v>103</v>
      </c>
      <c r="OLT16" s="9">
        <v>2012</v>
      </c>
      <c r="OLU16" s="8" t="s">
        <v>103</v>
      </c>
      <c r="OMB16" s="9">
        <v>2012</v>
      </c>
      <c r="OMC16" s="8" t="s">
        <v>103</v>
      </c>
      <c r="OMJ16" s="9">
        <v>2012</v>
      </c>
      <c r="OMK16" s="8" t="s">
        <v>103</v>
      </c>
      <c r="OMR16" s="9">
        <v>2012</v>
      </c>
      <c r="OMS16" s="8" t="s">
        <v>103</v>
      </c>
      <c r="OMZ16" s="9">
        <v>2012</v>
      </c>
      <c r="ONA16" s="8" t="s">
        <v>103</v>
      </c>
      <c r="ONH16" s="9">
        <v>2012</v>
      </c>
      <c r="ONI16" s="8" t="s">
        <v>103</v>
      </c>
      <c r="ONP16" s="9">
        <v>2012</v>
      </c>
      <c r="ONQ16" s="8" t="s">
        <v>103</v>
      </c>
      <c r="ONX16" s="9">
        <v>2012</v>
      </c>
      <c r="ONY16" s="8" t="s">
        <v>103</v>
      </c>
      <c r="OOF16" s="9">
        <v>2012</v>
      </c>
      <c r="OOG16" s="8" t="s">
        <v>103</v>
      </c>
      <c r="OON16" s="9">
        <v>2012</v>
      </c>
      <c r="OOO16" s="8" t="s">
        <v>103</v>
      </c>
      <c r="OOV16" s="9">
        <v>2012</v>
      </c>
      <c r="OOW16" s="8" t="s">
        <v>103</v>
      </c>
      <c r="OPD16" s="9">
        <v>2012</v>
      </c>
      <c r="OPE16" s="8" t="s">
        <v>103</v>
      </c>
      <c r="OPL16" s="9">
        <v>2012</v>
      </c>
      <c r="OPM16" s="8" t="s">
        <v>103</v>
      </c>
      <c r="OPT16" s="9">
        <v>2012</v>
      </c>
      <c r="OPU16" s="8" t="s">
        <v>103</v>
      </c>
      <c r="OQB16" s="9">
        <v>2012</v>
      </c>
      <c r="OQC16" s="8" t="s">
        <v>103</v>
      </c>
      <c r="OQJ16" s="9">
        <v>2012</v>
      </c>
      <c r="OQK16" s="8" t="s">
        <v>103</v>
      </c>
      <c r="OQR16" s="9">
        <v>2012</v>
      </c>
      <c r="OQS16" s="8" t="s">
        <v>103</v>
      </c>
      <c r="OQZ16" s="9">
        <v>2012</v>
      </c>
      <c r="ORA16" s="8" t="s">
        <v>103</v>
      </c>
      <c r="ORH16" s="9">
        <v>2012</v>
      </c>
      <c r="ORI16" s="8" t="s">
        <v>103</v>
      </c>
      <c r="ORP16" s="9">
        <v>2012</v>
      </c>
      <c r="ORQ16" s="8" t="s">
        <v>103</v>
      </c>
      <c r="ORX16" s="9">
        <v>2012</v>
      </c>
      <c r="ORY16" s="8" t="s">
        <v>103</v>
      </c>
      <c r="OSF16" s="9">
        <v>2012</v>
      </c>
      <c r="OSG16" s="8" t="s">
        <v>103</v>
      </c>
      <c r="OSN16" s="9">
        <v>2012</v>
      </c>
      <c r="OSO16" s="8" t="s">
        <v>103</v>
      </c>
      <c r="OSV16" s="9">
        <v>2012</v>
      </c>
      <c r="OSW16" s="8" t="s">
        <v>103</v>
      </c>
      <c r="OTD16" s="9">
        <v>2012</v>
      </c>
      <c r="OTE16" s="8" t="s">
        <v>103</v>
      </c>
      <c r="OTL16" s="9">
        <v>2012</v>
      </c>
      <c r="OTM16" s="8" t="s">
        <v>103</v>
      </c>
      <c r="OTT16" s="9">
        <v>2012</v>
      </c>
      <c r="OTU16" s="8" t="s">
        <v>103</v>
      </c>
      <c r="OUB16" s="9">
        <v>2012</v>
      </c>
      <c r="OUC16" s="8" t="s">
        <v>103</v>
      </c>
      <c r="OUJ16" s="9">
        <v>2012</v>
      </c>
      <c r="OUK16" s="8" t="s">
        <v>103</v>
      </c>
      <c r="OUR16" s="9">
        <v>2012</v>
      </c>
      <c r="OUS16" s="8" t="s">
        <v>103</v>
      </c>
      <c r="OUZ16" s="9">
        <v>2012</v>
      </c>
      <c r="OVA16" s="8" t="s">
        <v>103</v>
      </c>
      <c r="OVH16" s="9">
        <v>2012</v>
      </c>
      <c r="OVI16" s="8" t="s">
        <v>103</v>
      </c>
      <c r="OVP16" s="9">
        <v>2012</v>
      </c>
      <c r="OVQ16" s="8" t="s">
        <v>103</v>
      </c>
      <c r="OVX16" s="9">
        <v>2012</v>
      </c>
      <c r="OVY16" s="8" t="s">
        <v>103</v>
      </c>
      <c r="OWF16" s="9">
        <v>2012</v>
      </c>
      <c r="OWG16" s="8" t="s">
        <v>103</v>
      </c>
      <c r="OWN16" s="9">
        <v>2012</v>
      </c>
      <c r="OWO16" s="8" t="s">
        <v>103</v>
      </c>
      <c r="OWV16" s="9">
        <v>2012</v>
      </c>
      <c r="OWW16" s="8" t="s">
        <v>103</v>
      </c>
      <c r="OXD16" s="9">
        <v>2012</v>
      </c>
      <c r="OXE16" s="8" t="s">
        <v>103</v>
      </c>
      <c r="OXL16" s="9">
        <v>2012</v>
      </c>
      <c r="OXM16" s="8" t="s">
        <v>103</v>
      </c>
      <c r="OXT16" s="9">
        <v>2012</v>
      </c>
      <c r="OXU16" s="8" t="s">
        <v>103</v>
      </c>
      <c r="OYB16" s="9">
        <v>2012</v>
      </c>
      <c r="OYC16" s="8" t="s">
        <v>103</v>
      </c>
      <c r="OYJ16" s="9">
        <v>2012</v>
      </c>
      <c r="OYK16" s="8" t="s">
        <v>103</v>
      </c>
      <c r="OYR16" s="9">
        <v>2012</v>
      </c>
      <c r="OYS16" s="8" t="s">
        <v>103</v>
      </c>
      <c r="OYZ16" s="9">
        <v>2012</v>
      </c>
      <c r="OZA16" s="8" t="s">
        <v>103</v>
      </c>
      <c r="OZH16" s="9">
        <v>2012</v>
      </c>
      <c r="OZI16" s="8" t="s">
        <v>103</v>
      </c>
      <c r="OZP16" s="9">
        <v>2012</v>
      </c>
      <c r="OZQ16" s="8" t="s">
        <v>103</v>
      </c>
      <c r="OZX16" s="9">
        <v>2012</v>
      </c>
      <c r="OZY16" s="8" t="s">
        <v>103</v>
      </c>
      <c r="PAF16" s="9">
        <v>2012</v>
      </c>
      <c r="PAG16" s="8" t="s">
        <v>103</v>
      </c>
      <c r="PAN16" s="9">
        <v>2012</v>
      </c>
      <c r="PAO16" s="8" t="s">
        <v>103</v>
      </c>
      <c r="PAV16" s="9">
        <v>2012</v>
      </c>
      <c r="PAW16" s="8" t="s">
        <v>103</v>
      </c>
      <c r="PBD16" s="9">
        <v>2012</v>
      </c>
      <c r="PBE16" s="8" t="s">
        <v>103</v>
      </c>
      <c r="PBL16" s="9">
        <v>2012</v>
      </c>
      <c r="PBM16" s="8" t="s">
        <v>103</v>
      </c>
      <c r="PBT16" s="9">
        <v>2012</v>
      </c>
      <c r="PBU16" s="8" t="s">
        <v>103</v>
      </c>
      <c r="PCB16" s="9">
        <v>2012</v>
      </c>
      <c r="PCC16" s="8" t="s">
        <v>103</v>
      </c>
      <c r="PCJ16" s="9">
        <v>2012</v>
      </c>
      <c r="PCK16" s="8" t="s">
        <v>103</v>
      </c>
      <c r="PCR16" s="9">
        <v>2012</v>
      </c>
      <c r="PCS16" s="8" t="s">
        <v>103</v>
      </c>
      <c r="PCZ16" s="9">
        <v>2012</v>
      </c>
      <c r="PDA16" s="8" t="s">
        <v>103</v>
      </c>
      <c r="PDH16" s="9">
        <v>2012</v>
      </c>
      <c r="PDI16" s="8" t="s">
        <v>103</v>
      </c>
      <c r="PDP16" s="9">
        <v>2012</v>
      </c>
      <c r="PDQ16" s="8" t="s">
        <v>103</v>
      </c>
      <c r="PDX16" s="9">
        <v>2012</v>
      </c>
      <c r="PDY16" s="8" t="s">
        <v>103</v>
      </c>
      <c r="PEF16" s="9">
        <v>2012</v>
      </c>
      <c r="PEG16" s="8" t="s">
        <v>103</v>
      </c>
      <c r="PEN16" s="9">
        <v>2012</v>
      </c>
      <c r="PEO16" s="8" t="s">
        <v>103</v>
      </c>
      <c r="PEV16" s="9">
        <v>2012</v>
      </c>
      <c r="PEW16" s="8" t="s">
        <v>103</v>
      </c>
      <c r="PFD16" s="9">
        <v>2012</v>
      </c>
      <c r="PFE16" s="8" t="s">
        <v>103</v>
      </c>
      <c r="PFL16" s="9">
        <v>2012</v>
      </c>
      <c r="PFM16" s="8" t="s">
        <v>103</v>
      </c>
      <c r="PFT16" s="9">
        <v>2012</v>
      </c>
      <c r="PFU16" s="8" t="s">
        <v>103</v>
      </c>
      <c r="PGB16" s="9">
        <v>2012</v>
      </c>
      <c r="PGC16" s="8" t="s">
        <v>103</v>
      </c>
      <c r="PGJ16" s="9">
        <v>2012</v>
      </c>
      <c r="PGK16" s="8" t="s">
        <v>103</v>
      </c>
      <c r="PGR16" s="9">
        <v>2012</v>
      </c>
      <c r="PGS16" s="8" t="s">
        <v>103</v>
      </c>
      <c r="PGZ16" s="9">
        <v>2012</v>
      </c>
      <c r="PHA16" s="8" t="s">
        <v>103</v>
      </c>
      <c r="PHH16" s="9">
        <v>2012</v>
      </c>
      <c r="PHI16" s="8" t="s">
        <v>103</v>
      </c>
      <c r="PHP16" s="9">
        <v>2012</v>
      </c>
      <c r="PHQ16" s="8" t="s">
        <v>103</v>
      </c>
      <c r="PHX16" s="9">
        <v>2012</v>
      </c>
      <c r="PHY16" s="8" t="s">
        <v>103</v>
      </c>
      <c r="PIF16" s="9">
        <v>2012</v>
      </c>
      <c r="PIG16" s="8" t="s">
        <v>103</v>
      </c>
      <c r="PIN16" s="9">
        <v>2012</v>
      </c>
      <c r="PIO16" s="8" t="s">
        <v>103</v>
      </c>
      <c r="PIV16" s="9">
        <v>2012</v>
      </c>
      <c r="PIW16" s="8" t="s">
        <v>103</v>
      </c>
      <c r="PJD16" s="9">
        <v>2012</v>
      </c>
      <c r="PJE16" s="8" t="s">
        <v>103</v>
      </c>
      <c r="PJL16" s="9">
        <v>2012</v>
      </c>
      <c r="PJM16" s="8" t="s">
        <v>103</v>
      </c>
      <c r="PJT16" s="9">
        <v>2012</v>
      </c>
      <c r="PJU16" s="8" t="s">
        <v>103</v>
      </c>
      <c r="PKB16" s="9">
        <v>2012</v>
      </c>
      <c r="PKC16" s="8" t="s">
        <v>103</v>
      </c>
      <c r="PKJ16" s="9">
        <v>2012</v>
      </c>
      <c r="PKK16" s="8" t="s">
        <v>103</v>
      </c>
      <c r="PKR16" s="9">
        <v>2012</v>
      </c>
      <c r="PKS16" s="8" t="s">
        <v>103</v>
      </c>
      <c r="PKZ16" s="9">
        <v>2012</v>
      </c>
      <c r="PLA16" s="8" t="s">
        <v>103</v>
      </c>
      <c r="PLH16" s="9">
        <v>2012</v>
      </c>
      <c r="PLI16" s="8" t="s">
        <v>103</v>
      </c>
      <c r="PLP16" s="9">
        <v>2012</v>
      </c>
      <c r="PLQ16" s="8" t="s">
        <v>103</v>
      </c>
      <c r="PLX16" s="9">
        <v>2012</v>
      </c>
      <c r="PLY16" s="8" t="s">
        <v>103</v>
      </c>
      <c r="PMF16" s="9">
        <v>2012</v>
      </c>
      <c r="PMG16" s="8" t="s">
        <v>103</v>
      </c>
      <c r="PMN16" s="9">
        <v>2012</v>
      </c>
      <c r="PMO16" s="8" t="s">
        <v>103</v>
      </c>
      <c r="PMV16" s="9">
        <v>2012</v>
      </c>
      <c r="PMW16" s="8" t="s">
        <v>103</v>
      </c>
      <c r="PND16" s="9">
        <v>2012</v>
      </c>
      <c r="PNE16" s="8" t="s">
        <v>103</v>
      </c>
      <c r="PNL16" s="9">
        <v>2012</v>
      </c>
      <c r="PNM16" s="8" t="s">
        <v>103</v>
      </c>
      <c r="PNT16" s="9">
        <v>2012</v>
      </c>
      <c r="PNU16" s="8" t="s">
        <v>103</v>
      </c>
      <c r="POB16" s="9">
        <v>2012</v>
      </c>
      <c r="POC16" s="8" t="s">
        <v>103</v>
      </c>
      <c r="POJ16" s="9">
        <v>2012</v>
      </c>
      <c r="POK16" s="8" t="s">
        <v>103</v>
      </c>
      <c r="POR16" s="9">
        <v>2012</v>
      </c>
      <c r="POS16" s="8" t="s">
        <v>103</v>
      </c>
      <c r="POZ16" s="9">
        <v>2012</v>
      </c>
      <c r="PPA16" s="8" t="s">
        <v>103</v>
      </c>
      <c r="PPH16" s="9">
        <v>2012</v>
      </c>
      <c r="PPI16" s="8" t="s">
        <v>103</v>
      </c>
      <c r="PPP16" s="9">
        <v>2012</v>
      </c>
      <c r="PPQ16" s="8" t="s">
        <v>103</v>
      </c>
      <c r="PPX16" s="9">
        <v>2012</v>
      </c>
      <c r="PPY16" s="8" t="s">
        <v>103</v>
      </c>
      <c r="PQF16" s="9">
        <v>2012</v>
      </c>
      <c r="PQG16" s="8" t="s">
        <v>103</v>
      </c>
      <c r="PQN16" s="9">
        <v>2012</v>
      </c>
      <c r="PQO16" s="8" t="s">
        <v>103</v>
      </c>
      <c r="PQV16" s="9">
        <v>2012</v>
      </c>
      <c r="PQW16" s="8" t="s">
        <v>103</v>
      </c>
      <c r="PRD16" s="9">
        <v>2012</v>
      </c>
      <c r="PRE16" s="8" t="s">
        <v>103</v>
      </c>
      <c r="PRL16" s="9">
        <v>2012</v>
      </c>
      <c r="PRM16" s="8" t="s">
        <v>103</v>
      </c>
      <c r="PRT16" s="9">
        <v>2012</v>
      </c>
      <c r="PRU16" s="8" t="s">
        <v>103</v>
      </c>
      <c r="PSB16" s="9">
        <v>2012</v>
      </c>
      <c r="PSC16" s="8" t="s">
        <v>103</v>
      </c>
      <c r="PSJ16" s="9">
        <v>2012</v>
      </c>
      <c r="PSK16" s="8" t="s">
        <v>103</v>
      </c>
      <c r="PSR16" s="9">
        <v>2012</v>
      </c>
      <c r="PSS16" s="8" t="s">
        <v>103</v>
      </c>
      <c r="PSZ16" s="9">
        <v>2012</v>
      </c>
      <c r="PTA16" s="8" t="s">
        <v>103</v>
      </c>
      <c r="PTH16" s="9">
        <v>2012</v>
      </c>
      <c r="PTI16" s="8" t="s">
        <v>103</v>
      </c>
      <c r="PTP16" s="9">
        <v>2012</v>
      </c>
      <c r="PTQ16" s="8" t="s">
        <v>103</v>
      </c>
      <c r="PTX16" s="9">
        <v>2012</v>
      </c>
      <c r="PTY16" s="8" t="s">
        <v>103</v>
      </c>
      <c r="PUF16" s="9">
        <v>2012</v>
      </c>
      <c r="PUG16" s="8" t="s">
        <v>103</v>
      </c>
      <c r="PUN16" s="9">
        <v>2012</v>
      </c>
      <c r="PUO16" s="8" t="s">
        <v>103</v>
      </c>
      <c r="PUV16" s="9">
        <v>2012</v>
      </c>
      <c r="PUW16" s="8" t="s">
        <v>103</v>
      </c>
      <c r="PVD16" s="9">
        <v>2012</v>
      </c>
      <c r="PVE16" s="8" t="s">
        <v>103</v>
      </c>
      <c r="PVL16" s="9">
        <v>2012</v>
      </c>
      <c r="PVM16" s="8" t="s">
        <v>103</v>
      </c>
      <c r="PVT16" s="9">
        <v>2012</v>
      </c>
      <c r="PVU16" s="8" t="s">
        <v>103</v>
      </c>
      <c r="PWB16" s="9">
        <v>2012</v>
      </c>
      <c r="PWC16" s="8" t="s">
        <v>103</v>
      </c>
      <c r="PWJ16" s="9">
        <v>2012</v>
      </c>
      <c r="PWK16" s="8" t="s">
        <v>103</v>
      </c>
      <c r="PWR16" s="9">
        <v>2012</v>
      </c>
      <c r="PWS16" s="8" t="s">
        <v>103</v>
      </c>
      <c r="PWZ16" s="9">
        <v>2012</v>
      </c>
      <c r="PXA16" s="8" t="s">
        <v>103</v>
      </c>
      <c r="PXH16" s="9">
        <v>2012</v>
      </c>
      <c r="PXI16" s="8" t="s">
        <v>103</v>
      </c>
      <c r="PXP16" s="9">
        <v>2012</v>
      </c>
      <c r="PXQ16" s="8" t="s">
        <v>103</v>
      </c>
      <c r="PXX16" s="9">
        <v>2012</v>
      </c>
      <c r="PXY16" s="8" t="s">
        <v>103</v>
      </c>
      <c r="PYF16" s="9">
        <v>2012</v>
      </c>
      <c r="PYG16" s="8" t="s">
        <v>103</v>
      </c>
      <c r="PYN16" s="9">
        <v>2012</v>
      </c>
      <c r="PYO16" s="8" t="s">
        <v>103</v>
      </c>
      <c r="PYV16" s="9">
        <v>2012</v>
      </c>
      <c r="PYW16" s="8" t="s">
        <v>103</v>
      </c>
      <c r="PZD16" s="9">
        <v>2012</v>
      </c>
      <c r="PZE16" s="8" t="s">
        <v>103</v>
      </c>
      <c r="PZL16" s="9">
        <v>2012</v>
      </c>
      <c r="PZM16" s="8" t="s">
        <v>103</v>
      </c>
      <c r="PZT16" s="9">
        <v>2012</v>
      </c>
      <c r="PZU16" s="8" t="s">
        <v>103</v>
      </c>
      <c r="QAB16" s="9">
        <v>2012</v>
      </c>
      <c r="QAC16" s="8" t="s">
        <v>103</v>
      </c>
      <c r="QAJ16" s="9">
        <v>2012</v>
      </c>
      <c r="QAK16" s="8" t="s">
        <v>103</v>
      </c>
      <c r="QAR16" s="9">
        <v>2012</v>
      </c>
      <c r="QAS16" s="8" t="s">
        <v>103</v>
      </c>
      <c r="QAZ16" s="9">
        <v>2012</v>
      </c>
      <c r="QBA16" s="8" t="s">
        <v>103</v>
      </c>
      <c r="QBH16" s="9">
        <v>2012</v>
      </c>
      <c r="QBI16" s="8" t="s">
        <v>103</v>
      </c>
      <c r="QBP16" s="9">
        <v>2012</v>
      </c>
      <c r="QBQ16" s="8" t="s">
        <v>103</v>
      </c>
      <c r="QBX16" s="9">
        <v>2012</v>
      </c>
      <c r="QBY16" s="8" t="s">
        <v>103</v>
      </c>
      <c r="QCF16" s="9">
        <v>2012</v>
      </c>
      <c r="QCG16" s="8" t="s">
        <v>103</v>
      </c>
      <c r="QCN16" s="9">
        <v>2012</v>
      </c>
      <c r="QCO16" s="8" t="s">
        <v>103</v>
      </c>
      <c r="QCV16" s="9">
        <v>2012</v>
      </c>
      <c r="QCW16" s="8" t="s">
        <v>103</v>
      </c>
      <c r="QDD16" s="9">
        <v>2012</v>
      </c>
      <c r="QDE16" s="8" t="s">
        <v>103</v>
      </c>
      <c r="QDL16" s="9">
        <v>2012</v>
      </c>
      <c r="QDM16" s="8" t="s">
        <v>103</v>
      </c>
      <c r="QDT16" s="9">
        <v>2012</v>
      </c>
      <c r="QDU16" s="8" t="s">
        <v>103</v>
      </c>
      <c r="QEB16" s="9">
        <v>2012</v>
      </c>
      <c r="QEC16" s="8" t="s">
        <v>103</v>
      </c>
      <c r="QEJ16" s="9">
        <v>2012</v>
      </c>
      <c r="QEK16" s="8" t="s">
        <v>103</v>
      </c>
      <c r="QER16" s="9">
        <v>2012</v>
      </c>
      <c r="QES16" s="8" t="s">
        <v>103</v>
      </c>
      <c r="QEZ16" s="9">
        <v>2012</v>
      </c>
      <c r="QFA16" s="8" t="s">
        <v>103</v>
      </c>
      <c r="QFH16" s="9">
        <v>2012</v>
      </c>
      <c r="QFI16" s="8" t="s">
        <v>103</v>
      </c>
      <c r="QFP16" s="9">
        <v>2012</v>
      </c>
      <c r="QFQ16" s="8" t="s">
        <v>103</v>
      </c>
      <c r="QFX16" s="9">
        <v>2012</v>
      </c>
      <c r="QFY16" s="8" t="s">
        <v>103</v>
      </c>
      <c r="QGF16" s="9">
        <v>2012</v>
      </c>
      <c r="QGG16" s="8" t="s">
        <v>103</v>
      </c>
      <c r="QGN16" s="9">
        <v>2012</v>
      </c>
      <c r="QGO16" s="8" t="s">
        <v>103</v>
      </c>
      <c r="QGV16" s="9">
        <v>2012</v>
      </c>
      <c r="QGW16" s="8" t="s">
        <v>103</v>
      </c>
      <c r="QHD16" s="9">
        <v>2012</v>
      </c>
      <c r="QHE16" s="8" t="s">
        <v>103</v>
      </c>
      <c r="QHL16" s="9">
        <v>2012</v>
      </c>
      <c r="QHM16" s="8" t="s">
        <v>103</v>
      </c>
      <c r="QHT16" s="9">
        <v>2012</v>
      </c>
      <c r="QHU16" s="8" t="s">
        <v>103</v>
      </c>
      <c r="QIB16" s="9">
        <v>2012</v>
      </c>
      <c r="QIC16" s="8" t="s">
        <v>103</v>
      </c>
      <c r="QIJ16" s="9">
        <v>2012</v>
      </c>
      <c r="QIK16" s="8" t="s">
        <v>103</v>
      </c>
      <c r="QIR16" s="9">
        <v>2012</v>
      </c>
      <c r="QIS16" s="8" t="s">
        <v>103</v>
      </c>
      <c r="QIZ16" s="9">
        <v>2012</v>
      </c>
      <c r="QJA16" s="8" t="s">
        <v>103</v>
      </c>
      <c r="QJH16" s="9">
        <v>2012</v>
      </c>
      <c r="QJI16" s="8" t="s">
        <v>103</v>
      </c>
      <c r="QJP16" s="9">
        <v>2012</v>
      </c>
      <c r="QJQ16" s="8" t="s">
        <v>103</v>
      </c>
      <c r="QJX16" s="9">
        <v>2012</v>
      </c>
      <c r="QJY16" s="8" t="s">
        <v>103</v>
      </c>
      <c r="QKF16" s="9">
        <v>2012</v>
      </c>
      <c r="QKG16" s="8" t="s">
        <v>103</v>
      </c>
      <c r="QKN16" s="9">
        <v>2012</v>
      </c>
      <c r="QKO16" s="8" t="s">
        <v>103</v>
      </c>
      <c r="QKV16" s="9">
        <v>2012</v>
      </c>
      <c r="QKW16" s="8" t="s">
        <v>103</v>
      </c>
      <c r="QLD16" s="9">
        <v>2012</v>
      </c>
      <c r="QLE16" s="8" t="s">
        <v>103</v>
      </c>
      <c r="QLL16" s="9">
        <v>2012</v>
      </c>
      <c r="QLM16" s="8" t="s">
        <v>103</v>
      </c>
      <c r="QLT16" s="9">
        <v>2012</v>
      </c>
      <c r="QLU16" s="8" t="s">
        <v>103</v>
      </c>
      <c r="QMB16" s="9">
        <v>2012</v>
      </c>
      <c r="QMC16" s="8" t="s">
        <v>103</v>
      </c>
      <c r="QMJ16" s="9">
        <v>2012</v>
      </c>
      <c r="QMK16" s="8" t="s">
        <v>103</v>
      </c>
      <c r="QMR16" s="9">
        <v>2012</v>
      </c>
      <c r="QMS16" s="8" t="s">
        <v>103</v>
      </c>
      <c r="QMZ16" s="9">
        <v>2012</v>
      </c>
      <c r="QNA16" s="8" t="s">
        <v>103</v>
      </c>
      <c r="QNH16" s="9">
        <v>2012</v>
      </c>
      <c r="QNI16" s="8" t="s">
        <v>103</v>
      </c>
      <c r="QNP16" s="9">
        <v>2012</v>
      </c>
      <c r="QNQ16" s="8" t="s">
        <v>103</v>
      </c>
      <c r="QNX16" s="9">
        <v>2012</v>
      </c>
      <c r="QNY16" s="8" t="s">
        <v>103</v>
      </c>
      <c r="QOF16" s="9">
        <v>2012</v>
      </c>
      <c r="QOG16" s="8" t="s">
        <v>103</v>
      </c>
      <c r="QON16" s="9">
        <v>2012</v>
      </c>
      <c r="QOO16" s="8" t="s">
        <v>103</v>
      </c>
      <c r="QOV16" s="9">
        <v>2012</v>
      </c>
      <c r="QOW16" s="8" t="s">
        <v>103</v>
      </c>
      <c r="QPD16" s="9">
        <v>2012</v>
      </c>
      <c r="QPE16" s="8" t="s">
        <v>103</v>
      </c>
      <c r="QPL16" s="9">
        <v>2012</v>
      </c>
      <c r="QPM16" s="8" t="s">
        <v>103</v>
      </c>
      <c r="QPT16" s="9">
        <v>2012</v>
      </c>
      <c r="QPU16" s="8" t="s">
        <v>103</v>
      </c>
      <c r="QQB16" s="9">
        <v>2012</v>
      </c>
      <c r="QQC16" s="8" t="s">
        <v>103</v>
      </c>
      <c r="QQJ16" s="9">
        <v>2012</v>
      </c>
      <c r="QQK16" s="8" t="s">
        <v>103</v>
      </c>
      <c r="QQR16" s="9">
        <v>2012</v>
      </c>
      <c r="QQS16" s="8" t="s">
        <v>103</v>
      </c>
      <c r="QQZ16" s="9">
        <v>2012</v>
      </c>
      <c r="QRA16" s="8" t="s">
        <v>103</v>
      </c>
      <c r="QRH16" s="9">
        <v>2012</v>
      </c>
      <c r="QRI16" s="8" t="s">
        <v>103</v>
      </c>
      <c r="QRP16" s="9">
        <v>2012</v>
      </c>
      <c r="QRQ16" s="8" t="s">
        <v>103</v>
      </c>
      <c r="QRX16" s="9">
        <v>2012</v>
      </c>
      <c r="QRY16" s="8" t="s">
        <v>103</v>
      </c>
      <c r="QSF16" s="9">
        <v>2012</v>
      </c>
      <c r="QSG16" s="8" t="s">
        <v>103</v>
      </c>
      <c r="QSN16" s="9">
        <v>2012</v>
      </c>
      <c r="QSO16" s="8" t="s">
        <v>103</v>
      </c>
      <c r="QSV16" s="9">
        <v>2012</v>
      </c>
      <c r="QSW16" s="8" t="s">
        <v>103</v>
      </c>
      <c r="QTD16" s="9">
        <v>2012</v>
      </c>
      <c r="QTE16" s="8" t="s">
        <v>103</v>
      </c>
      <c r="QTL16" s="9">
        <v>2012</v>
      </c>
      <c r="QTM16" s="8" t="s">
        <v>103</v>
      </c>
      <c r="QTT16" s="9">
        <v>2012</v>
      </c>
      <c r="QTU16" s="8" t="s">
        <v>103</v>
      </c>
      <c r="QUB16" s="9">
        <v>2012</v>
      </c>
      <c r="QUC16" s="8" t="s">
        <v>103</v>
      </c>
      <c r="QUJ16" s="9">
        <v>2012</v>
      </c>
      <c r="QUK16" s="8" t="s">
        <v>103</v>
      </c>
      <c r="QUR16" s="9">
        <v>2012</v>
      </c>
      <c r="QUS16" s="8" t="s">
        <v>103</v>
      </c>
      <c r="QUZ16" s="9">
        <v>2012</v>
      </c>
      <c r="QVA16" s="8" t="s">
        <v>103</v>
      </c>
      <c r="QVH16" s="9">
        <v>2012</v>
      </c>
      <c r="QVI16" s="8" t="s">
        <v>103</v>
      </c>
      <c r="QVP16" s="9">
        <v>2012</v>
      </c>
      <c r="QVQ16" s="8" t="s">
        <v>103</v>
      </c>
      <c r="QVX16" s="9">
        <v>2012</v>
      </c>
      <c r="QVY16" s="8" t="s">
        <v>103</v>
      </c>
      <c r="QWF16" s="9">
        <v>2012</v>
      </c>
      <c r="QWG16" s="8" t="s">
        <v>103</v>
      </c>
      <c r="QWN16" s="9">
        <v>2012</v>
      </c>
      <c r="QWO16" s="8" t="s">
        <v>103</v>
      </c>
      <c r="QWV16" s="9">
        <v>2012</v>
      </c>
      <c r="QWW16" s="8" t="s">
        <v>103</v>
      </c>
      <c r="QXD16" s="9">
        <v>2012</v>
      </c>
      <c r="QXE16" s="8" t="s">
        <v>103</v>
      </c>
      <c r="QXL16" s="9">
        <v>2012</v>
      </c>
      <c r="QXM16" s="8" t="s">
        <v>103</v>
      </c>
      <c r="QXT16" s="9">
        <v>2012</v>
      </c>
      <c r="QXU16" s="8" t="s">
        <v>103</v>
      </c>
      <c r="QYB16" s="9">
        <v>2012</v>
      </c>
      <c r="QYC16" s="8" t="s">
        <v>103</v>
      </c>
      <c r="QYJ16" s="9">
        <v>2012</v>
      </c>
      <c r="QYK16" s="8" t="s">
        <v>103</v>
      </c>
      <c r="QYR16" s="9">
        <v>2012</v>
      </c>
      <c r="QYS16" s="8" t="s">
        <v>103</v>
      </c>
      <c r="QYZ16" s="9">
        <v>2012</v>
      </c>
      <c r="QZA16" s="8" t="s">
        <v>103</v>
      </c>
      <c r="QZH16" s="9">
        <v>2012</v>
      </c>
      <c r="QZI16" s="8" t="s">
        <v>103</v>
      </c>
      <c r="QZP16" s="9">
        <v>2012</v>
      </c>
      <c r="QZQ16" s="8" t="s">
        <v>103</v>
      </c>
      <c r="QZX16" s="9">
        <v>2012</v>
      </c>
      <c r="QZY16" s="8" t="s">
        <v>103</v>
      </c>
      <c r="RAF16" s="9">
        <v>2012</v>
      </c>
      <c r="RAG16" s="8" t="s">
        <v>103</v>
      </c>
      <c r="RAN16" s="9">
        <v>2012</v>
      </c>
      <c r="RAO16" s="8" t="s">
        <v>103</v>
      </c>
      <c r="RAV16" s="9">
        <v>2012</v>
      </c>
      <c r="RAW16" s="8" t="s">
        <v>103</v>
      </c>
      <c r="RBD16" s="9">
        <v>2012</v>
      </c>
      <c r="RBE16" s="8" t="s">
        <v>103</v>
      </c>
      <c r="RBL16" s="9">
        <v>2012</v>
      </c>
      <c r="RBM16" s="8" t="s">
        <v>103</v>
      </c>
      <c r="RBT16" s="9">
        <v>2012</v>
      </c>
      <c r="RBU16" s="8" t="s">
        <v>103</v>
      </c>
      <c r="RCB16" s="9">
        <v>2012</v>
      </c>
      <c r="RCC16" s="8" t="s">
        <v>103</v>
      </c>
      <c r="RCJ16" s="9">
        <v>2012</v>
      </c>
      <c r="RCK16" s="8" t="s">
        <v>103</v>
      </c>
      <c r="RCR16" s="9">
        <v>2012</v>
      </c>
      <c r="RCS16" s="8" t="s">
        <v>103</v>
      </c>
      <c r="RCZ16" s="9">
        <v>2012</v>
      </c>
      <c r="RDA16" s="8" t="s">
        <v>103</v>
      </c>
      <c r="RDH16" s="9">
        <v>2012</v>
      </c>
      <c r="RDI16" s="8" t="s">
        <v>103</v>
      </c>
      <c r="RDP16" s="9">
        <v>2012</v>
      </c>
      <c r="RDQ16" s="8" t="s">
        <v>103</v>
      </c>
      <c r="RDX16" s="9">
        <v>2012</v>
      </c>
      <c r="RDY16" s="8" t="s">
        <v>103</v>
      </c>
      <c r="REF16" s="9">
        <v>2012</v>
      </c>
      <c r="REG16" s="8" t="s">
        <v>103</v>
      </c>
      <c r="REN16" s="9">
        <v>2012</v>
      </c>
      <c r="REO16" s="8" t="s">
        <v>103</v>
      </c>
      <c r="REV16" s="9">
        <v>2012</v>
      </c>
      <c r="REW16" s="8" t="s">
        <v>103</v>
      </c>
      <c r="RFD16" s="9">
        <v>2012</v>
      </c>
      <c r="RFE16" s="8" t="s">
        <v>103</v>
      </c>
      <c r="RFL16" s="9">
        <v>2012</v>
      </c>
      <c r="RFM16" s="8" t="s">
        <v>103</v>
      </c>
      <c r="RFT16" s="9">
        <v>2012</v>
      </c>
      <c r="RFU16" s="8" t="s">
        <v>103</v>
      </c>
      <c r="RGB16" s="9">
        <v>2012</v>
      </c>
      <c r="RGC16" s="8" t="s">
        <v>103</v>
      </c>
      <c r="RGJ16" s="9">
        <v>2012</v>
      </c>
      <c r="RGK16" s="8" t="s">
        <v>103</v>
      </c>
      <c r="RGR16" s="9">
        <v>2012</v>
      </c>
      <c r="RGS16" s="8" t="s">
        <v>103</v>
      </c>
      <c r="RGZ16" s="9">
        <v>2012</v>
      </c>
      <c r="RHA16" s="8" t="s">
        <v>103</v>
      </c>
      <c r="RHH16" s="9">
        <v>2012</v>
      </c>
      <c r="RHI16" s="8" t="s">
        <v>103</v>
      </c>
      <c r="RHP16" s="9">
        <v>2012</v>
      </c>
      <c r="RHQ16" s="8" t="s">
        <v>103</v>
      </c>
      <c r="RHX16" s="9">
        <v>2012</v>
      </c>
      <c r="RHY16" s="8" t="s">
        <v>103</v>
      </c>
      <c r="RIF16" s="9">
        <v>2012</v>
      </c>
      <c r="RIG16" s="8" t="s">
        <v>103</v>
      </c>
      <c r="RIN16" s="9">
        <v>2012</v>
      </c>
      <c r="RIO16" s="8" t="s">
        <v>103</v>
      </c>
      <c r="RIV16" s="9">
        <v>2012</v>
      </c>
      <c r="RIW16" s="8" t="s">
        <v>103</v>
      </c>
      <c r="RJD16" s="9">
        <v>2012</v>
      </c>
      <c r="RJE16" s="8" t="s">
        <v>103</v>
      </c>
      <c r="RJL16" s="9">
        <v>2012</v>
      </c>
      <c r="RJM16" s="8" t="s">
        <v>103</v>
      </c>
      <c r="RJT16" s="9">
        <v>2012</v>
      </c>
      <c r="RJU16" s="8" t="s">
        <v>103</v>
      </c>
      <c r="RKB16" s="9">
        <v>2012</v>
      </c>
      <c r="RKC16" s="8" t="s">
        <v>103</v>
      </c>
      <c r="RKJ16" s="9">
        <v>2012</v>
      </c>
      <c r="RKK16" s="8" t="s">
        <v>103</v>
      </c>
      <c r="RKR16" s="9">
        <v>2012</v>
      </c>
      <c r="RKS16" s="8" t="s">
        <v>103</v>
      </c>
      <c r="RKZ16" s="9">
        <v>2012</v>
      </c>
      <c r="RLA16" s="8" t="s">
        <v>103</v>
      </c>
      <c r="RLH16" s="9">
        <v>2012</v>
      </c>
      <c r="RLI16" s="8" t="s">
        <v>103</v>
      </c>
      <c r="RLP16" s="9">
        <v>2012</v>
      </c>
      <c r="RLQ16" s="8" t="s">
        <v>103</v>
      </c>
      <c r="RLX16" s="9">
        <v>2012</v>
      </c>
      <c r="RLY16" s="8" t="s">
        <v>103</v>
      </c>
      <c r="RMF16" s="9">
        <v>2012</v>
      </c>
      <c r="RMG16" s="8" t="s">
        <v>103</v>
      </c>
      <c r="RMN16" s="9">
        <v>2012</v>
      </c>
      <c r="RMO16" s="8" t="s">
        <v>103</v>
      </c>
      <c r="RMV16" s="9">
        <v>2012</v>
      </c>
      <c r="RMW16" s="8" t="s">
        <v>103</v>
      </c>
      <c r="RND16" s="9">
        <v>2012</v>
      </c>
      <c r="RNE16" s="8" t="s">
        <v>103</v>
      </c>
      <c r="RNL16" s="9">
        <v>2012</v>
      </c>
      <c r="RNM16" s="8" t="s">
        <v>103</v>
      </c>
      <c r="RNT16" s="9">
        <v>2012</v>
      </c>
      <c r="RNU16" s="8" t="s">
        <v>103</v>
      </c>
      <c r="ROB16" s="9">
        <v>2012</v>
      </c>
      <c r="ROC16" s="8" t="s">
        <v>103</v>
      </c>
      <c r="ROJ16" s="9">
        <v>2012</v>
      </c>
      <c r="ROK16" s="8" t="s">
        <v>103</v>
      </c>
      <c r="ROR16" s="9">
        <v>2012</v>
      </c>
      <c r="ROS16" s="8" t="s">
        <v>103</v>
      </c>
      <c r="ROZ16" s="9">
        <v>2012</v>
      </c>
      <c r="RPA16" s="8" t="s">
        <v>103</v>
      </c>
      <c r="RPH16" s="9">
        <v>2012</v>
      </c>
      <c r="RPI16" s="8" t="s">
        <v>103</v>
      </c>
      <c r="RPP16" s="9">
        <v>2012</v>
      </c>
      <c r="RPQ16" s="8" t="s">
        <v>103</v>
      </c>
      <c r="RPX16" s="9">
        <v>2012</v>
      </c>
      <c r="RPY16" s="8" t="s">
        <v>103</v>
      </c>
      <c r="RQF16" s="9">
        <v>2012</v>
      </c>
      <c r="RQG16" s="8" t="s">
        <v>103</v>
      </c>
      <c r="RQN16" s="9">
        <v>2012</v>
      </c>
      <c r="RQO16" s="8" t="s">
        <v>103</v>
      </c>
      <c r="RQV16" s="9">
        <v>2012</v>
      </c>
      <c r="RQW16" s="8" t="s">
        <v>103</v>
      </c>
      <c r="RRD16" s="9">
        <v>2012</v>
      </c>
      <c r="RRE16" s="8" t="s">
        <v>103</v>
      </c>
      <c r="RRL16" s="9">
        <v>2012</v>
      </c>
      <c r="RRM16" s="8" t="s">
        <v>103</v>
      </c>
      <c r="RRT16" s="9">
        <v>2012</v>
      </c>
      <c r="RRU16" s="8" t="s">
        <v>103</v>
      </c>
      <c r="RSB16" s="9">
        <v>2012</v>
      </c>
      <c r="RSC16" s="8" t="s">
        <v>103</v>
      </c>
      <c r="RSJ16" s="9">
        <v>2012</v>
      </c>
      <c r="RSK16" s="8" t="s">
        <v>103</v>
      </c>
      <c r="RSR16" s="9">
        <v>2012</v>
      </c>
      <c r="RSS16" s="8" t="s">
        <v>103</v>
      </c>
      <c r="RSZ16" s="9">
        <v>2012</v>
      </c>
      <c r="RTA16" s="8" t="s">
        <v>103</v>
      </c>
      <c r="RTH16" s="9">
        <v>2012</v>
      </c>
      <c r="RTI16" s="8" t="s">
        <v>103</v>
      </c>
      <c r="RTP16" s="9">
        <v>2012</v>
      </c>
      <c r="RTQ16" s="8" t="s">
        <v>103</v>
      </c>
      <c r="RTX16" s="9">
        <v>2012</v>
      </c>
      <c r="RTY16" s="8" t="s">
        <v>103</v>
      </c>
      <c r="RUF16" s="9">
        <v>2012</v>
      </c>
      <c r="RUG16" s="8" t="s">
        <v>103</v>
      </c>
      <c r="RUN16" s="9">
        <v>2012</v>
      </c>
      <c r="RUO16" s="8" t="s">
        <v>103</v>
      </c>
      <c r="RUV16" s="9">
        <v>2012</v>
      </c>
      <c r="RUW16" s="8" t="s">
        <v>103</v>
      </c>
      <c r="RVD16" s="9">
        <v>2012</v>
      </c>
      <c r="RVE16" s="8" t="s">
        <v>103</v>
      </c>
      <c r="RVL16" s="9">
        <v>2012</v>
      </c>
      <c r="RVM16" s="8" t="s">
        <v>103</v>
      </c>
      <c r="RVT16" s="9">
        <v>2012</v>
      </c>
      <c r="RVU16" s="8" t="s">
        <v>103</v>
      </c>
      <c r="RWB16" s="9">
        <v>2012</v>
      </c>
      <c r="RWC16" s="8" t="s">
        <v>103</v>
      </c>
      <c r="RWJ16" s="9">
        <v>2012</v>
      </c>
      <c r="RWK16" s="8" t="s">
        <v>103</v>
      </c>
      <c r="RWR16" s="9">
        <v>2012</v>
      </c>
      <c r="RWS16" s="8" t="s">
        <v>103</v>
      </c>
      <c r="RWZ16" s="9">
        <v>2012</v>
      </c>
      <c r="RXA16" s="8" t="s">
        <v>103</v>
      </c>
      <c r="RXH16" s="9">
        <v>2012</v>
      </c>
      <c r="RXI16" s="8" t="s">
        <v>103</v>
      </c>
      <c r="RXP16" s="9">
        <v>2012</v>
      </c>
      <c r="RXQ16" s="8" t="s">
        <v>103</v>
      </c>
      <c r="RXX16" s="9">
        <v>2012</v>
      </c>
      <c r="RXY16" s="8" t="s">
        <v>103</v>
      </c>
      <c r="RYF16" s="9">
        <v>2012</v>
      </c>
      <c r="RYG16" s="8" t="s">
        <v>103</v>
      </c>
      <c r="RYN16" s="9">
        <v>2012</v>
      </c>
      <c r="RYO16" s="8" t="s">
        <v>103</v>
      </c>
      <c r="RYV16" s="9">
        <v>2012</v>
      </c>
      <c r="RYW16" s="8" t="s">
        <v>103</v>
      </c>
      <c r="RZD16" s="9">
        <v>2012</v>
      </c>
      <c r="RZE16" s="8" t="s">
        <v>103</v>
      </c>
      <c r="RZL16" s="9">
        <v>2012</v>
      </c>
      <c r="RZM16" s="8" t="s">
        <v>103</v>
      </c>
      <c r="RZT16" s="9">
        <v>2012</v>
      </c>
      <c r="RZU16" s="8" t="s">
        <v>103</v>
      </c>
      <c r="SAB16" s="9">
        <v>2012</v>
      </c>
      <c r="SAC16" s="8" t="s">
        <v>103</v>
      </c>
      <c r="SAJ16" s="9">
        <v>2012</v>
      </c>
      <c r="SAK16" s="8" t="s">
        <v>103</v>
      </c>
      <c r="SAR16" s="9">
        <v>2012</v>
      </c>
      <c r="SAS16" s="8" t="s">
        <v>103</v>
      </c>
      <c r="SAZ16" s="9">
        <v>2012</v>
      </c>
      <c r="SBA16" s="8" t="s">
        <v>103</v>
      </c>
      <c r="SBH16" s="9">
        <v>2012</v>
      </c>
      <c r="SBI16" s="8" t="s">
        <v>103</v>
      </c>
      <c r="SBP16" s="9">
        <v>2012</v>
      </c>
      <c r="SBQ16" s="8" t="s">
        <v>103</v>
      </c>
      <c r="SBX16" s="9">
        <v>2012</v>
      </c>
      <c r="SBY16" s="8" t="s">
        <v>103</v>
      </c>
      <c r="SCF16" s="9">
        <v>2012</v>
      </c>
      <c r="SCG16" s="8" t="s">
        <v>103</v>
      </c>
      <c r="SCN16" s="9">
        <v>2012</v>
      </c>
      <c r="SCO16" s="8" t="s">
        <v>103</v>
      </c>
      <c r="SCV16" s="9">
        <v>2012</v>
      </c>
      <c r="SCW16" s="8" t="s">
        <v>103</v>
      </c>
      <c r="SDD16" s="9">
        <v>2012</v>
      </c>
      <c r="SDE16" s="8" t="s">
        <v>103</v>
      </c>
      <c r="SDL16" s="9">
        <v>2012</v>
      </c>
      <c r="SDM16" s="8" t="s">
        <v>103</v>
      </c>
      <c r="SDT16" s="9">
        <v>2012</v>
      </c>
      <c r="SDU16" s="8" t="s">
        <v>103</v>
      </c>
      <c r="SEB16" s="9">
        <v>2012</v>
      </c>
      <c r="SEC16" s="8" t="s">
        <v>103</v>
      </c>
      <c r="SEJ16" s="9">
        <v>2012</v>
      </c>
      <c r="SEK16" s="8" t="s">
        <v>103</v>
      </c>
      <c r="SER16" s="9">
        <v>2012</v>
      </c>
      <c r="SES16" s="8" t="s">
        <v>103</v>
      </c>
      <c r="SEZ16" s="9">
        <v>2012</v>
      </c>
      <c r="SFA16" s="8" t="s">
        <v>103</v>
      </c>
      <c r="SFH16" s="9">
        <v>2012</v>
      </c>
      <c r="SFI16" s="8" t="s">
        <v>103</v>
      </c>
      <c r="SFP16" s="9">
        <v>2012</v>
      </c>
      <c r="SFQ16" s="8" t="s">
        <v>103</v>
      </c>
      <c r="SFX16" s="9">
        <v>2012</v>
      </c>
      <c r="SFY16" s="8" t="s">
        <v>103</v>
      </c>
      <c r="SGF16" s="9">
        <v>2012</v>
      </c>
      <c r="SGG16" s="8" t="s">
        <v>103</v>
      </c>
      <c r="SGN16" s="9">
        <v>2012</v>
      </c>
      <c r="SGO16" s="8" t="s">
        <v>103</v>
      </c>
      <c r="SGV16" s="9">
        <v>2012</v>
      </c>
      <c r="SGW16" s="8" t="s">
        <v>103</v>
      </c>
      <c r="SHD16" s="9">
        <v>2012</v>
      </c>
      <c r="SHE16" s="8" t="s">
        <v>103</v>
      </c>
      <c r="SHL16" s="9">
        <v>2012</v>
      </c>
      <c r="SHM16" s="8" t="s">
        <v>103</v>
      </c>
      <c r="SHT16" s="9">
        <v>2012</v>
      </c>
      <c r="SHU16" s="8" t="s">
        <v>103</v>
      </c>
      <c r="SIB16" s="9">
        <v>2012</v>
      </c>
      <c r="SIC16" s="8" t="s">
        <v>103</v>
      </c>
      <c r="SIJ16" s="9">
        <v>2012</v>
      </c>
      <c r="SIK16" s="8" t="s">
        <v>103</v>
      </c>
      <c r="SIR16" s="9">
        <v>2012</v>
      </c>
      <c r="SIS16" s="8" t="s">
        <v>103</v>
      </c>
      <c r="SIZ16" s="9">
        <v>2012</v>
      </c>
      <c r="SJA16" s="8" t="s">
        <v>103</v>
      </c>
      <c r="SJH16" s="9">
        <v>2012</v>
      </c>
      <c r="SJI16" s="8" t="s">
        <v>103</v>
      </c>
      <c r="SJP16" s="9">
        <v>2012</v>
      </c>
      <c r="SJQ16" s="8" t="s">
        <v>103</v>
      </c>
      <c r="SJX16" s="9">
        <v>2012</v>
      </c>
      <c r="SJY16" s="8" t="s">
        <v>103</v>
      </c>
      <c r="SKF16" s="9">
        <v>2012</v>
      </c>
      <c r="SKG16" s="8" t="s">
        <v>103</v>
      </c>
      <c r="SKN16" s="9">
        <v>2012</v>
      </c>
      <c r="SKO16" s="8" t="s">
        <v>103</v>
      </c>
      <c r="SKV16" s="9">
        <v>2012</v>
      </c>
      <c r="SKW16" s="8" t="s">
        <v>103</v>
      </c>
      <c r="SLD16" s="9">
        <v>2012</v>
      </c>
      <c r="SLE16" s="8" t="s">
        <v>103</v>
      </c>
      <c r="SLL16" s="9">
        <v>2012</v>
      </c>
      <c r="SLM16" s="8" t="s">
        <v>103</v>
      </c>
      <c r="SLT16" s="9">
        <v>2012</v>
      </c>
      <c r="SLU16" s="8" t="s">
        <v>103</v>
      </c>
      <c r="SMB16" s="9">
        <v>2012</v>
      </c>
      <c r="SMC16" s="8" t="s">
        <v>103</v>
      </c>
      <c r="SMJ16" s="9">
        <v>2012</v>
      </c>
      <c r="SMK16" s="8" t="s">
        <v>103</v>
      </c>
      <c r="SMR16" s="9">
        <v>2012</v>
      </c>
      <c r="SMS16" s="8" t="s">
        <v>103</v>
      </c>
      <c r="SMZ16" s="9">
        <v>2012</v>
      </c>
      <c r="SNA16" s="8" t="s">
        <v>103</v>
      </c>
      <c r="SNH16" s="9">
        <v>2012</v>
      </c>
      <c r="SNI16" s="8" t="s">
        <v>103</v>
      </c>
      <c r="SNP16" s="9">
        <v>2012</v>
      </c>
      <c r="SNQ16" s="8" t="s">
        <v>103</v>
      </c>
      <c r="SNX16" s="9">
        <v>2012</v>
      </c>
      <c r="SNY16" s="8" t="s">
        <v>103</v>
      </c>
      <c r="SOF16" s="9">
        <v>2012</v>
      </c>
      <c r="SOG16" s="8" t="s">
        <v>103</v>
      </c>
      <c r="SON16" s="9">
        <v>2012</v>
      </c>
      <c r="SOO16" s="8" t="s">
        <v>103</v>
      </c>
      <c r="SOV16" s="9">
        <v>2012</v>
      </c>
      <c r="SOW16" s="8" t="s">
        <v>103</v>
      </c>
      <c r="SPD16" s="9">
        <v>2012</v>
      </c>
      <c r="SPE16" s="8" t="s">
        <v>103</v>
      </c>
      <c r="SPL16" s="9">
        <v>2012</v>
      </c>
      <c r="SPM16" s="8" t="s">
        <v>103</v>
      </c>
      <c r="SPT16" s="9">
        <v>2012</v>
      </c>
      <c r="SPU16" s="8" t="s">
        <v>103</v>
      </c>
      <c r="SQB16" s="9">
        <v>2012</v>
      </c>
      <c r="SQC16" s="8" t="s">
        <v>103</v>
      </c>
      <c r="SQJ16" s="9">
        <v>2012</v>
      </c>
      <c r="SQK16" s="8" t="s">
        <v>103</v>
      </c>
      <c r="SQR16" s="9">
        <v>2012</v>
      </c>
      <c r="SQS16" s="8" t="s">
        <v>103</v>
      </c>
      <c r="SQZ16" s="9">
        <v>2012</v>
      </c>
      <c r="SRA16" s="8" t="s">
        <v>103</v>
      </c>
      <c r="SRH16" s="9">
        <v>2012</v>
      </c>
      <c r="SRI16" s="8" t="s">
        <v>103</v>
      </c>
      <c r="SRP16" s="9">
        <v>2012</v>
      </c>
      <c r="SRQ16" s="8" t="s">
        <v>103</v>
      </c>
      <c r="SRX16" s="9">
        <v>2012</v>
      </c>
      <c r="SRY16" s="8" t="s">
        <v>103</v>
      </c>
      <c r="SSF16" s="9">
        <v>2012</v>
      </c>
      <c r="SSG16" s="8" t="s">
        <v>103</v>
      </c>
      <c r="SSN16" s="9">
        <v>2012</v>
      </c>
      <c r="SSO16" s="8" t="s">
        <v>103</v>
      </c>
      <c r="SSV16" s="9">
        <v>2012</v>
      </c>
      <c r="SSW16" s="8" t="s">
        <v>103</v>
      </c>
      <c r="STD16" s="9">
        <v>2012</v>
      </c>
      <c r="STE16" s="8" t="s">
        <v>103</v>
      </c>
      <c r="STL16" s="9">
        <v>2012</v>
      </c>
      <c r="STM16" s="8" t="s">
        <v>103</v>
      </c>
      <c r="STT16" s="9">
        <v>2012</v>
      </c>
      <c r="STU16" s="8" t="s">
        <v>103</v>
      </c>
      <c r="SUB16" s="9">
        <v>2012</v>
      </c>
      <c r="SUC16" s="8" t="s">
        <v>103</v>
      </c>
      <c r="SUJ16" s="9">
        <v>2012</v>
      </c>
      <c r="SUK16" s="8" t="s">
        <v>103</v>
      </c>
      <c r="SUR16" s="9">
        <v>2012</v>
      </c>
      <c r="SUS16" s="8" t="s">
        <v>103</v>
      </c>
      <c r="SUZ16" s="9">
        <v>2012</v>
      </c>
      <c r="SVA16" s="8" t="s">
        <v>103</v>
      </c>
      <c r="SVH16" s="9">
        <v>2012</v>
      </c>
      <c r="SVI16" s="8" t="s">
        <v>103</v>
      </c>
      <c r="SVP16" s="9">
        <v>2012</v>
      </c>
      <c r="SVQ16" s="8" t="s">
        <v>103</v>
      </c>
      <c r="SVX16" s="9">
        <v>2012</v>
      </c>
      <c r="SVY16" s="8" t="s">
        <v>103</v>
      </c>
      <c r="SWF16" s="9">
        <v>2012</v>
      </c>
      <c r="SWG16" s="8" t="s">
        <v>103</v>
      </c>
      <c r="SWN16" s="9">
        <v>2012</v>
      </c>
      <c r="SWO16" s="8" t="s">
        <v>103</v>
      </c>
      <c r="SWV16" s="9">
        <v>2012</v>
      </c>
      <c r="SWW16" s="8" t="s">
        <v>103</v>
      </c>
      <c r="SXD16" s="9">
        <v>2012</v>
      </c>
      <c r="SXE16" s="8" t="s">
        <v>103</v>
      </c>
      <c r="SXL16" s="9">
        <v>2012</v>
      </c>
      <c r="SXM16" s="8" t="s">
        <v>103</v>
      </c>
      <c r="SXT16" s="9">
        <v>2012</v>
      </c>
      <c r="SXU16" s="8" t="s">
        <v>103</v>
      </c>
      <c r="SYB16" s="9">
        <v>2012</v>
      </c>
      <c r="SYC16" s="8" t="s">
        <v>103</v>
      </c>
      <c r="SYJ16" s="9">
        <v>2012</v>
      </c>
      <c r="SYK16" s="8" t="s">
        <v>103</v>
      </c>
      <c r="SYR16" s="9">
        <v>2012</v>
      </c>
      <c r="SYS16" s="8" t="s">
        <v>103</v>
      </c>
      <c r="SYZ16" s="9">
        <v>2012</v>
      </c>
      <c r="SZA16" s="8" t="s">
        <v>103</v>
      </c>
      <c r="SZH16" s="9">
        <v>2012</v>
      </c>
      <c r="SZI16" s="8" t="s">
        <v>103</v>
      </c>
      <c r="SZP16" s="9">
        <v>2012</v>
      </c>
      <c r="SZQ16" s="8" t="s">
        <v>103</v>
      </c>
      <c r="SZX16" s="9">
        <v>2012</v>
      </c>
      <c r="SZY16" s="8" t="s">
        <v>103</v>
      </c>
      <c r="TAF16" s="9">
        <v>2012</v>
      </c>
      <c r="TAG16" s="8" t="s">
        <v>103</v>
      </c>
      <c r="TAN16" s="9">
        <v>2012</v>
      </c>
      <c r="TAO16" s="8" t="s">
        <v>103</v>
      </c>
      <c r="TAV16" s="9">
        <v>2012</v>
      </c>
      <c r="TAW16" s="8" t="s">
        <v>103</v>
      </c>
      <c r="TBD16" s="9">
        <v>2012</v>
      </c>
      <c r="TBE16" s="8" t="s">
        <v>103</v>
      </c>
      <c r="TBL16" s="9">
        <v>2012</v>
      </c>
      <c r="TBM16" s="8" t="s">
        <v>103</v>
      </c>
      <c r="TBT16" s="9">
        <v>2012</v>
      </c>
      <c r="TBU16" s="8" t="s">
        <v>103</v>
      </c>
      <c r="TCB16" s="9">
        <v>2012</v>
      </c>
      <c r="TCC16" s="8" t="s">
        <v>103</v>
      </c>
      <c r="TCJ16" s="9">
        <v>2012</v>
      </c>
      <c r="TCK16" s="8" t="s">
        <v>103</v>
      </c>
      <c r="TCR16" s="9">
        <v>2012</v>
      </c>
      <c r="TCS16" s="8" t="s">
        <v>103</v>
      </c>
      <c r="TCZ16" s="9">
        <v>2012</v>
      </c>
      <c r="TDA16" s="8" t="s">
        <v>103</v>
      </c>
      <c r="TDH16" s="9">
        <v>2012</v>
      </c>
      <c r="TDI16" s="8" t="s">
        <v>103</v>
      </c>
      <c r="TDP16" s="9">
        <v>2012</v>
      </c>
      <c r="TDQ16" s="8" t="s">
        <v>103</v>
      </c>
      <c r="TDX16" s="9">
        <v>2012</v>
      </c>
      <c r="TDY16" s="8" t="s">
        <v>103</v>
      </c>
      <c r="TEF16" s="9">
        <v>2012</v>
      </c>
      <c r="TEG16" s="8" t="s">
        <v>103</v>
      </c>
      <c r="TEN16" s="9">
        <v>2012</v>
      </c>
      <c r="TEO16" s="8" t="s">
        <v>103</v>
      </c>
      <c r="TEV16" s="9">
        <v>2012</v>
      </c>
      <c r="TEW16" s="8" t="s">
        <v>103</v>
      </c>
      <c r="TFD16" s="9">
        <v>2012</v>
      </c>
      <c r="TFE16" s="8" t="s">
        <v>103</v>
      </c>
      <c r="TFL16" s="9">
        <v>2012</v>
      </c>
      <c r="TFM16" s="8" t="s">
        <v>103</v>
      </c>
      <c r="TFT16" s="9">
        <v>2012</v>
      </c>
      <c r="TFU16" s="8" t="s">
        <v>103</v>
      </c>
      <c r="TGB16" s="9">
        <v>2012</v>
      </c>
      <c r="TGC16" s="8" t="s">
        <v>103</v>
      </c>
      <c r="TGJ16" s="9">
        <v>2012</v>
      </c>
      <c r="TGK16" s="8" t="s">
        <v>103</v>
      </c>
      <c r="TGR16" s="9">
        <v>2012</v>
      </c>
      <c r="TGS16" s="8" t="s">
        <v>103</v>
      </c>
      <c r="TGZ16" s="9">
        <v>2012</v>
      </c>
      <c r="THA16" s="8" t="s">
        <v>103</v>
      </c>
      <c r="THH16" s="9">
        <v>2012</v>
      </c>
      <c r="THI16" s="8" t="s">
        <v>103</v>
      </c>
      <c r="THP16" s="9">
        <v>2012</v>
      </c>
      <c r="THQ16" s="8" t="s">
        <v>103</v>
      </c>
      <c r="THX16" s="9">
        <v>2012</v>
      </c>
      <c r="THY16" s="8" t="s">
        <v>103</v>
      </c>
      <c r="TIF16" s="9">
        <v>2012</v>
      </c>
      <c r="TIG16" s="8" t="s">
        <v>103</v>
      </c>
      <c r="TIN16" s="9">
        <v>2012</v>
      </c>
      <c r="TIO16" s="8" t="s">
        <v>103</v>
      </c>
      <c r="TIV16" s="9">
        <v>2012</v>
      </c>
      <c r="TIW16" s="8" t="s">
        <v>103</v>
      </c>
      <c r="TJD16" s="9">
        <v>2012</v>
      </c>
      <c r="TJE16" s="8" t="s">
        <v>103</v>
      </c>
      <c r="TJL16" s="9">
        <v>2012</v>
      </c>
      <c r="TJM16" s="8" t="s">
        <v>103</v>
      </c>
      <c r="TJT16" s="9">
        <v>2012</v>
      </c>
      <c r="TJU16" s="8" t="s">
        <v>103</v>
      </c>
      <c r="TKB16" s="9">
        <v>2012</v>
      </c>
      <c r="TKC16" s="8" t="s">
        <v>103</v>
      </c>
      <c r="TKJ16" s="9">
        <v>2012</v>
      </c>
      <c r="TKK16" s="8" t="s">
        <v>103</v>
      </c>
      <c r="TKR16" s="9">
        <v>2012</v>
      </c>
      <c r="TKS16" s="8" t="s">
        <v>103</v>
      </c>
      <c r="TKZ16" s="9">
        <v>2012</v>
      </c>
      <c r="TLA16" s="8" t="s">
        <v>103</v>
      </c>
      <c r="TLH16" s="9">
        <v>2012</v>
      </c>
      <c r="TLI16" s="8" t="s">
        <v>103</v>
      </c>
      <c r="TLP16" s="9">
        <v>2012</v>
      </c>
      <c r="TLQ16" s="8" t="s">
        <v>103</v>
      </c>
      <c r="TLX16" s="9">
        <v>2012</v>
      </c>
      <c r="TLY16" s="8" t="s">
        <v>103</v>
      </c>
      <c r="TMF16" s="9">
        <v>2012</v>
      </c>
      <c r="TMG16" s="8" t="s">
        <v>103</v>
      </c>
      <c r="TMN16" s="9">
        <v>2012</v>
      </c>
      <c r="TMO16" s="8" t="s">
        <v>103</v>
      </c>
      <c r="TMV16" s="9">
        <v>2012</v>
      </c>
      <c r="TMW16" s="8" t="s">
        <v>103</v>
      </c>
      <c r="TND16" s="9">
        <v>2012</v>
      </c>
      <c r="TNE16" s="8" t="s">
        <v>103</v>
      </c>
      <c r="TNL16" s="9">
        <v>2012</v>
      </c>
      <c r="TNM16" s="8" t="s">
        <v>103</v>
      </c>
      <c r="TNT16" s="9">
        <v>2012</v>
      </c>
      <c r="TNU16" s="8" t="s">
        <v>103</v>
      </c>
      <c r="TOB16" s="9">
        <v>2012</v>
      </c>
      <c r="TOC16" s="8" t="s">
        <v>103</v>
      </c>
      <c r="TOJ16" s="9">
        <v>2012</v>
      </c>
      <c r="TOK16" s="8" t="s">
        <v>103</v>
      </c>
      <c r="TOR16" s="9">
        <v>2012</v>
      </c>
      <c r="TOS16" s="8" t="s">
        <v>103</v>
      </c>
      <c r="TOZ16" s="9">
        <v>2012</v>
      </c>
      <c r="TPA16" s="8" t="s">
        <v>103</v>
      </c>
      <c r="TPH16" s="9">
        <v>2012</v>
      </c>
      <c r="TPI16" s="8" t="s">
        <v>103</v>
      </c>
      <c r="TPP16" s="9">
        <v>2012</v>
      </c>
      <c r="TPQ16" s="8" t="s">
        <v>103</v>
      </c>
      <c r="TPX16" s="9">
        <v>2012</v>
      </c>
      <c r="TPY16" s="8" t="s">
        <v>103</v>
      </c>
      <c r="TQF16" s="9">
        <v>2012</v>
      </c>
      <c r="TQG16" s="8" t="s">
        <v>103</v>
      </c>
      <c r="TQN16" s="9">
        <v>2012</v>
      </c>
      <c r="TQO16" s="8" t="s">
        <v>103</v>
      </c>
      <c r="TQV16" s="9">
        <v>2012</v>
      </c>
      <c r="TQW16" s="8" t="s">
        <v>103</v>
      </c>
      <c r="TRD16" s="9">
        <v>2012</v>
      </c>
      <c r="TRE16" s="8" t="s">
        <v>103</v>
      </c>
      <c r="TRL16" s="9">
        <v>2012</v>
      </c>
      <c r="TRM16" s="8" t="s">
        <v>103</v>
      </c>
      <c r="TRT16" s="9">
        <v>2012</v>
      </c>
      <c r="TRU16" s="8" t="s">
        <v>103</v>
      </c>
      <c r="TSB16" s="9">
        <v>2012</v>
      </c>
      <c r="TSC16" s="8" t="s">
        <v>103</v>
      </c>
      <c r="TSJ16" s="9">
        <v>2012</v>
      </c>
      <c r="TSK16" s="8" t="s">
        <v>103</v>
      </c>
      <c r="TSR16" s="9">
        <v>2012</v>
      </c>
      <c r="TSS16" s="8" t="s">
        <v>103</v>
      </c>
      <c r="TSZ16" s="9">
        <v>2012</v>
      </c>
      <c r="TTA16" s="8" t="s">
        <v>103</v>
      </c>
      <c r="TTH16" s="9">
        <v>2012</v>
      </c>
      <c r="TTI16" s="8" t="s">
        <v>103</v>
      </c>
      <c r="TTP16" s="9">
        <v>2012</v>
      </c>
      <c r="TTQ16" s="8" t="s">
        <v>103</v>
      </c>
      <c r="TTX16" s="9">
        <v>2012</v>
      </c>
      <c r="TTY16" s="8" t="s">
        <v>103</v>
      </c>
      <c r="TUF16" s="9">
        <v>2012</v>
      </c>
      <c r="TUG16" s="8" t="s">
        <v>103</v>
      </c>
      <c r="TUN16" s="9">
        <v>2012</v>
      </c>
      <c r="TUO16" s="8" t="s">
        <v>103</v>
      </c>
      <c r="TUV16" s="9">
        <v>2012</v>
      </c>
      <c r="TUW16" s="8" t="s">
        <v>103</v>
      </c>
      <c r="TVD16" s="9">
        <v>2012</v>
      </c>
      <c r="TVE16" s="8" t="s">
        <v>103</v>
      </c>
      <c r="TVL16" s="9">
        <v>2012</v>
      </c>
      <c r="TVM16" s="8" t="s">
        <v>103</v>
      </c>
      <c r="TVT16" s="9">
        <v>2012</v>
      </c>
      <c r="TVU16" s="8" t="s">
        <v>103</v>
      </c>
      <c r="TWB16" s="9">
        <v>2012</v>
      </c>
      <c r="TWC16" s="8" t="s">
        <v>103</v>
      </c>
      <c r="TWJ16" s="9">
        <v>2012</v>
      </c>
      <c r="TWK16" s="8" t="s">
        <v>103</v>
      </c>
      <c r="TWR16" s="9">
        <v>2012</v>
      </c>
      <c r="TWS16" s="8" t="s">
        <v>103</v>
      </c>
      <c r="TWZ16" s="9">
        <v>2012</v>
      </c>
      <c r="TXA16" s="8" t="s">
        <v>103</v>
      </c>
      <c r="TXH16" s="9">
        <v>2012</v>
      </c>
      <c r="TXI16" s="8" t="s">
        <v>103</v>
      </c>
      <c r="TXP16" s="9">
        <v>2012</v>
      </c>
      <c r="TXQ16" s="8" t="s">
        <v>103</v>
      </c>
      <c r="TXX16" s="9">
        <v>2012</v>
      </c>
      <c r="TXY16" s="8" t="s">
        <v>103</v>
      </c>
      <c r="TYF16" s="9">
        <v>2012</v>
      </c>
      <c r="TYG16" s="8" t="s">
        <v>103</v>
      </c>
      <c r="TYN16" s="9">
        <v>2012</v>
      </c>
      <c r="TYO16" s="8" t="s">
        <v>103</v>
      </c>
      <c r="TYV16" s="9">
        <v>2012</v>
      </c>
      <c r="TYW16" s="8" t="s">
        <v>103</v>
      </c>
      <c r="TZD16" s="9">
        <v>2012</v>
      </c>
      <c r="TZE16" s="8" t="s">
        <v>103</v>
      </c>
      <c r="TZL16" s="9">
        <v>2012</v>
      </c>
      <c r="TZM16" s="8" t="s">
        <v>103</v>
      </c>
      <c r="TZT16" s="9">
        <v>2012</v>
      </c>
      <c r="TZU16" s="8" t="s">
        <v>103</v>
      </c>
      <c r="UAB16" s="9">
        <v>2012</v>
      </c>
      <c r="UAC16" s="8" t="s">
        <v>103</v>
      </c>
      <c r="UAJ16" s="9">
        <v>2012</v>
      </c>
      <c r="UAK16" s="8" t="s">
        <v>103</v>
      </c>
      <c r="UAR16" s="9">
        <v>2012</v>
      </c>
      <c r="UAS16" s="8" t="s">
        <v>103</v>
      </c>
      <c r="UAZ16" s="9">
        <v>2012</v>
      </c>
      <c r="UBA16" s="8" t="s">
        <v>103</v>
      </c>
      <c r="UBH16" s="9">
        <v>2012</v>
      </c>
      <c r="UBI16" s="8" t="s">
        <v>103</v>
      </c>
      <c r="UBP16" s="9">
        <v>2012</v>
      </c>
      <c r="UBQ16" s="8" t="s">
        <v>103</v>
      </c>
      <c r="UBX16" s="9">
        <v>2012</v>
      </c>
      <c r="UBY16" s="8" t="s">
        <v>103</v>
      </c>
      <c r="UCF16" s="9">
        <v>2012</v>
      </c>
      <c r="UCG16" s="8" t="s">
        <v>103</v>
      </c>
      <c r="UCN16" s="9">
        <v>2012</v>
      </c>
      <c r="UCO16" s="8" t="s">
        <v>103</v>
      </c>
      <c r="UCV16" s="9">
        <v>2012</v>
      </c>
      <c r="UCW16" s="8" t="s">
        <v>103</v>
      </c>
      <c r="UDD16" s="9">
        <v>2012</v>
      </c>
      <c r="UDE16" s="8" t="s">
        <v>103</v>
      </c>
      <c r="UDL16" s="9">
        <v>2012</v>
      </c>
      <c r="UDM16" s="8" t="s">
        <v>103</v>
      </c>
      <c r="UDT16" s="9">
        <v>2012</v>
      </c>
      <c r="UDU16" s="8" t="s">
        <v>103</v>
      </c>
      <c r="UEB16" s="9">
        <v>2012</v>
      </c>
      <c r="UEC16" s="8" t="s">
        <v>103</v>
      </c>
      <c r="UEJ16" s="9">
        <v>2012</v>
      </c>
      <c r="UEK16" s="8" t="s">
        <v>103</v>
      </c>
      <c r="UER16" s="9">
        <v>2012</v>
      </c>
      <c r="UES16" s="8" t="s">
        <v>103</v>
      </c>
      <c r="UEZ16" s="9">
        <v>2012</v>
      </c>
      <c r="UFA16" s="8" t="s">
        <v>103</v>
      </c>
      <c r="UFH16" s="9">
        <v>2012</v>
      </c>
      <c r="UFI16" s="8" t="s">
        <v>103</v>
      </c>
      <c r="UFP16" s="9">
        <v>2012</v>
      </c>
      <c r="UFQ16" s="8" t="s">
        <v>103</v>
      </c>
      <c r="UFX16" s="9">
        <v>2012</v>
      </c>
      <c r="UFY16" s="8" t="s">
        <v>103</v>
      </c>
      <c r="UGF16" s="9">
        <v>2012</v>
      </c>
      <c r="UGG16" s="8" t="s">
        <v>103</v>
      </c>
      <c r="UGN16" s="9">
        <v>2012</v>
      </c>
      <c r="UGO16" s="8" t="s">
        <v>103</v>
      </c>
      <c r="UGV16" s="9">
        <v>2012</v>
      </c>
      <c r="UGW16" s="8" t="s">
        <v>103</v>
      </c>
      <c r="UHD16" s="9">
        <v>2012</v>
      </c>
      <c r="UHE16" s="8" t="s">
        <v>103</v>
      </c>
      <c r="UHL16" s="9">
        <v>2012</v>
      </c>
      <c r="UHM16" s="8" t="s">
        <v>103</v>
      </c>
      <c r="UHT16" s="9">
        <v>2012</v>
      </c>
      <c r="UHU16" s="8" t="s">
        <v>103</v>
      </c>
      <c r="UIB16" s="9">
        <v>2012</v>
      </c>
      <c r="UIC16" s="8" t="s">
        <v>103</v>
      </c>
      <c r="UIJ16" s="9">
        <v>2012</v>
      </c>
      <c r="UIK16" s="8" t="s">
        <v>103</v>
      </c>
      <c r="UIR16" s="9">
        <v>2012</v>
      </c>
      <c r="UIS16" s="8" t="s">
        <v>103</v>
      </c>
      <c r="UIZ16" s="9">
        <v>2012</v>
      </c>
      <c r="UJA16" s="8" t="s">
        <v>103</v>
      </c>
      <c r="UJH16" s="9">
        <v>2012</v>
      </c>
      <c r="UJI16" s="8" t="s">
        <v>103</v>
      </c>
      <c r="UJP16" s="9">
        <v>2012</v>
      </c>
      <c r="UJQ16" s="8" t="s">
        <v>103</v>
      </c>
      <c r="UJX16" s="9">
        <v>2012</v>
      </c>
      <c r="UJY16" s="8" t="s">
        <v>103</v>
      </c>
      <c r="UKF16" s="9">
        <v>2012</v>
      </c>
      <c r="UKG16" s="8" t="s">
        <v>103</v>
      </c>
      <c r="UKN16" s="9">
        <v>2012</v>
      </c>
      <c r="UKO16" s="8" t="s">
        <v>103</v>
      </c>
      <c r="UKV16" s="9">
        <v>2012</v>
      </c>
      <c r="UKW16" s="8" t="s">
        <v>103</v>
      </c>
      <c r="ULD16" s="9">
        <v>2012</v>
      </c>
      <c r="ULE16" s="8" t="s">
        <v>103</v>
      </c>
      <c r="ULL16" s="9">
        <v>2012</v>
      </c>
      <c r="ULM16" s="8" t="s">
        <v>103</v>
      </c>
      <c r="ULT16" s="9">
        <v>2012</v>
      </c>
      <c r="ULU16" s="8" t="s">
        <v>103</v>
      </c>
      <c r="UMB16" s="9">
        <v>2012</v>
      </c>
      <c r="UMC16" s="8" t="s">
        <v>103</v>
      </c>
      <c r="UMJ16" s="9">
        <v>2012</v>
      </c>
      <c r="UMK16" s="8" t="s">
        <v>103</v>
      </c>
      <c r="UMR16" s="9">
        <v>2012</v>
      </c>
      <c r="UMS16" s="8" t="s">
        <v>103</v>
      </c>
      <c r="UMZ16" s="9">
        <v>2012</v>
      </c>
      <c r="UNA16" s="8" t="s">
        <v>103</v>
      </c>
      <c r="UNH16" s="9">
        <v>2012</v>
      </c>
      <c r="UNI16" s="8" t="s">
        <v>103</v>
      </c>
      <c r="UNP16" s="9">
        <v>2012</v>
      </c>
      <c r="UNQ16" s="8" t="s">
        <v>103</v>
      </c>
      <c r="UNX16" s="9">
        <v>2012</v>
      </c>
      <c r="UNY16" s="8" t="s">
        <v>103</v>
      </c>
      <c r="UOF16" s="9">
        <v>2012</v>
      </c>
      <c r="UOG16" s="8" t="s">
        <v>103</v>
      </c>
      <c r="UON16" s="9">
        <v>2012</v>
      </c>
      <c r="UOO16" s="8" t="s">
        <v>103</v>
      </c>
      <c r="UOV16" s="9">
        <v>2012</v>
      </c>
      <c r="UOW16" s="8" t="s">
        <v>103</v>
      </c>
      <c r="UPD16" s="9">
        <v>2012</v>
      </c>
      <c r="UPE16" s="8" t="s">
        <v>103</v>
      </c>
      <c r="UPL16" s="9">
        <v>2012</v>
      </c>
      <c r="UPM16" s="8" t="s">
        <v>103</v>
      </c>
      <c r="UPT16" s="9">
        <v>2012</v>
      </c>
      <c r="UPU16" s="8" t="s">
        <v>103</v>
      </c>
      <c r="UQB16" s="9">
        <v>2012</v>
      </c>
      <c r="UQC16" s="8" t="s">
        <v>103</v>
      </c>
      <c r="UQJ16" s="9">
        <v>2012</v>
      </c>
      <c r="UQK16" s="8" t="s">
        <v>103</v>
      </c>
      <c r="UQR16" s="9">
        <v>2012</v>
      </c>
      <c r="UQS16" s="8" t="s">
        <v>103</v>
      </c>
      <c r="UQZ16" s="9">
        <v>2012</v>
      </c>
      <c r="URA16" s="8" t="s">
        <v>103</v>
      </c>
      <c r="URH16" s="9">
        <v>2012</v>
      </c>
      <c r="URI16" s="8" t="s">
        <v>103</v>
      </c>
      <c r="URP16" s="9">
        <v>2012</v>
      </c>
      <c r="URQ16" s="8" t="s">
        <v>103</v>
      </c>
      <c r="URX16" s="9">
        <v>2012</v>
      </c>
      <c r="URY16" s="8" t="s">
        <v>103</v>
      </c>
      <c r="USF16" s="9">
        <v>2012</v>
      </c>
      <c r="USG16" s="8" t="s">
        <v>103</v>
      </c>
      <c r="USN16" s="9">
        <v>2012</v>
      </c>
      <c r="USO16" s="8" t="s">
        <v>103</v>
      </c>
      <c r="USV16" s="9">
        <v>2012</v>
      </c>
      <c r="USW16" s="8" t="s">
        <v>103</v>
      </c>
      <c r="UTD16" s="9">
        <v>2012</v>
      </c>
      <c r="UTE16" s="8" t="s">
        <v>103</v>
      </c>
      <c r="UTL16" s="9">
        <v>2012</v>
      </c>
      <c r="UTM16" s="8" t="s">
        <v>103</v>
      </c>
      <c r="UTT16" s="9">
        <v>2012</v>
      </c>
      <c r="UTU16" s="8" t="s">
        <v>103</v>
      </c>
      <c r="UUB16" s="9">
        <v>2012</v>
      </c>
      <c r="UUC16" s="8" t="s">
        <v>103</v>
      </c>
      <c r="UUJ16" s="9">
        <v>2012</v>
      </c>
      <c r="UUK16" s="8" t="s">
        <v>103</v>
      </c>
      <c r="UUR16" s="9">
        <v>2012</v>
      </c>
      <c r="UUS16" s="8" t="s">
        <v>103</v>
      </c>
      <c r="UUZ16" s="9">
        <v>2012</v>
      </c>
      <c r="UVA16" s="8" t="s">
        <v>103</v>
      </c>
      <c r="UVH16" s="9">
        <v>2012</v>
      </c>
      <c r="UVI16" s="8" t="s">
        <v>103</v>
      </c>
      <c r="UVP16" s="9">
        <v>2012</v>
      </c>
      <c r="UVQ16" s="8" t="s">
        <v>103</v>
      </c>
      <c r="UVX16" s="9">
        <v>2012</v>
      </c>
      <c r="UVY16" s="8" t="s">
        <v>103</v>
      </c>
      <c r="UWF16" s="9">
        <v>2012</v>
      </c>
      <c r="UWG16" s="8" t="s">
        <v>103</v>
      </c>
      <c r="UWN16" s="9">
        <v>2012</v>
      </c>
      <c r="UWO16" s="8" t="s">
        <v>103</v>
      </c>
      <c r="UWV16" s="9">
        <v>2012</v>
      </c>
      <c r="UWW16" s="8" t="s">
        <v>103</v>
      </c>
      <c r="UXD16" s="9">
        <v>2012</v>
      </c>
      <c r="UXE16" s="8" t="s">
        <v>103</v>
      </c>
      <c r="UXL16" s="9">
        <v>2012</v>
      </c>
      <c r="UXM16" s="8" t="s">
        <v>103</v>
      </c>
      <c r="UXT16" s="9">
        <v>2012</v>
      </c>
      <c r="UXU16" s="8" t="s">
        <v>103</v>
      </c>
      <c r="UYB16" s="9">
        <v>2012</v>
      </c>
      <c r="UYC16" s="8" t="s">
        <v>103</v>
      </c>
      <c r="UYJ16" s="9">
        <v>2012</v>
      </c>
      <c r="UYK16" s="8" t="s">
        <v>103</v>
      </c>
      <c r="UYR16" s="9">
        <v>2012</v>
      </c>
      <c r="UYS16" s="8" t="s">
        <v>103</v>
      </c>
      <c r="UYZ16" s="9">
        <v>2012</v>
      </c>
      <c r="UZA16" s="8" t="s">
        <v>103</v>
      </c>
      <c r="UZH16" s="9">
        <v>2012</v>
      </c>
      <c r="UZI16" s="8" t="s">
        <v>103</v>
      </c>
      <c r="UZP16" s="9">
        <v>2012</v>
      </c>
      <c r="UZQ16" s="8" t="s">
        <v>103</v>
      </c>
      <c r="UZX16" s="9">
        <v>2012</v>
      </c>
      <c r="UZY16" s="8" t="s">
        <v>103</v>
      </c>
      <c r="VAF16" s="9">
        <v>2012</v>
      </c>
      <c r="VAG16" s="8" t="s">
        <v>103</v>
      </c>
      <c r="VAN16" s="9">
        <v>2012</v>
      </c>
      <c r="VAO16" s="8" t="s">
        <v>103</v>
      </c>
      <c r="VAV16" s="9">
        <v>2012</v>
      </c>
      <c r="VAW16" s="8" t="s">
        <v>103</v>
      </c>
      <c r="VBD16" s="9">
        <v>2012</v>
      </c>
      <c r="VBE16" s="8" t="s">
        <v>103</v>
      </c>
      <c r="VBL16" s="9">
        <v>2012</v>
      </c>
      <c r="VBM16" s="8" t="s">
        <v>103</v>
      </c>
      <c r="VBT16" s="9">
        <v>2012</v>
      </c>
      <c r="VBU16" s="8" t="s">
        <v>103</v>
      </c>
      <c r="VCB16" s="9">
        <v>2012</v>
      </c>
      <c r="VCC16" s="8" t="s">
        <v>103</v>
      </c>
      <c r="VCJ16" s="9">
        <v>2012</v>
      </c>
      <c r="VCK16" s="8" t="s">
        <v>103</v>
      </c>
      <c r="VCR16" s="9">
        <v>2012</v>
      </c>
      <c r="VCS16" s="8" t="s">
        <v>103</v>
      </c>
      <c r="VCZ16" s="9">
        <v>2012</v>
      </c>
      <c r="VDA16" s="8" t="s">
        <v>103</v>
      </c>
      <c r="VDH16" s="9">
        <v>2012</v>
      </c>
      <c r="VDI16" s="8" t="s">
        <v>103</v>
      </c>
      <c r="VDP16" s="9">
        <v>2012</v>
      </c>
      <c r="VDQ16" s="8" t="s">
        <v>103</v>
      </c>
      <c r="VDX16" s="9">
        <v>2012</v>
      </c>
      <c r="VDY16" s="8" t="s">
        <v>103</v>
      </c>
      <c r="VEF16" s="9">
        <v>2012</v>
      </c>
      <c r="VEG16" s="8" t="s">
        <v>103</v>
      </c>
      <c r="VEN16" s="9">
        <v>2012</v>
      </c>
      <c r="VEO16" s="8" t="s">
        <v>103</v>
      </c>
      <c r="VEV16" s="9">
        <v>2012</v>
      </c>
      <c r="VEW16" s="8" t="s">
        <v>103</v>
      </c>
      <c r="VFD16" s="9">
        <v>2012</v>
      </c>
      <c r="VFE16" s="8" t="s">
        <v>103</v>
      </c>
      <c r="VFL16" s="9">
        <v>2012</v>
      </c>
      <c r="VFM16" s="8" t="s">
        <v>103</v>
      </c>
      <c r="VFT16" s="9">
        <v>2012</v>
      </c>
      <c r="VFU16" s="8" t="s">
        <v>103</v>
      </c>
      <c r="VGB16" s="9">
        <v>2012</v>
      </c>
      <c r="VGC16" s="8" t="s">
        <v>103</v>
      </c>
      <c r="VGJ16" s="9">
        <v>2012</v>
      </c>
      <c r="VGK16" s="8" t="s">
        <v>103</v>
      </c>
      <c r="VGR16" s="9">
        <v>2012</v>
      </c>
      <c r="VGS16" s="8" t="s">
        <v>103</v>
      </c>
      <c r="VGZ16" s="9">
        <v>2012</v>
      </c>
      <c r="VHA16" s="8" t="s">
        <v>103</v>
      </c>
      <c r="VHH16" s="9">
        <v>2012</v>
      </c>
      <c r="VHI16" s="8" t="s">
        <v>103</v>
      </c>
      <c r="VHP16" s="9">
        <v>2012</v>
      </c>
      <c r="VHQ16" s="8" t="s">
        <v>103</v>
      </c>
      <c r="VHX16" s="9">
        <v>2012</v>
      </c>
      <c r="VHY16" s="8" t="s">
        <v>103</v>
      </c>
      <c r="VIF16" s="9">
        <v>2012</v>
      </c>
      <c r="VIG16" s="8" t="s">
        <v>103</v>
      </c>
      <c r="VIN16" s="9">
        <v>2012</v>
      </c>
      <c r="VIO16" s="8" t="s">
        <v>103</v>
      </c>
      <c r="VIV16" s="9">
        <v>2012</v>
      </c>
      <c r="VIW16" s="8" t="s">
        <v>103</v>
      </c>
      <c r="VJD16" s="9">
        <v>2012</v>
      </c>
      <c r="VJE16" s="8" t="s">
        <v>103</v>
      </c>
      <c r="VJL16" s="9">
        <v>2012</v>
      </c>
      <c r="VJM16" s="8" t="s">
        <v>103</v>
      </c>
      <c r="VJT16" s="9">
        <v>2012</v>
      </c>
      <c r="VJU16" s="8" t="s">
        <v>103</v>
      </c>
      <c r="VKB16" s="9">
        <v>2012</v>
      </c>
      <c r="VKC16" s="8" t="s">
        <v>103</v>
      </c>
      <c r="VKJ16" s="9">
        <v>2012</v>
      </c>
      <c r="VKK16" s="8" t="s">
        <v>103</v>
      </c>
      <c r="VKR16" s="9">
        <v>2012</v>
      </c>
      <c r="VKS16" s="8" t="s">
        <v>103</v>
      </c>
      <c r="VKZ16" s="9">
        <v>2012</v>
      </c>
      <c r="VLA16" s="8" t="s">
        <v>103</v>
      </c>
      <c r="VLH16" s="9">
        <v>2012</v>
      </c>
      <c r="VLI16" s="8" t="s">
        <v>103</v>
      </c>
      <c r="VLP16" s="9">
        <v>2012</v>
      </c>
      <c r="VLQ16" s="8" t="s">
        <v>103</v>
      </c>
      <c r="VLX16" s="9">
        <v>2012</v>
      </c>
      <c r="VLY16" s="8" t="s">
        <v>103</v>
      </c>
      <c r="VMF16" s="9">
        <v>2012</v>
      </c>
      <c r="VMG16" s="8" t="s">
        <v>103</v>
      </c>
      <c r="VMN16" s="9">
        <v>2012</v>
      </c>
      <c r="VMO16" s="8" t="s">
        <v>103</v>
      </c>
      <c r="VMV16" s="9">
        <v>2012</v>
      </c>
      <c r="VMW16" s="8" t="s">
        <v>103</v>
      </c>
      <c r="VND16" s="9">
        <v>2012</v>
      </c>
      <c r="VNE16" s="8" t="s">
        <v>103</v>
      </c>
      <c r="VNL16" s="9">
        <v>2012</v>
      </c>
      <c r="VNM16" s="8" t="s">
        <v>103</v>
      </c>
      <c r="VNT16" s="9">
        <v>2012</v>
      </c>
      <c r="VNU16" s="8" t="s">
        <v>103</v>
      </c>
      <c r="VOB16" s="9">
        <v>2012</v>
      </c>
      <c r="VOC16" s="8" t="s">
        <v>103</v>
      </c>
      <c r="VOJ16" s="9">
        <v>2012</v>
      </c>
      <c r="VOK16" s="8" t="s">
        <v>103</v>
      </c>
      <c r="VOR16" s="9">
        <v>2012</v>
      </c>
      <c r="VOS16" s="8" t="s">
        <v>103</v>
      </c>
      <c r="VOZ16" s="9">
        <v>2012</v>
      </c>
      <c r="VPA16" s="8" t="s">
        <v>103</v>
      </c>
      <c r="VPH16" s="9">
        <v>2012</v>
      </c>
      <c r="VPI16" s="8" t="s">
        <v>103</v>
      </c>
      <c r="VPP16" s="9">
        <v>2012</v>
      </c>
      <c r="VPQ16" s="8" t="s">
        <v>103</v>
      </c>
      <c r="VPX16" s="9">
        <v>2012</v>
      </c>
      <c r="VPY16" s="8" t="s">
        <v>103</v>
      </c>
      <c r="VQF16" s="9">
        <v>2012</v>
      </c>
      <c r="VQG16" s="8" t="s">
        <v>103</v>
      </c>
      <c r="VQN16" s="9">
        <v>2012</v>
      </c>
      <c r="VQO16" s="8" t="s">
        <v>103</v>
      </c>
      <c r="VQV16" s="9">
        <v>2012</v>
      </c>
      <c r="VQW16" s="8" t="s">
        <v>103</v>
      </c>
      <c r="VRD16" s="9">
        <v>2012</v>
      </c>
      <c r="VRE16" s="8" t="s">
        <v>103</v>
      </c>
      <c r="VRL16" s="9">
        <v>2012</v>
      </c>
      <c r="VRM16" s="8" t="s">
        <v>103</v>
      </c>
      <c r="VRT16" s="9">
        <v>2012</v>
      </c>
      <c r="VRU16" s="8" t="s">
        <v>103</v>
      </c>
      <c r="VSB16" s="9">
        <v>2012</v>
      </c>
      <c r="VSC16" s="8" t="s">
        <v>103</v>
      </c>
      <c r="VSJ16" s="9">
        <v>2012</v>
      </c>
      <c r="VSK16" s="8" t="s">
        <v>103</v>
      </c>
      <c r="VSR16" s="9">
        <v>2012</v>
      </c>
      <c r="VSS16" s="8" t="s">
        <v>103</v>
      </c>
      <c r="VSZ16" s="9">
        <v>2012</v>
      </c>
      <c r="VTA16" s="8" t="s">
        <v>103</v>
      </c>
      <c r="VTH16" s="9">
        <v>2012</v>
      </c>
      <c r="VTI16" s="8" t="s">
        <v>103</v>
      </c>
      <c r="VTP16" s="9">
        <v>2012</v>
      </c>
      <c r="VTQ16" s="8" t="s">
        <v>103</v>
      </c>
      <c r="VTX16" s="9">
        <v>2012</v>
      </c>
      <c r="VTY16" s="8" t="s">
        <v>103</v>
      </c>
      <c r="VUF16" s="9">
        <v>2012</v>
      </c>
      <c r="VUG16" s="8" t="s">
        <v>103</v>
      </c>
      <c r="VUN16" s="9">
        <v>2012</v>
      </c>
      <c r="VUO16" s="8" t="s">
        <v>103</v>
      </c>
      <c r="VUV16" s="9">
        <v>2012</v>
      </c>
      <c r="VUW16" s="8" t="s">
        <v>103</v>
      </c>
      <c r="VVD16" s="9">
        <v>2012</v>
      </c>
      <c r="VVE16" s="8" t="s">
        <v>103</v>
      </c>
      <c r="VVL16" s="9">
        <v>2012</v>
      </c>
      <c r="VVM16" s="8" t="s">
        <v>103</v>
      </c>
      <c r="VVT16" s="9">
        <v>2012</v>
      </c>
      <c r="VVU16" s="8" t="s">
        <v>103</v>
      </c>
      <c r="VWB16" s="9">
        <v>2012</v>
      </c>
      <c r="VWC16" s="8" t="s">
        <v>103</v>
      </c>
      <c r="VWJ16" s="9">
        <v>2012</v>
      </c>
      <c r="VWK16" s="8" t="s">
        <v>103</v>
      </c>
      <c r="VWR16" s="9">
        <v>2012</v>
      </c>
      <c r="VWS16" s="8" t="s">
        <v>103</v>
      </c>
      <c r="VWZ16" s="9">
        <v>2012</v>
      </c>
      <c r="VXA16" s="8" t="s">
        <v>103</v>
      </c>
      <c r="VXH16" s="9">
        <v>2012</v>
      </c>
      <c r="VXI16" s="8" t="s">
        <v>103</v>
      </c>
      <c r="VXP16" s="9">
        <v>2012</v>
      </c>
      <c r="VXQ16" s="8" t="s">
        <v>103</v>
      </c>
      <c r="VXX16" s="9">
        <v>2012</v>
      </c>
      <c r="VXY16" s="8" t="s">
        <v>103</v>
      </c>
      <c r="VYF16" s="9">
        <v>2012</v>
      </c>
      <c r="VYG16" s="8" t="s">
        <v>103</v>
      </c>
      <c r="VYN16" s="9">
        <v>2012</v>
      </c>
      <c r="VYO16" s="8" t="s">
        <v>103</v>
      </c>
      <c r="VYV16" s="9">
        <v>2012</v>
      </c>
      <c r="VYW16" s="8" t="s">
        <v>103</v>
      </c>
      <c r="VZD16" s="9">
        <v>2012</v>
      </c>
      <c r="VZE16" s="8" t="s">
        <v>103</v>
      </c>
      <c r="VZL16" s="9">
        <v>2012</v>
      </c>
      <c r="VZM16" s="8" t="s">
        <v>103</v>
      </c>
      <c r="VZT16" s="9">
        <v>2012</v>
      </c>
      <c r="VZU16" s="8" t="s">
        <v>103</v>
      </c>
      <c r="WAB16" s="9">
        <v>2012</v>
      </c>
      <c r="WAC16" s="8" t="s">
        <v>103</v>
      </c>
      <c r="WAJ16" s="9">
        <v>2012</v>
      </c>
      <c r="WAK16" s="8" t="s">
        <v>103</v>
      </c>
      <c r="WAR16" s="9">
        <v>2012</v>
      </c>
      <c r="WAS16" s="8" t="s">
        <v>103</v>
      </c>
      <c r="WAZ16" s="9">
        <v>2012</v>
      </c>
      <c r="WBA16" s="8" t="s">
        <v>103</v>
      </c>
      <c r="WBH16" s="9">
        <v>2012</v>
      </c>
      <c r="WBI16" s="8" t="s">
        <v>103</v>
      </c>
      <c r="WBP16" s="9">
        <v>2012</v>
      </c>
      <c r="WBQ16" s="8" t="s">
        <v>103</v>
      </c>
      <c r="WBX16" s="9">
        <v>2012</v>
      </c>
      <c r="WBY16" s="8" t="s">
        <v>103</v>
      </c>
      <c r="WCF16" s="9">
        <v>2012</v>
      </c>
      <c r="WCG16" s="8" t="s">
        <v>103</v>
      </c>
      <c r="WCN16" s="9">
        <v>2012</v>
      </c>
      <c r="WCO16" s="8" t="s">
        <v>103</v>
      </c>
      <c r="WCV16" s="9">
        <v>2012</v>
      </c>
      <c r="WCW16" s="8" t="s">
        <v>103</v>
      </c>
      <c r="WDD16" s="9">
        <v>2012</v>
      </c>
      <c r="WDE16" s="8" t="s">
        <v>103</v>
      </c>
      <c r="WDL16" s="9">
        <v>2012</v>
      </c>
      <c r="WDM16" s="8" t="s">
        <v>103</v>
      </c>
      <c r="WDT16" s="9">
        <v>2012</v>
      </c>
      <c r="WDU16" s="8" t="s">
        <v>103</v>
      </c>
      <c r="WEB16" s="9">
        <v>2012</v>
      </c>
      <c r="WEC16" s="8" t="s">
        <v>103</v>
      </c>
      <c r="WEJ16" s="9">
        <v>2012</v>
      </c>
      <c r="WEK16" s="8" t="s">
        <v>103</v>
      </c>
      <c r="WER16" s="9">
        <v>2012</v>
      </c>
      <c r="WES16" s="8" t="s">
        <v>103</v>
      </c>
      <c r="WEZ16" s="9">
        <v>2012</v>
      </c>
      <c r="WFA16" s="8" t="s">
        <v>103</v>
      </c>
      <c r="WFH16" s="9">
        <v>2012</v>
      </c>
      <c r="WFI16" s="8" t="s">
        <v>103</v>
      </c>
      <c r="WFP16" s="9">
        <v>2012</v>
      </c>
      <c r="WFQ16" s="8" t="s">
        <v>103</v>
      </c>
      <c r="WFX16" s="9">
        <v>2012</v>
      </c>
      <c r="WFY16" s="8" t="s">
        <v>103</v>
      </c>
      <c r="WGF16" s="9">
        <v>2012</v>
      </c>
      <c r="WGG16" s="8" t="s">
        <v>103</v>
      </c>
      <c r="WGN16" s="9">
        <v>2012</v>
      </c>
      <c r="WGO16" s="8" t="s">
        <v>103</v>
      </c>
      <c r="WGV16" s="9">
        <v>2012</v>
      </c>
      <c r="WGW16" s="8" t="s">
        <v>103</v>
      </c>
      <c r="WHD16" s="9">
        <v>2012</v>
      </c>
      <c r="WHE16" s="8" t="s">
        <v>103</v>
      </c>
      <c r="WHL16" s="9">
        <v>2012</v>
      </c>
      <c r="WHM16" s="8" t="s">
        <v>103</v>
      </c>
      <c r="WHT16" s="9">
        <v>2012</v>
      </c>
      <c r="WHU16" s="8" t="s">
        <v>103</v>
      </c>
      <c r="WIB16" s="9">
        <v>2012</v>
      </c>
      <c r="WIC16" s="8" t="s">
        <v>103</v>
      </c>
      <c r="WIJ16" s="9">
        <v>2012</v>
      </c>
      <c r="WIK16" s="8" t="s">
        <v>103</v>
      </c>
      <c r="WIR16" s="9">
        <v>2012</v>
      </c>
      <c r="WIS16" s="8" t="s">
        <v>103</v>
      </c>
      <c r="WIZ16" s="9">
        <v>2012</v>
      </c>
      <c r="WJA16" s="8" t="s">
        <v>103</v>
      </c>
      <c r="WJH16" s="9">
        <v>2012</v>
      </c>
      <c r="WJI16" s="8" t="s">
        <v>103</v>
      </c>
      <c r="WJP16" s="9">
        <v>2012</v>
      </c>
      <c r="WJQ16" s="8" t="s">
        <v>103</v>
      </c>
      <c r="WJX16" s="9">
        <v>2012</v>
      </c>
      <c r="WJY16" s="8" t="s">
        <v>103</v>
      </c>
      <c r="WKF16" s="9">
        <v>2012</v>
      </c>
      <c r="WKG16" s="8" t="s">
        <v>103</v>
      </c>
      <c r="WKN16" s="9">
        <v>2012</v>
      </c>
      <c r="WKO16" s="8" t="s">
        <v>103</v>
      </c>
      <c r="WKV16" s="9">
        <v>2012</v>
      </c>
      <c r="WKW16" s="8" t="s">
        <v>103</v>
      </c>
      <c r="WLD16" s="9">
        <v>2012</v>
      </c>
      <c r="WLE16" s="8" t="s">
        <v>103</v>
      </c>
      <c r="WLL16" s="9">
        <v>2012</v>
      </c>
      <c r="WLM16" s="8" t="s">
        <v>103</v>
      </c>
      <c r="WLT16" s="9">
        <v>2012</v>
      </c>
      <c r="WLU16" s="8" t="s">
        <v>103</v>
      </c>
      <c r="WMB16" s="9">
        <v>2012</v>
      </c>
      <c r="WMC16" s="8" t="s">
        <v>103</v>
      </c>
      <c r="WMJ16" s="9">
        <v>2012</v>
      </c>
      <c r="WMK16" s="8" t="s">
        <v>103</v>
      </c>
      <c r="WMR16" s="9">
        <v>2012</v>
      </c>
      <c r="WMS16" s="8" t="s">
        <v>103</v>
      </c>
      <c r="WMZ16" s="9">
        <v>2012</v>
      </c>
      <c r="WNA16" s="8" t="s">
        <v>103</v>
      </c>
      <c r="WNH16" s="9">
        <v>2012</v>
      </c>
      <c r="WNI16" s="8" t="s">
        <v>103</v>
      </c>
      <c r="WNP16" s="9">
        <v>2012</v>
      </c>
      <c r="WNQ16" s="8" t="s">
        <v>103</v>
      </c>
      <c r="WNX16" s="9">
        <v>2012</v>
      </c>
      <c r="WNY16" s="8" t="s">
        <v>103</v>
      </c>
      <c r="WOF16" s="9">
        <v>2012</v>
      </c>
      <c r="WOG16" s="8" t="s">
        <v>103</v>
      </c>
      <c r="WON16" s="9">
        <v>2012</v>
      </c>
      <c r="WOO16" s="8" t="s">
        <v>103</v>
      </c>
      <c r="WOV16" s="9">
        <v>2012</v>
      </c>
      <c r="WOW16" s="8" t="s">
        <v>103</v>
      </c>
      <c r="WPD16" s="9">
        <v>2012</v>
      </c>
      <c r="WPE16" s="8" t="s">
        <v>103</v>
      </c>
      <c r="WPL16" s="9">
        <v>2012</v>
      </c>
      <c r="WPM16" s="8" t="s">
        <v>103</v>
      </c>
      <c r="WPT16" s="9">
        <v>2012</v>
      </c>
      <c r="WPU16" s="8" t="s">
        <v>103</v>
      </c>
      <c r="WQB16" s="9">
        <v>2012</v>
      </c>
      <c r="WQC16" s="8" t="s">
        <v>103</v>
      </c>
      <c r="WQJ16" s="9">
        <v>2012</v>
      </c>
      <c r="WQK16" s="8" t="s">
        <v>103</v>
      </c>
      <c r="WQR16" s="9">
        <v>2012</v>
      </c>
      <c r="WQS16" s="8" t="s">
        <v>103</v>
      </c>
      <c r="WQZ16" s="9">
        <v>2012</v>
      </c>
      <c r="WRA16" s="8" t="s">
        <v>103</v>
      </c>
      <c r="WRH16" s="9">
        <v>2012</v>
      </c>
      <c r="WRI16" s="8" t="s">
        <v>103</v>
      </c>
      <c r="WRP16" s="9">
        <v>2012</v>
      </c>
      <c r="WRQ16" s="8" t="s">
        <v>103</v>
      </c>
      <c r="WRX16" s="9">
        <v>2012</v>
      </c>
      <c r="WRY16" s="8" t="s">
        <v>103</v>
      </c>
      <c r="WSF16" s="9">
        <v>2012</v>
      </c>
      <c r="WSG16" s="8" t="s">
        <v>103</v>
      </c>
      <c r="WSN16" s="9">
        <v>2012</v>
      </c>
      <c r="WSO16" s="8" t="s">
        <v>103</v>
      </c>
      <c r="WSV16" s="9">
        <v>2012</v>
      </c>
      <c r="WSW16" s="8" t="s">
        <v>103</v>
      </c>
      <c r="WTD16" s="9">
        <v>2012</v>
      </c>
      <c r="WTE16" s="8" t="s">
        <v>103</v>
      </c>
      <c r="WTL16" s="9">
        <v>2012</v>
      </c>
      <c r="WTM16" s="8" t="s">
        <v>103</v>
      </c>
      <c r="WTT16" s="9">
        <v>2012</v>
      </c>
      <c r="WTU16" s="8" t="s">
        <v>103</v>
      </c>
      <c r="WUB16" s="9">
        <v>2012</v>
      </c>
      <c r="WUC16" s="8" t="s">
        <v>103</v>
      </c>
      <c r="WUJ16" s="9">
        <v>2012</v>
      </c>
      <c r="WUK16" s="8" t="s">
        <v>103</v>
      </c>
      <c r="WUR16" s="9">
        <v>2012</v>
      </c>
      <c r="WUS16" s="8" t="s">
        <v>103</v>
      </c>
      <c r="WUZ16" s="9">
        <v>2012</v>
      </c>
      <c r="WVA16" s="8" t="s">
        <v>103</v>
      </c>
      <c r="WVH16" s="9">
        <v>2012</v>
      </c>
      <c r="WVI16" s="8" t="s">
        <v>103</v>
      </c>
      <c r="WVP16" s="9">
        <v>2012</v>
      </c>
      <c r="WVQ16" s="8" t="s">
        <v>103</v>
      </c>
      <c r="WVX16" s="9">
        <v>2012</v>
      </c>
      <c r="WVY16" s="8" t="s">
        <v>103</v>
      </c>
      <c r="WWF16" s="9">
        <v>2012</v>
      </c>
      <c r="WWG16" s="8" t="s">
        <v>103</v>
      </c>
      <c r="WWN16" s="9">
        <v>2012</v>
      </c>
      <c r="WWO16" s="8" t="s">
        <v>103</v>
      </c>
      <c r="WWV16" s="9">
        <v>2012</v>
      </c>
      <c r="WWW16" s="8" t="s">
        <v>103</v>
      </c>
      <c r="WXD16" s="9">
        <v>2012</v>
      </c>
      <c r="WXE16" s="8" t="s">
        <v>103</v>
      </c>
      <c r="WXL16" s="9">
        <v>2012</v>
      </c>
      <c r="WXM16" s="8" t="s">
        <v>103</v>
      </c>
      <c r="WXT16" s="9">
        <v>2012</v>
      </c>
      <c r="WXU16" s="8" t="s">
        <v>103</v>
      </c>
      <c r="WYB16" s="9">
        <v>2012</v>
      </c>
      <c r="WYC16" s="8" t="s">
        <v>103</v>
      </c>
      <c r="WYJ16" s="9">
        <v>2012</v>
      </c>
      <c r="WYK16" s="8" t="s">
        <v>103</v>
      </c>
      <c r="WYR16" s="9">
        <v>2012</v>
      </c>
      <c r="WYS16" s="8" t="s">
        <v>103</v>
      </c>
      <c r="WYZ16" s="9">
        <v>2012</v>
      </c>
      <c r="WZA16" s="8" t="s">
        <v>103</v>
      </c>
      <c r="WZH16" s="9">
        <v>2012</v>
      </c>
      <c r="WZI16" s="8" t="s">
        <v>103</v>
      </c>
      <c r="WZP16" s="9">
        <v>2012</v>
      </c>
      <c r="WZQ16" s="8" t="s">
        <v>103</v>
      </c>
      <c r="WZX16" s="9">
        <v>2012</v>
      </c>
      <c r="WZY16" s="8" t="s">
        <v>103</v>
      </c>
      <c r="XAF16" s="9">
        <v>2012</v>
      </c>
      <c r="XAG16" s="8" t="s">
        <v>103</v>
      </c>
      <c r="XAN16" s="9">
        <v>2012</v>
      </c>
      <c r="XAO16" s="8" t="s">
        <v>103</v>
      </c>
      <c r="XAV16" s="9">
        <v>2012</v>
      </c>
      <c r="XAW16" s="8" t="s">
        <v>103</v>
      </c>
      <c r="XBD16" s="9">
        <v>2012</v>
      </c>
      <c r="XBE16" s="8" t="s">
        <v>103</v>
      </c>
      <c r="XBL16" s="9">
        <v>2012</v>
      </c>
      <c r="XBM16" s="8" t="s">
        <v>103</v>
      </c>
      <c r="XBT16" s="9">
        <v>2012</v>
      </c>
      <c r="XBU16" s="8" t="s">
        <v>103</v>
      </c>
      <c r="XCB16" s="9">
        <v>2012</v>
      </c>
      <c r="XCC16" s="8" t="s">
        <v>103</v>
      </c>
      <c r="XCJ16" s="9">
        <v>2012</v>
      </c>
      <c r="XCK16" s="8" t="s">
        <v>103</v>
      </c>
      <c r="XCR16" s="9">
        <v>2012</v>
      </c>
      <c r="XCS16" s="8" t="s">
        <v>103</v>
      </c>
      <c r="XCZ16" s="9">
        <v>2012</v>
      </c>
      <c r="XDA16" s="8" t="s">
        <v>103</v>
      </c>
      <c r="XDH16" s="9">
        <v>2012</v>
      </c>
      <c r="XDI16" s="8" t="s">
        <v>103</v>
      </c>
      <c r="XDP16" s="9">
        <v>2012</v>
      </c>
      <c r="XDQ16" s="8" t="s">
        <v>103</v>
      </c>
      <c r="XDX16" s="9">
        <v>2012</v>
      </c>
      <c r="XDY16" s="8" t="s">
        <v>103</v>
      </c>
      <c r="XEF16" s="9">
        <v>2012</v>
      </c>
      <c r="XEG16" s="8" t="s">
        <v>103</v>
      </c>
      <c r="XEN16" s="9">
        <v>2012</v>
      </c>
      <c r="XEO16" s="8" t="s">
        <v>103</v>
      </c>
      <c r="XEV16" s="9">
        <v>2012</v>
      </c>
      <c r="XEW16" s="8" t="s">
        <v>103</v>
      </c>
      <c r="XFD16" s="9">
        <v>2012</v>
      </c>
    </row>
    <row r="17" spans="1:9" x14ac:dyDescent="0.3">
      <c r="A17" s="8" t="s">
        <v>47</v>
      </c>
      <c r="H17" s="9">
        <v>0.05</v>
      </c>
    </row>
    <row r="18" spans="1:9" x14ac:dyDescent="0.3">
      <c r="A18" s="8" t="s">
        <v>48</v>
      </c>
      <c r="H18" s="10">
        <v>2.5999999999999999E-3</v>
      </c>
    </row>
    <row r="19" spans="1:9" x14ac:dyDescent="0.3">
      <c r="A19" s="8" t="s">
        <v>64</v>
      </c>
      <c r="H19" s="19">
        <v>1946</v>
      </c>
    </row>
    <row r="20" spans="1:9" x14ac:dyDescent="0.3">
      <c r="A20" s="8" t="s">
        <v>66</v>
      </c>
      <c r="H20" s="14">
        <v>0.14000000000000001</v>
      </c>
    </row>
    <row r="21" spans="1:9" x14ac:dyDescent="0.3">
      <c r="A21" s="8" t="s">
        <v>43</v>
      </c>
      <c r="H21" s="2">
        <f>SUMIF(B30:B240,67,H30:H240)</f>
        <v>223837.74625703166</v>
      </c>
    </row>
    <row r="22" spans="1:9" x14ac:dyDescent="0.3">
      <c r="A22" s="8" t="s">
        <v>67</v>
      </c>
      <c r="H22" s="11">
        <f>H21-SUMIF(B30:B240,"&lt;=67",D30:D240)</f>
        <v>142105.74625703166</v>
      </c>
    </row>
    <row r="23" spans="1:9" x14ac:dyDescent="0.3">
      <c r="A23" s="8" t="s">
        <v>68</v>
      </c>
      <c r="H23" s="12">
        <f>H22*0.5*H20</f>
        <v>9947.4022379922171</v>
      </c>
      <c r="I23" s="1"/>
    </row>
    <row r="24" spans="1:9" x14ac:dyDescent="0.3">
      <c r="A24" s="8" t="s">
        <v>46</v>
      </c>
      <c r="H24" s="33">
        <f>H21-H23</f>
        <v>213890.34401903945</v>
      </c>
      <c r="I24" s="1"/>
    </row>
    <row r="25" spans="1:9" x14ac:dyDescent="0.3">
      <c r="B25" s="8" t="s">
        <v>90</v>
      </c>
      <c r="H25" s="12">
        <f>H24/(H15-67)/12</f>
        <v>636.57840481856977</v>
      </c>
      <c r="I25" s="1"/>
    </row>
    <row r="26" spans="1:9" x14ac:dyDescent="0.3">
      <c r="H26" s="12"/>
      <c r="I26" s="1"/>
    </row>
    <row r="27" spans="1:9" x14ac:dyDescent="0.3">
      <c r="H27" s="12"/>
      <c r="I27" s="1"/>
    </row>
    <row r="28" spans="1:9" x14ac:dyDescent="0.3">
      <c r="I28" s="1"/>
    </row>
    <row r="29" spans="1:9" x14ac:dyDescent="0.3">
      <c r="A29" s="8" t="s">
        <v>4</v>
      </c>
      <c r="B29" s="8" t="s">
        <v>5</v>
      </c>
      <c r="D29" s="1" t="s">
        <v>6</v>
      </c>
      <c r="E29" s="1" t="s">
        <v>65</v>
      </c>
      <c r="F29" s="1" t="s">
        <v>8</v>
      </c>
      <c r="G29" s="1" t="s">
        <v>9</v>
      </c>
      <c r="H29" s="1" t="s">
        <v>10</v>
      </c>
      <c r="I29" s="1"/>
    </row>
    <row r="30" spans="1:9" x14ac:dyDescent="0.3">
      <c r="A30" s="8">
        <f>H16</f>
        <v>2012</v>
      </c>
      <c r="B30" s="8">
        <f>H16-H14</f>
        <v>26</v>
      </c>
      <c r="D30" s="2">
        <f>$H$19</f>
        <v>1946</v>
      </c>
      <c r="E30" s="2">
        <f>-D30*$H$11</f>
        <v>-77.84</v>
      </c>
      <c r="F30" s="2">
        <f>-H10</f>
        <v>-1000</v>
      </c>
      <c r="G30" s="2">
        <v>0</v>
      </c>
      <c r="H30" s="2">
        <f>SUM(D30:G30)</f>
        <v>868.16000000000008</v>
      </c>
      <c r="I30" s="1"/>
    </row>
    <row r="31" spans="1:9" x14ac:dyDescent="0.3">
      <c r="A31" s="8">
        <f t="shared" ref="A31:B46" si="0">A30+1</f>
        <v>2013</v>
      </c>
      <c r="B31" s="8">
        <f t="shared" si="0"/>
        <v>27</v>
      </c>
      <c r="D31" s="2">
        <f t="shared" ref="D31:D71" si="1">D30</f>
        <v>1946</v>
      </c>
      <c r="E31" s="2">
        <f t="shared" ref="E31:E94" si="2">-D31*$H$11</f>
        <v>-77.84</v>
      </c>
      <c r="F31" s="2">
        <f>-H30*$H$12</f>
        <v>-0.86816000000000015</v>
      </c>
      <c r="G31" s="2">
        <f>0</f>
        <v>0</v>
      </c>
      <c r="H31" s="2">
        <f>SUM(D31:G31)+H30*(1+$H$17-$H$18)</f>
        <v>2776.6026240000001</v>
      </c>
    </row>
    <row r="32" spans="1:9" x14ac:dyDescent="0.3">
      <c r="A32" s="8">
        <f t="shared" si="0"/>
        <v>2014</v>
      </c>
      <c r="B32" s="8">
        <f t="shared" si="0"/>
        <v>28</v>
      </c>
      <c r="D32" s="2">
        <f t="shared" si="1"/>
        <v>1946</v>
      </c>
      <c r="E32" s="2">
        <f t="shared" si="2"/>
        <v>-77.84</v>
      </c>
      <c r="F32" s="2">
        <f t="shared" ref="F32:F71" si="3">-H31*$H$12</f>
        <v>-2.7766026240000001</v>
      </c>
      <c r="G32" s="2">
        <f>0</f>
        <v>0</v>
      </c>
      <c r="H32" s="2">
        <f t="shared" ref="H32:H71" si="4">SUM(D32:G32)+H31*(1+$H$17-$H$18)</f>
        <v>4773.5969857536002</v>
      </c>
    </row>
    <row r="33" spans="1:8" x14ac:dyDescent="0.3">
      <c r="A33" s="8">
        <f t="shared" si="0"/>
        <v>2015</v>
      </c>
      <c r="B33" s="8">
        <f t="shared" si="0"/>
        <v>29</v>
      </c>
      <c r="D33" s="2">
        <f t="shared" si="1"/>
        <v>1946</v>
      </c>
      <c r="E33" s="2">
        <f t="shared" si="2"/>
        <v>-77.84</v>
      </c>
      <c r="F33" s="2">
        <f t="shared" si="3"/>
        <v>-4.7735969857536</v>
      </c>
      <c r="G33" s="2">
        <f>0</f>
        <v>0</v>
      </c>
      <c r="H33" s="2">
        <f t="shared" si="4"/>
        <v>6863.2518858925678</v>
      </c>
    </row>
    <row r="34" spans="1:8" x14ac:dyDescent="0.3">
      <c r="A34" s="8">
        <f t="shared" si="0"/>
        <v>2016</v>
      </c>
      <c r="B34" s="8">
        <f t="shared" si="0"/>
        <v>30</v>
      </c>
      <c r="D34" s="2">
        <f t="shared" si="1"/>
        <v>1946</v>
      </c>
      <c r="E34" s="2">
        <f t="shared" si="2"/>
        <v>-77.84</v>
      </c>
      <c r="F34" s="2">
        <f t="shared" si="3"/>
        <v>-6.8632518858925682</v>
      </c>
      <c r="G34" s="2">
        <f>0</f>
        <v>0</v>
      </c>
      <c r="H34" s="2">
        <f t="shared" si="4"/>
        <v>9049.8667733979837</v>
      </c>
    </row>
    <row r="35" spans="1:8" x14ac:dyDescent="0.3">
      <c r="A35" s="8">
        <f t="shared" si="0"/>
        <v>2017</v>
      </c>
      <c r="B35" s="8">
        <f t="shared" si="0"/>
        <v>31</v>
      </c>
      <c r="D35" s="2">
        <f t="shared" si="1"/>
        <v>1946</v>
      </c>
      <c r="E35" s="2">
        <f t="shared" si="2"/>
        <v>-77.84</v>
      </c>
      <c r="F35" s="2">
        <f t="shared" si="3"/>
        <v>-9.0498667733979836</v>
      </c>
      <c r="G35" s="2">
        <f>0</f>
        <v>0</v>
      </c>
      <c r="H35" s="2">
        <f t="shared" si="4"/>
        <v>11337.940591683651</v>
      </c>
    </row>
    <row r="36" spans="1:8" x14ac:dyDescent="0.3">
      <c r="A36" s="8">
        <f t="shared" si="0"/>
        <v>2018</v>
      </c>
      <c r="B36" s="8">
        <f t="shared" si="0"/>
        <v>32</v>
      </c>
      <c r="D36" s="2">
        <f t="shared" si="1"/>
        <v>1946</v>
      </c>
      <c r="E36" s="2">
        <f t="shared" si="2"/>
        <v>-77.84</v>
      </c>
      <c r="F36" s="2">
        <f t="shared" si="3"/>
        <v>-11.337940591683651</v>
      </c>
      <c r="G36" s="2">
        <f>0</f>
        <v>0</v>
      </c>
      <c r="H36" s="2">
        <f t="shared" si="4"/>
        <v>13732.181035137774</v>
      </c>
    </row>
    <row r="37" spans="1:8" x14ac:dyDescent="0.3">
      <c r="A37" s="8">
        <f t="shared" si="0"/>
        <v>2019</v>
      </c>
      <c r="B37" s="8">
        <f t="shared" si="0"/>
        <v>33</v>
      </c>
      <c r="D37" s="2">
        <f t="shared" si="1"/>
        <v>1946</v>
      </c>
      <c r="E37" s="2">
        <f t="shared" si="2"/>
        <v>-77.84</v>
      </c>
      <c r="F37" s="2">
        <f t="shared" si="3"/>
        <v>-13.732181035137774</v>
      </c>
      <c r="G37" s="2">
        <f>0</f>
        <v>0</v>
      </c>
      <c r="H37" s="2">
        <f t="shared" si="4"/>
        <v>16237.514235168168</v>
      </c>
    </row>
    <row r="38" spans="1:8" x14ac:dyDescent="0.3">
      <c r="A38" s="8">
        <f t="shared" si="0"/>
        <v>2020</v>
      </c>
      <c r="B38" s="8">
        <f t="shared" si="0"/>
        <v>34</v>
      </c>
      <c r="D38" s="2">
        <f t="shared" si="1"/>
        <v>1946</v>
      </c>
      <c r="E38" s="2">
        <f t="shared" si="2"/>
        <v>-77.84</v>
      </c>
      <c r="F38" s="2">
        <f t="shared" si="3"/>
        <v>-16.237514235168167</v>
      </c>
      <c r="G38" s="2">
        <f>0</f>
        <v>0</v>
      </c>
      <c r="H38" s="2">
        <f t="shared" si="4"/>
        <v>18859.094895679973</v>
      </c>
    </row>
    <row r="39" spans="1:8" x14ac:dyDescent="0.3">
      <c r="A39" s="8">
        <f t="shared" si="0"/>
        <v>2021</v>
      </c>
      <c r="B39" s="8">
        <f t="shared" si="0"/>
        <v>35</v>
      </c>
      <c r="D39" s="2">
        <f t="shared" si="1"/>
        <v>1946</v>
      </c>
      <c r="E39" s="2">
        <f t="shared" si="2"/>
        <v>-77.84</v>
      </c>
      <c r="F39" s="2">
        <f t="shared" si="3"/>
        <v>-18.859094895679974</v>
      </c>
      <c r="G39" s="2">
        <f>0</f>
        <v>0</v>
      </c>
      <c r="H39" s="2">
        <f t="shared" si="4"/>
        <v>21602.316898839526</v>
      </c>
    </row>
    <row r="40" spans="1:8" x14ac:dyDescent="0.3">
      <c r="A40" s="8">
        <f t="shared" si="0"/>
        <v>2022</v>
      </c>
      <c r="B40" s="8">
        <f t="shared" si="0"/>
        <v>36</v>
      </c>
      <c r="D40" s="2">
        <f t="shared" si="1"/>
        <v>1946</v>
      </c>
      <c r="E40" s="2">
        <f t="shared" si="2"/>
        <v>-77.84</v>
      </c>
      <c r="F40" s="2">
        <f t="shared" si="3"/>
        <v>-21.602316898839526</v>
      </c>
      <c r="G40" s="2">
        <f>0</f>
        <v>0</v>
      </c>
      <c r="H40" s="2">
        <f t="shared" si="4"/>
        <v>24472.824402945684</v>
      </c>
    </row>
    <row r="41" spans="1:8" x14ac:dyDescent="0.3">
      <c r="A41" s="8">
        <f t="shared" si="0"/>
        <v>2023</v>
      </c>
      <c r="B41" s="8">
        <f t="shared" si="0"/>
        <v>37</v>
      </c>
      <c r="D41" s="2">
        <f t="shared" si="1"/>
        <v>1946</v>
      </c>
      <c r="E41" s="2">
        <f t="shared" si="2"/>
        <v>-77.84</v>
      </c>
      <c r="F41" s="2">
        <f t="shared" si="3"/>
        <v>-24.472824402945683</v>
      </c>
      <c r="G41" s="2">
        <f>0</f>
        <v>0</v>
      </c>
      <c r="H41" s="2">
        <f t="shared" si="4"/>
        <v>27476.523455242364</v>
      </c>
    </row>
    <row r="42" spans="1:8" x14ac:dyDescent="0.3">
      <c r="A42" s="8">
        <f t="shared" si="0"/>
        <v>2024</v>
      </c>
      <c r="B42" s="8">
        <f t="shared" si="0"/>
        <v>38</v>
      </c>
      <c r="D42" s="2">
        <f t="shared" si="1"/>
        <v>1946</v>
      </c>
      <c r="E42" s="2">
        <f t="shared" si="2"/>
        <v>-77.84</v>
      </c>
      <c r="F42" s="2">
        <f t="shared" si="3"/>
        <v>-27.476523455242365</v>
      </c>
      <c r="G42" s="2">
        <f>0</f>
        <v>0</v>
      </c>
      <c r="H42" s="2">
        <f t="shared" si="4"/>
        <v>30619.594143565613</v>
      </c>
    </row>
    <row r="43" spans="1:8" x14ac:dyDescent="0.3">
      <c r="A43" s="8">
        <f t="shared" si="0"/>
        <v>2025</v>
      </c>
      <c r="B43" s="8">
        <f t="shared" si="0"/>
        <v>39</v>
      </c>
      <c r="D43" s="2">
        <f t="shared" si="1"/>
        <v>1946</v>
      </c>
      <c r="E43" s="2">
        <f t="shared" si="2"/>
        <v>-77.84</v>
      </c>
      <c r="F43" s="2">
        <f t="shared" si="3"/>
        <v>-30.619594143565614</v>
      </c>
      <c r="G43" s="2">
        <f>0</f>
        <v>0</v>
      </c>
      <c r="H43" s="2">
        <f t="shared" si="4"/>
        <v>33908.503311827066</v>
      </c>
    </row>
    <row r="44" spans="1:8" x14ac:dyDescent="0.3">
      <c r="A44" s="8">
        <f t="shared" si="0"/>
        <v>2026</v>
      </c>
      <c r="B44" s="8">
        <f t="shared" si="0"/>
        <v>40</v>
      </c>
      <c r="D44" s="2">
        <f t="shared" si="1"/>
        <v>1946</v>
      </c>
      <c r="E44" s="2">
        <f t="shared" si="2"/>
        <v>-77.84</v>
      </c>
      <c r="F44" s="2">
        <f t="shared" si="3"/>
        <v>-33.908503311827069</v>
      </c>
      <c r="G44" s="2">
        <f>0</f>
        <v>0</v>
      </c>
      <c r="H44" s="2">
        <f t="shared" si="4"/>
        <v>37350.017865495844</v>
      </c>
    </row>
    <row r="45" spans="1:8" x14ac:dyDescent="0.3">
      <c r="A45" s="8">
        <f t="shared" si="0"/>
        <v>2027</v>
      </c>
      <c r="B45" s="8">
        <f t="shared" si="0"/>
        <v>41</v>
      </c>
      <c r="D45" s="2">
        <f t="shared" si="1"/>
        <v>1946</v>
      </c>
      <c r="E45" s="2">
        <f t="shared" si="2"/>
        <v>-77.84</v>
      </c>
      <c r="F45" s="2">
        <f t="shared" si="3"/>
        <v>-37.350017865495843</v>
      </c>
      <c r="G45" s="2">
        <f>0</f>
        <v>0</v>
      </c>
      <c r="H45" s="2">
        <f t="shared" si="4"/>
        <v>40951.218694454852</v>
      </c>
    </row>
    <row r="46" spans="1:8" x14ac:dyDescent="0.3">
      <c r="A46" s="8">
        <f t="shared" si="0"/>
        <v>2028</v>
      </c>
      <c r="B46" s="8">
        <f t="shared" si="0"/>
        <v>42</v>
      </c>
      <c r="D46" s="2">
        <f t="shared" si="1"/>
        <v>1946</v>
      </c>
      <c r="E46" s="2">
        <f t="shared" si="2"/>
        <v>-77.84</v>
      </c>
      <c r="F46" s="2">
        <f t="shared" si="3"/>
        <v>-40.951218694454852</v>
      </c>
      <c r="G46" s="2">
        <f>0</f>
        <v>0</v>
      </c>
      <c r="H46" s="2">
        <f t="shared" si="4"/>
        <v>44719.515241877561</v>
      </c>
    </row>
    <row r="47" spans="1:8" x14ac:dyDescent="0.3">
      <c r="A47" s="8">
        <f t="shared" ref="A47:B62" si="5">A46+1</f>
        <v>2029</v>
      </c>
      <c r="B47" s="8">
        <f t="shared" si="5"/>
        <v>43</v>
      </c>
      <c r="D47" s="2">
        <f t="shared" si="1"/>
        <v>1946</v>
      </c>
      <c r="E47" s="2">
        <f t="shared" si="2"/>
        <v>-77.84</v>
      </c>
      <c r="F47" s="2">
        <f t="shared" si="3"/>
        <v>-44.719515241877559</v>
      </c>
      <c r="G47" s="2">
        <f>0</f>
        <v>0</v>
      </c>
      <c r="H47" s="2">
        <f t="shared" si="4"/>
        <v>48662.660749100687</v>
      </c>
    </row>
    <row r="48" spans="1:8" x14ac:dyDescent="0.3">
      <c r="A48" s="8">
        <f t="shared" si="5"/>
        <v>2030</v>
      </c>
      <c r="B48" s="8">
        <f t="shared" si="5"/>
        <v>44</v>
      </c>
      <c r="D48" s="2">
        <f t="shared" si="1"/>
        <v>1946</v>
      </c>
      <c r="E48" s="2">
        <f t="shared" si="2"/>
        <v>-77.84</v>
      </c>
      <c r="F48" s="2">
        <f t="shared" si="3"/>
        <v>-48.662660749100688</v>
      </c>
      <c r="G48" s="2">
        <f>0</f>
        <v>0</v>
      </c>
      <c r="H48" s="2">
        <f t="shared" si="4"/>
        <v>52788.768207858964</v>
      </c>
    </row>
    <row r="49" spans="1:8" x14ac:dyDescent="0.3">
      <c r="A49" s="8">
        <f t="shared" si="5"/>
        <v>2031</v>
      </c>
      <c r="B49" s="8">
        <f t="shared" si="5"/>
        <v>45</v>
      </c>
      <c r="D49" s="2">
        <f t="shared" si="1"/>
        <v>1946</v>
      </c>
      <c r="E49" s="2">
        <f t="shared" si="2"/>
        <v>-77.84</v>
      </c>
      <c r="F49" s="2">
        <f t="shared" si="3"/>
        <v>-52.788768207858965</v>
      </c>
      <c r="G49" s="2">
        <f>0</f>
        <v>0</v>
      </c>
      <c r="H49" s="2">
        <f t="shared" si="4"/>
        <v>57106.327052703622</v>
      </c>
    </row>
    <row r="50" spans="1:8" x14ac:dyDescent="0.3">
      <c r="A50" s="8">
        <f t="shared" si="5"/>
        <v>2032</v>
      </c>
      <c r="B50" s="8">
        <f t="shared" si="5"/>
        <v>46</v>
      </c>
      <c r="D50" s="2">
        <f t="shared" si="1"/>
        <v>1946</v>
      </c>
      <c r="E50" s="2">
        <f t="shared" si="2"/>
        <v>-77.84</v>
      </c>
      <c r="F50" s="2">
        <f t="shared" si="3"/>
        <v>-57.106327052703627</v>
      </c>
      <c r="G50" s="2">
        <f>0</f>
        <v>0</v>
      </c>
      <c r="H50" s="2">
        <f t="shared" si="4"/>
        <v>61624.220627949078</v>
      </c>
    </row>
    <row r="51" spans="1:8" x14ac:dyDescent="0.3">
      <c r="A51" s="8">
        <f t="shared" si="5"/>
        <v>2033</v>
      </c>
      <c r="B51" s="8">
        <f t="shared" si="5"/>
        <v>47</v>
      </c>
      <c r="D51" s="2">
        <f t="shared" si="1"/>
        <v>1946</v>
      </c>
      <c r="E51" s="2">
        <f t="shared" si="2"/>
        <v>-77.84</v>
      </c>
      <c r="F51" s="2">
        <f t="shared" si="3"/>
        <v>-61.624220627949079</v>
      </c>
      <c r="G51" s="2">
        <f>0</f>
        <v>0</v>
      </c>
      <c r="H51" s="2">
        <f t="shared" si="4"/>
        <v>66351.744465085925</v>
      </c>
    </row>
    <row r="52" spans="1:8" x14ac:dyDescent="0.3">
      <c r="A52" s="8">
        <f t="shared" si="5"/>
        <v>2034</v>
      </c>
      <c r="B52" s="8">
        <f t="shared" si="5"/>
        <v>48</v>
      </c>
      <c r="D52" s="2">
        <f t="shared" si="1"/>
        <v>1946</v>
      </c>
      <c r="E52" s="2">
        <f t="shared" si="2"/>
        <v>-77.84</v>
      </c>
      <c r="F52" s="2">
        <f t="shared" si="3"/>
        <v>-66.351744465085929</v>
      </c>
      <c r="G52" s="2">
        <f>0</f>
        <v>0</v>
      </c>
      <c r="H52" s="2">
        <f t="shared" si="4"/>
        <v>71298.625408265914</v>
      </c>
    </row>
    <row r="53" spans="1:8" x14ac:dyDescent="0.3">
      <c r="A53" s="8">
        <f t="shared" si="5"/>
        <v>2035</v>
      </c>
      <c r="B53" s="8">
        <f t="shared" si="5"/>
        <v>49</v>
      </c>
      <c r="D53" s="2">
        <f t="shared" si="1"/>
        <v>1946</v>
      </c>
      <c r="E53" s="2">
        <f t="shared" si="2"/>
        <v>-77.84</v>
      </c>
      <c r="F53" s="2">
        <f t="shared" si="3"/>
        <v>-71.29862540826592</v>
      </c>
      <c r="G53" s="2">
        <f>0</f>
        <v>0</v>
      </c>
      <c r="H53" s="2">
        <f t="shared" si="4"/>
        <v>76475.041627209459</v>
      </c>
    </row>
    <row r="54" spans="1:8" x14ac:dyDescent="0.3">
      <c r="A54" s="8">
        <f t="shared" si="5"/>
        <v>2036</v>
      </c>
      <c r="B54" s="8">
        <f t="shared" si="5"/>
        <v>50</v>
      </c>
      <c r="D54" s="2">
        <f t="shared" si="1"/>
        <v>1946</v>
      </c>
      <c r="E54" s="2">
        <f t="shared" si="2"/>
        <v>-77.84</v>
      </c>
      <c r="F54" s="2">
        <f t="shared" si="3"/>
        <v>-76.475041627209464</v>
      </c>
      <c r="G54" s="2">
        <f>0</f>
        <v>0</v>
      </c>
      <c r="H54" s="2">
        <f t="shared" si="4"/>
        <v>81891.643558711978</v>
      </c>
    </row>
    <row r="55" spans="1:8" x14ac:dyDescent="0.3">
      <c r="A55" s="8">
        <f t="shared" si="5"/>
        <v>2037</v>
      </c>
      <c r="B55" s="8">
        <f t="shared" si="5"/>
        <v>51</v>
      </c>
      <c r="D55" s="2">
        <f t="shared" si="1"/>
        <v>1946</v>
      </c>
      <c r="E55" s="2">
        <f t="shared" si="2"/>
        <v>-77.84</v>
      </c>
      <c r="F55" s="2">
        <f t="shared" si="3"/>
        <v>-81.891643558711976</v>
      </c>
      <c r="G55" s="2">
        <f>0</f>
        <v>0</v>
      </c>
      <c r="H55" s="2">
        <f t="shared" si="4"/>
        <v>87559.575819836216</v>
      </c>
    </row>
    <row r="56" spans="1:8" x14ac:dyDescent="0.3">
      <c r="A56" s="8">
        <f t="shared" si="5"/>
        <v>2038</v>
      </c>
      <c r="B56" s="8">
        <f t="shared" si="5"/>
        <v>52</v>
      </c>
      <c r="D56" s="2">
        <f t="shared" si="1"/>
        <v>1946</v>
      </c>
      <c r="E56" s="2">
        <f t="shared" si="2"/>
        <v>-77.84</v>
      </c>
      <c r="F56" s="2">
        <f t="shared" si="3"/>
        <v>-87.559575819836212</v>
      </c>
      <c r="G56" s="2">
        <f>0</f>
        <v>0</v>
      </c>
      <c r="H56" s="2">
        <f t="shared" si="4"/>
        <v>93490.500137876632</v>
      </c>
    </row>
    <row r="57" spans="1:8" x14ac:dyDescent="0.3">
      <c r="A57" s="8">
        <f t="shared" si="5"/>
        <v>2039</v>
      </c>
      <c r="B57" s="8">
        <f t="shared" si="5"/>
        <v>53</v>
      </c>
      <c r="D57" s="2">
        <f t="shared" si="1"/>
        <v>1946</v>
      </c>
      <c r="E57" s="2">
        <f t="shared" si="2"/>
        <v>-77.84</v>
      </c>
      <c r="F57" s="2">
        <f t="shared" si="3"/>
        <v>-93.490500137876637</v>
      </c>
      <c r="G57" s="2">
        <f>0</f>
        <v>0</v>
      </c>
      <c r="H57" s="2">
        <f t="shared" si="4"/>
        <v>99696.619344274121</v>
      </c>
    </row>
    <row r="58" spans="1:8" x14ac:dyDescent="0.3">
      <c r="A58" s="8">
        <f t="shared" si="5"/>
        <v>2040</v>
      </c>
      <c r="B58" s="8">
        <f t="shared" si="5"/>
        <v>54</v>
      </c>
      <c r="D58" s="2">
        <f t="shared" si="1"/>
        <v>1946</v>
      </c>
      <c r="E58" s="2">
        <f t="shared" si="2"/>
        <v>-77.84</v>
      </c>
      <c r="F58" s="2">
        <f t="shared" si="3"/>
        <v>-99.696619344274126</v>
      </c>
      <c r="G58" s="2">
        <f>0</f>
        <v>0</v>
      </c>
      <c r="H58" s="2">
        <f t="shared" si="4"/>
        <v>106190.70248184845</v>
      </c>
    </row>
    <row r="59" spans="1:8" x14ac:dyDescent="0.3">
      <c r="A59" s="8">
        <f t="shared" si="5"/>
        <v>2041</v>
      </c>
      <c r="B59" s="8">
        <f t="shared" si="5"/>
        <v>55</v>
      </c>
      <c r="D59" s="2">
        <f t="shared" si="1"/>
        <v>1946</v>
      </c>
      <c r="E59" s="2">
        <f t="shared" si="2"/>
        <v>-77.84</v>
      </c>
      <c r="F59" s="2">
        <f t="shared" si="3"/>
        <v>-106.19070248184845</v>
      </c>
      <c r="G59" s="2">
        <f>0</f>
        <v>0</v>
      </c>
      <c r="H59" s="2">
        <f t="shared" si="4"/>
        <v>112986.11107700624</v>
      </c>
    </row>
    <row r="60" spans="1:8" x14ac:dyDescent="0.3">
      <c r="A60" s="8">
        <f t="shared" si="5"/>
        <v>2042</v>
      </c>
      <c r="B60" s="8">
        <f t="shared" si="5"/>
        <v>56</v>
      </c>
      <c r="D60" s="2">
        <f t="shared" si="1"/>
        <v>1946</v>
      </c>
      <c r="E60" s="2">
        <f t="shared" si="2"/>
        <v>-77.84</v>
      </c>
      <c r="F60" s="2">
        <f t="shared" si="3"/>
        <v>-112.98611107700624</v>
      </c>
      <c r="G60" s="2">
        <f>0</f>
        <v>0</v>
      </c>
      <c r="H60" s="2">
        <f t="shared" si="4"/>
        <v>120096.82663097934</v>
      </c>
    </row>
    <row r="61" spans="1:8" x14ac:dyDescent="0.3">
      <c r="A61" s="8">
        <f t="shared" si="5"/>
        <v>2043</v>
      </c>
      <c r="B61" s="8">
        <f t="shared" si="5"/>
        <v>57</v>
      </c>
      <c r="D61" s="2">
        <f t="shared" si="1"/>
        <v>1946</v>
      </c>
      <c r="E61" s="2">
        <f t="shared" si="2"/>
        <v>-77.84</v>
      </c>
      <c r="F61" s="2">
        <f t="shared" si="3"/>
        <v>-120.09682663097934</v>
      </c>
      <c r="G61" s="2">
        <f>0</f>
        <v>0</v>
      </c>
      <c r="H61" s="2">
        <f t="shared" si="4"/>
        <v>127537.47938665679</v>
      </c>
    </row>
    <row r="62" spans="1:8" x14ac:dyDescent="0.3">
      <c r="A62" s="8">
        <f t="shared" si="5"/>
        <v>2044</v>
      </c>
      <c r="B62" s="8">
        <f t="shared" si="5"/>
        <v>58</v>
      </c>
      <c r="D62" s="2">
        <f t="shared" si="1"/>
        <v>1946</v>
      </c>
      <c r="E62" s="2">
        <f t="shared" si="2"/>
        <v>-77.84</v>
      </c>
      <c r="F62" s="2">
        <f t="shared" si="3"/>
        <v>-127.5374793866568</v>
      </c>
      <c r="G62" s="2">
        <f>0</f>
        <v>0</v>
      </c>
      <c r="H62" s="2">
        <f t="shared" si="4"/>
        <v>135323.37843019768</v>
      </c>
    </row>
    <row r="63" spans="1:8" x14ac:dyDescent="0.3">
      <c r="A63" s="8">
        <f t="shared" ref="A63:B78" si="6">A62+1</f>
        <v>2045</v>
      </c>
      <c r="B63" s="8">
        <f t="shared" si="6"/>
        <v>59</v>
      </c>
      <c r="D63" s="2">
        <f t="shared" si="1"/>
        <v>1946</v>
      </c>
      <c r="E63" s="2">
        <f t="shared" si="2"/>
        <v>-77.84</v>
      </c>
      <c r="F63" s="2">
        <f t="shared" si="3"/>
        <v>-135.32337843019769</v>
      </c>
      <c r="G63" s="2">
        <f>0</f>
        <v>0</v>
      </c>
      <c r="H63" s="2">
        <f t="shared" si="4"/>
        <v>143470.54318935887</v>
      </c>
    </row>
    <row r="64" spans="1:8" x14ac:dyDescent="0.3">
      <c r="A64" s="8">
        <f t="shared" si="6"/>
        <v>2046</v>
      </c>
      <c r="B64" s="8">
        <f t="shared" si="6"/>
        <v>60</v>
      </c>
      <c r="D64" s="2">
        <f t="shared" si="1"/>
        <v>1946</v>
      </c>
      <c r="E64" s="2">
        <f t="shared" si="2"/>
        <v>-77.84</v>
      </c>
      <c r="F64" s="2">
        <f t="shared" si="3"/>
        <v>-143.47054318935886</v>
      </c>
      <c r="G64" s="2">
        <f>0</f>
        <v>0</v>
      </c>
      <c r="H64" s="2">
        <f t="shared" si="4"/>
        <v>151995.73639334514</v>
      </c>
    </row>
    <row r="65" spans="1:8" x14ac:dyDescent="0.3">
      <c r="A65" s="8">
        <f t="shared" si="6"/>
        <v>2047</v>
      </c>
      <c r="B65" s="8">
        <f t="shared" si="6"/>
        <v>61</v>
      </c>
      <c r="D65" s="2">
        <f t="shared" si="1"/>
        <v>1946</v>
      </c>
      <c r="E65" s="2">
        <f t="shared" si="2"/>
        <v>-77.84</v>
      </c>
      <c r="F65" s="2">
        <f t="shared" si="3"/>
        <v>-151.99573639334514</v>
      </c>
      <c r="G65" s="2">
        <f>0</f>
        <v>0</v>
      </c>
      <c r="H65" s="2">
        <f t="shared" si="4"/>
        <v>160916.49856199638</v>
      </c>
    </row>
    <row r="66" spans="1:8" x14ac:dyDescent="0.3">
      <c r="A66" s="8">
        <f t="shared" si="6"/>
        <v>2048</v>
      </c>
      <c r="B66" s="8">
        <f t="shared" si="6"/>
        <v>62</v>
      </c>
      <c r="D66" s="2">
        <f t="shared" si="1"/>
        <v>1946</v>
      </c>
      <c r="E66" s="2">
        <f t="shared" si="2"/>
        <v>-77.84</v>
      </c>
      <c r="F66" s="2">
        <f t="shared" si="3"/>
        <v>-160.91649856199638</v>
      </c>
      <c r="G66" s="2">
        <f>0</f>
        <v>0</v>
      </c>
      <c r="H66" s="2">
        <f t="shared" si="4"/>
        <v>170251.18409527303</v>
      </c>
    </row>
    <row r="67" spans="1:8" x14ac:dyDescent="0.3">
      <c r="A67" s="8">
        <f t="shared" si="6"/>
        <v>2049</v>
      </c>
      <c r="B67" s="8">
        <f t="shared" si="6"/>
        <v>63</v>
      </c>
      <c r="D67" s="2">
        <f t="shared" si="1"/>
        <v>1946</v>
      </c>
      <c r="E67" s="2">
        <f t="shared" si="2"/>
        <v>-77.84</v>
      </c>
      <c r="F67" s="2">
        <f t="shared" si="3"/>
        <v>-170.25118409527303</v>
      </c>
      <c r="G67" s="2">
        <f>0</f>
        <v>0</v>
      </c>
      <c r="H67" s="2">
        <f t="shared" si="4"/>
        <v>180018.99903729372</v>
      </c>
    </row>
    <row r="68" spans="1:8" x14ac:dyDescent="0.3">
      <c r="A68" s="8">
        <f t="shared" si="6"/>
        <v>2050</v>
      </c>
      <c r="B68" s="8">
        <f t="shared" si="6"/>
        <v>64</v>
      </c>
      <c r="D68" s="2">
        <f t="shared" si="1"/>
        <v>1946</v>
      </c>
      <c r="E68" s="2">
        <f t="shared" si="2"/>
        <v>-77.84</v>
      </c>
      <c r="F68" s="2">
        <f t="shared" si="3"/>
        <v>-180.01899903729372</v>
      </c>
      <c r="G68" s="2">
        <f>0</f>
        <v>0</v>
      </c>
      <c r="H68" s="2">
        <f t="shared" si="4"/>
        <v>190240.04059262417</v>
      </c>
    </row>
    <row r="69" spans="1:8" x14ac:dyDescent="0.3">
      <c r="A69" s="8">
        <f t="shared" si="6"/>
        <v>2051</v>
      </c>
      <c r="B69" s="8">
        <f t="shared" si="6"/>
        <v>65</v>
      </c>
      <c r="D69" s="2">
        <f t="shared" si="1"/>
        <v>1946</v>
      </c>
      <c r="E69" s="2">
        <f t="shared" si="2"/>
        <v>-77.84</v>
      </c>
      <c r="F69" s="2">
        <f t="shared" si="3"/>
        <v>-190.24004059262418</v>
      </c>
      <c r="G69" s="2">
        <f>0</f>
        <v>0</v>
      </c>
      <c r="H69" s="2">
        <f t="shared" si="4"/>
        <v>200935.33847612195</v>
      </c>
    </row>
    <row r="70" spans="1:8" x14ac:dyDescent="0.3">
      <c r="A70" s="8">
        <f t="shared" si="6"/>
        <v>2052</v>
      </c>
      <c r="B70" s="8">
        <f t="shared" si="6"/>
        <v>66</v>
      </c>
      <c r="D70" s="2">
        <f t="shared" si="1"/>
        <v>1946</v>
      </c>
      <c r="E70" s="2">
        <f t="shared" si="2"/>
        <v>-77.84</v>
      </c>
      <c r="F70" s="2">
        <f t="shared" si="3"/>
        <v>-200.93533847612196</v>
      </c>
      <c r="G70" s="2">
        <f>0</f>
        <v>0</v>
      </c>
      <c r="H70" s="2">
        <f t="shared" si="4"/>
        <v>212126.89818141403</v>
      </c>
    </row>
    <row r="71" spans="1:8" x14ac:dyDescent="0.3">
      <c r="A71" s="8">
        <f t="shared" si="6"/>
        <v>2053</v>
      </c>
      <c r="B71" s="8">
        <f t="shared" si="6"/>
        <v>67</v>
      </c>
      <c r="D71" s="2">
        <f t="shared" si="1"/>
        <v>1946</v>
      </c>
      <c r="E71" s="2">
        <f t="shared" si="2"/>
        <v>-77.84</v>
      </c>
      <c r="F71" s="2">
        <f t="shared" si="3"/>
        <v>-212.12689818141402</v>
      </c>
      <c r="G71" s="2">
        <f>0</f>
        <v>0</v>
      </c>
      <c r="H71" s="2">
        <f t="shared" si="4"/>
        <v>223837.74625703166</v>
      </c>
    </row>
    <row r="72" spans="1:8" x14ac:dyDescent="0.3">
      <c r="A72" s="8">
        <f t="shared" si="6"/>
        <v>2054</v>
      </c>
      <c r="B72" s="8">
        <f t="shared" si="6"/>
        <v>68</v>
      </c>
      <c r="D72" s="2">
        <f>-MIN($H$25*12,H71)</f>
        <v>-7638.9408578228376</v>
      </c>
      <c r="E72" s="27">
        <f>-H32</f>
        <v>-4773.5969857536002</v>
      </c>
      <c r="F72" s="27"/>
      <c r="G72" s="2">
        <f>0</f>
        <v>0</v>
      </c>
      <c r="H72" s="2">
        <f>MAX(SUM(D72:G72)+H71,0)</f>
        <v>211425.20841345523</v>
      </c>
    </row>
    <row r="73" spans="1:8" x14ac:dyDescent="0.3">
      <c r="A73" s="8">
        <f t="shared" si="6"/>
        <v>2055</v>
      </c>
      <c r="B73" s="8">
        <f t="shared" si="6"/>
        <v>69</v>
      </c>
      <c r="D73" s="2">
        <f t="shared" ref="D73:D96" si="7">-MIN($H$25*12,H72)</f>
        <v>-7638.9408578228376</v>
      </c>
      <c r="E73" s="2">
        <v>0</v>
      </c>
      <c r="F73" s="2"/>
      <c r="G73" s="2">
        <f>0</f>
        <v>0</v>
      </c>
      <c r="H73" s="2">
        <f t="shared" ref="H73:H96" si="8">MAX(SUM(D73:G73)+H72,0)</f>
        <v>203786.2675556324</v>
      </c>
    </row>
    <row r="74" spans="1:8" x14ac:dyDescent="0.3">
      <c r="A74" s="8">
        <f t="shared" si="6"/>
        <v>2056</v>
      </c>
      <c r="B74" s="8">
        <f t="shared" si="6"/>
        <v>70</v>
      </c>
      <c r="D74" s="2">
        <f t="shared" si="7"/>
        <v>-7638.9408578228376</v>
      </c>
      <c r="E74" s="2">
        <v>0</v>
      </c>
      <c r="F74" s="2"/>
      <c r="G74" s="2">
        <f>0</f>
        <v>0</v>
      </c>
      <c r="H74" s="2">
        <f t="shared" si="8"/>
        <v>196147.32669780956</v>
      </c>
    </row>
    <row r="75" spans="1:8" x14ac:dyDescent="0.3">
      <c r="A75" s="8">
        <f t="shared" si="6"/>
        <v>2057</v>
      </c>
      <c r="B75" s="8">
        <f t="shared" si="6"/>
        <v>71</v>
      </c>
      <c r="D75" s="2">
        <f t="shared" si="7"/>
        <v>-7638.9408578228376</v>
      </c>
      <c r="E75" s="2">
        <v>0</v>
      </c>
      <c r="F75" s="2"/>
      <c r="G75" s="2">
        <f>0</f>
        <v>0</v>
      </c>
      <c r="H75" s="2">
        <f t="shared" si="8"/>
        <v>188508.38583998673</v>
      </c>
    </row>
    <row r="76" spans="1:8" x14ac:dyDescent="0.3">
      <c r="A76" s="8">
        <f t="shared" si="6"/>
        <v>2058</v>
      </c>
      <c r="B76" s="8">
        <f t="shared" si="6"/>
        <v>72</v>
      </c>
      <c r="D76" s="2">
        <f t="shared" si="7"/>
        <v>-7638.9408578228376</v>
      </c>
      <c r="E76" s="2">
        <v>0</v>
      </c>
      <c r="F76" s="2"/>
      <c r="G76" s="2">
        <f>0</f>
        <v>0</v>
      </c>
      <c r="H76" s="2">
        <f t="shared" si="8"/>
        <v>180869.4449821639</v>
      </c>
    </row>
    <row r="77" spans="1:8" x14ac:dyDescent="0.3">
      <c r="A77" s="8">
        <f t="shared" si="6"/>
        <v>2059</v>
      </c>
      <c r="B77" s="8">
        <f t="shared" si="6"/>
        <v>73</v>
      </c>
      <c r="D77" s="2">
        <f t="shared" si="7"/>
        <v>-7638.9408578228376</v>
      </c>
      <c r="E77" s="2">
        <v>0</v>
      </c>
      <c r="F77" s="2"/>
      <c r="G77" s="2">
        <f>0</f>
        <v>0</v>
      </c>
      <c r="H77" s="2">
        <f t="shared" si="8"/>
        <v>173230.50412434107</v>
      </c>
    </row>
    <row r="78" spans="1:8" x14ac:dyDescent="0.3">
      <c r="A78" s="8">
        <f t="shared" si="6"/>
        <v>2060</v>
      </c>
      <c r="B78" s="8">
        <f t="shared" si="6"/>
        <v>74</v>
      </c>
      <c r="D78" s="2">
        <f t="shared" si="7"/>
        <v>-7638.9408578228376</v>
      </c>
      <c r="E78" s="2">
        <v>0</v>
      </c>
      <c r="F78" s="2"/>
      <c r="G78" s="2">
        <f>0</f>
        <v>0</v>
      </c>
      <c r="H78" s="2">
        <f t="shared" si="8"/>
        <v>165591.56326651823</v>
      </c>
    </row>
    <row r="79" spans="1:8" x14ac:dyDescent="0.3">
      <c r="A79" s="8">
        <f t="shared" ref="A79:B94" si="9">A78+1</f>
        <v>2061</v>
      </c>
      <c r="B79" s="8">
        <f t="shared" si="9"/>
        <v>75</v>
      </c>
      <c r="D79" s="2">
        <f t="shared" si="7"/>
        <v>-7638.9408578228376</v>
      </c>
      <c r="E79" s="2">
        <v>0</v>
      </c>
      <c r="F79" s="2"/>
      <c r="G79" s="2">
        <f>0</f>
        <v>0</v>
      </c>
      <c r="H79" s="2">
        <f t="shared" si="8"/>
        <v>157952.6224086954</v>
      </c>
    </row>
    <row r="80" spans="1:8" x14ac:dyDescent="0.3">
      <c r="A80" s="8">
        <f t="shared" si="9"/>
        <v>2062</v>
      </c>
      <c r="B80" s="8">
        <f t="shared" si="9"/>
        <v>76</v>
      </c>
      <c r="D80" s="2">
        <f t="shared" si="7"/>
        <v>-7638.9408578228376</v>
      </c>
      <c r="E80" s="2">
        <v>0</v>
      </c>
      <c r="F80" s="2"/>
      <c r="G80" s="2">
        <f>0</f>
        <v>0</v>
      </c>
      <c r="H80" s="2">
        <f t="shared" si="8"/>
        <v>150313.68155087257</v>
      </c>
    </row>
    <row r="81" spans="1:8" x14ac:dyDescent="0.3">
      <c r="A81" s="8">
        <f t="shared" si="9"/>
        <v>2063</v>
      </c>
      <c r="B81" s="8">
        <f t="shared" si="9"/>
        <v>77</v>
      </c>
      <c r="D81" s="2">
        <f t="shared" si="7"/>
        <v>-7638.9408578228376</v>
      </c>
      <c r="E81" s="2">
        <v>0</v>
      </c>
      <c r="F81" s="2"/>
      <c r="G81" s="2">
        <f>0</f>
        <v>0</v>
      </c>
      <c r="H81" s="2">
        <f t="shared" si="8"/>
        <v>142674.74069304974</v>
      </c>
    </row>
    <row r="82" spans="1:8" x14ac:dyDescent="0.3">
      <c r="A82" s="8">
        <f t="shared" si="9"/>
        <v>2064</v>
      </c>
      <c r="B82" s="8">
        <f t="shared" si="9"/>
        <v>78</v>
      </c>
      <c r="D82" s="2">
        <f t="shared" si="7"/>
        <v>-7638.9408578228376</v>
      </c>
      <c r="E82" s="2">
        <v>0</v>
      </c>
      <c r="F82" s="2"/>
      <c r="G82" s="2">
        <f>0</f>
        <v>0</v>
      </c>
      <c r="H82" s="2">
        <f t="shared" si="8"/>
        <v>135035.79983522691</v>
      </c>
    </row>
    <row r="83" spans="1:8" x14ac:dyDescent="0.3">
      <c r="A83" s="8">
        <f t="shared" si="9"/>
        <v>2065</v>
      </c>
      <c r="B83" s="8">
        <f t="shared" si="9"/>
        <v>79</v>
      </c>
      <c r="D83" s="2">
        <f t="shared" si="7"/>
        <v>-7638.9408578228376</v>
      </c>
      <c r="E83" s="2">
        <v>0</v>
      </c>
      <c r="F83" s="2"/>
      <c r="G83" s="2">
        <f>0</f>
        <v>0</v>
      </c>
      <c r="H83" s="2">
        <f t="shared" si="8"/>
        <v>127396.85897740407</v>
      </c>
    </row>
    <row r="84" spans="1:8" x14ac:dyDescent="0.3">
      <c r="A84" s="8">
        <f t="shared" si="9"/>
        <v>2066</v>
      </c>
      <c r="B84" s="8">
        <f t="shared" si="9"/>
        <v>80</v>
      </c>
      <c r="D84" s="2">
        <f t="shared" si="7"/>
        <v>-7638.9408578228376</v>
      </c>
      <c r="E84" s="2">
        <v>0</v>
      </c>
      <c r="F84" s="2"/>
      <c r="G84" s="2">
        <f>0</f>
        <v>0</v>
      </c>
      <c r="H84" s="2">
        <f t="shared" si="8"/>
        <v>119757.91811958124</v>
      </c>
    </row>
    <row r="85" spans="1:8" x14ac:dyDescent="0.3">
      <c r="A85" s="8">
        <f t="shared" si="9"/>
        <v>2067</v>
      </c>
      <c r="B85" s="8">
        <f t="shared" si="9"/>
        <v>81</v>
      </c>
      <c r="D85" s="2">
        <f t="shared" si="7"/>
        <v>-7638.9408578228376</v>
      </c>
      <c r="E85" s="2">
        <v>0</v>
      </c>
      <c r="F85" s="2"/>
      <c r="G85" s="2">
        <f>0</f>
        <v>0</v>
      </c>
      <c r="H85" s="2">
        <f t="shared" si="8"/>
        <v>112118.97726175841</v>
      </c>
    </row>
    <row r="86" spans="1:8" x14ac:dyDescent="0.3">
      <c r="A86" s="8">
        <f t="shared" si="9"/>
        <v>2068</v>
      </c>
      <c r="B86" s="8">
        <f t="shared" si="9"/>
        <v>82</v>
      </c>
      <c r="D86" s="2">
        <f t="shared" si="7"/>
        <v>-7638.9408578228376</v>
      </c>
      <c r="E86" s="2">
        <v>0</v>
      </c>
      <c r="F86" s="2"/>
      <c r="G86" s="2">
        <f>0</f>
        <v>0</v>
      </c>
      <c r="H86" s="2">
        <f t="shared" si="8"/>
        <v>104480.03640393558</v>
      </c>
    </row>
    <row r="87" spans="1:8" x14ac:dyDescent="0.3">
      <c r="A87" s="8">
        <f t="shared" si="9"/>
        <v>2069</v>
      </c>
      <c r="B87" s="8">
        <f t="shared" si="9"/>
        <v>83</v>
      </c>
      <c r="D87" s="2">
        <f t="shared" si="7"/>
        <v>-7638.9408578228376</v>
      </c>
      <c r="E87" s="2">
        <v>0</v>
      </c>
      <c r="F87" s="2"/>
      <c r="G87" s="2">
        <f>0</f>
        <v>0</v>
      </c>
      <c r="H87" s="2">
        <f t="shared" si="8"/>
        <v>96841.095546112745</v>
      </c>
    </row>
    <row r="88" spans="1:8" x14ac:dyDescent="0.3">
      <c r="A88" s="8">
        <f t="shared" si="9"/>
        <v>2070</v>
      </c>
      <c r="B88" s="8">
        <f t="shared" si="9"/>
        <v>84</v>
      </c>
      <c r="D88" s="2">
        <f t="shared" si="7"/>
        <v>-7638.9408578228376</v>
      </c>
      <c r="E88" s="2">
        <v>0</v>
      </c>
      <c r="F88" s="2"/>
      <c r="G88" s="2">
        <f>0</f>
        <v>0</v>
      </c>
      <c r="H88" s="2">
        <f t="shared" si="8"/>
        <v>89202.154688289913</v>
      </c>
    </row>
    <row r="89" spans="1:8" x14ac:dyDescent="0.3">
      <c r="A89" s="8">
        <f t="shared" si="9"/>
        <v>2071</v>
      </c>
      <c r="B89" s="8">
        <f t="shared" si="9"/>
        <v>85</v>
      </c>
      <c r="D89" s="2">
        <f t="shared" si="7"/>
        <v>-7638.9408578228376</v>
      </c>
      <c r="E89" s="2">
        <v>0</v>
      </c>
      <c r="F89" s="2"/>
      <c r="G89" s="2">
        <f>0</f>
        <v>0</v>
      </c>
      <c r="H89" s="2">
        <f t="shared" si="8"/>
        <v>81563.213830467081</v>
      </c>
    </row>
    <row r="90" spans="1:8" x14ac:dyDescent="0.3">
      <c r="A90" s="8">
        <f t="shared" si="9"/>
        <v>2072</v>
      </c>
      <c r="B90" s="8">
        <f t="shared" si="9"/>
        <v>86</v>
      </c>
      <c r="D90" s="2">
        <f t="shared" si="7"/>
        <v>-7638.9408578228376</v>
      </c>
      <c r="E90" s="2">
        <v>0</v>
      </c>
      <c r="F90" s="2"/>
      <c r="G90" s="2">
        <f>0</f>
        <v>0</v>
      </c>
      <c r="H90" s="2">
        <f t="shared" si="8"/>
        <v>73924.272972644249</v>
      </c>
    </row>
    <row r="91" spans="1:8" x14ac:dyDescent="0.3">
      <c r="A91" s="8">
        <f t="shared" si="9"/>
        <v>2073</v>
      </c>
      <c r="B91" s="8">
        <f t="shared" si="9"/>
        <v>87</v>
      </c>
      <c r="D91" s="2">
        <f t="shared" si="7"/>
        <v>-7638.9408578228376</v>
      </c>
      <c r="E91" s="2">
        <v>0</v>
      </c>
      <c r="F91" s="2"/>
      <c r="G91" s="2">
        <f>0</f>
        <v>0</v>
      </c>
      <c r="H91" s="2">
        <f t="shared" si="8"/>
        <v>66285.332114821416</v>
      </c>
    </row>
    <row r="92" spans="1:8" x14ac:dyDescent="0.3">
      <c r="A92" s="8">
        <f t="shared" si="9"/>
        <v>2074</v>
      </c>
      <c r="B92" s="8">
        <f t="shared" si="9"/>
        <v>88</v>
      </c>
      <c r="D92" s="2">
        <f t="shared" si="7"/>
        <v>-7638.9408578228376</v>
      </c>
      <c r="E92" s="2">
        <v>0</v>
      </c>
      <c r="F92" s="2"/>
      <c r="G92" s="2">
        <f>0</f>
        <v>0</v>
      </c>
      <c r="H92" s="2">
        <f t="shared" si="8"/>
        <v>58646.391256998577</v>
      </c>
    </row>
    <row r="93" spans="1:8" x14ac:dyDescent="0.3">
      <c r="A93" s="8">
        <f t="shared" si="9"/>
        <v>2075</v>
      </c>
      <c r="B93" s="8">
        <f t="shared" si="9"/>
        <v>89</v>
      </c>
      <c r="D93" s="2">
        <f t="shared" si="7"/>
        <v>-7638.9408578228376</v>
      </c>
      <c r="E93" s="2">
        <v>0</v>
      </c>
      <c r="F93" s="2"/>
      <c r="G93" s="2">
        <f>0</f>
        <v>0</v>
      </c>
      <c r="H93" s="2">
        <f t="shared" si="8"/>
        <v>51007.450399175737</v>
      </c>
    </row>
    <row r="94" spans="1:8" x14ac:dyDescent="0.3">
      <c r="A94" s="8">
        <f t="shared" si="9"/>
        <v>2076</v>
      </c>
      <c r="B94" s="8">
        <f t="shared" si="9"/>
        <v>90</v>
      </c>
      <c r="D94" s="2">
        <f t="shared" si="7"/>
        <v>-7638.9408578228376</v>
      </c>
      <c r="E94" s="2">
        <v>0</v>
      </c>
      <c r="F94" s="2"/>
      <c r="G94" s="2">
        <f>0</f>
        <v>0</v>
      </c>
      <c r="H94" s="2">
        <f t="shared" si="8"/>
        <v>43368.509541352898</v>
      </c>
    </row>
    <row r="95" spans="1:8" x14ac:dyDescent="0.3">
      <c r="A95" s="8">
        <f>A94+1</f>
        <v>2077</v>
      </c>
      <c r="B95" s="8">
        <f>B94+1</f>
        <v>91</v>
      </c>
      <c r="D95" s="2">
        <f t="shared" si="7"/>
        <v>-7638.9408578228376</v>
      </c>
      <c r="E95" s="2">
        <v>0</v>
      </c>
      <c r="F95" s="2"/>
      <c r="G95" s="2">
        <f>0</f>
        <v>0</v>
      </c>
      <c r="H95" s="2">
        <f t="shared" si="8"/>
        <v>35729.568683530058</v>
      </c>
    </row>
    <row r="96" spans="1:8" x14ac:dyDescent="0.3">
      <c r="A96" s="8">
        <f>A95+1</f>
        <v>2078</v>
      </c>
      <c r="B96" s="8">
        <f>B95+1</f>
        <v>92</v>
      </c>
      <c r="D96" s="2">
        <f t="shared" si="7"/>
        <v>-7638.9408578228376</v>
      </c>
      <c r="E96" s="2">
        <v>0</v>
      </c>
      <c r="F96" s="2"/>
      <c r="G96" s="2">
        <f>0</f>
        <v>0</v>
      </c>
      <c r="H96" s="2">
        <f t="shared" si="8"/>
        <v>28090.627825707219</v>
      </c>
    </row>
    <row r="97" spans="1:8" x14ac:dyDescent="0.3">
      <c r="A97" s="8">
        <f t="shared" ref="A97:A160" si="10">A96+1</f>
        <v>2079</v>
      </c>
      <c r="B97" s="8">
        <f t="shared" ref="B97:B160" si="11">B96+1</f>
        <v>93</v>
      </c>
      <c r="D97" s="2">
        <f t="shared" ref="D97:D160" si="12">-MIN($H$25*12,H96)</f>
        <v>-7638.9408578228376</v>
      </c>
      <c r="E97" s="2">
        <v>0</v>
      </c>
      <c r="F97" s="2"/>
      <c r="G97" s="2">
        <f>0</f>
        <v>0</v>
      </c>
      <c r="H97" s="2">
        <f t="shared" ref="H97:H160" si="13">MAX(SUM(D97:G97)+H96,0)</f>
        <v>20451.68696788438</v>
      </c>
    </row>
    <row r="98" spans="1:8" x14ac:dyDescent="0.3">
      <c r="A98" s="8">
        <f t="shared" si="10"/>
        <v>2080</v>
      </c>
      <c r="B98" s="8">
        <f t="shared" si="11"/>
        <v>94</v>
      </c>
      <c r="D98" s="2">
        <f t="shared" si="12"/>
        <v>-7638.9408578228376</v>
      </c>
      <c r="E98" s="2">
        <v>0</v>
      </c>
      <c r="F98" s="2"/>
      <c r="G98" s="2">
        <f>0</f>
        <v>0</v>
      </c>
      <c r="H98" s="2">
        <f t="shared" si="13"/>
        <v>12812.746110061542</v>
      </c>
    </row>
    <row r="99" spans="1:8" x14ac:dyDescent="0.3">
      <c r="A99" s="8">
        <f t="shared" si="10"/>
        <v>2081</v>
      </c>
      <c r="B99" s="8">
        <f t="shared" si="11"/>
        <v>95</v>
      </c>
      <c r="D99" s="2">
        <f t="shared" si="12"/>
        <v>-7638.9408578228376</v>
      </c>
      <c r="E99" s="2">
        <v>0</v>
      </c>
      <c r="F99" s="2"/>
      <c r="G99" s="2">
        <f>0</f>
        <v>0</v>
      </c>
      <c r="H99" s="2">
        <f t="shared" si="13"/>
        <v>5173.8052522387043</v>
      </c>
    </row>
    <row r="100" spans="1:8" x14ac:dyDescent="0.3">
      <c r="A100" s="8">
        <f t="shared" si="10"/>
        <v>2082</v>
      </c>
      <c r="B100" s="8">
        <f t="shared" si="11"/>
        <v>96</v>
      </c>
      <c r="D100" s="2">
        <f t="shared" si="12"/>
        <v>-5173.8052522387043</v>
      </c>
      <c r="E100" s="2">
        <v>0</v>
      </c>
      <c r="F100" s="2"/>
      <c r="G100" s="2">
        <f>0</f>
        <v>0</v>
      </c>
      <c r="H100" s="2">
        <f t="shared" si="13"/>
        <v>0</v>
      </c>
    </row>
    <row r="101" spans="1:8" x14ac:dyDescent="0.3">
      <c r="A101" s="8">
        <f t="shared" si="10"/>
        <v>2083</v>
      </c>
      <c r="B101" s="8">
        <f t="shared" si="11"/>
        <v>97</v>
      </c>
      <c r="D101" s="2">
        <f t="shared" si="12"/>
        <v>0</v>
      </c>
      <c r="E101" s="2">
        <v>0</v>
      </c>
      <c r="F101" s="2"/>
      <c r="G101" s="2">
        <f>0</f>
        <v>0</v>
      </c>
      <c r="H101" s="2">
        <f t="shared" si="13"/>
        <v>0</v>
      </c>
    </row>
    <row r="102" spans="1:8" x14ac:dyDescent="0.3">
      <c r="A102" s="8">
        <f t="shared" si="10"/>
        <v>2084</v>
      </c>
      <c r="B102" s="8">
        <f t="shared" si="11"/>
        <v>98</v>
      </c>
      <c r="D102" s="2">
        <f t="shared" si="12"/>
        <v>0</v>
      </c>
      <c r="E102" s="2">
        <v>0</v>
      </c>
      <c r="F102" s="2"/>
      <c r="G102" s="2">
        <f>0</f>
        <v>0</v>
      </c>
      <c r="H102" s="2">
        <f t="shared" si="13"/>
        <v>0</v>
      </c>
    </row>
    <row r="103" spans="1:8" x14ac:dyDescent="0.3">
      <c r="A103" s="8">
        <f t="shared" si="10"/>
        <v>2085</v>
      </c>
      <c r="B103" s="8">
        <f t="shared" si="11"/>
        <v>99</v>
      </c>
      <c r="D103" s="2">
        <f t="shared" si="12"/>
        <v>0</v>
      </c>
      <c r="E103" s="2">
        <v>0</v>
      </c>
      <c r="F103" s="2"/>
      <c r="G103" s="2">
        <f>0</f>
        <v>0</v>
      </c>
      <c r="H103" s="2">
        <f t="shared" si="13"/>
        <v>0</v>
      </c>
    </row>
    <row r="104" spans="1:8" x14ac:dyDescent="0.3">
      <c r="A104" s="8">
        <f t="shared" si="10"/>
        <v>2086</v>
      </c>
      <c r="B104" s="8">
        <f t="shared" si="11"/>
        <v>100</v>
      </c>
      <c r="D104" s="2">
        <f t="shared" si="12"/>
        <v>0</v>
      </c>
      <c r="E104" s="2">
        <v>0</v>
      </c>
      <c r="F104" s="2"/>
      <c r="G104" s="2">
        <f>0</f>
        <v>0</v>
      </c>
      <c r="H104" s="2">
        <f t="shared" si="13"/>
        <v>0</v>
      </c>
    </row>
    <row r="105" spans="1:8" x14ac:dyDescent="0.3">
      <c r="A105" s="8">
        <f t="shared" si="10"/>
        <v>2087</v>
      </c>
      <c r="B105" s="8">
        <f t="shared" si="11"/>
        <v>101</v>
      </c>
      <c r="D105" s="2">
        <f t="shared" si="12"/>
        <v>0</v>
      </c>
      <c r="E105" s="2">
        <v>0</v>
      </c>
      <c r="F105" s="2"/>
      <c r="G105" s="2">
        <f>0</f>
        <v>0</v>
      </c>
      <c r="H105" s="2">
        <f t="shared" si="13"/>
        <v>0</v>
      </c>
    </row>
    <row r="106" spans="1:8" x14ac:dyDescent="0.3">
      <c r="A106" s="8">
        <f t="shared" si="10"/>
        <v>2088</v>
      </c>
      <c r="B106" s="8">
        <f t="shared" si="11"/>
        <v>102</v>
      </c>
      <c r="D106" s="2">
        <f t="shared" si="12"/>
        <v>0</v>
      </c>
      <c r="E106" s="2">
        <v>0</v>
      </c>
      <c r="F106" s="2"/>
      <c r="G106" s="2">
        <f>0</f>
        <v>0</v>
      </c>
      <c r="H106" s="2">
        <f t="shared" si="13"/>
        <v>0</v>
      </c>
    </row>
    <row r="107" spans="1:8" x14ac:dyDescent="0.3">
      <c r="A107" s="8">
        <f t="shared" si="10"/>
        <v>2089</v>
      </c>
      <c r="B107" s="8">
        <f t="shared" si="11"/>
        <v>103</v>
      </c>
      <c r="D107" s="2">
        <f t="shared" si="12"/>
        <v>0</v>
      </c>
      <c r="E107" s="2">
        <v>0</v>
      </c>
      <c r="F107" s="2"/>
      <c r="G107" s="2">
        <f>0</f>
        <v>0</v>
      </c>
      <c r="H107" s="2">
        <f t="shared" si="13"/>
        <v>0</v>
      </c>
    </row>
    <row r="108" spans="1:8" x14ac:dyDescent="0.3">
      <c r="A108" s="8">
        <f t="shared" si="10"/>
        <v>2090</v>
      </c>
      <c r="B108" s="8">
        <f t="shared" si="11"/>
        <v>104</v>
      </c>
      <c r="D108" s="2">
        <f t="shared" si="12"/>
        <v>0</v>
      </c>
      <c r="E108" s="2">
        <v>0</v>
      </c>
      <c r="F108" s="2"/>
      <c r="G108" s="2">
        <f>0</f>
        <v>0</v>
      </c>
      <c r="H108" s="2">
        <f t="shared" si="13"/>
        <v>0</v>
      </c>
    </row>
    <row r="109" spans="1:8" x14ac:dyDescent="0.3">
      <c r="A109" s="8">
        <f t="shared" si="10"/>
        <v>2091</v>
      </c>
      <c r="B109" s="8">
        <f t="shared" si="11"/>
        <v>105</v>
      </c>
      <c r="D109" s="2">
        <f t="shared" si="12"/>
        <v>0</v>
      </c>
      <c r="E109" s="2">
        <v>0</v>
      </c>
      <c r="F109" s="2"/>
      <c r="G109" s="2">
        <f>0</f>
        <v>0</v>
      </c>
      <c r="H109" s="2">
        <f t="shared" si="13"/>
        <v>0</v>
      </c>
    </row>
    <row r="110" spans="1:8" x14ac:dyDescent="0.3">
      <c r="A110" s="8">
        <f t="shared" si="10"/>
        <v>2092</v>
      </c>
      <c r="B110" s="8">
        <f t="shared" si="11"/>
        <v>106</v>
      </c>
      <c r="D110" s="2">
        <f t="shared" si="12"/>
        <v>0</v>
      </c>
      <c r="E110" s="2">
        <v>0</v>
      </c>
      <c r="F110" s="2"/>
      <c r="G110" s="2">
        <f>0</f>
        <v>0</v>
      </c>
      <c r="H110" s="2">
        <f t="shared" si="13"/>
        <v>0</v>
      </c>
    </row>
    <row r="111" spans="1:8" x14ac:dyDescent="0.3">
      <c r="A111" s="8">
        <f t="shared" si="10"/>
        <v>2093</v>
      </c>
      <c r="B111" s="8">
        <f t="shared" si="11"/>
        <v>107</v>
      </c>
      <c r="D111" s="2">
        <f t="shared" si="12"/>
        <v>0</v>
      </c>
      <c r="E111" s="2">
        <v>0</v>
      </c>
      <c r="F111" s="2"/>
      <c r="G111" s="2">
        <f>0</f>
        <v>0</v>
      </c>
      <c r="H111" s="2">
        <f t="shared" si="13"/>
        <v>0</v>
      </c>
    </row>
    <row r="112" spans="1:8" x14ac:dyDescent="0.3">
      <c r="A112" s="8">
        <f t="shared" si="10"/>
        <v>2094</v>
      </c>
      <c r="B112" s="8">
        <f t="shared" si="11"/>
        <v>108</v>
      </c>
      <c r="D112" s="2">
        <f t="shared" si="12"/>
        <v>0</v>
      </c>
      <c r="E112" s="2">
        <v>0</v>
      </c>
      <c r="F112" s="2"/>
      <c r="G112" s="2">
        <f>0</f>
        <v>0</v>
      </c>
      <c r="H112" s="2">
        <f t="shared" si="13"/>
        <v>0</v>
      </c>
    </row>
    <row r="113" spans="1:8" x14ac:dyDescent="0.3">
      <c r="A113" s="8">
        <f t="shared" si="10"/>
        <v>2095</v>
      </c>
      <c r="B113" s="8">
        <f t="shared" si="11"/>
        <v>109</v>
      </c>
      <c r="D113" s="2">
        <f t="shared" si="12"/>
        <v>0</v>
      </c>
      <c r="E113" s="2">
        <v>0</v>
      </c>
      <c r="F113" s="2"/>
      <c r="G113" s="2">
        <f>0</f>
        <v>0</v>
      </c>
      <c r="H113" s="2">
        <f t="shared" si="13"/>
        <v>0</v>
      </c>
    </row>
    <row r="114" spans="1:8" x14ac:dyDescent="0.3">
      <c r="A114" s="8">
        <f t="shared" si="10"/>
        <v>2096</v>
      </c>
      <c r="B114" s="8">
        <f t="shared" si="11"/>
        <v>110</v>
      </c>
      <c r="D114" s="2">
        <f t="shared" si="12"/>
        <v>0</v>
      </c>
      <c r="E114" s="2">
        <v>0</v>
      </c>
      <c r="F114" s="2"/>
      <c r="G114" s="2">
        <f>0</f>
        <v>0</v>
      </c>
      <c r="H114" s="2">
        <f t="shared" si="13"/>
        <v>0</v>
      </c>
    </row>
    <row r="115" spans="1:8" x14ac:dyDescent="0.3">
      <c r="A115" s="8">
        <f t="shared" si="10"/>
        <v>2097</v>
      </c>
      <c r="B115" s="8">
        <f t="shared" si="11"/>
        <v>111</v>
      </c>
      <c r="D115" s="2">
        <f t="shared" si="12"/>
        <v>0</v>
      </c>
      <c r="E115" s="2">
        <v>0</v>
      </c>
      <c r="F115" s="2"/>
      <c r="G115" s="2">
        <f>0</f>
        <v>0</v>
      </c>
      <c r="H115" s="2">
        <f t="shared" si="13"/>
        <v>0</v>
      </c>
    </row>
    <row r="116" spans="1:8" x14ac:dyDescent="0.3">
      <c r="A116" s="8">
        <f t="shared" si="10"/>
        <v>2098</v>
      </c>
      <c r="B116" s="8">
        <f t="shared" si="11"/>
        <v>112</v>
      </c>
      <c r="D116" s="2">
        <f t="shared" si="12"/>
        <v>0</v>
      </c>
      <c r="E116" s="2">
        <v>0</v>
      </c>
      <c r="F116" s="2"/>
      <c r="G116" s="2">
        <f>0</f>
        <v>0</v>
      </c>
      <c r="H116" s="2">
        <f t="shared" si="13"/>
        <v>0</v>
      </c>
    </row>
    <row r="117" spans="1:8" x14ac:dyDescent="0.3">
      <c r="A117" s="8">
        <f t="shared" si="10"/>
        <v>2099</v>
      </c>
      <c r="B117" s="8">
        <f t="shared" si="11"/>
        <v>113</v>
      </c>
      <c r="D117" s="2">
        <f t="shared" si="12"/>
        <v>0</v>
      </c>
      <c r="E117" s="2">
        <v>0</v>
      </c>
      <c r="F117" s="2"/>
      <c r="G117" s="2">
        <f>0</f>
        <v>0</v>
      </c>
      <c r="H117" s="2">
        <f t="shared" si="13"/>
        <v>0</v>
      </c>
    </row>
    <row r="118" spans="1:8" x14ac:dyDescent="0.3">
      <c r="A118" s="8">
        <f t="shared" si="10"/>
        <v>2100</v>
      </c>
      <c r="B118" s="8">
        <f t="shared" si="11"/>
        <v>114</v>
      </c>
      <c r="D118" s="2">
        <f t="shared" si="12"/>
        <v>0</v>
      </c>
      <c r="E118" s="2">
        <v>0</v>
      </c>
      <c r="F118" s="2"/>
      <c r="G118" s="2">
        <f>0</f>
        <v>0</v>
      </c>
      <c r="H118" s="2">
        <f t="shared" si="13"/>
        <v>0</v>
      </c>
    </row>
    <row r="119" spans="1:8" x14ac:dyDescent="0.3">
      <c r="A119" s="8">
        <f t="shared" si="10"/>
        <v>2101</v>
      </c>
      <c r="B119" s="8">
        <f t="shared" si="11"/>
        <v>115</v>
      </c>
      <c r="D119" s="2">
        <f t="shared" si="12"/>
        <v>0</v>
      </c>
      <c r="E119" s="2">
        <v>0</v>
      </c>
      <c r="F119" s="2"/>
      <c r="G119" s="2">
        <f>0</f>
        <v>0</v>
      </c>
      <c r="H119" s="2">
        <f t="shared" si="13"/>
        <v>0</v>
      </c>
    </row>
    <row r="120" spans="1:8" x14ac:dyDescent="0.3">
      <c r="A120" s="8">
        <f t="shared" si="10"/>
        <v>2102</v>
      </c>
      <c r="B120" s="8">
        <f t="shared" si="11"/>
        <v>116</v>
      </c>
      <c r="D120" s="2">
        <f t="shared" si="12"/>
        <v>0</v>
      </c>
      <c r="E120" s="2">
        <v>0</v>
      </c>
      <c r="F120" s="2"/>
      <c r="G120" s="2">
        <f>0</f>
        <v>0</v>
      </c>
      <c r="H120" s="2">
        <f t="shared" si="13"/>
        <v>0</v>
      </c>
    </row>
    <row r="121" spans="1:8" x14ac:dyDescent="0.3">
      <c r="A121" s="8">
        <f t="shared" si="10"/>
        <v>2103</v>
      </c>
      <c r="B121" s="8">
        <f t="shared" si="11"/>
        <v>117</v>
      </c>
      <c r="D121" s="2">
        <f t="shared" si="12"/>
        <v>0</v>
      </c>
      <c r="E121" s="2">
        <v>0</v>
      </c>
      <c r="F121" s="2"/>
      <c r="G121" s="2">
        <f>0</f>
        <v>0</v>
      </c>
      <c r="H121" s="2">
        <f t="shared" si="13"/>
        <v>0</v>
      </c>
    </row>
    <row r="122" spans="1:8" x14ac:dyDescent="0.3">
      <c r="A122" s="8">
        <f t="shared" si="10"/>
        <v>2104</v>
      </c>
      <c r="B122" s="8">
        <f t="shared" si="11"/>
        <v>118</v>
      </c>
      <c r="D122" s="2">
        <f t="shared" si="12"/>
        <v>0</v>
      </c>
      <c r="E122" s="2">
        <v>0</v>
      </c>
      <c r="F122" s="2"/>
      <c r="G122" s="2">
        <f>0</f>
        <v>0</v>
      </c>
      <c r="H122" s="2">
        <f t="shared" si="13"/>
        <v>0</v>
      </c>
    </row>
    <row r="123" spans="1:8" x14ac:dyDescent="0.3">
      <c r="A123" s="8">
        <f t="shared" si="10"/>
        <v>2105</v>
      </c>
      <c r="B123" s="8">
        <f t="shared" si="11"/>
        <v>119</v>
      </c>
      <c r="D123" s="2">
        <f t="shared" si="12"/>
        <v>0</v>
      </c>
      <c r="E123" s="2">
        <v>0</v>
      </c>
      <c r="F123" s="2"/>
      <c r="G123" s="2">
        <f>0</f>
        <v>0</v>
      </c>
      <c r="H123" s="2">
        <f t="shared" si="13"/>
        <v>0</v>
      </c>
    </row>
    <row r="124" spans="1:8" x14ac:dyDescent="0.3">
      <c r="A124" s="8">
        <f t="shared" si="10"/>
        <v>2106</v>
      </c>
      <c r="B124" s="8">
        <f t="shared" si="11"/>
        <v>120</v>
      </c>
      <c r="D124" s="2">
        <f t="shared" si="12"/>
        <v>0</v>
      </c>
      <c r="E124" s="2">
        <v>0</v>
      </c>
      <c r="F124" s="2"/>
      <c r="G124" s="2">
        <f>0</f>
        <v>0</v>
      </c>
      <c r="H124" s="2">
        <f t="shared" si="13"/>
        <v>0</v>
      </c>
    </row>
    <row r="125" spans="1:8" x14ac:dyDescent="0.3">
      <c r="A125" s="8">
        <f t="shared" si="10"/>
        <v>2107</v>
      </c>
      <c r="B125" s="8">
        <f t="shared" si="11"/>
        <v>121</v>
      </c>
      <c r="D125" s="2">
        <f t="shared" si="12"/>
        <v>0</v>
      </c>
      <c r="E125" s="2">
        <v>0</v>
      </c>
      <c r="F125" s="2"/>
      <c r="G125" s="2">
        <f>0</f>
        <v>0</v>
      </c>
      <c r="H125" s="2">
        <f t="shared" si="13"/>
        <v>0</v>
      </c>
    </row>
    <row r="126" spans="1:8" x14ac:dyDescent="0.3">
      <c r="A126" s="8">
        <f t="shared" si="10"/>
        <v>2108</v>
      </c>
      <c r="B126" s="8">
        <f t="shared" si="11"/>
        <v>122</v>
      </c>
      <c r="D126" s="2">
        <f t="shared" si="12"/>
        <v>0</v>
      </c>
      <c r="E126" s="2">
        <v>0</v>
      </c>
      <c r="F126" s="2"/>
      <c r="G126" s="2">
        <f>0</f>
        <v>0</v>
      </c>
      <c r="H126" s="2">
        <f t="shared" si="13"/>
        <v>0</v>
      </c>
    </row>
    <row r="127" spans="1:8" x14ac:dyDescent="0.3">
      <c r="A127" s="8">
        <f t="shared" si="10"/>
        <v>2109</v>
      </c>
      <c r="B127" s="8">
        <f t="shared" si="11"/>
        <v>123</v>
      </c>
      <c r="D127" s="2">
        <f t="shared" si="12"/>
        <v>0</v>
      </c>
      <c r="E127" s="2">
        <v>0</v>
      </c>
      <c r="F127" s="2"/>
      <c r="G127" s="2">
        <f>0</f>
        <v>0</v>
      </c>
      <c r="H127" s="2">
        <f t="shared" si="13"/>
        <v>0</v>
      </c>
    </row>
    <row r="128" spans="1:8" x14ac:dyDescent="0.3">
      <c r="A128" s="8">
        <f t="shared" si="10"/>
        <v>2110</v>
      </c>
      <c r="B128" s="8">
        <f t="shared" si="11"/>
        <v>124</v>
      </c>
      <c r="D128" s="2">
        <f t="shared" si="12"/>
        <v>0</v>
      </c>
      <c r="E128" s="2">
        <v>0</v>
      </c>
      <c r="F128" s="2"/>
      <c r="G128" s="2">
        <f>0</f>
        <v>0</v>
      </c>
      <c r="H128" s="2">
        <f t="shared" si="13"/>
        <v>0</v>
      </c>
    </row>
    <row r="129" spans="1:8" x14ac:dyDescent="0.3">
      <c r="A129" s="8">
        <f t="shared" si="10"/>
        <v>2111</v>
      </c>
      <c r="B129" s="8">
        <f t="shared" si="11"/>
        <v>125</v>
      </c>
      <c r="D129" s="2">
        <f t="shared" si="12"/>
        <v>0</v>
      </c>
      <c r="E129" s="2">
        <v>0</v>
      </c>
      <c r="F129" s="2"/>
      <c r="G129" s="2">
        <f>0</f>
        <v>0</v>
      </c>
      <c r="H129" s="2">
        <f t="shared" si="13"/>
        <v>0</v>
      </c>
    </row>
    <row r="130" spans="1:8" x14ac:dyDescent="0.3">
      <c r="A130" s="8">
        <f t="shared" si="10"/>
        <v>2112</v>
      </c>
      <c r="B130" s="8">
        <f t="shared" si="11"/>
        <v>126</v>
      </c>
      <c r="D130" s="2">
        <f t="shared" si="12"/>
        <v>0</v>
      </c>
      <c r="E130" s="2">
        <v>0</v>
      </c>
      <c r="F130" s="2"/>
      <c r="G130" s="2">
        <f>0</f>
        <v>0</v>
      </c>
      <c r="H130" s="2">
        <f t="shared" si="13"/>
        <v>0</v>
      </c>
    </row>
    <row r="131" spans="1:8" x14ac:dyDescent="0.3">
      <c r="A131" s="8">
        <f t="shared" si="10"/>
        <v>2113</v>
      </c>
      <c r="B131" s="8">
        <f t="shared" si="11"/>
        <v>127</v>
      </c>
      <c r="D131" s="2">
        <f t="shared" si="12"/>
        <v>0</v>
      </c>
      <c r="E131" s="2">
        <v>0</v>
      </c>
      <c r="F131" s="2"/>
      <c r="G131" s="2">
        <f>0</f>
        <v>0</v>
      </c>
      <c r="H131" s="2">
        <f t="shared" si="13"/>
        <v>0</v>
      </c>
    </row>
    <row r="132" spans="1:8" x14ac:dyDescent="0.3">
      <c r="A132" s="8">
        <f t="shared" si="10"/>
        <v>2114</v>
      </c>
      <c r="B132" s="8">
        <f t="shared" si="11"/>
        <v>128</v>
      </c>
      <c r="D132" s="2">
        <f t="shared" si="12"/>
        <v>0</v>
      </c>
      <c r="E132" s="2">
        <v>0</v>
      </c>
      <c r="F132" s="2"/>
      <c r="G132" s="2">
        <f>0</f>
        <v>0</v>
      </c>
      <c r="H132" s="2">
        <f t="shared" si="13"/>
        <v>0</v>
      </c>
    </row>
    <row r="133" spans="1:8" x14ac:dyDescent="0.3">
      <c r="A133" s="8">
        <f t="shared" si="10"/>
        <v>2115</v>
      </c>
      <c r="B133" s="8">
        <f t="shared" si="11"/>
        <v>129</v>
      </c>
      <c r="D133" s="2">
        <f t="shared" si="12"/>
        <v>0</v>
      </c>
      <c r="E133" s="2">
        <v>0</v>
      </c>
      <c r="F133" s="2"/>
      <c r="G133" s="2">
        <f>0</f>
        <v>0</v>
      </c>
      <c r="H133" s="2">
        <f t="shared" si="13"/>
        <v>0</v>
      </c>
    </row>
    <row r="134" spans="1:8" x14ac:dyDescent="0.3">
      <c r="D134" s="2"/>
      <c r="E134" s="2"/>
      <c r="F134" s="2"/>
      <c r="G134" s="2"/>
      <c r="H134" s="2"/>
    </row>
    <row r="135" spans="1:8" x14ac:dyDescent="0.3">
      <c r="D135" s="2"/>
      <c r="E135" s="2"/>
      <c r="F135" s="2"/>
      <c r="G135" s="2"/>
      <c r="H135" s="2"/>
    </row>
    <row r="136" spans="1:8" x14ac:dyDescent="0.3">
      <c r="D136" s="2"/>
      <c r="E136" s="2"/>
      <c r="F136" s="2"/>
      <c r="G136" s="2"/>
      <c r="H136" s="2"/>
    </row>
    <row r="137" spans="1:8" x14ac:dyDescent="0.3">
      <c r="D137" s="2"/>
      <c r="E137" s="2"/>
      <c r="F137" s="2"/>
      <c r="G137" s="2"/>
      <c r="H137" s="2"/>
    </row>
    <row r="138" spans="1:8" x14ac:dyDescent="0.3">
      <c r="D138" s="2"/>
      <c r="E138" s="2"/>
      <c r="F138" s="2"/>
      <c r="G138" s="2"/>
      <c r="H138" s="2"/>
    </row>
    <row r="139" spans="1:8" x14ac:dyDescent="0.3">
      <c r="D139" s="2"/>
      <c r="E139" s="2"/>
      <c r="F139" s="2"/>
      <c r="G139" s="2"/>
      <c r="H139" s="2"/>
    </row>
    <row r="140" spans="1:8" x14ac:dyDescent="0.3">
      <c r="D140" s="2"/>
      <c r="E140" s="2"/>
      <c r="F140" s="2"/>
      <c r="G140" s="2"/>
      <c r="H140" s="2"/>
    </row>
    <row r="141" spans="1:8" x14ac:dyDescent="0.3">
      <c r="D141" s="2"/>
      <c r="E141" s="2"/>
      <c r="F141" s="2"/>
      <c r="G141" s="2"/>
      <c r="H141" s="2"/>
    </row>
    <row r="142" spans="1:8" x14ac:dyDescent="0.3">
      <c r="D142" s="2"/>
      <c r="E142" s="2"/>
      <c r="F142" s="2"/>
      <c r="G142" s="2"/>
      <c r="H142" s="2"/>
    </row>
    <row r="143" spans="1:8" x14ac:dyDescent="0.3">
      <c r="D143" s="2"/>
      <c r="E143" s="2"/>
      <c r="F143" s="2"/>
      <c r="G143" s="2"/>
      <c r="H143" s="2"/>
    </row>
    <row r="144" spans="1:8" x14ac:dyDescent="0.3">
      <c r="D144" s="2"/>
      <c r="E144" s="2"/>
      <c r="F144" s="2"/>
      <c r="G144" s="2"/>
      <c r="H144" s="2"/>
    </row>
    <row r="145" spans="4:8" x14ac:dyDescent="0.3">
      <c r="D145" s="2"/>
      <c r="E145" s="2"/>
      <c r="F145" s="2"/>
      <c r="G145" s="2"/>
      <c r="H145" s="2"/>
    </row>
    <row r="146" spans="4:8" x14ac:dyDescent="0.3">
      <c r="D146" s="2"/>
      <c r="E146" s="2"/>
      <c r="F146" s="2"/>
      <c r="G146" s="2"/>
      <c r="H146" s="2"/>
    </row>
    <row r="147" spans="4:8" x14ac:dyDescent="0.3">
      <c r="D147" s="2"/>
      <c r="E147" s="2"/>
      <c r="F147" s="2"/>
      <c r="G147" s="2"/>
      <c r="H147" s="2"/>
    </row>
    <row r="148" spans="4:8" x14ac:dyDescent="0.3">
      <c r="D148" s="2"/>
      <c r="E148" s="2"/>
      <c r="F148" s="2"/>
      <c r="G148" s="2"/>
      <c r="H148" s="2"/>
    </row>
    <row r="149" spans="4:8" x14ac:dyDescent="0.3">
      <c r="D149" s="2"/>
      <c r="E149" s="2"/>
      <c r="F149" s="2"/>
      <c r="G149" s="2"/>
      <c r="H149" s="2"/>
    </row>
    <row r="150" spans="4:8" x14ac:dyDescent="0.3">
      <c r="D150" s="2"/>
      <c r="E150" s="2"/>
      <c r="F150" s="2"/>
      <c r="G150" s="2"/>
      <c r="H150" s="2"/>
    </row>
    <row r="151" spans="4:8" x14ac:dyDescent="0.3">
      <c r="D151" s="2"/>
      <c r="E151" s="2"/>
      <c r="F151" s="2"/>
      <c r="G151" s="2"/>
      <c r="H151" s="2"/>
    </row>
    <row r="152" spans="4:8" x14ac:dyDescent="0.3">
      <c r="D152" s="2"/>
      <c r="E152" s="2"/>
      <c r="F152" s="2"/>
      <c r="G152" s="2"/>
      <c r="H152" s="2"/>
    </row>
    <row r="153" spans="4:8" x14ac:dyDescent="0.3">
      <c r="D153" s="2"/>
      <c r="E153" s="2"/>
      <c r="F153" s="2"/>
      <c r="G153" s="2"/>
      <c r="H153" s="2"/>
    </row>
    <row r="154" spans="4:8" x14ac:dyDescent="0.3">
      <c r="D154" s="2"/>
      <c r="E154" s="2"/>
      <c r="F154" s="2"/>
      <c r="G154" s="2"/>
      <c r="H154" s="2"/>
    </row>
    <row r="155" spans="4:8" x14ac:dyDescent="0.3">
      <c r="D155" s="2"/>
      <c r="E155" s="2"/>
      <c r="F155" s="2"/>
      <c r="G155" s="2"/>
      <c r="H155" s="2"/>
    </row>
    <row r="156" spans="4:8" x14ac:dyDescent="0.3">
      <c r="D156" s="2"/>
      <c r="E156" s="2"/>
      <c r="F156" s="2"/>
      <c r="G156" s="2"/>
      <c r="H156" s="2"/>
    </row>
    <row r="157" spans="4:8" x14ac:dyDescent="0.3">
      <c r="D157" s="2"/>
      <c r="E157" s="2"/>
      <c r="F157" s="2"/>
      <c r="G157" s="2"/>
      <c r="H157" s="2"/>
    </row>
    <row r="158" spans="4:8" x14ac:dyDescent="0.3">
      <c r="D158" s="2"/>
      <c r="E158" s="2"/>
      <c r="F158" s="2"/>
      <c r="G158" s="2"/>
      <c r="H158" s="2"/>
    </row>
    <row r="159" spans="4:8" x14ac:dyDescent="0.3">
      <c r="D159" s="2"/>
      <c r="E159" s="2"/>
      <c r="F159" s="2"/>
      <c r="G159" s="2"/>
      <c r="H159" s="2"/>
    </row>
    <row r="160" spans="4:8" x14ac:dyDescent="0.3">
      <c r="D160" s="2"/>
      <c r="E160" s="2"/>
      <c r="F160" s="2"/>
      <c r="G160" s="2"/>
      <c r="H160" s="2"/>
    </row>
    <row r="161" spans="4:8" x14ac:dyDescent="0.3">
      <c r="D161" s="2"/>
      <c r="E161" s="2"/>
      <c r="F161" s="2"/>
      <c r="G161" s="2"/>
      <c r="H161" s="2"/>
    </row>
    <row r="162" spans="4:8" x14ac:dyDescent="0.3">
      <c r="D162" s="2"/>
      <c r="E162" s="2"/>
      <c r="F162" s="2"/>
      <c r="G162" s="2"/>
      <c r="H162" s="2"/>
    </row>
    <row r="163" spans="4:8" x14ac:dyDescent="0.3">
      <c r="D163" s="2"/>
      <c r="E163" s="2"/>
      <c r="F163" s="2"/>
      <c r="G163" s="2"/>
      <c r="H163" s="2"/>
    </row>
    <row r="164" spans="4:8" x14ac:dyDescent="0.3">
      <c r="D164" s="2"/>
      <c r="E164" s="2"/>
      <c r="F164" s="2"/>
      <c r="G164" s="2"/>
      <c r="H164" s="2"/>
    </row>
    <row r="165" spans="4:8" x14ac:dyDescent="0.3">
      <c r="D165" s="2"/>
      <c r="E165" s="2"/>
      <c r="F165" s="2"/>
      <c r="G165" s="2"/>
      <c r="H165" s="2"/>
    </row>
    <row r="166" spans="4:8" x14ac:dyDescent="0.3">
      <c r="D166" s="2"/>
      <c r="E166" s="2"/>
      <c r="F166" s="2"/>
      <c r="G166" s="2"/>
      <c r="H166" s="2"/>
    </row>
    <row r="167" spans="4:8" x14ac:dyDescent="0.3">
      <c r="D167" s="2"/>
      <c r="E167" s="2"/>
      <c r="F167" s="2"/>
      <c r="G167" s="2"/>
      <c r="H167" s="2"/>
    </row>
    <row r="168" spans="4:8" x14ac:dyDescent="0.3">
      <c r="D168" s="2"/>
      <c r="E168" s="2"/>
      <c r="F168" s="2"/>
      <c r="G168" s="2"/>
      <c r="H168" s="2"/>
    </row>
    <row r="169" spans="4:8" x14ac:dyDescent="0.3">
      <c r="D169" s="2"/>
      <c r="E169" s="2"/>
      <c r="F169" s="2"/>
      <c r="G169" s="2"/>
      <c r="H169" s="2"/>
    </row>
    <row r="170" spans="4:8" x14ac:dyDescent="0.3">
      <c r="D170" s="2"/>
      <c r="E170" s="2"/>
      <c r="F170" s="2"/>
      <c r="G170" s="2"/>
      <c r="H170" s="2"/>
    </row>
    <row r="171" spans="4:8" x14ac:dyDescent="0.3">
      <c r="D171" s="2"/>
      <c r="E171" s="2"/>
      <c r="F171" s="2"/>
      <c r="G171" s="2"/>
      <c r="H171" s="2"/>
    </row>
    <row r="172" spans="4:8" x14ac:dyDescent="0.3">
      <c r="D172" s="2"/>
      <c r="E172" s="2"/>
      <c r="F172" s="2"/>
      <c r="G172" s="2"/>
      <c r="H172" s="2"/>
    </row>
    <row r="173" spans="4:8" x14ac:dyDescent="0.3">
      <c r="D173" s="2"/>
      <c r="E173" s="2"/>
      <c r="F173" s="2"/>
      <c r="G173" s="2"/>
      <c r="H173" s="2"/>
    </row>
    <row r="174" spans="4:8" x14ac:dyDescent="0.3">
      <c r="D174" s="2"/>
      <c r="E174" s="2"/>
      <c r="F174" s="2"/>
      <c r="G174" s="2"/>
      <c r="H174" s="2"/>
    </row>
    <row r="175" spans="4:8" x14ac:dyDescent="0.3">
      <c r="D175" s="2"/>
      <c r="E175" s="2"/>
      <c r="F175" s="2"/>
      <c r="G175" s="2"/>
      <c r="H175" s="2"/>
    </row>
    <row r="176" spans="4:8" x14ac:dyDescent="0.3">
      <c r="D176" s="2"/>
      <c r="E176" s="2"/>
      <c r="F176" s="2"/>
      <c r="G176" s="2"/>
      <c r="H176" s="2"/>
    </row>
    <row r="177" spans="4:8" x14ac:dyDescent="0.3">
      <c r="D177" s="2"/>
      <c r="E177" s="2"/>
      <c r="F177" s="2"/>
      <c r="G177" s="2"/>
      <c r="H177" s="2"/>
    </row>
    <row r="178" spans="4:8" x14ac:dyDescent="0.3">
      <c r="D178" s="2"/>
      <c r="E178" s="2"/>
      <c r="F178" s="2"/>
      <c r="G178" s="2"/>
      <c r="H178" s="2"/>
    </row>
    <row r="179" spans="4:8" x14ac:dyDescent="0.3">
      <c r="D179" s="2"/>
      <c r="E179" s="2"/>
      <c r="F179" s="2"/>
      <c r="G179" s="2"/>
      <c r="H179" s="2"/>
    </row>
    <row r="180" spans="4:8" x14ac:dyDescent="0.3">
      <c r="D180" s="2"/>
      <c r="E180" s="2"/>
      <c r="F180" s="2"/>
      <c r="G180" s="2"/>
      <c r="H180" s="2"/>
    </row>
    <row r="181" spans="4:8" x14ac:dyDescent="0.3">
      <c r="D181" s="2"/>
      <c r="E181" s="2"/>
      <c r="F181" s="2"/>
      <c r="G181" s="2"/>
      <c r="H181" s="2"/>
    </row>
    <row r="182" spans="4:8" x14ac:dyDescent="0.3">
      <c r="D182" s="2"/>
      <c r="E182" s="2"/>
      <c r="F182" s="2"/>
      <c r="G182" s="2"/>
      <c r="H182" s="2"/>
    </row>
    <row r="183" spans="4:8" x14ac:dyDescent="0.3">
      <c r="D183" s="2"/>
      <c r="E183" s="2"/>
      <c r="F183" s="2"/>
      <c r="G183" s="2"/>
      <c r="H183" s="2"/>
    </row>
    <row r="184" spans="4:8" x14ac:dyDescent="0.3">
      <c r="D184" s="2"/>
      <c r="E184" s="2"/>
      <c r="F184" s="2"/>
      <c r="G184" s="2"/>
      <c r="H184" s="2"/>
    </row>
    <row r="185" spans="4:8" x14ac:dyDescent="0.3">
      <c r="D185" s="2"/>
      <c r="E185" s="2"/>
      <c r="F185" s="2"/>
      <c r="G185" s="2"/>
      <c r="H185" s="2"/>
    </row>
    <row r="186" spans="4:8" x14ac:dyDescent="0.3">
      <c r="D186" s="2"/>
      <c r="E186" s="2"/>
      <c r="F186" s="2"/>
      <c r="G186" s="2"/>
      <c r="H186" s="2"/>
    </row>
    <row r="187" spans="4:8" x14ac:dyDescent="0.3">
      <c r="D187" s="2"/>
      <c r="E187" s="2"/>
      <c r="F187" s="2"/>
      <c r="G187" s="2"/>
      <c r="H187" s="2"/>
    </row>
    <row r="188" spans="4:8" x14ac:dyDescent="0.3">
      <c r="D188" s="2"/>
      <c r="E188" s="2"/>
      <c r="F188" s="2"/>
      <c r="G188" s="2"/>
      <c r="H188" s="2"/>
    </row>
    <row r="189" spans="4:8" x14ac:dyDescent="0.3">
      <c r="D189" s="2"/>
      <c r="E189" s="2"/>
      <c r="F189" s="2"/>
      <c r="G189" s="2"/>
      <c r="H189" s="2"/>
    </row>
    <row r="190" spans="4:8" x14ac:dyDescent="0.3">
      <c r="D190" s="2"/>
      <c r="E190" s="2"/>
      <c r="F190" s="2"/>
      <c r="G190" s="2"/>
      <c r="H190" s="2"/>
    </row>
    <row r="191" spans="4:8" x14ac:dyDescent="0.3">
      <c r="D191" s="2"/>
      <c r="E191" s="2"/>
      <c r="F191" s="2"/>
      <c r="G191" s="2"/>
      <c r="H191" s="2"/>
    </row>
    <row r="192" spans="4:8" x14ac:dyDescent="0.3">
      <c r="D192" s="2"/>
      <c r="E192" s="2"/>
      <c r="F192" s="2"/>
      <c r="G192" s="2"/>
      <c r="H192" s="2"/>
    </row>
    <row r="193" spans="4:8" x14ac:dyDescent="0.3">
      <c r="D193" s="2"/>
      <c r="E193" s="2"/>
      <c r="F193" s="2"/>
      <c r="G193" s="2"/>
      <c r="H193" s="2"/>
    </row>
    <row r="194" spans="4:8" x14ac:dyDescent="0.3">
      <c r="D194" s="2"/>
      <c r="E194" s="2"/>
      <c r="F194" s="2"/>
      <c r="G194" s="2"/>
      <c r="H194" s="2"/>
    </row>
    <row r="195" spans="4:8" x14ac:dyDescent="0.3">
      <c r="D195" s="2"/>
      <c r="E195" s="2"/>
      <c r="F195" s="2"/>
      <c r="G195" s="2"/>
      <c r="H195" s="2"/>
    </row>
    <row r="196" spans="4:8" x14ac:dyDescent="0.3">
      <c r="D196" s="2"/>
      <c r="E196" s="2"/>
      <c r="F196" s="2"/>
      <c r="G196" s="2"/>
      <c r="H196" s="2"/>
    </row>
    <row r="197" spans="4:8" x14ac:dyDescent="0.3">
      <c r="D197" s="2"/>
      <c r="E197" s="2"/>
      <c r="F197" s="2"/>
      <c r="G197" s="2"/>
      <c r="H197" s="2"/>
    </row>
    <row r="198" spans="4:8" x14ac:dyDescent="0.3">
      <c r="D198" s="2"/>
      <c r="E198" s="2"/>
      <c r="F198" s="2"/>
      <c r="G198" s="2"/>
      <c r="H198" s="2"/>
    </row>
    <row r="199" spans="4:8" x14ac:dyDescent="0.3">
      <c r="D199" s="2"/>
      <c r="E199" s="2"/>
      <c r="F199" s="2"/>
      <c r="G199" s="2"/>
      <c r="H199" s="2"/>
    </row>
    <row r="200" spans="4:8" x14ac:dyDescent="0.3">
      <c r="D200" s="2"/>
      <c r="E200" s="2"/>
      <c r="F200" s="2"/>
      <c r="G200" s="2"/>
      <c r="H200" s="2"/>
    </row>
    <row r="201" spans="4:8" x14ac:dyDescent="0.3">
      <c r="D201" s="2"/>
      <c r="E201" s="2"/>
      <c r="F201" s="2"/>
      <c r="G201" s="2"/>
      <c r="H201" s="2"/>
    </row>
    <row r="202" spans="4:8" x14ac:dyDescent="0.3">
      <c r="D202" s="2"/>
      <c r="E202" s="2"/>
      <c r="F202" s="2"/>
      <c r="G202" s="2"/>
      <c r="H202" s="2"/>
    </row>
    <row r="203" spans="4:8" x14ac:dyDescent="0.3">
      <c r="D203" s="2"/>
      <c r="E203" s="2"/>
      <c r="F203" s="2"/>
      <c r="G203" s="2"/>
      <c r="H203" s="2"/>
    </row>
    <row r="204" spans="4:8" x14ac:dyDescent="0.3">
      <c r="D204" s="2"/>
      <c r="E204" s="2"/>
      <c r="F204" s="2"/>
      <c r="G204" s="2"/>
      <c r="H204" s="2"/>
    </row>
    <row r="205" spans="4:8" x14ac:dyDescent="0.3">
      <c r="D205" s="2"/>
      <c r="E205" s="2"/>
      <c r="F205" s="2"/>
      <c r="G205" s="2"/>
      <c r="H205" s="2"/>
    </row>
    <row r="206" spans="4:8" x14ac:dyDescent="0.3">
      <c r="D206" s="2"/>
      <c r="E206" s="2"/>
      <c r="F206" s="2"/>
      <c r="G206" s="2"/>
      <c r="H206" s="2"/>
    </row>
    <row r="207" spans="4:8" x14ac:dyDescent="0.3">
      <c r="D207" s="2"/>
      <c r="E207" s="2"/>
      <c r="F207" s="2"/>
      <c r="G207" s="2"/>
      <c r="H207" s="2"/>
    </row>
    <row r="208" spans="4:8" x14ac:dyDescent="0.3">
      <c r="D208" s="2"/>
      <c r="E208" s="2"/>
      <c r="F208" s="2"/>
      <c r="G208" s="2"/>
      <c r="H208" s="2"/>
    </row>
    <row r="209" spans="4:8" x14ac:dyDescent="0.3">
      <c r="D209" s="2"/>
      <c r="E209" s="2"/>
      <c r="F209" s="2"/>
      <c r="G209" s="2"/>
      <c r="H209" s="2"/>
    </row>
    <row r="210" spans="4:8" x14ac:dyDescent="0.3">
      <c r="D210" s="2"/>
      <c r="E210" s="2"/>
      <c r="F210" s="2"/>
      <c r="G210" s="2"/>
      <c r="H210" s="2"/>
    </row>
    <row r="211" spans="4:8" x14ac:dyDescent="0.3">
      <c r="D211" s="2"/>
      <c r="E211" s="2"/>
      <c r="F211" s="2"/>
      <c r="G211" s="2"/>
      <c r="H211" s="2"/>
    </row>
    <row r="212" spans="4:8" x14ac:dyDescent="0.3">
      <c r="D212" s="2"/>
      <c r="E212" s="2"/>
      <c r="F212" s="2"/>
      <c r="G212" s="2"/>
      <c r="H212" s="2"/>
    </row>
    <row r="213" spans="4:8" x14ac:dyDescent="0.3">
      <c r="D213" s="2"/>
      <c r="E213" s="2"/>
      <c r="F213" s="2"/>
      <c r="G213" s="2"/>
      <c r="H213" s="2"/>
    </row>
    <row r="214" spans="4:8" x14ac:dyDescent="0.3">
      <c r="D214" s="2"/>
      <c r="E214" s="2"/>
      <c r="F214" s="2"/>
      <c r="G214" s="2"/>
      <c r="H214" s="2"/>
    </row>
    <row r="215" spans="4:8" x14ac:dyDescent="0.3">
      <c r="D215" s="2"/>
      <c r="E215" s="2"/>
      <c r="F215" s="2"/>
      <c r="G215" s="2"/>
      <c r="H215" s="2"/>
    </row>
    <row r="216" spans="4:8" x14ac:dyDescent="0.3">
      <c r="D216" s="2"/>
      <c r="E216" s="2"/>
      <c r="F216" s="2"/>
      <c r="G216" s="2"/>
      <c r="H216" s="2"/>
    </row>
    <row r="217" spans="4:8" x14ac:dyDescent="0.3">
      <c r="D217" s="2"/>
      <c r="E217" s="2"/>
      <c r="F217" s="2"/>
      <c r="G217" s="2"/>
      <c r="H217" s="2"/>
    </row>
    <row r="218" spans="4:8" x14ac:dyDescent="0.3">
      <c r="D218" s="2"/>
      <c r="E218" s="2"/>
      <c r="F218" s="2"/>
      <c r="G218" s="2"/>
      <c r="H218" s="2"/>
    </row>
    <row r="219" spans="4:8" x14ac:dyDescent="0.3">
      <c r="D219" s="2"/>
      <c r="E219" s="2"/>
      <c r="F219" s="2"/>
      <c r="G219" s="2"/>
      <c r="H219" s="2"/>
    </row>
    <row r="220" spans="4:8" x14ac:dyDescent="0.3">
      <c r="D220" s="2"/>
      <c r="E220" s="2"/>
      <c r="F220" s="2"/>
      <c r="G220" s="2"/>
      <c r="H220" s="2"/>
    </row>
    <row r="221" spans="4:8" x14ac:dyDescent="0.3">
      <c r="D221" s="2"/>
      <c r="E221" s="2"/>
      <c r="F221" s="2"/>
      <c r="G221" s="2"/>
      <c r="H221" s="2"/>
    </row>
    <row r="222" spans="4:8" x14ac:dyDescent="0.3">
      <c r="D222" s="2"/>
      <c r="E222" s="2"/>
      <c r="F222" s="2"/>
      <c r="G222" s="2"/>
      <c r="H222" s="2"/>
    </row>
    <row r="223" spans="4:8" x14ac:dyDescent="0.3">
      <c r="D223" s="2"/>
      <c r="E223" s="2"/>
      <c r="F223" s="2"/>
      <c r="G223" s="2"/>
      <c r="H223" s="2"/>
    </row>
    <row r="224" spans="4:8" x14ac:dyDescent="0.3">
      <c r="D224" s="2"/>
      <c r="E224" s="2"/>
      <c r="F224" s="2"/>
      <c r="G224" s="2"/>
      <c r="H224" s="2"/>
    </row>
    <row r="225" spans="4:8" x14ac:dyDescent="0.3">
      <c r="D225" s="2"/>
      <c r="E225" s="2"/>
      <c r="F225" s="2"/>
      <c r="G225" s="2"/>
      <c r="H225" s="2"/>
    </row>
    <row r="226" spans="4:8" x14ac:dyDescent="0.3">
      <c r="D226" s="2"/>
      <c r="E226" s="2"/>
      <c r="F226" s="2"/>
      <c r="G226" s="2"/>
      <c r="H226" s="2"/>
    </row>
    <row r="227" spans="4:8" x14ac:dyDescent="0.3">
      <c r="D227" s="2"/>
      <c r="E227" s="2"/>
      <c r="F227" s="2"/>
      <c r="G227" s="2"/>
      <c r="H227" s="2"/>
    </row>
    <row r="228" spans="4:8" x14ac:dyDescent="0.3">
      <c r="D228" s="2"/>
      <c r="E228" s="2"/>
      <c r="F228" s="2"/>
      <c r="G228" s="2"/>
      <c r="H228" s="2"/>
    </row>
    <row r="229" spans="4:8" x14ac:dyDescent="0.3">
      <c r="D229" s="2"/>
      <c r="E229" s="2"/>
      <c r="F229" s="2"/>
      <c r="G229" s="2"/>
      <c r="H229" s="2"/>
    </row>
    <row r="230" spans="4:8" x14ac:dyDescent="0.3">
      <c r="D230" s="2"/>
      <c r="E230" s="2"/>
      <c r="F230" s="2"/>
      <c r="G230" s="2"/>
      <c r="H230" s="2"/>
    </row>
    <row r="231" spans="4:8" x14ac:dyDescent="0.3">
      <c r="D231" s="2"/>
      <c r="E231" s="2"/>
      <c r="F231" s="2"/>
      <c r="G231" s="2"/>
      <c r="H231" s="2"/>
    </row>
    <row r="232" spans="4:8" x14ac:dyDescent="0.3">
      <c r="D232" s="2"/>
      <c r="E232" s="2"/>
      <c r="F232" s="2"/>
      <c r="G232" s="2"/>
      <c r="H232" s="2"/>
    </row>
    <row r="233" spans="4:8" x14ac:dyDescent="0.3">
      <c r="D233" s="2"/>
      <c r="E233" s="2"/>
      <c r="F233" s="2"/>
      <c r="G233" s="2"/>
      <c r="H233" s="2"/>
    </row>
    <row r="234" spans="4:8" x14ac:dyDescent="0.3">
      <c r="D234" s="2"/>
      <c r="E234" s="2"/>
      <c r="F234" s="2"/>
      <c r="G234" s="2"/>
      <c r="H234" s="2"/>
    </row>
    <row r="235" spans="4:8" x14ac:dyDescent="0.3">
      <c r="D235" s="2"/>
      <c r="E235" s="2"/>
      <c r="F235" s="2"/>
      <c r="G235" s="2"/>
      <c r="H235" s="2"/>
    </row>
    <row r="236" spans="4:8" x14ac:dyDescent="0.3">
      <c r="D236" s="2"/>
      <c r="E236" s="2"/>
      <c r="F236" s="2"/>
      <c r="G236" s="2"/>
      <c r="H236" s="2"/>
    </row>
    <row r="237" spans="4:8" x14ac:dyDescent="0.3">
      <c r="D237" s="2"/>
      <c r="E237" s="2"/>
      <c r="F237" s="2"/>
      <c r="G237" s="2"/>
      <c r="H237" s="2"/>
    </row>
    <row r="238" spans="4:8" x14ac:dyDescent="0.3">
      <c r="D238" s="2"/>
      <c r="E238" s="2"/>
      <c r="F238" s="2"/>
      <c r="G238" s="2"/>
      <c r="H238" s="2"/>
    </row>
    <row r="239" spans="4:8" x14ac:dyDescent="0.3">
      <c r="D239" s="2"/>
      <c r="E239" s="2"/>
      <c r="F239" s="2"/>
      <c r="G239" s="2"/>
      <c r="H239" s="2"/>
    </row>
    <row r="240" spans="4:8" x14ac:dyDescent="0.3">
      <c r="D240" s="2"/>
      <c r="E240" s="2"/>
      <c r="F240" s="2"/>
      <c r="G240" s="2"/>
      <c r="H240" s="2"/>
    </row>
    <row r="241" spans="4:8" x14ac:dyDescent="0.3">
      <c r="D241" s="2"/>
      <c r="E241" s="2"/>
      <c r="F241" s="2"/>
      <c r="G241" s="2"/>
      <c r="H241" s="2"/>
    </row>
  </sheetData>
  <mergeCells count="1">
    <mergeCell ref="E72:F72"/>
  </mergeCells>
  <hyperlinks>
    <hyperlink ref="J1" r:id="rId1"/>
  </hyperlinks>
  <pageMargins left="0" right="0" top="0.39409448818897641" bottom="0.39409448818897641" header="0" footer="0"/>
  <pageSetup paperSize="9" fitToWidth="0" fitToHeight="0" pageOrder="overThenDown" orientation="portrait" horizontalDpi="300" verticalDpi="300" r:id="rId2"/>
  <headerFooter>
    <oddHeader>&amp;C&amp;A</oddHeader>
    <oddFooter>&amp;CSeite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6"/>
  <sheetViews>
    <sheetView topLeftCell="A21" workbookViewId="0">
      <selection activeCell="D42" sqref="D42"/>
    </sheetView>
  </sheetViews>
  <sheetFormatPr baseColWidth="10" defaultRowHeight="14.4" x14ac:dyDescent="0.3"/>
  <cols>
    <col min="1" max="3" width="9.5546875" customWidth="1"/>
    <col min="4" max="4" width="11.5546875" customWidth="1"/>
    <col min="5" max="5" width="10" customWidth="1"/>
    <col min="6" max="6" width="9.5546875" customWidth="1"/>
    <col min="7" max="7" width="11.88671875" customWidth="1"/>
    <col min="8" max="8" width="16" customWidth="1"/>
    <col min="9" max="12" width="9.5546875" customWidth="1"/>
  </cols>
  <sheetData>
    <row r="1" spans="1:4" x14ac:dyDescent="0.3">
      <c r="A1" t="s">
        <v>20</v>
      </c>
      <c r="C1" s="3">
        <v>39832.629999999997</v>
      </c>
      <c r="D1" s="4"/>
    </row>
    <row r="2" spans="1:4" x14ac:dyDescent="0.3">
      <c r="A2" t="s">
        <v>21</v>
      </c>
      <c r="C2" s="3">
        <v>40637.47</v>
      </c>
    </row>
    <row r="3" spans="1:4" x14ac:dyDescent="0.3">
      <c r="A3" t="s">
        <v>22</v>
      </c>
      <c r="C3" s="3">
        <v>42180.99</v>
      </c>
    </row>
    <row r="4" spans="1:4" x14ac:dyDescent="0.3">
      <c r="A4" t="s">
        <v>23</v>
      </c>
      <c r="C4" s="4">
        <f>C7/C2</f>
        <v>-0.23269165132573461</v>
      </c>
    </row>
    <row r="5" spans="1:4" x14ac:dyDescent="0.3">
      <c r="A5" t="s">
        <v>24</v>
      </c>
      <c r="C5" s="3">
        <v>-0.14000000000000001</v>
      </c>
    </row>
    <row r="6" spans="1:4" x14ac:dyDescent="0.3">
      <c r="A6" t="s">
        <v>25</v>
      </c>
      <c r="C6" s="3">
        <v>-0.37</v>
      </c>
    </row>
    <row r="7" spans="1:4" x14ac:dyDescent="0.3">
      <c r="A7" t="s">
        <v>26</v>
      </c>
      <c r="C7">
        <f>-INT(IF(C2&lt;=7664,0,IF(C2&lt;12739,(883.74*(INT(C2)-7664)/10000+1500)*(INT(C2)-7664)/10000,IF(C2&lt;=52151,(228.74*(INT(C2)-12739)/10000+2397)*(INT(C2)-12739)/10000+989,IF(C2&lt;=250000,0.42*INT(C2)-7914,0.45*INT(C2)-15414)))))</f>
        <v>-9456</v>
      </c>
    </row>
    <row r="8" spans="1:4" x14ac:dyDescent="0.3">
      <c r="A8" t="s">
        <v>27</v>
      </c>
      <c r="C8">
        <f>C2-C20-154</f>
        <v>38537.47</v>
      </c>
    </row>
    <row r="9" spans="1:4" x14ac:dyDescent="0.3">
      <c r="A9" t="s">
        <v>28</v>
      </c>
      <c r="C9">
        <f>-INT(IF(C8&lt;=7664,0,IF(C8&lt;12739,(883.74*(INT(C8)-7664)/10000+1500)*(INT(C8)-7664)/10000,IF(C8&lt;=52151,(228.74*(INT(C8)-12739)/10000+2397)*(INT(C8)-12739)/10000+989,IF(C8&lt;=250000,0.42*INT(C8)-7914,0.45*INT(C8)-15414)))))</f>
        <v>-8695</v>
      </c>
    </row>
    <row r="10" spans="1:4" x14ac:dyDescent="0.3">
      <c r="B10" t="s">
        <v>29</v>
      </c>
      <c r="D10">
        <f>C7-C9+154</f>
        <v>-607</v>
      </c>
    </row>
    <row r="12" spans="1:4" x14ac:dyDescent="0.3">
      <c r="A12" t="s">
        <v>30</v>
      </c>
    </row>
    <row r="13" spans="1:4" x14ac:dyDescent="0.3">
      <c r="A13" t="s">
        <v>31</v>
      </c>
      <c r="B13" s="5">
        <v>-8.2000000000000003E-2</v>
      </c>
      <c r="C13">
        <f>$C$3*B13</f>
        <v>-3458.8411799999999</v>
      </c>
    </row>
    <row r="14" spans="1:4" x14ac:dyDescent="0.3">
      <c r="A14" t="s">
        <v>32</v>
      </c>
      <c r="B14" s="5">
        <v>-9.8000000000000004E-2</v>
      </c>
      <c r="C14">
        <f>$C$3*B14</f>
        <v>-4133.7370199999996</v>
      </c>
    </row>
    <row r="15" spans="1:4" x14ac:dyDescent="0.3">
      <c r="A15" t="s">
        <v>33</v>
      </c>
      <c r="B15" s="5">
        <v>-1.225E-2</v>
      </c>
      <c r="C15">
        <f>$C$3*B15</f>
        <v>-516.71712749999995</v>
      </c>
    </row>
    <row r="16" spans="1:4" x14ac:dyDescent="0.3">
      <c r="A16" t="s">
        <v>34</v>
      </c>
      <c r="B16" s="5">
        <v>-1.4999999999999999E-2</v>
      </c>
      <c r="C16">
        <f>$C$3*B16</f>
        <v>-632.71484999999996</v>
      </c>
    </row>
    <row r="17" spans="1:11" x14ac:dyDescent="0.3">
      <c r="A17" t="s">
        <v>35</v>
      </c>
      <c r="B17" s="5">
        <f>SUM(B13:B16)</f>
        <v>-0.20724999999999999</v>
      </c>
      <c r="C17">
        <f>SUM(C13:C16)</f>
        <v>-8742.0101775000003</v>
      </c>
    </row>
    <row r="19" spans="1:11" x14ac:dyDescent="0.3">
      <c r="A19" t="s">
        <v>36</v>
      </c>
      <c r="C19">
        <f>C1+C7+C17</f>
        <v>21634.619822499997</v>
      </c>
    </row>
    <row r="20" spans="1:11" x14ac:dyDescent="0.3">
      <c r="A20" t="s">
        <v>37</v>
      </c>
      <c r="C20">
        <v>1946</v>
      </c>
      <c r="D20">
        <f>C20-D10</f>
        <v>2553</v>
      </c>
    </row>
    <row r="21" spans="1:11" x14ac:dyDescent="0.3">
      <c r="A21" t="s">
        <v>38</v>
      </c>
      <c r="C21">
        <f>C19-C20-D10</f>
        <v>20295.619822499997</v>
      </c>
    </row>
    <row r="23" spans="1:11" x14ac:dyDescent="0.3">
      <c r="A23" t="s">
        <v>0</v>
      </c>
      <c r="C23" t="s">
        <v>1</v>
      </c>
      <c r="F23" s="13" t="s">
        <v>12</v>
      </c>
      <c r="G23" s="13"/>
      <c r="H23">
        <v>1.05</v>
      </c>
      <c r="K23" t="s">
        <v>15</v>
      </c>
    </row>
    <row r="24" spans="1:11" x14ac:dyDescent="0.3">
      <c r="A24" t="s">
        <v>13</v>
      </c>
      <c r="C24" t="s">
        <v>16</v>
      </c>
      <c r="F24" s="13"/>
      <c r="G24" s="13"/>
      <c r="K24" t="s">
        <v>39</v>
      </c>
    </row>
    <row r="25" spans="1:11" x14ac:dyDescent="0.3">
      <c r="A25" t="s">
        <v>17</v>
      </c>
      <c r="C25" t="s">
        <v>18</v>
      </c>
    </row>
    <row r="26" spans="1:11" x14ac:dyDescent="0.3">
      <c r="A26" t="s">
        <v>19</v>
      </c>
      <c r="C26" t="s">
        <v>40</v>
      </c>
    </row>
    <row r="27" spans="1:11" x14ac:dyDescent="0.3">
      <c r="I27" s="1" t="s">
        <v>2</v>
      </c>
      <c r="J27">
        <f>SUM(E30:E82)</f>
        <v>6468</v>
      </c>
    </row>
    <row r="28" spans="1:11" x14ac:dyDescent="0.3">
      <c r="I28" s="1" t="s">
        <v>3</v>
      </c>
      <c r="J28">
        <f>SUM(F30:G82)</f>
        <v>-41137.538889504336</v>
      </c>
    </row>
    <row r="29" spans="1:11" x14ac:dyDescent="0.3">
      <c r="D29" s="1" t="s">
        <v>6</v>
      </c>
      <c r="E29" s="1" t="s">
        <v>7</v>
      </c>
      <c r="F29" s="1" t="s">
        <v>8</v>
      </c>
      <c r="G29" s="1" t="s">
        <v>9</v>
      </c>
      <c r="H29" s="1" t="s">
        <v>10</v>
      </c>
      <c r="I29" s="1" t="s">
        <v>14</v>
      </c>
      <c r="J29">
        <f>D72/12</f>
        <v>0</v>
      </c>
    </row>
    <row r="30" spans="1:11" x14ac:dyDescent="0.3">
      <c r="A30">
        <v>2012</v>
      </c>
      <c r="B30">
        <v>26</v>
      </c>
      <c r="D30" s="2">
        <f>$C$20</f>
        <v>1946</v>
      </c>
      <c r="E30" s="2">
        <f>154</f>
        <v>154</v>
      </c>
      <c r="F30" s="2">
        <f>-15.4</f>
        <v>-15.4</v>
      </c>
      <c r="G30" s="2"/>
      <c r="H30" s="2">
        <f>SUM(D30:G30)</f>
        <v>2084.6</v>
      </c>
      <c r="I30" s="1" t="s">
        <v>11</v>
      </c>
      <c r="J30">
        <f>MAX(H30:H96)</f>
        <v>202796.07222397393</v>
      </c>
    </row>
    <row r="31" spans="1:11" x14ac:dyDescent="0.3">
      <c r="A31">
        <f t="shared" ref="A31:A62" si="0">A30+1</f>
        <v>2013</v>
      </c>
      <c r="B31">
        <f t="shared" ref="B31:B62" si="1">B30+1</f>
        <v>27</v>
      </c>
      <c r="D31" s="2">
        <f t="shared" ref="D31:D71" si="2">D30</f>
        <v>1946</v>
      </c>
      <c r="E31" s="2">
        <f t="shared" ref="E31:E71" si="3">E30</f>
        <v>154</v>
      </c>
      <c r="F31" s="2">
        <f t="shared" ref="F31:F71" si="4">F30</f>
        <v>-15.4</v>
      </c>
      <c r="G31" s="2">
        <f t="shared" ref="G31:G71" si="5">-H30*0.013</f>
        <v>-27.099799999999998</v>
      </c>
      <c r="H31" s="2">
        <f t="shared" ref="H31:H71" si="6">SUM(D31:G31)+H30*$H$23</f>
        <v>4246.3302000000003</v>
      </c>
      <c r="I31" t="s">
        <v>41</v>
      </c>
      <c r="J31">
        <f>J30*(1+C5)</f>
        <v>174404.62211261757</v>
      </c>
    </row>
    <row r="32" spans="1:11" x14ac:dyDescent="0.3">
      <c r="A32">
        <f t="shared" si="0"/>
        <v>2014</v>
      </c>
      <c r="B32">
        <f t="shared" si="1"/>
        <v>28</v>
      </c>
      <c r="D32" s="2">
        <f t="shared" si="2"/>
        <v>1946</v>
      </c>
      <c r="E32" s="2">
        <f t="shared" si="3"/>
        <v>154</v>
      </c>
      <c r="F32" s="2">
        <f t="shared" si="4"/>
        <v>-15.4</v>
      </c>
      <c r="G32" s="2">
        <f t="shared" si="5"/>
        <v>-55.2022926</v>
      </c>
      <c r="H32" s="2">
        <f t="shared" si="6"/>
        <v>6488.0444174000004</v>
      </c>
    </row>
    <row r="33" spans="1:8" x14ac:dyDescent="0.3">
      <c r="A33">
        <f t="shared" si="0"/>
        <v>2015</v>
      </c>
      <c r="B33">
        <f t="shared" si="1"/>
        <v>29</v>
      </c>
      <c r="D33" s="2">
        <f t="shared" si="2"/>
        <v>1946</v>
      </c>
      <c r="E33" s="2">
        <f t="shared" si="3"/>
        <v>154</v>
      </c>
      <c r="F33" s="2">
        <f t="shared" si="4"/>
        <v>-15.4</v>
      </c>
      <c r="G33" s="2">
        <f t="shared" si="5"/>
        <v>-84.344577426200004</v>
      </c>
      <c r="H33" s="2">
        <f t="shared" si="6"/>
        <v>8812.7020608438015</v>
      </c>
    </row>
    <row r="34" spans="1:8" x14ac:dyDescent="0.3">
      <c r="A34">
        <f t="shared" si="0"/>
        <v>2016</v>
      </c>
      <c r="B34">
        <f t="shared" si="1"/>
        <v>30</v>
      </c>
      <c r="D34" s="2">
        <f t="shared" si="2"/>
        <v>1946</v>
      </c>
      <c r="E34" s="2">
        <f t="shared" si="3"/>
        <v>154</v>
      </c>
      <c r="F34" s="2">
        <f t="shared" si="4"/>
        <v>-15.4</v>
      </c>
      <c r="G34" s="2">
        <f t="shared" si="5"/>
        <v>-114.56512679096942</v>
      </c>
      <c r="H34" s="2">
        <f t="shared" si="6"/>
        <v>11223.372037095021</v>
      </c>
    </row>
    <row r="35" spans="1:8" x14ac:dyDescent="0.3">
      <c r="A35">
        <f t="shared" si="0"/>
        <v>2017</v>
      </c>
      <c r="B35">
        <f t="shared" si="1"/>
        <v>31</v>
      </c>
      <c r="D35" s="2">
        <f t="shared" si="2"/>
        <v>1946</v>
      </c>
      <c r="E35" s="2">
        <f t="shared" si="3"/>
        <v>154</v>
      </c>
      <c r="F35" s="2">
        <f t="shared" si="4"/>
        <v>-15.4</v>
      </c>
      <c r="G35" s="2">
        <f t="shared" si="5"/>
        <v>-145.90383648223528</v>
      </c>
      <c r="H35" s="2">
        <f t="shared" si="6"/>
        <v>13723.236802467538</v>
      </c>
    </row>
    <row r="36" spans="1:8" x14ac:dyDescent="0.3">
      <c r="A36">
        <f t="shared" si="0"/>
        <v>2018</v>
      </c>
      <c r="B36">
        <f t="shared" si="1"/>
        <v>32</v>
      </c>
      <c r="D36" s="2">
        <f t="shared" si="2"/>
        <v>1946</v>
      </c>
      <c r="E36" s="2">
        <f t="shared" si="3"/>
        <v>154</v>
      </c>
      <c r="F36" s="2">
        <f t="shared" si="4"/>
        <v>-15.4</v>
      </c>
      <c r="G36" s="2">
        <f t="shared" si="5"/>
        <v>-178.40207843207799</v>
      </c>
      <c r="H36" s="2">
        <f t="shared" si="6"/>
        <v>16315.596564158837</v>
      </c>
    </row>
    <row r="37" spans="1:8" x14ac:dyDescent="0.3">
      <c r="A37">
        <f t="shared" si="0"/>
        <v>2019</v>
      </c>
      <c r="B37">
        <f t="shared" si="1"/>
        <v>33</v>
      </c>
      <c r="D37" s="2">
        <f t="shared" si="2"/>
        <v>1946</v>
      </c>
      <c r="E37" s="2">
        <f t="shared" si="3"/>
        <v>154</v>
      </c>
      <c r="F37" s="2">
        <f t="shared" si="4"/>
        <v>-15.4</v>
      </c>
      <c r="G37" s="2">
        <f t="shared" si="5"/>
        <v>-212.10275533406488</v>
      </c>
      <c r="H37" s="2">
        <f t="shared" si="6"/>
        <v>19003.873637032713</v>
      </c>
    </row>
    <row r="38" spans="1:8" x14ac:dyDescent="0.3">
      <c r="A38">
        <f t="shared" si="0"/>
        <v>2020</v>
      </c>
      <c r="B38">
        <f t="shared" si="1"/>
        <v>34</v>
      </c>
      <c r="D38" s="2">
        <f t="shared" si="2"/>
        <v>1946</v>
      </c>
      <c r="E38" s="2">
        <f t="shared" si="3"/>
        <v>154</v>
      </c>
      <c r="F38" s="2">
        <f t="shared" si="4"/>
        <v>-15.4</v>
      </c>
      <c r="G38" s="2">
        <f t="shared" si="5"/>
        <v>-247.05035728142525</v>
      </c>
      <c r="H38" s="2">
        <f t="shared" si="6"/>
        <v>21791.616961602926</v>
      </c>
    </row>
    <row r="39" spans="1:8" x14ac:dyDescent="0.3">
      <c r="A39">
        <f t="shared" si="0"/>
        <v>2021</v>
      </c>
      <c r="B39">
        <f t="shared" si="1"/>
        <v>35</v>
      </c>
      <c r="D39" s="2">
        <f t="shared" si="2"/>
        <v>1946</v>
      </c>
      <c r="E39" s="2">
        <f t="shared" si="3"/>
        <v>154</v>
      </c>
      <c r="F39" s="2">
        <f t="shared" si="4"/>
        <v>-15.4</v>
      </c>
      <c r="G39" s="2">
        <f t="shared" si="5"/>
        <v>-283.29102050083804</v>
      </c>
      <c r="H39" s="2">
        <f t="shared" si="6"/>
        <v>24682.506789182233</v>
      </c>
    </row>
    <row r="40" spans="1:8" x14ac:dyDescent="0.3">
      <c r="A40">
        <f t="shared" si="0"/>
        <v>2022</v>
      </c>
      <c r="B40">
        <f t="shared" si="1"/>
        <v>36</v>
      </c>
      <c r="D40" s="2">
        <f t="shared" si="2"/>
        <v>1946</v>
      </c>
      <c r="E40" s="2">
        <f t="shared" si="3"/>
        <v>154</v>
      </c>
      <c r="F40" s="2">
        <f t="shared" si="4"/>
        <v>-15.4</v>
      </c>
      <c r="G40" s="2">
        <f t="shared" si="5"/>
        <v>-320.87258825936902</v>
      </c>
      <c r="H40" s="2">
        <f t="shared" si="6"/>
        <v>27680.359540381975</v>
      </c>
    </row>
    <row r="41" spans="1:8" x14ac:dyDescent="0.3">
      <c r="A41">
        <f t="shared" si="0"/>
        <v>2023</v>
      </c>
      <c r="B41">
        <f t="shared" si="1"/>
        <v>37</v>
      </c>
      <c r="D41" s="2">
        <f t="shared" si="2"/>
        <v>1946</v>
      </c>
      <c r="E41" s="2">
        <f t="shared" si="3"/>
        <v>154</v>
      </c>
      <c r="F41" s="2">
        <f t="shared" si="4"/>
        <v>-15.4</v>
      </c>
      <c r="G41" s="2">
        <f t="shared" si="5"/>
        <v>-359.84467402496563</v>
      </c>
      <c r="H41" s="2">
        <f t="shared" si="6"/>
        <v>30789.132843376108</v>
      </c>
    </row>
    <row r="42" spans="1:8" x14ac:dyDescent="0.3">
      <c r="A42">
        <f t="shared" si="0"/>
        <v>2024</v>
      </c>
      <c r="B42">
        <f t="shared" si="1"/>
        <v>38</v>
      </c>
      <c r="D42" s="2">
        <f t="shared" si="2"/>
        <v>1946</v>
      </c>
      <c r="E42" s="2">
        <f t="shared" si="3"/>
        <v>154</v>
      </c>
      <c r="F42" s="2">
        <f t="shared" si="4"/>
        <v>-15.4</v>
      </c>
      <c r="G42" s="2">
        <f t="shared" si="5"/>
        <v>-400.25872696388939</v>
      </c>
      <c r="H42" s="2">
        <f t="shared" si="6"/>
        <v>34012.930758581024</v>
      </c>
    </row>
    <row r="43" spans="1:8" x14ac:dyDescent="0.3">
      <c r="A43">
        <f t="shared" si="0"/>
        <v>2025</v>
      </c>
      <c r="B43">
        <f t="shared" si="1"/>
        <v>39</v>
      </c>
      <c r="D43" s="2">
        <f t="shared" si="2"/>
        <v>1946</v>
      </c>
      <c r="E43" s="2">
        <f t="shared" si="3"/>
        <v>154</v>
      </c>
      <c r="F43" s="2">
        <f t="shared" si="4"/>
        <v>-15.4</v>
      </c>
      <c r="G43" s="2">
        <f t="shared" si="5"/>
        <v>-442.16809986155329</v>
      </c>
      <c r="H43" s="2">
        <f t="shared" si="6"/>
        <v>37356.00919664852</v>
      </c>
    </row>
    <row r="44" spans="1:8" x14ac:dyDescent="0.3">
      <c r="A44">
        <f t="shared" si="0"/>
        <v>2026</v>
      </c>
      <c r="B44">
        <f t="shared" si="1"/>
        <v>40</v>
      </c>
      <c r="D44" s="2">
        <f t="shared" si="2"/>
        <v>1946</v>
      </c>
      <c r="E44" s="2">
        <f t="shared" si="3"/>
        <v>154</v>
      </c>
      <c r="F44" s="2">
        <f t="shared" si="4"/>
        <v>-15.4</v>
      </c>
      <c r="G44" s="2">
        <f t="shared" si="5"/>
        <v>-485.62811955643076</v>
      </c>
      <c r="H44" s="2">
        <f t="shared" si="6"/>
        <v>40822.781536924515</v>
      </c>
    </row>
    <row r="45" spans="1:8" x14ac:dyDescent="0.3">
      <c r="A45">
        <f t="shared" si="0"/>
        <v>2027</v>
      </c>
      <c r="B45">
        <f t="shared" si="1"/>
        <v>41</v>
      </c>
      <c r="D45" s="2">
        <f t="shared" si="2"/>
        <v>1946</v>
      </c>
      <c r="E45" s="2">
        <f t="shared" si="3"/>
        <v>154</v>
      </c>
      <c r="F45" s="2">
        <f t="shared" si="4"/>
        <v>-15.4</v>
      </c>
      <c r="G45" s="2">
        <f t="shared" si="5"/>
        <v>-530.69615998001871</v>
      </c>
      <c r="H45" s="2">
        <f t="shared" si="6"/>
        <v>44417.824453790723</v>
      </c>
    </row>
    <row r="46" spans="1:8" x14ac:dyDescent="0.3">
      <c r="A46">
        <f t="shared" si="0"/>
        <v>2028</v>
      </c>
      <c r="B46">
        <f t="shared" si="1"/>
        <v>42</v>
      </c>
      <c r="D46" s="2">
        <f t="shared" si="2"/>
        <v>1946</v>
      </c>
      <c r="E46" s="2">
        <f t="shared" si="3"/>
        <v>154</v>
      </c>
      <c r="F46" s="2">
        <f t="shared" si="4"/>
        <v>-15.4</v>
      </c>
      <c r="G46" s="2">
        <f t="shared" si="5"/>
        <v>-577.43171789927942</v>
      </c>
      <c r="H46" s="2">
        <f t="shared" si="6"/>
        <v>48145.883958580984</v>
      </c>
    </row>
    <row r="47" spans="1:8" x14ac:dyDescent="0.3">
      <c r="A47">
        <f t="shared" si="0"/>
        <v>2029</v>
      </c>
      <c r="B47">
        <f t="shared" si="1"/>
        <v>43</v>
      </c>
      <c r="D47" s="2">
        <f t="shared" si="2"/>
        <v>1946</v>
      </c>
      <c r="E47" s="2">
        <f t="shared" si="3"/>
        <v>154</v>
      </c>
      <c r="F47" s="2">
        <f t="shared" si="4"/>
        <v>-15.4</v>
      </c>
      <c r="G47" s="2">
        <f t="shared" si="5"/>
        <v>-625.89649146155273</v>
      </c>
      <c r="H47" s="2">
        <f t="shared" si="6"/>
        <v>52011.88166504848</v>
      </c>
    </row>
    <row r="48" spans="1:8" x14ac:dyDescent="0.3">
      <c r="A48">
        <f t="shared" si="0"/>
        <v>2030</v>
      </c>
      <c r="B48">
        <f t="shared" si="1"/>
        <v>44</v>
      </c>
      <c r="D48" s="2">
        <f t="shared" si="2"/>
        <v>1946</v>
      </c>
      <c r="E48" s="2">
        <f t="shared" si="3"/>
        <v>154</v>
      </c>
      <c r="F48" s="2">
        <f t="shared" si="4"/>
        <v>-15.4</v>
      </c>
      <c r="G48" s="2">
        <f t="shared" si="5"/>
        <v>-676.15446164563025</v>
      </c>
      <c r="H48" s="2">
        <f t="shared" si="6"/>
        <v>56020.921286655277</v>
      </c>
    </row>
    <row r="49" spans="1:8" x14ac:dyDescent="0.3">
      <c r="A49">
        <f t="shared" si="0"/>
        <v>2031</v>
      </c>
      <c r="B49">
        <f t="shared" si="1"/>
        <v>45</v>
      </c>
      <c r="D49" s="2">
        <f t="shared" si="2"/>
        <v>1946</v>
      </c>
      <c r="E49" s="2">
        <f t="shared" si="3"/>
        <v>154</v>
      </c>
      <c r="F49" s="2">
        <f t="shared" si="4"/>
        <v>-15.4</v>
      </c>
      <c r="G49" s="2">
        <f t="shared" si="5"/>
        <v>-728.27197672651857</v>
      </c>
      <c r="H49" s="2">
        <f t="shared" si="6"/>
        <v>60178.295374261528</v>
      </c>
    </row>
    <row r="50" spans="1:8" x14ac:dyDescent="0.3">
      <c r="A50">
        <f t="shared" si="0"/>
        <v>2032</v>
      </c>
      <c r="B50">
        <f t="shared" si="1"/>
        <v>46</v>
      </c>
      <c r="D50" s="2">
        <f t="shared" si="2"/>
        <v>1946</v>
      </c>
      <c r="E50" s="2">
        <f t="shared" si="3"/>
        <v>154</v>
      </c>
      <c r="F50" s="2">
        <f t="shared" si="4"/>
        <v>-15.4</v>
      </c>
      <c r="G50" s="2">
        <f t="shared" si="5"/>
        <v>-782.31783986539983</v>
      </c>
      <c r="H50" s="2">
        <f t="shared" si="6"/>
        <v>64489.492303109211</v>
      </c>
    </row>
    <row r="51" spans="1:8" x14ac:dyDescent="0.3">
      <c r="A51">
        <f t="shared" si="0"/>
        <v>2033</v>
      </c>
      <c r="B51">
        <f t="shared" si="1"/>
        <v>47</v>
      </c>
      <c r="D51" s="2">
        <f t="shared" si="2"/>
        <v>1946</v>
      </c>
      <c r="E51" s="2">
        <f t="shared" si="3"/>
        <v>154</v>
      </c>
      <c r="F51" s="2">
        <f t="shared" si="4"/>
        <v>-15.4</v>
      </c>
      <c r="G51" s="2">
        <f t="shared" si="5"/>
        <v>-838.36339994041975</v>
      </c>
      <c r="H51" s="2">
        <f t="shared" si="6"/>
        <v>68960.203518324255</v>
      </c>
    </row>
    <row r="52" spans="1:8" x14ac:dyDescent="0.3">
      <c r="A52">
        <f t="shared" si="0"/>
        <v>2034</v>
      </c>
      <c r="B52">
        <f t="shared" si="1"/>
        <v>48</v>
      </c>
      <c r="D52" s="2">
        <f t="shared" si="2"/>
        <v>1946</v>
      </c>
      <c r="E52" s="2">
        <f t="shared" si="3"/>
        <v>154</v>
      </c>
      <c r="F52" s="2">
        <f t="shared" si="4"/>
        <v>-15.4</v>
      </c>
      <c r="G52" s="2">
        <f t="shared" si="5"/>
        <v>-896.4826457382153</v>
      </c>
      <c r="H52" s="2">
        <f t="shared" si="6"/>
        <v>73596.331048502267</v>
      </c>
    </row>
    <row r="53" spans="1:8" x14ac:dyDescent="0.3">
      <c r="A53">
        <f t="shared" si="0"/>
        <v>2035</v>
      </c>
      <c r="B53">
        <f t="shared" si="1"/>
        <v>49</v>
      </c>
      <c r="D53" s="2">
        <f t="shared" si="2"/>
        <v>1946</v>
      </c>
      <c r="E53" s="2">
        <f t="shared" si="3"/>
        <v>154</v>
      </c>
      <c r="F53" s="2">
        <f t="shared" si="4"/>
        <v>-15.4</v>
      </c>
      <c r="G53" s="2">
        <f t="shared" si="5"/>
        <v>-956.75230363052947</v>
      </c>
      <c r="H53" s="2">
        <f t="shared" si="6"/>
        <v>78403.99529729686</v>
      </c>
    </row>
    <row r="54" spans="1:8" x14ac:dyDescent="0.3">
      <c r="A54">
        <f t="shared" si="0"/>
        <v>2036</v>
      </c>
      <c r="B54">
        <f t="shared" si="1"/>
        <v>50</v>
      </c>
      <c r="D54" s="2">
        <f t="shared" si="2"/>
        <v>1946</v>
      </c>
      <c r="E54" s="2">
        <f t="shared" si="3"/>
        <v>154</v>
      </c>
      <c r="F54" s="2">
        <f t="shared" si="4"/>
        <v>-15.4</v>
      </c>
      <c r="G54" s="2">
        <f t="shared" si="5"/>
        <v>-1019.2519388648591</v>
      </c>
      <c r="H54" s="2">
        <f t="shared" si="6"/>
        <v>83389.54312329684</v>
      </c>
    </row>
    <row r="55" spans="1:8" x14ac:dyDescent="0.3">
      <c r="A55">
        <f t="shared" si="0"/>
        <v>2037</v>
      </c>
      <c r="B55">
        <f t="shared" si="1"/>
        <v>51</v>
      </c>
      <c r="D55" s="2">
        <f t="shared" si="2"/>
        <v>1946</v>
      </c>
      <c r="E55" s="2">
        <f t="shared" si="3"/>
        <v>154</v>
      </c>
      <c r="F55" s="2">
        <f t="shared" si="4"/>
        <v>-15.4</v>
      </c>
      <c r="G55" s="2">
        <f t="shared" si="5"/>
        <v>-1084.0640606028589</v>
      </c>
      <c r="H55" s="2">
        <f t="shared" si="6"/>
        <v>88559.556218858837</v>
      </c>
    </row>
    <row r="56" spans="1:8" x14ac:dyDescent="0.3">
      <c r="A56">
        <f t="shared" si="0"/>
        <v>2038</v>
      </c>
      <c r="B56">
        <f t="shared" si="1"/>
        <v>52</v>
      </c>
      <c r="D56" s="2">
        <f t="shared" si="2"/>
        <v>1946</v>
      </c>
      <c r="E56" s="2">
        <f t="shared" si="3"/>
        <v>154</v>
      </c>
      <c r="F56" s="2">
        <f t="shared" si="4"/>
        <v>-15.4</v>
      </c>
      <c r="G56" s="2">
        <f t="shared" si="5"/>
        <v>-1151.2742308451648</v>
      </c>
      <c r="H56" s="2">
        <f t="shared" si="6"/>
        <v>93920.859798956619</v>
      </c>
    </row>
    <row r="57" spans="1:8" x14ac:dyDescent="0.3">
      <c r="A57">
        <f t="shared" si="0"/>
        <v>2039</v>
      </c>
      <c r="B57">
        <f t="shared" si="1"/>
        <v>53</v>
      </c>
      <c r="D57" s="2">
        <f t="shared" si="2"/>
        <v>1946</v>
      </c>
      <c r="E57" s="2">
        <f t="shared" si="3"/>
        <v>154</v>
      </c>
      <c r="F57" s="2">
        <f t="shared" si="4"/>
        <v>-15.4</v>
      </c>
      <c r="G57" s="2">
        <f t="shared" si="5"/>
        <v>-1220.971177386436</v>
      </c>
      <c r="H57" s="2">
        <f t="shared" si="6"/>
        <v>99480.531611518018</v>
      </c>
    </row>
    <row r="58" spans="1:8" x14ac:dyDescent="0.3">
      <c r="A58">
        <f t="shared" si="0"/>
        <v>2040</v>
      </c>
      <c r="B58">
        <f t="shared" si="1"/>
        <v>54</v>
      </c>
      <c r="D58" s="2">
        <f t="shared" si="2"/>
        <v>1946</v>
      </c>
      <c r="E58" s="2">
        <f t="shared" si="3"/>
        <v>154</v>
      </c>
      <c r="F58" s="2">
        <f t="shared" si="4"/>
        <v>-15.4</v>
      </c>
      <c r="G58" s="2">
        <f t="shared" si="5"/>
        <v>-1293.2469109497342</v>
      </c>
      <c r="H58" s="2">
        <f t="shared" si="6"/>
        <v>105245.91128114419</v>
      </c>
    </row>
    <row r="59" spans="1:8" x14ac:dyDescent="0.3">
      <c r="A59">
        <f t="shared" si="0"/>
        <v>2041</v>
      </c>
      <c r="B59">
        <f t="shared" si="1"/>
        <v>55</v>
      </c>
      <c r="D59" s="2">
        <f t="shared" si="2"/>
        <v>1946</v>
      </c>
      <c r="E59" s="2">
        <f t="shared" si="3"/>
        <v>154</v>
      </c>
      <c r="F59" s="2">
        <f t="shared" si="4"/>
        <v>-15.4</v>
      </c>
      <c r="G59" s="2">
        <f t="shared" si="5"/>
        <v>-1368.1968466548744</v>
      </c>
      <c r="H59" s="2">
        <f t="shared" si="6"/>
        <v>111224.60999854653</v>
      </c>
    </row>
    <row r="60" spans="1:8" x14ac:dyDescent="0.3">
      <c r="A60">
        <f t="shared" si="0"/>
        <v>2042</v>
      </c>
      <c r="B60">
        <f t="shared" si="1"/>
        <v>56</v>
      </c>
      <c r="D60" s="2">
        <f t="shared" si="2"/>
        <v>1946</v>
      </c>
      <c r="E60" s="2">
        <f t="shared" si="3"/>
        <v>154</v>
      </c>
      <c r="F60" s="2">
        <f t="shared" si="4"/>
        <v>-15.4</v>
      </c>
      <c r="G60" s="2">
        <f t="shared" si="5"/>
        <v>-1445.9199299811048</v>
      </c>
      <c r="H60" s="2">
        <f t="shared" si="6"/>
        <v>117424.52056849275</v>
      </c>
    </row>
    <row r="61" spans="1:8" x14ac:dyDescent="0.3">
      <c r="A61">
        <f t="shared" si="0"/>
        <v>2043</v>
      </c>
      <c r="B61">
        <f t="shared" si="1"/>
        <v>57</v>
      </c>
      <c r="D61" s="2">
        <f t="shared" si="2"/>
        <v>1946</v>
      </c>
      <c r="E61" s="2">
        <f t="shared" si="3"/>
        <v>154</v>
      </c>
      <c r="F61" s="2">
        <f t="shared" si="4"/>
        <v>-15.4</v>
      </c>
      <c r="G61" s="2">
        <f t="shared" si="5"/>
        <v>-1526.5187673904056</v>
      </c>
      <c r="H61" s="2">
        <f t="shared" si="6"/>
        <v>123853.82782952698</v>
      </c>
    </row>
    <row r="62" spans="1:8" x14ac:dyDescent="0.3">
      <c r="A62">
        <f t="shared" si="0"/>
        <v>2044</v>
      </c>
      <c r="B62">
        <f t="shared" si="1"/>
        <v>58</v>
      </c>
      <c r="D62" s="2">
        <f t="shared" si="2"/>
        <v>1946</v>
      </c>
      <c r="E62" s="2">
        <f t="shared" si="3"/>
        <v>154</v>
      </c>
      <c r="F62" s="2">
        <f t="shared" si="4"/>
        <v>-15.4</v>
      </c>
      <c r="G62" s="2">
        <f t="shared" si="5"/>
        <v>-1610.0997617838507</v>
      </c>
      <c r="H62" s="2">
        <f t="shared" si="6"/>
        <v>130521.01945921949</v>
      </c>
    </row>
    <row r="63" spans="1:8" x14ac:dyDescent="0.3">
      <c r="A63">
        <f t="shared" ref="A63:A96" si="7">A62+1</f>
        <v>2045</v>
      </c>
      <c r="B63">
        <f t="shared" ref="B63:B96" si="8">B62+1</f>
        <v>59</v>
      </c>
      <c r="D63" s="2">
        <f t="shared" si="2"/>
        <v>1946</v>
      </c>
      <c r="E63" s="2">
        <f t="shared" si="3"/>
        <v>154</v>
      </c>
      <c r="F63" s="2">
        <f t="shared" si="4"/>
        <v>-15.4</v>
      </c>
      <c r="G63" s="2">
        <f t="shared" si="5"/>
        <v>-1696.7732529698533</v>
      </c>
      <c r="H63" s="2">
        <f t="shared" si="6"/>
        <v>137434.89717921062</v>
      </c>
    </row>
    <row r="64" spans="1:8" x14ac:dyDescent="0.3">
      <c r="A64">
        <f t="shared" si="7"/>
        <v>2046</v>
      </c>
      <c r="B64">
        <f t="shared" si="8"/>
        <v>60</v>
      </c>
      <c r="D64" s="2">
        <f t="shared" si="2"/>
        <v>1946</v>
      </c>
      <c r="E64" s="2">
        <f t="shared" si="3"/>
        <v>154</v>
      </c>
      <c r="F64" s="2">
        <f t="shared" si="4"/>
        <v>-15.4</v>
      </c>
      <c r="G64" s="2">
        <f t="shared" si="5"/>
        <v>-1786.653663329738</v>
      </c>
      <c r="H64" s="2">
        <f t="shared" si="6"/>
        <v>144604.58837484141</v>
      </c>
    </row>
    <row r="65" spans="1:8" x14ac:dyDescent="0.3">
      <c r="A65">
        <f t="shared" si="7"/>
        <v>2047</v>
      </c>
      <c r="B65">
        <f t="shared" si="8"/>
        <v>61</v>
      </c>
      <c r="D65" s="2">
        <f t="shared" si="2"/>
        <v>1946</v>
      </c>
      <c r="E65" s="2">
        <f t="shared" si="3"/>
        <v>154</v>
      </c>
      <c r="F65" s="2">
        <f t="shared" si="4"/>
        <v>-15.4</v>
      </c>
      <c r="G65" s="2">
        <f t="shared" si="5"/>
        <v>-1879.8596488729381</v>
      </c>
      <c r="H65" s="2">
        <f t="shared" si="6"/>
        <v>152039.55814471052</v>
      </c>
    </row>
    <row r="66" spans="1:8" x14ac:dyDescent="0.3">
      <c r="A66">
        <f t="shared" si="7"/>
        <v>2048</v>
      </c>
      <c r="B66">
        <f t="shared" si="8"/>
        <v>62</v>
      </c>
      <c r="D66" s="2">
        <f t="shared" si="2"/>
        <v>1946</v>
      </c>
      <c r="E66" s="2">
        <f t="shared" si="3"/>
        <v>154</v>
      </c>
      <c r="F66" s="2">
        <f t="shared" si="4"/>
        <v>-15.4</v>
      </c>
      <c r="G66" s="2">
        <f t="shared" si="5"/>
        <v>-1976.5142558812367</v>
      </c>
      <c r="H66" s="2">
        <f t="shared" si="6"/>
        <v>159749.62179606481</v>
      </c>
    </row>
    <row r="67" spans="1:8" x14ac:dyDescent="0.3">
      <c r="A67">
        <f t="shared" si="7"/>
        <v>2049</v>
      </c>
      <c r="B67">
        <f t="shared" si="8"/>
        <v>63</v>
      </c>
      <c r="D67" s="2">
        <f t="shared" si="2"/>
        <v>1946</v>
      </c>
      <c r="E67" s="2">
        <f t="shared" si="3"/>
        <v>154</v>
      </c>
      <c r="F67" s="2">
        <f t="shared" si="4"/>
        <v>-15.4</v>
      </c>
      <c r="G67" s="2">
        <f t="shared" si="5"/>
        <v>-2076.7450833488424</v>
      </c>
      <c r="H67" s="2">
        <f t="shared" si="6"/>
        <v>167744.9578025192</v>
      </c>
    </row>
    <row r="68" spans="1:8" x14ac:dyDescent="0.3">
      <c r="A68">
        <f t="shared" si="7"/>
        <v>2050</v>
      </c>
      <c r="B68">
        <f t="shared" si="8"/>
        <v>64</v>
      </c>
      <c r="D68" s="2">
        <f t="shared" si="2"/>
        <v>1946</v>
      </c>
      <c r="E68" s="2">
        <f t="shared" si="3"/>
        <v>154</v>
      </c>
      <c r="F68" s="2">
        <f t="shared" si="4"/>
        <v>-15.4</v>
      </c>
      <c r="G68" s="2">
        <f t="shared" si="5"/>
        <v>-2180.6844514327495</v>
      </c>
      <c r="H68" s="2">
        <f t="shared" si="6"/>
        <v>176036.12124121242</v>
      </c>
    </row>
    <row r="69" spans="1:8" x14ac:dyDescent="0.3">
      <c r="A69">
        <f t="shared" si="7"/>
        <v>2051</v>
      </c>
      <c r="B69">
        <f t="shared" si="8"/>
        <v>65</v>
      </c>
      <c r="D69" s="2">
        <f t="shared" si="2"/>
        <v>1946</v>
      </c>
      <c r="E69" s="2">
        <f t="shared" si="3"/>
        <v>154</v>
      </c>
      <c r="F69" s="2">
        <f t="shared" si="4"/>
        <v>-15.4</v>
      </c>
      <c r="G69" s="2">
        <f t="shared" si="5"/>
        <v>-2288.4695761357611</v>
      </c>
      <c r="H69" s="2">
        <f t="shared" si="6"/>
        <v>184634.05772713729</v>
      </c>
    </row>
    <row r="70" spans="1:8" x14ac:dyDescent="0.3">
      <c r="A70">
        <f t="shared" si="7"/>
        <v>2052</v>
      </c>
      <c r="B70">
        <f t="shared" si="8"/>
        <v>66</v>
      </c>
      <c r="D70" s="2">
        <f t="shared" si="2"/>
        <v>1946</v>
      </c>
      <c r="E70" s="2">
        <f t="shared" si="3"/>
        <v>154</v>
      </c>
      <c r="F70" s="2">
        <f t="shared" si="4"/>
        <v>-15.4</v>
      </c>
      <c r="G70" s="2">
        <f t="shared" si="5"/>
        <v>-2400.2427504527845</v>
      </c>
      <c r="H70" s="2">
        <f t="shared" si="6"/>
        <v>193550.11786304138</v>
      </c>
    </row>
    <row r="71" spans="1:8" x14ac:dyDescent="0.3">
      <c r="A71">
        <f t="shared" si="7"/>
        <v>2053</v>
      </c>
      <c r="B71">
        <f t="shared" si="8"/>
        <v>67</v>
      </c>
      <c r="D71" s="2">
        <f t="shared" si="2"/>
        <v>1946</v>
      </c>
      <c r="E71" s="2">
        <f t="shared" si="3"/>
        <v>154</v>
      </c>
      <c r="F71" s="2">
        <f t="shared" si="4"/>
        <v>-15.4</v>
      </c>
      <c r="G71" s="2">
        <f t="shared" si="5"/>
        <v>-2516.1515322195378</v>
      </c>
      <c r="H71" s="2">
        <f t="shared" si="6"/>
        <v>202796.07222397393</v>
      </c>
    </row>
    <row r="72" spans="1:8" x14ac:dyDescent="0.3">
      <c r="A72">
        <f t="shared" si="7"/>
        <v>2054</v>
      </c>
      <c r="B72">
        <f t="shared" si="8"/>
        <v>68</v>
      </c>
      <c r="D72" s="2">
        <v>0</v>
      </c>
      <c r="E72" s="2">
        <v>0</v>
      </c>
      <c r="F72" s="2">
        <v>0</v>
      </c>
      <c r="G72" s="2">
        <v>0</v>
      </c>
      <c r="H72" s="2">
        <f t="shared" ref="H72:H96" si="9">SUM(D72:G72)+H71*$H$24</f>
        <v>0</v>
      </c>
    </row>
    <row r="73" spans="1:8" x14ac:dyDescent="0.3">
      <c r="A73">
        <f t="shared" si="7"/>
        <v>2055</v>
      </c>
      <c r="B73">
        <f t="shared" si="8"/>
        <v>69</v>
      </c>
      <c r="D73" s="2">
        <f t="shared" ref="D73:D96" si="10">D72</f>
        <v>0</v>
      </c>
      <c r="E73" s="2">
        <f t="shared" ref="E73:E96" si="11">E72</f>
        <v>0</v>
      </c>
      <c r="F73" s="2">
        <f t="shared" ref="F73:F96" si="12">F72</f>
        <v>0</v>
      </c>
      <c r="G73" s="2">
        <f t="shared" ref="G73:G96" si="13">G72</f>
        <v>0</v>
      </c>
      <c r="H73" s="2">
        <f t="shared" si="9"/>
        <v>0</v>
      </c>
    </row>
    <row r="74" spans="1:8" x14ac:dyDescent="0.3">
      <c r="A74">
        <f t="shared" si="7"/>
        <v>2056</v>
      </c>
      <c r="B74">
        <f t="shared" si="8"/>
        <v>70</v>
      </c>
      <c r="D74" s="2">
        <f t="shared" si="10"/>
        <v>0</v>
      </c>
      <c r="E74" s="2">
        <f t="shared" si="11"/>
        <v>0</v>
      </c>
      <c r="F74" s="2">
        <f t="shared" si="12"/>
        <v>0</v>
      </c>
      <c r="G74" s="2">
        <f t="shared" si="13"/>
        <v>0</v>
      </c>
      <c r="H74" s="2">
        <f t="shared" si="9"/>
        <v>0</v>
      </c>
    </row>
    <row r="75" spans="1:8" x14ac:dyDescent="0.3">
      <c r="A75">
        <f t="shared" si="7"/>
        <v>2057</v>
      </c>
      <c r="B75">
        <f t="shared" si="8"/>
        <v>71</v>
      </c>
      <c r="D75" s="2">
        <f t="shared" si="10"/>
        <v>0</v>
      </c>
      <c r="E75" s="2">
        <f t="shared" si="11"/>
        <v>0</v>
      </c>
      <c r="F75" s="2">
        <f t="shared" si="12"/>
        <v>0</v>
      </c>
      <c r="G75" s="2">
        <f t="shared" si="13"/>
        <v>0</v>
      </c>
      <c r="H75" s="2">
        <f t="shared" si="9"/>
        <v>0</v>
      </c>
    </row>
    <row r="76" spans="1:8" x14ac:dyDescent="0.3">
      <c r="A76">
        <f t="shared" si="7"/>
        <v>2058</v>
      </c>
      <c r="B76">
        <f t="shared" si="8"/>
        <v>72</v>
      </c>
      <c r="D76" s="2">
        <f t="shared" si="10"/>
        <v>0</v>
      </c>
      <c r="E76" s="2">
        <f t="shared" si="11"/>
        <v>0</v>
      </c>
      <c r="F76" s="2">
        <f t="shared" si="12"/>
        <v>0</v>
      </c>
      <c r="G76" s="2">
        <f t="shared" si="13"/>
        <v>0</v>
      </c>
      <c r="H76" s="2">
        <f t="shared" si="9"/>
        <v>0</v>
      </c>
    </row>
    <row r="77" spans="1:8" x14ac:dyDescent="0.3">
      <c r="A77">
        <f t="shared" si="7"/>
        <v>2059</v>
      </c>
      <c r="B77">
        <f t="shared" si="8"/>
        <v>73</v>
      </c>
      <c r="D77" s="2">
        <f t="shared" si="10"/>
        <v>0</v>
      </c>
      <c r="E77" s="2">
        <f t="shared" si="11"/>
        <v>0</v>
      </c>
      <c r="F77" s="2">
        <f t="shared" si="12"/>
        <v>0</v>
      </c>
      <c r="G77" s="2">
        <f t="shared" si="13"/>
        <v>0</v>
      </c>
      <c r="H77" s="2">
        <f t="shared" si="9"/>
        <v>0</v>
      </c>
    </row>
    <row r="78" spans="1:8" x14ac:dyDescent="0.3">
      <c r="A78">
        <f t="shared" si="7"/>
        <v>2060</v>
      </c>
      <c r="B78">
        <f t="shared" si="8"/>
        <v>74</v>
      </c>
      <c r="D78" s="2">
        <f t="shared" si="10"/>
        <v>0</v>
      </c>
      <c r="E78" s="2">
        <f t="shared" si="11"/>
        <v>0</v>
      </c>
      <c r="F78" s="2">
        <f t="shared" si="12"/>
        <v>0</v>
      </c>
      <c r="G78" s="2">
        <f t="shared" si="13"/>
        <v>0</v>
      </c>
      <c r="H78" s="2">
        <f t="shared" si="9"/>
        <v>0</v>
      </c>
    </row>
    <row r="79" spans="1:8" x14ac:dyDescent="0.3">
      <c r="A79">
        <f t="shared" si="7"/>
        <v>2061</v>
      </c>
      <c r="B79">
        <f t="shared" si="8"/>
        <v>75</v>
      </c>
      <c r="D79" s="2">
        <f t="shared" si="10"/>
        <v>0</v>
      </c>
      <c r="E79" s="2">
        <f t="shared" si="11"/>
        <v>0</v>
      </c>
      <c r="F79" s="2">
        <f t="shared" si="12"/>
        <v>0</v>
      </c>
      <c r="G79" s="2">
        <f t="shared" si="13"/>
        <v>0</v>
      </c>
      <c r="H79" s="2">
        <f t="shared" si="9"/>
        <v>0</v>
      </c>
    </row>
    <row r="80" spans="1:8" x14ac:dyDescent="0.3">
      <c r="A80">
        <f t="shared" si="7"/>
        <v>2062</v>
      </c>
      <c r="B80">
        <f t="shared" si="8"/>
        <v>76</v>
      </c>
      <c r="D80" s="2">
        <f t="shared" si="10"/>
        <v>0</v>
      </c>
      <c r="E80" s="2">
        <f t="shared" si="11"/>
        <v>0</v>
      </c>
      <c r="F80" s="2">
        <f t="shared" si="12"/>
        <v>0</v>
      </c>
      <c r="G80" s="2">
        <f t="shared" si="13"/>
        <v>0</v>
      </c>
      <c r="H80" s="2">
        <f t="shared" si="9"/>
        <v>0</v>
      </c>
    </row>
    <row r="81" spans="1:8" x14ac:dyDescent="0.3">
      <c r="A81">
        <f t="shared" si="7"/>
        <v>2063</v>
      </c>
      <c r="B81">
        <f t="shared" si="8"/>
        <v>77</v>
      </c>
      <c r="D81" s="2">
        <f t="shared" si="10"/>
        <v>0</v>
      </c>
      <c r="E81" s="2">
        <f t="shared" si="11"/>
        <v>0</v>
      </c>
      <c r="F81" s="2">
        <f t="shared" si="12"/>
        <v>0</v>
      </c>
      <c r="G81" s="2">
        <f t="shared" si="13"/>
        <v>0</v>
      </c>
      <c r="H81" s="2">
        <f t="shared" si="9"/>
        <v>0</v>
      </c>
    </row>
    <row r="82" spans="1:8" x14ac:dyDescent="0.3">
      <c r="A82">
        <f t="shared" si="7"/>
        <v>2064</v>
      </c>
      <c r="B82">
        <f t="shared" si="8"/>
        <v>78</v>
      </c>
      <c r="D82" s="2">
        <f t="shared" si="10"/>
        <v>0</v>
      </c>
      <c r="E82" s="2">
        <f t="shared" si="11"/>
        <v>0</v>
      </c>
      <c r="F82" s="2">
        <f t="shared" si="12"/>
        <v>0</v>
      </c>
      <c r="G82" s="2">
        <f t="shared" si="13"/>
        <v>0</v>
      </c>
      <c r="H82" s="2">
        <f t="shared" si="9"/>
        <v>0</v>
      </c>
    </row>
    <row r="83" spans="1:8" x14ac:dyDescent="0.3">
      <c r="A83">
        <f t="shared" si="7"/>
        <v>2065</v>
      </c>
      <c r="B83">
        <f t="shared" si="8"/>
        <v>79</v>
      </c>
      <c r="D83" s="2">
        <f t="shared" si="10"/>
        <v>0</v>
      </c>
      <c r="E83" s="2">
        <f t="shared" si="11"/>
        <v>0</v>
      </c>
      <c r="F83" s="2">
        <f t="shared" si="12"/>
        <v>0</v>
      </c>
      <c r="G83" s="2">
        <f t="shared" si="13"/>
        <v>0</v>
      </c>
      <c r="H83" s="2">
        <f t="shared" si="9"/>
        <v>0</v>
      </c>
    </row>
    <row r="84" spans="1:8" x14ac:dyDescent="0.3">
      <c r="A84">
        <f t="shared" si="7"/>
        <v>2066</v>
      </c>
      <c r="B84">
        <f t="shared" si="8"/>
        <v>80</v>
      </c>
      <c r="D84" s="2">
        <f t="shared" si="10"/>
        <v>0</v>
      </c>
      <c r="E84" s="2">
        <f t="shared" si="11"/>
        <v>0</v>
      </c>
      <c r="F84" s="2">
        <f t="shared" si="12"/>
        <v>0</v>
      </c>
      <c r="G84" s="2">
        <f t="shared" si="13"/>
        <v>0</v>
      </c>
      <c r="H84" s="2">
        <f t="shared" si="9"/>
        <v>0</v>
      </c>
    </row>
    <row r="85" spans="1:8" x14ac:dyDescent="0.3">
      <c r="A85">
        <f t="shared" si="7"/>
        <v>2067</v>
      </c>
      <c r="B85">
        <f t="shared" si="8"/>
        <v>81</v>
      </c>
      <c r="D85" s="2">
        <f t="shared" si="10"/>
        <v>0</v>
      </c>
      <c r="E85" s="2">
        <f t="shared" si="11"/>
        <v>0</v>
      </c>
      <c r="F85" s="2">
        <f t="shared" si="12"/>
        <v>0</v>
      </c>
      <c r="G85" s="2">
        <f t="shared" si="13"/>
        <v>0</v>
      </c>
      <c r="H85" s="2">
        <f t="shared" si="9"/>
        <v>0</v>
      </c>
    </row>
    <row r="86" spans="1:8" x14ac:dyDescent="0.3">
      <c r="A86">
        <f t="shared" si="7"/>
        <v>2068</v>
      </c>
      <c r="B86">
        <f t="shared" si="8"/>
        <v>82</v>
      </c>
      <c r="D86" s="2">
        <f t="shared" si="10"/>
        <v>0</v>
      </c>
      <c r="E86" s="2">
        <f t="shared" si="11"/>
        <v>0</v>
      </c>
      <c r="F86" s="2">
        <f t="shared" si="12"/>
        <v>0</v>
      </c>
      <c r="G86" s="2">
        <f t="shared" si="13"/>
        <v>0</v>
      </c>
      <c r="H86" s="2">
        <f t="shared" si="9"/>
        <v>0</v>
      </c>
    </row>
    <row r="87" spans="1:8" x14ac:dyDescent="0.3">
      <c r="A87">
        <f t="shared" si="7"/>
        <v>2069</v>
      </c>
      <c r="B87">
        <f t="shared" si="8"/>
        <v>83</v>
      </c>
      <c r="D87" s="2">
        <f t="shared" si="10"/>
        <v>0</v>
      </c>
      <c r="E87" s="2">
        <f t="shared" si="11"/>
        <v>0</v>
      </c>
      <c r="F87" s="2">
        <f t="shared" si="12"/>
        <v>0</v>
      </c>
      <c r="G87" s="2">
        <f t="shared" si="13"/>
        <v>0</v>
      </c>
      <c r="H87" s="2">
        <f t="shared" si="9"/>
        <v>0</v>
      </c>
    </row>
    <row r="88" spans="1:8" x14ac:dyDescent="0.3">
      <c r="A88">
        <f t="shared" si="7"/>
        <v>2070</v>
      </c>
      <c r="B88">
        <f t="shared" si="8"/>
        <v>84</v>
      </c>
      <c r="D88" s="2">
        <f t="shared" si="10"/>
        <v>0</v>
      </c>
      <c r="E88" s="2">
        <f t="shared" si="11"/>
        <v>0</v>
      </c>
      <c r="F88" s="2">
        <f t="shared" si="12"/>
        <v>0</v>
      </c>
      <c r="G88" s="2">
        <f t="shared" si="13"/>
        <v>0</v>
      </c>
      <c r="H88" s="2">
        <f t="shared" si="9"/>
        <v>0</v>
      </c>
    </row>
    <row r="89" spans="1:8" x14ac:dyDescent="0.3">
      <c r="A89">
        <f t="shared" si="7"/>
        <v>2071</v>
      </c>
      <c r="B89">
        <f t="shared" si="8"/>
        <v>85</v>
      </c>
      <c r="D89" s="2">
        <f t="shared" si="10"/>
        <v>0</v>
      </c>
      <c r="E89" s="2">
        <f t="shared" si="11"/>
        <v>0</v>
      </c>
      <c r="F89" s="2">
        <f t="shared" si="12"/>
        <v>0</v>
      </c>
      <c r="G89" s="2">
        <f t="shared" si="13"/>
        <v>0</v>
      </c>
      <c r="H89" s="2">
        <f t="shared" si="9"/>
        <v>0</v>
      </c>
    </row>
    <row r="90" spans="1:8" x14ac:dyDescent="0.3">
      <c r="A90">
        <f t="shared" si="7"/>
        <v>2072</v>
      </c>
      <c r="B90">
        <f t="shared" si="8"/>
        <v>86</v>
      </c>
      <c r="D90" s="2">
        <f t="shared" si="10"/>
        <v>0</v>
      </c>
      <c r="E90" s="2">
        <f t="shared" si="11"/>
        <v>0</v>
      </c>
      <c r="F90" s="2">
        <f t="shared" si="12"/>
        <v>0</v>
      </c>
      <c r="G90" s="2">
        <f t="shared" si="13"/>
        <v>0</v>
      </c>
      <c r="H90" s="2">
        <f t="shared" si="9"/>
        <v>0</v>
      </c>
    </row>
    <row r="91" spans="1:8" x14ac:dyDescent="0.3">
      <c r="A91">
        <f t="shared" si="7"/>
        <v>2073</v>
      </c>
      <c r="B91">
        <f t="shared" si="8"/>
        <v>87</v>
      </c>
      <c r="D91" s="2">
        <f t="shared" si="10"/>
        <v>0</v>
      </c>
      <c r="E91" s="2">
        <f t="shared" si="11"/>
        <v>0</v>
      </c>
      <c r="F91" s="2">
        <f t="shared" si="12"/>
        <v>0</v>
      </c>
      <c r="G91" s="2">
        <f t="shared" si="13"/>
        <v>0</v>
      </c>
      <c r="H91" s="2">
        <f t="shared" si="9"/>
        <v>0</v>
      </c>
    </row>
    <row r="92" spans="1:8" x14ac:dyDescent="0.3">
      <c r="A92">
        <f t="shared" si="7"/>
        <v>2074</v>
      </c>
      <c r="B92">
        <f t="shared" si="8"/>
        <v>88</v>
      </c>
      <c r="D92" s="2">
        <f t="shared" si="10"/>
        <v>0</v>
      </c>
      <c r="E92" s="2">
        <f t="shared" si="11"/>
        <v>0</v>
      </c>
      <c r="F92" s="2">
        <f t="shared" si="12"/>
        <v>0</v>
      </c>
      <c r="G92" s="2">
        <f t="shared" si="13"/>
        <v>0</v>
      </c>
      <c r="H92" s="2">
        <f t="shared" si="9"/>
        <v>0</v>
      </c>
    </row>
    <row r="93" spans="1:8" x14ac:dyDescent="0.3">
      <c r="A93">
        <f t="shared" si="7"/>
        <v>2075</v>
      </c>
      <c r="B93">
        <f t="shared" si="8"/>
        <v>89</v>
      </c>
      <c r="D93" s="2">
        <f t="shared" si="10"/>
        <v>0</v>
      </c>
      <c r="E93" s="2">
        <f t="shared" si="11"/>
        <v>0</v>
      </c>
      <c r="F93" s="2">
        <f t="shared" si="12"/>
        <v>0</v>
      </c>
      <c r="G93" s="2">
        <f t="shared" si="13"/>
        <v>0</v>
      </c>
      <c r="H93" s="2">
        <f t="shared" si="9"/>
        <v>0</v>
      </c>
    </row>
    <row r="94" spans="1:8" x14ac:dyDescent="0.3">
      <c r="A94">
        <f t="shared" si="7"/>
        <v>2076</v>
      </c>
      <c r="B94">
        <f t="shared" si="8"/>
        <v>90</v>
      </c>
      <c r="D94" s="2">
        <f t="shared" si="10"/>
        <v>0</v>
      </c>
      <c r="E94" s="2">
        <f t="shared" si="11"/>
        <v>0</v>
      </c>
      <c r="F94" s="2">
        <f t="shared" si="12"/>
        <v>0</v>
      </c>
      <c r="G94" s="2">
        <f t="shared" si="13"/>
        <v>0</v>
      </c>
      <c r="H94" s="2">
        <f t="shared" si="9"/>
        <v>0</v>
      </c>
    </row>
    <row r="95" spans="1:8" x14ac:dyDescent="0.3">
      <c r="A95">
        <f t="shared" si="7"/>
        <v>2077</v>
      </c>
      <c r="B95">
        <f t="shared" si="8"/>
        <v>91</v>
      </c>
      <c r="D95" s="2">
        <f t="shared" si="10"/>
        <v>0</v>
      </c>
      <c r="E95" s="2">
        <f t="shared" si="11"/>
        <v>0</v>
      </c>
      <c r="F95" s="2">
        <f t="shared" si="12"/>
        <v>0</v>
      </c>
      <c r="G95" s="2">
        <f t="shared" si="13"/>
        <v>0</v>
      </c>
      <c r="H95" s="2">
        <f t="shared" si="9"/>
        <v>0</v>
      </c>
    </row>
    <row r="96" spans="1:8" x14ac:dyDescent="0.3">
      <c r="A96">
        <f t="shared" si="7"/>
        <v>2078</v>
      </c>
      <c r="B96">
        <f t="shared" si="8"/>
        <v>92</v>
      </c>
      <c r="D96" s="2">
        <f t="shared" si="10"/>
        <v>0</v>
      </c>
      <c r="E96" s="2">
        <f t="shared" si="11"/>
        <v>0</v>
      </c>
      <c r="F96" s="2">
        <f t="shared" si="12"/>
        <v>0</v>
      </c>
      <c r="G96" s="2">
        <f t="shared" si="13"/>
        <v>0</v>
      </c>
      <c r="H96" s="2">
        <f t="shared" si="9"/>
        <v>0</v>
      </c>
    </row>
  </sheetData>
  <mergeCells count="2">
    <mergeCell ref="F23:G23"/>
    <mergeCell ref="F24:G24"/>
  </mergeCells>
  <hyperlinks>
    <hyperlink ref="K24" r:id="rId1"/>
  </hyperlinks>
  <pageMargins left="0" right="0" top="0.39409448818897641" bottom="0.39409448818897641" header="0" footer="0"/>
  <pageSetup paperSize="0" fitToWidth="0" fitToHeight="0" pageOrder="overThenDown" horizontalDpi="0" verticalDpi="0" copies="0"/>
  <headerFooter>
    <oddHeader>&amp;C&amp;A</oddHeader>
    <oddFooter>&amp;CSeite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VBL_5%_Steuereffekt</vt:lpstr>
      <vt:lpstr>ETF-Depot_5%</vt:lpstr>
      <vt:lpstr>myIndex Satellite_5%</vt:lpstr>
      <vt:lpstr>Depot_5%_DWS_ohne Ausgabeaufsch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Simon Ulbrich</cp:lastModifiedBy>
  <cp:revision>5</cp:revision>
  <dcterms:created xsi:type="dcterms:W3CDTF">2011-12-18T13:17:39Z</dcterms:created>
  <dcterms:modified xsi:type="dcterms:W3CDTF">2013-07-20T14:59:55Z</dcterms:modified>
</cp:coreProperties>
</file>