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Renditeberechnung (Nachkalk.)" sheetId="1" r:id="rId1"/>
  </sheets>
  <calcPr calcId="144525"/>
</workbook>
</file>

<file path=xl/calcChain.xml><?xml version="1.0" encoding="utf-8"?>
<calcChain xmlns="http://schemas.openxmlformats.org/spreadsheetml/2006/main">
  <c r="E67" i="1" l="1"/>
  <c r="E68" i="1" s="1"/>
  <c r="E69" i="1" s="1"/>
  <c r="E70" i="1" s="1"/>
  <c r="E71" i="1" s="1"/>
  <c r="E72" i="1" s="1"/>
  <c r="E73" i="1" s="1"/>
  <c r="E74" i="1" s="1"/>
  <c r="E75" i="1" s="1"/>
  <c r="E66" i="1"/>
  <c r="B66" i="1"/>
  <c r="B67" i="1" s="1"/>
  <c r="B68" i="1" s="1"/>
  <c r="B69" i="1" s="1"/>
  <c r="B70" i="1" s="1"/>
  <c r="B71" i="1" s="1"/>
  <c r="B72" i="1" s="1"/>
  <c r="B73" i="1" s="1"/>
  <c r="B74" i="1" s="1"/>
  <c r="B75" i="1" s="1"/>
  <c r="G12" i="1"/>
  <c r="F12" i="1"/>
  <c r="G11" i="1"/>
  <c r="B14" i="1" s="1"/>
  <c r="F11" i="1"/>
  <c r="G5" i="1"/>
  <c r="F5" i="1"/>
  <c r="F4" i="1"/>
  <c r="G4" i="1" s="1"/>
  <c r="B7" i="1" s="1"/>
  <c r="C16" i="1" s="1"/>
  <c r="D16" i="1" s="1"/>
</calcChain>
</file>

<file path=xl/sharedStrings.xml><?xml version="1.0" encoding="utf-8"?>
<sst xmlns="http://schemas.openxmlformats.org/spreadsheetml/2006/main" count="31" uniqueCount="17">
  <si>
    <t>Renditeberechnung - Nachkalkulation</t>
  </si>
  <si>
    <t>Währung</t>
  </si>
  <si>
    <t>Anteilspreis</t>
  </si>
  <si>
    <t>Anteile</t>
  </si>
  <si>
    <t>Wechselkurs</t>
  </si>
  <si>
    <t>Wert &lt;CHF&gt;</t>
  </si>
  <si>
    <t>Einz./Ausz.</t>
  </si>
  <si>
    <t>CHF</t>
  </si>
  <si>
    <t>Rendite p.a.</t>
  </si>
  <si>
    <t>Durchschnittsrendite p.a.</t>
  </si>
  <si>
    <t>Historische Daten für die Prognoseberechnung</t>
  </si>
  <si>
    <t>Wachstumsrate:</t>
  </si>
  <si>
    <t>%</t>
  </si>
  <si>
    <t>Jahr</t>
  </si>
  <si>
    <t>Gewinn je</t>
  </si>
  <si>
    <t>Aktie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</si>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</sst>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Fr.&quot;\ * #,##0.00_ ;_ &quot;Fr.&quot;\ * \-#,##0.00_ ;_ &quot;Fr.&quot;\ * &quot;-&quot;??_ ;_ @_ "/>
    <numFmt numFmtId="164" formatCode="#,##0.0000"/>
    <numFmt numFmtId="165" formatCode="_ [$€-2]\ * #,##0.00_ ;_ [$€-2]\ * \-#,##0.00_ ;_ [$€-2]\ * &quot;-&quot;??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4" fontId="3" fillId="0" borderId="0" xfId="1" applyNumberFormat="1" applyFont="1"/>
    <xf numFmtId="164" fontId="3" fillId="0" borderId="0" xfId="1" applyNumberFormat="1" applyFont="1"/>
    <xf numFmtId="4" fontId="3" fillId="0" borderId="0" xfId="0" applyNumberFormat="1" applyFont="1"/>
    <xf numFmtId="4" fontId="3" fillId="0" borderId="0" xfId="2" applyNumberFormat="1" applyFont="1"/>
    <xf numFmtId="10" fontId="3" fillId="0" borderId="0" xfId="2" applyNumberFormat="1" applyFont="1"/>
    <xf numFmtId="10" fontId="3" fillId="0" borderId="0" xfId="0" applyNumberFormat="1" applyFo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/>
    <xf numFmtId="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/>
    <xf numFmtId="0" fontId="4" fillId="0" borderId="0" xfId="0" applyFont="1" applyBorder="1"/>
    <xf numFmtId="4" fontId="3" fillId="0" borderId="0" xfId="0" applyNumberFormat="1" applyFont="1" applyBorder="1" applyAlignment="1">
      <alignment horizontal="center"/>
    </xf>
    <xf numFmtId="0" fontId="5" fillId="0" borderId="0" xfId="0" applyFont="1" applyBorder="1"/>
  </cellXfs>
  <cellStyles count="6">
    <cellStyle name="Euro" xfId="3"/>
    <cellStyle name="Prozent" xfId="2" builtinId="5"/>
    <cellStyle name="Standard" xfId="0" builtinId="0"/>
    <cellStyle name="Standard 2" xfId="4"/>
    <cellStyle name="Standard 3" xfId="5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workbookViewId="0">
      <selection activeCell="F18" sqref="F18"/>
    </sheetView>
  </sheetViews>
  <sheetFormatPr baseColWidth="10" defaultRowHeight="14.25" x14ac:dyDescent="0.2"/>
  <cols>
    <col min="1" max="1" width="13.28515625" style="2" customWidth="1"/>
    <col min="2" max="2" width="10.140625" style="2" bestFit="1" customWidth="1"/>
    <col min="3" max="3" width="11.7109375" style="2" bestFit="1" customWidth="1"/>
    <col min="4" max="4" width="7.5703125" style="2" bestFit="1" customWidth="1"/>
    <col min="5" max="5" width="13.28515625" style="2" bestFit="1" customWidth="1"/>
    <col min="6" max="6" width="13" style="2" bestFit="1" customWidth="1"/>
    <col min="7" max="7" width="11.5703125" style="2" bestFit="1" customWidth="1"/>
    <col min="8" max="8" width="10.7109375" style="2" bestFit="1" customWidth="1"/>
    <col min="9" max="9" width="2.5703125" style="2" bestFit="1" customWidth="1"/>
    <col min="10" max="10" width="11.42578125" style="2"/>
    <col min="11" max="11" width="11.7109375" style="2" bestFit="1" customWidth="1"/>
    <col min="12" max="12" width="15.7109375" style="2" bestFit="1" customWidth="1"/>
    <col min="13" max="13" width="15.140625" style="2" bestFit="1" customWidth="1"/>
    <col min="14" max="14" width="10.7109375" style="2" bestFit="1" customWidth="1"/>
    <col min="15" max="16384" width="11.42578125" style="2"/>
  </cols>
  <sheetData>
    <row r="1" spans="1:7" ht="19.5" x14ac:dyDescent="0.3">
      <c r="A1" s="1" t="s">
        <v>0</v>
      </c>
    </row>
    <row r="3" spans="1:7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">
      <c r="A4" s="3">
        <v>31778</v>
      </c>
      <c r="B4" s="4" t="s">
        <v>7</v>
      </c>
      <c r="C4" s="5">
        <v>30</v>
      </c>
      <c r="D4" s="5">
        <v>20</v>
      </c>
      <c r="E4" s="6">
        <v>1</v>
      </c>
      <c r="F4" s="7">
        <f>C4*D4*E4</f>
        <v>600</v>
      </c>
      <c r="G4" s="5">
        <f>-F4</f>
        <v>-600</v>
      </c>
    </row>
    <row r="5" spans="1:7" x14ac:dyDescent="0.2">
      <c r="A5" s="3">
        <v>32142</v>
      </c>
      <c r="B5" s="4" t="s">
        <v>7</v>
      </c>
      <c r="C5" s="5">
        <v>40</v>
      </c>
      <c r="D5" s="5">
        <v>20</v>
      </c>
      <c r="E5" s="6">
        <v>1</v>
      </c>
      <c r="F5" s="7">
        <f>C5*D5*E5</f>
        <v>800</v>
      </c>
      <c r="G5" s="5">
        <f>C5*D5</f>
        <v>800</v>
      </c>
    </row>
    <row r="7" spans="1:7" x14ac:dyDescent="0.2">
      <c r="A7" s="2" t="s">
        <v>8</v>
      </c>
      <c r="B7" s="8">
        <f>XIRR(G4:G5,A4:A5)</f>
        <v>0.33438753485679629</v>
      </c>
      <c r="C7" s="7"/>
    </row>
    <row r="10" spans="1:7" x14ac:dyDescent="0.2"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</row>
    <row r="11" spans="1:7" x14ac:dyDescent="0.2">
      <c r="A11" s="3">
        <v>31778</v>
      </c>
      <c r="B11" s="4" t="s">
        <v>7</v>
      </c>
      <c r="C11" s="5">
        <v>50</v>
      </c>
      <c r="D11" s="5">
        <v>20</v>
      </c>
      <c r="E11" s="6">
        <v>1</v>
      </c>
      <c r="F11" s="7">
        <f>C11*D11*E11</f>
        <v>1000</v>
      </c>
      <c r="G11" s="5">
        <f>-F11</f>
        <v>-1000</v>
      </c>
    </row>
    <row r="12" spans="1:7" x14ac:dyDescent="0.2">
      <c r="A12" s="3">
        <v>32142</v>
      </c>
      <c r="B12" s="4" t="s">
        <v>7</v>
      </c>
      <c r="C12" s="5">
        <v>35</v>
      </c>
      <c r="D12" s="5">
        <v>20</v>
      </c>
      <c r="E12" s="6">
        <v>1</v>
      </c>
      <c r="F12" s="7">
        <f>C12*D12*E12</f>
        <v>700</v>
      </c>
      <c r="G12" s="5">
        <f>C12*D12</f>
        <v>700</v>
      </c>
    </row>
    <row r="14" spans="1:7" x14ac:dyDescent="0.2">
      <c r="A14" s="2" t="s">
        <v>8</v>
      </c>
      <c r="B14" s="8">
        <f>XIRR(G11:G12,A11:A12)</f>
        <v>-0.3006855808198452</v>
      </c>
      <c r="C14" s="7"/>
    </row>
    <row r="16" spans="1:7" x14ac:dyDescent="0.2">
      <c r="A16" s="2" t="s">
        <v>9</v>
      </c>
      <c r="C16" s="2">
        <f>((1+B7)*(1+B14))-1</f>
        <v>-6.6843556100381063E-2</v>
      </c>
      <c r="D16" s="9">
        <f>C16</f>
        <v>-6.6843556100381063E-2</v>
      </c>
      <c r="E16" s="10"/>
    </row>
    <row r="56" spans="1:6" x14ac:dyDescent="0.2">
      <c r="B56" s="7"/>
    </row>
    <row r="59" spans="1:6" x14ac:dyDescent="0.2">
      <c r="A59" s="11" t="s">
        <v>10</v>
      </c>
      <c r="B59" s="11"/>
      <c r="C59" s="11"/>
      <c r="D59" s="11"/>
      <c r="E59" s="12"/>
      <c r="F59" s="12"/>
    </row>
    <row r="60" spans="1:6" x14ac:dyDescent="0.2">
      <c r="A60" s="13" t="s">
        <v>11</v>
      </c>
      <c r="B60" s="13"/>
      <c r="C60" s="14"/>
      <c r="D60" s="13"/>
      <c r="E60" s="14">
        <v>20</v>
      </c>
      <c r="F60" s="13" t="s">
        <v>12</v>
      </c>
    </row>
    <row r="61" spans="1:6" x14ac:dyDescent="0.2">
      <c r="A61" s="13"/>
      <c r="B61" s="13"/>
      <c r="C61" s="13"/>
      <c r="D61" s="13"/>
      <c r="E61" s="13"/>
      <c r="F61" s="13"/>
    </row>
    <row r="62" spans="1:6" x14ac:dyDescent="0.2">
      <c r="A62" s="15" t="s">
        <v>13</v>
      </c>
      <c r="B62" s="15" t="s">
        <v>14</v>
      </c>
      <c r="C62" s="13"/>
      <c r="D62" s="15" t="s">
        <v>13</v>
      </c>
      <c r="E62" s="15" t="s">
        <v>14</v>
      </c>
      <c r="F62" s="13"/>
    </row>
    <row r="63" spans="1:6" x14ac:dyDescent="0.2">
      <c r="A63" s="15"/>
      <c r="B63" s="15" t="s">
        <v>15</v>
      </c>
      <c r="C63" s="13"/>
      <c r="D63" s="15"/>
      <c r="E63" s="15" t="s">
        <v>15</v>
      </c>
      <c r="F63" s="13"/>
    </row>
    <row r="64" spans="1:6" x14ac:dyDescent="0.2">
      <c r="A64" s="15"/>
      <c r="B64" s="15" t="s">
        <v>16</v>
      </c>
      <c r="C64" s="13"/>
      <c r="D64" s="15"/>
      <c r="E64" s="15" t="s">
        <v>16</v>
      </c>
      <c r="F64" s="13"/>
    </row>
    <row r="65" spans="1:6" x14ac:dyDescent="0.2">
      <c r="A65" s="16">
        <v>1970</v>
      </c>
      <c r="B65" s="17">
        <v>0.08</v>
      </c>
      <c r="C65" s="18"/>
      <c r="D65" s="16">
        <v>1980</v>
      </c>
      <c r="E65" s="17">
        <v>0.5</v>
      </c>
      <c r="F65" s="19"/>
    </row>
    <row r="66" spans="1:6" x14ac:dyDescent="0.2">
      <c r="A66" s="15">
        <v>1971</v>
      </c>
      <c r="B66" s="20">
        <f>B65/100*(100+'Renditeberechnung (Nachkalk.)'!$E$2)</f>
        <v>0.08</v>
      </c>
      <c r="C66" s="14"/>
      <c r="D66" s="15">
        <v>1981</v>
      </c>
      <c r="E66" s="20">
        <f>E65/100*(100+'Renditeberechnung (Nachkalk.)'!$E$2)</f>
        <v>0.5</v>
      </c>
      <c r="F66" s="13"/>
    </row>
    <row r="67" spans="1:6" x14ac:dyDescent="0.2">
      <c r="A67" s="16">
        <v>1972</v>
      </c>
      <c r="B67" s="20">
        <f>B66/100*(100+'Renditeberechnung (Nachkalk.)'!$E$2)</f>
        <v>0.08</v>
      </c>
      <c r="C67" s="14"/>
      <c r="D67" s="16">
        <v>1982</v>
      </c>
      <c r="E67" s="20">
        <f>E66/100*(100+'Renditeberechnung (Nachkalk.)'!$E$2)</f>
        <v>0.5</v>
      </c>
      <c r="F67" s="13"/>
    </row>
    <row r="68" spans="1:6" x14ac:dyDescent="0.2">
      <c r="A68" s="15">
        <v>1973</v>
      </c>
      <c r="B68" s="20">
        <f>B67/100*(100+'Renditeberechnung (Nachkalk.)'!$E$2)</f>
        <v>0.08</v>
      </c>
      <c r="C68" s="14"/>
      <c r="D68" s="15">
        <v>1983</v>
      </c>
      <c r="E68" s="20">
        <f>E67/100*(100+'Renditeberechnung (Nachkalk.)'!$E$2)</f>
        <v>0.5</v>
      </c>
      <c r="F68" s="13"/>
    </row>
    <row r="69" spans="1:6" x14ac:dyDescent="0.2">
      <c r="A69" s="16">
        <v>1974</v>
      </c>
      <c r="B69" s="20">
        <f>B68/100*(100+'Renditeberechnung (Nachkalk.)'!$E$2)</f>
        <v>0.08</v>
      </c>
      <c r="C69" s="14"/>
      <c r="D69" s="16">
        <v>1984</v>
      </c>
      <c r="E69" s="20">
        <f>E68/100*(100+'Renditeberechnung (Nachkalk.)'!$E$2)</f>
        <v>0.5</v>
      </c>
      <c r="F69" s="13"/>
    </row>
    <row r="70" spans="1:6" x14ac:dyDescent="0.2">
      <c r="A70" s="15">
        <v>1975</v>
      </c>
      <c r="B70" s="20">
        <f>B69/100*(100+'Renditeberechnung (Nachkalk.)'!$E$2)</f>
        <v>0.08</v>
      </c>
      <c r="C70" s="14"/>
      <c r="D70" s="15">
        <v>1985</v>
      </c>
      <c r="E70" s="20">
        <f>E69/100*(100+'Renditeberechnung (Nachkalk.)'!$E$2)</f>
        <v>0.5</v>
      </c>
      <c r="F70" s="13"/>
    </row>
    <row r="71" spans="1:6" x14ac:dyDescent="0.2">
      <c r="A71" s="16">
        <v>1976</v>
      </c>
      <c r="B71" s="20">
        <f>B70/100*(100+'Renditeberechnung (Nachkalk.)'!$E$2)</f>
        <v>0.08</v>
      </c>
      <c r="C71" s="14"/>
      <c r="D71" s="16">
        <v>1986</v>
      </c>
      <c r="E71" s="20">
        <f>E70/100*(100+'Renditeberechnung (Nachkalk.)'!$E$2)</f>
        <v>0.5</v>
      </c>
      <c r="F71" s="13"/>
    </row>
    <row r="72" spans="1:6" x14ac:dyDescent="0.2">
      <c r="A72" s="15">
        <v>1977</v>
      </c>
      <c r="B72" s="20">
        <f>B71/100*(100+'Renditeberechnung (Nachkalk.)'!$E$2)</f>
        <v>0.08</v>
      </c>
      <c r="C72" s="14"/>
      <c r="D72" s="15">
        <v>1987</v>
      </c>
      <c r="E72" s="20">
        <f>E71/100*(100+'Renditeberechnung (Nachkalk.)'!$E$2)</f>
        <v>0.5</v>
      </c>
      <c r="F72" s="13"/>
    </row>
    <row r="73" spans="1:6" x14ac:dyDescent="0.2">
      <c r="A73" s="16">
        <v>1978</v>
      </c>
      <c r="B73" s="20">
        <f>B72/100*(100+'Renditeberechnung (Nachkalk.)'!$E$2)</f>
        <v>0.08</v>
      </c>
      <c r="C73" s="14"/>
      <c r="D73" s="16">
        <v>1988</v>
      </c>
      <c r="E73" s="20">
        <f>E72/100*(100+'Renditeberechnung (Nachkalk.)'!$E$2)</f>
        <v>0.5</v>
      </c>
      <c r="F73" s="13"/>
    </row>
    <row r="74" spans="1:6" x14ac:dyDescent="0.2">
      <c r="A74" s="15">
        <v>1979</v>
      </c>
      <c r="B74" s="20">
        <f>B73/100*(100+'Renditeberechnung (Nachkalk.)'!$E$2)</f>
        <v>0.08</v>
      </c>
      <c r="C74" s="14"/>
      <c r="D74" s="15">
        <v>1989</v>
      </c>
      <c r="E74" s="20">
        <f>E73/100*(100+'Renditeberechnung (Nachkalk.)'!$E$2)</f>
        <v>0.5</v>
      </c>
      <c r="F74" s="13"/>
    </row>
    <row r="75" spans="1:6" x14ac:dyDescent="0.2">
      <c r="A75" s="16">
        <v>1980</v>
      </c>
      <c r="B75" s="20">
        <f>B74/100*(100+'Renditeberechnung (Nachkalk.)'!$E$2)</f>
        <v>0.08</v>
      </c>
      <c r="C75" s="14"/>
      <c r="D75" s="16">
        <v>1990</v>
      </c>
      <c r="E75" s="20">
        <f>E74/100*(100+'Renditeberechnung (Nachkalk.)'!$E$2)</f>
        <v>0.5</v>
      </c>
      <c r="F75" s="13"/>
    </row>
    <row r="79" spans="1:6" x14ac:dyDescent="0.2">
      <c r="E79" s="13"/>
    </row>
    <row r="80" spans="1:6" x14ac:dyDescent="0.2">
      <c r="E80" s="13"/>
    </row>
    <row r="81" spans="5:5" x14ac:dyDescent="0.2">
      <c r="E81" s="13"/>
    </row>
    <row r="82" spans="5:5" x14ac:dyDescent="0.2">
      <c r="E82" s="19"/>
    </row>
    <row r="83" spans="5:5" x14ac:dyDescent="0.2">
      <c r="E83" s="13"/>
    </row>
    <row r="84" spans="5:5" x14ac:dyDescent="0.2">
      <c r="E84" s="13"/>
    </row>
    <row r="85" spans="5:5" x14ac:dyDescent="0.2">
      <c r="E85" s="13"/>
    </row>
    <row r="86" spans="5:5" x14ac:dyDescent="0.2">
      <c r="E86" s="13"/>
    </row>
    <row r="87" spans="5:5" x14ac:dyDescent="0.2">
      <c r="E87" s="13"/>
    </row>
    <row r="88" spans="5:5" x14ac:dyDescent="0.2">
      <c r="E88" s="13"/>
    </row>
    <row r="89" spans="5:5" x14ac:dyDescent="0.2">
      <c r="E89" s="13"/>
    </row>
    <row r="90" spans="5:5" x14ac:dyDescent="0.2">
      <c r="E90" s="13"/>
    </row>
    <row r="91" spans="5:5" x14ac:dyDescent="0.2">
      <c r="E91" s="13"/>
    </row>
    <row r="92" spans="5:5" x14ac:dyDescent="0.2">
      <c r="E92" s="13"/>
    </row>
    <row r="93" spans="5:5" x14ac:dyDescent="0.2">
      <c r="E93" s="13"/>
    </row>
    <row r="94" spans="5:5" x14ac:dyDescent="0.2">
      <c r="E94" s="13"/>
    </row>
    <row r="95" spans="5:5" ht="15" x14ac:dyDescent="0.25">
      <c r="E95" s="21"/>
    </row>
    <row r="96" spans="5:5" x14ac:dyDescent="0.2">
      <c r="E96" s="13"/>
    </row>
    <row r="97" spans="5:5" x14ac:dyDescent="0.2">
      <c r="E97" s="13"/>
    </row>
  </sheetData>
  <mergeCells count="1">
    <mergeCell ref="A59:F59"/>
  </mergeCells>
  <pageMargins left="0.7" right="0.7" top="0.78740157499999996" bottom="0.78740157499999996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Renditeberechnung (Nachkalk.)</vt:lpstr>
    </vt:vector>
  </TitlesOfParts>
  <Company>MyCompany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Bachmann</dc:creator>
  <cp:lastModifiedBy>Philippe Bachmann</cp:lastModifiedBy>
  <dcterms:created xsi:type="dcterms:W3CDTF">2013-09-24T07:14:08Z</dcterms:created>
  <dcterms:modified xsi:type="dcterms:W3CDTF">2013-09-24T07:14:19Z</dcterms:modified>
</cp:coreProperties>
</file>