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0" yWindow="0" windowWidth="25600" windowHeight="14700"/>
  </bookViews>
  <sheets>
    <sheet name="Tabelle1" sheetId="1" r:id="rId1"/>
    <sheet name="Tabelle2" sheetId="2" r:id="rId2"/>
    <sheet name="Tabelle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C14" i="1"/>
  <c r="C13" i="1"/>
  <c r="C12" i="1"/>
  <c r="C11" i="1"/>
  <c r="C10" i="1"/>
  <c r="C6" i="1"/>
  <c r="C3" i="1"/>
  <c r="B21" i="1"/>
  <c r="B22" i="1"/>
  <c r="C9" i="1"/>
  <c r="B23" i="1"/>
  <c r="B19" i="1"/>
  <c r="C4" i="1"/>
  <c r="C5" i="1"/>
  <c r="C7" i="1"/>
  <c r="C8" i="1"/>
  <c r="B24" i="1"/>
  <c r="C24" i="1"/>
</calcChain>
</file>

<file path=xl/sharedStrings.xml><?xml version="1.0" encoding="utf-8"?>
<sst xmlns="http://schemas.openxmlformats.org/spreadsheetml/2006/main" count="22" uniqueCount="22">
  <si>
    <t>EPSmg</t>
  </si>
  <si>
    <t>Jahr</t>
  </si>
  <si>
    <t>EPS dilut.</t>
  </si>
  <si>
    <t>Preis</t>
  </si>
  <si>
    <t>2013</t>
  </si>
  <si>
    <t>Umlaufvermögen</t>
  </si>
  <si>
    <t>Laufende Verbindlichkeiten</t>
  </si>
  <si>
    <t>langfristige Verbindlichkeiten</t>
  </si>
  <si>
    <t>Anlagevermögen</t>
  </si>
  <si>
    <t>Bilanz vom 31.12.2013</t>
  </si>
  <si>
    <t>Verbindlichklichkeiten</t>
  </si>
  <si>
    <t>freie Aktien</t>
  </si>
  <si>
    <t>Immaterielles Vermögen</t>
  </si>
  <si>
    <t>KBV</t>
  </si>
  <si>
    <t>Liquiditätsgrad</t>
  </si>
  <si>
    <t xml:space="preserve">durchschnittliches jährliches Wachstum </t>
  </si>
  <si>
    <t>Wachstum mit Sicherheitsmarge</t>
  </si>
  <si>
    <t>Buchwert je Aktie</t>
  </si>
  <si>
    <t>Innerer Wert</t>
  </si>
  <si>
    <t>Wachstumsaussichten</t>
  </si>
  <si>
    <t>am 24.04.14</t>
  </si>
  <si>
    <t>Biotest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</si>
</sst>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;[Red]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0" fontId="1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0" borderId="0" xfId="0" applyAlignment="1">
      <alignment horizontal="center"/>
    </xf>
    <xf numFmtId="2" fontId="2" fillId="0" borderId="0" xfId="0" applyNumberFormat="1" applyFont="1"/>
    <xf numFmtId="10" fontId="0" fillId="0" borderId="0" xfId="0" applyNumberFormat="1"/>
    <xf numFmtId="0" fontId="0" fillId="0" borderId="0" xfId="0" applyFont="1" applyFill="1" applyAlignment="1">
      <alignment horizontal="right"/>
    </xf>
    <xf numFmtId="164" fontId="0" fillId="2" borderId="0" xfId="0" applyNumberFormat="1" applyFill="1" applyAlignment="1">
      <alignment vertical="center"/>
    </xf>
    <xf numFmtId="164" fontId="0" fillId="0" borderId="0" xfId="0" applyNumberFormat="1"/>
    <xf numFmtId="0" fontId="0" fillId="0" borderId="0" xfId="0" applyAlignment="1">
      <alignment wrapText="1"/>
    </xf>
  </cellXfs>
  <cellStyles count="7">
    <cellStyle name="Besuchter Link" xfId="2" builtinId="9" hidden="1"/>
    <cellStyle name="Besuchter Link" xfId="4" builtinId="9" hidden="1"/>
    <cellStyle name="Besuchter 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4" sqref="B4"/>
    </sheetView>
  </sheetViews>
  <sheetFormatPr baseColWidth="10" defaultColWidth="11.5" defaultRowHeight="14" x14ac:dyDescent="0"/>
  <cols>
    <col min="1" max="1" width="25.83203125" customWidth="1"/>
    <col min="2" max="2" width="11.33203125" customWidth="1"/>
    <col min="3" max="3" width="13" bestFit="1" customWidth="1"/>
    <col min="4" max="4" width="5" customWidth="1"/>
    <col min="5" max="5" width="21" customWidth="1"/>
    <col min="6" max="6" width="15.1640625" customWidth="1"/>
  </cols>
  <sheetData>
    <row r="1" spans="1:7">
      <c r="A1" t="s">
        <v>21</v>
      </c>
    </row>
    <row r="2" spans="1:7" s="2" customFormat="1">
      <c r="A2" s="5" t="s">
        <v>1</v>
      </c>
      <c r="B2" s="2" t="s">
        <v>2</v>
      </c>
      <c r="C2" s="2" t="s">
        <v>0</v>
      </c>
      <c r="E2" s="2" t="s">
        <v>9</v>
      </c>
    </row>
    <row r="3" spans="1:7">
      <c r="A3" s="6" t="s">
        <v>4</v>
      </c>
      <c r="B3" s="7">
        <v>2.57</v>
      </c>
      <c r="C3" s="1">
        <f t="shared" ref="C3:C14" si="0">B7*(1/15)+B6*(2/15)+B5*(3/15)+B4*(4/15)+B3*(5/15)</f>
        <v>2.9706666666666663</v>
      </c>
      <c r="E3" s="3" t="s">
        <v>5</v>
      </c>
      <c r="F3" s="4">
        <v>562500000</v>
      </c>
    </row>
    <row r="4" spans="1:7" ht="28">
      <c r="A4" s="6">
        <v>2012</v>
      </c>
      <c r="B4" s="7">
        <v>2.88</v>
      </c>
      <c r="C4" s="1">
        <f t="shared" si="0"/>
        <v>3.0646666666666667</v>
      </c>
      <c r="E4" s="3" t="s">
        <v>6</v>
      </c>
      <c r="F4" s="4">
        <v>124300000</v>
      </c>
    </row>
    <row r="5" spans="1:7" ht="28">
      <c r="A5" s="6">
        <v>2011</v>
      </c>
      <c r="B5" s="7">
        <v>3.93</v>
      </c>
      <c r="C5" s="1">
        <f t="shared" si="0"/>
        <v>2.956</v>
      </c>
      <c r="E5" s="3" t="s">
        <v>7</v>
      </c>
      <c r="F5" s="4">
        <v>301500000</v>
      </c>
    </row>
    <row r="6" spans="1:7">
      <c r="A6" s="6">
        <v>2010</v>
      </c>
      <c r="B6" s="7">
        <v>3.12</v>
      </c>
      <c r="C6" s="1">
        <f t="shared" si="0"/>
        <v>2.3340000000000001</v>
      </c>
      <c r="E6" s="3" t="s">
        <v>8</v>
      </c>
      <c r="F6" s="4">
        <v>562500000</v>
      </c>
    </row>
    <row r="7" spans="1:7">
      <c r="A7" s="6">
        <v>2009</v>
      </c>
      <c r="B7" s="7">
        <v>2.16</v>
      </c>
      <c r="C7" s="1">
        <f t="shared" si="0"/>
        <v>1.7739999999999998</v>
      </c>
      <c r="E7" s="3" t="s">
        <v>12</v>
      </c>
      <c r="F7" s="4">
        <v>48100000</v>
      </c>
    </row>
    <row r="8" spans="1:7">
      <c r="A8" s="6">
        <v>2008</v>
      </c>
      <c r="B8" s="7">
        <v>2.17</v>
      </c>
      <c r="C8" s="1">
        <f t="shared" si="0"/>
        <v>1.39</v>
      </c>
      <c r="E8" s="3" t="s">
        <v>10</v>
      </c>
      <c r="F8" s="4">
        <v>425800000</v>
      </c>
    </row>
    <row r="9" spans="1:7">
      <c r="A9" s="6">
        <v>2007</v>
      </c>
      <c r="B9" s="7">
        <v>1.39</v>
      </c>
      <c r="C9" s="1">
        <f t="shared" si="0"/>
        <v>0.85799999999999987</v>
      </c>
      <c r="E9" s="3" t="s">
        <v>11</v>
      </c>
      <c r="F9" s="4"/>
    </row>
    <row r="10" spans="1:7">
      <c r="A10" s="6">
        <v>2006</v>
      </c>
      <c r="B10" s="7">
        <v>1.48</v>
      </c>
      <c r="C10" s="1">
        <f t="shared" si="0"/>
        <v>0.49333333333333329</v>
      </c>
    </row>
    <row r="11" spans="1:7">
      <c r="A11" s="6">
        <v>2005</v>
      </c>
      <c r="B11" s="7"/>
      <c r="C11" s="1">
        <f t="shared" si="0"/>
        <v>0</v>
      </c>
    </row>
    <row r="12" spans="1:7">
      <c r="A12" s="6">
        <v>2004</v>
      </c>
      <c r="B12" s="7"/>
      <c r="C12" s="1">
        <f t="shared" si="0"/>
        <v>0</v>
      </c>
      <c r="E12" s="3" t="s">
        <v>17</v>
      </c>
      <c r="F12" s="12">
        <v>34.92</v>
      </c>
    </row>
    <row r="13" spans="1:7">
      <c r="A13" s="6">
        <v>2003</v>
      </c>
      <c r="B13" s="7"/>
      <c r="C13" s="1">
        <f t="shared" si="0"/>
        <v>0</v>
      </c>
      <c r="E13" s="8" t="s">
        <v>3</v>
      </c>
      <c r="F13" s="12">
        <v>91.17</v>
      </c>
      <c r="G13" t="s">
        <v>20</v>
      </c>
    </row>
    <row r="14" spans="1:7">
      <c r="A14" s="6">
        <v>2002</v>
      </c>
      <c r="B14" s="7"/>
      <c r="C14" s="1">
        <f t="shared" si="0"/>
        <v>0.17405498281786941</v>
      </c>
    </row>
    <row r="18" spans="1:3">
      <c r="A18" s="11" t="s">
        <v>13</v>
      </c>
      <c r="B18" s="9">
        <f>F13/F12</f>
        <v>2.6108247422680413</v>
      </c>
    </row>
    <row r="19" spans="1:3">
      <c r="A19" s="11" t="s">
        <v>14</v>
      </c>
      <c r="B19" s="1">
        <f>F3/F4</f>
        <v>4.5253419147224454</v>
      </c>
    </row>
    <row r="21" spans="1:3">
      <c r="A21" t="s">
        <v>19</v>
      </c>
      <c r="B21" s="10">
        <f>(C3-C6)/C6</f>
        <v>0.27277920594115951</v>
      </c>
    </row>
    <row r="22" spans="1:3" ht="27" customHeight="1">
      <c r="A22" s="14" t="s">
        <v>15</v>
      </c>
      <c r="B22" s="10">
        <f>SQRT(SQRT(C3/C6))-1</f>
        <v>6.2155904911198823E-2</v>
      </c>
    </row>
    <row r="23" spans="1:3">
      <c r="A23" t="s">
        <v>16</v>
      </c>
      <c r="B23" s="10">
        <f>B22*0.75</f>
        <v>4.6616928683399117E-2</v>
      </c>
    </row>
    <row r="24" spans="1:3">
      <c r="A24" t="s">
        <v>18</v>
      </c>
      <c r="B24" s="13">
        <f>C3*(8.5+B23*2*100)</f>
        <v>52.947337895096858</v>
      </c>
      <c r="C24" s="10">
        <f>F13/B24</f>
        <v>1.7218996010834895</v>
      </c>
    </row>
  </sheetData>
  <phoneticPr fontId="5" type="noConversion"/>
  <pageMargins left="0.7" right="0.7" top="0.78740157499999996" bottom="0.78740157499999996" header="0.3" footer="0.3"/>
  <pageSetup paperSize="9" scale="71" orientation="portrait"/>
  <colBreaks count="1" manualBreakCount="1">
    <brk id="8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Roman  Wiethoff</cp:lastModifiedBy>
  <cp:lastPrinted>2014-04-24T08:15:04Z</cp:lastPrinted>
  <dcterms:created xsi:type="dcterms:W3CDTF">2014-01-05T09:24:04Z</dcterms:created>
  <dcterms:modified xsi:type="dcterms:W3CDTF">2014-04-27T08:19:25Z</dcterms:modified>
</cp:coreProperties>
</file>