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M15" i="1"/>
  <c r="L15"/>
  <c r="K15"/>
  <c r="J15"/>
  <c r="I15"/>
  <c r="H15"/>
  <c r="G20"/>
  <c r="M20"/>
  <c r="L20"/>
  <c r="K20"/>
  <c r="J20"/>
  <c r="I20"/>
  <c r="H20"/>
  <c r="M12"/>
  <c r="M8"/>
  <c r="L8"/>
  <c r="K8"/>
  <c r="J8"/>
  <c r="I8"/>
  <c r="H8"/>
  <c r="G8"/>
  <c r="F8"/>
  <c r="E8"/>
  <c r="M10"/>
  <c r="L10"/>
  <c r="K10"/>
  <c r="J10"/>
  <c r="I10"/>
  <c r="H10"/>
  <c r="G10"/>
  <c r="F10"/>
  <c r="E10"/>
  <c r="L12"/>
  <c r="K12"/>
  <c r="J12"/>
  <c r="I12"/>
  <c r="H12"/>
  <c r="G12"/>
  <c r="F12"/>
  <c r="E12"/>
  <c r="M19"/>
  <c r="L19"/>
  <c r="K19"/>
  <c r="J19"/>
  <c r="I19"/>
  <c r="H19"/>
  <c r="G19"/>
  <c r="F19"/>
  <c r="E19"/>
  <c r="G13"/>
  <c r="F13"/>
  <c r="E13"/>
  <c r="D13"/>
  <c r="G17"/>
  <c r="F17"/>
  <c r="E17"/>
  <c r="H13"/>
  <c r="L13"/>
  <c r="K13"/>
  <c r="J13"/>
  <c r="I13"/>
  <c r="M13"/>
</calcChain>
</file>

<file path=xl/sharedStrings.xml><?xml version="1.0" encoding="utf-8"?>
<sst xmlns="http://schemas.openxmlformats.org/spreadsheetml/2006/main" count="24" uniqueCount="16">
  <si>
    <t>Unternehmen:</t>
  </si>
  <si>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am Jahresende:</t>
    </r>
  </si>
  <si>
    <t>Veränderung zum Vorjahr:</t>
  </si>
  <si>
    <t>Umsatzwachstum:</t>
  </si>
  <si>
    <t>Gewinnwachstum:</t>
  </si>
  <si>
    <t>Operating margin:</t>
  </si>
  <si>
    <t>KGV:</t>
  </si>
  <si>
    <r>
      <rPr>
        <b/>
        <sz val="11"/>
        <color theme="1"/>
        <rFont val="Calibri"/>
        <family val="2"/>
        <scheme val="minor"/>
      </rPr>
      <t>HKD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am Jahresende:</t>
    </r>
  </si>
  <si>
    <t>ZTE:</t>
  </si>
  <si>
    <r>
      <t>Aktienkurs am Jahresende (</t>
    </r>
    <r>
      <rPr>
        <b/>
        <sz val="11"/>
        <color theme="1"/>
        <rFont val="Calibri"/>
        <family val="2"/>
        <scheme val="minor"/>
      </rPr>
      <t>HKD</t>
    </r>
    <r>
      <rPr>
        <sz val="11"/>
        <color theme="1"/>
        <rFont val="Calibri"/>
        <family val="2"/>
        <scheme val="minor"/>
      </rPr>
      <t>):</t>
    </r>
  </si>
  <si>
    <t>n. n.</t>
  </si>
  <si>
    <r>
      <t>Revenue (</t>
    </r>
    <r>
      <rPr>
        <b/>
        <sz val="11"/>
        <color theme="1"/>
        <rFont val="Calibri"/>
        <family val="2"/>
        <scheme val="minor"/>
      </rPr>
      <t>Mrd. CNY</t>
    </r>
    <r>
      <rPr>
        <sz val="11"/>
        <color theme="1"/>
        <rFont val="Calibri"/>
        <family val="2"/>
        <scheme val="minor"/>
      </rPr>
      <t>):</t>
    </r>
  </si>
  <si>
    <r>
      <t>Operating profit (</t>
    </r>
    <r>
      <rPr>
        <b/>
        <sz val="11"/>
        <color theme="1"/>
        <rFont val="Calibri"/>
        <family val="2"/>
        <scheme val="minor"/>
      </rPr>
      <t>Mrd. CNY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</si>
  <si>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>):</t>
    </r>
  </si>
  <si>
    <r>
      <t>Eigenkapital (</t>
    </r>
    <r>
      <rPr>
        <b/>
        <sz val="11"/>
        <color theme="1"/>
        <rFont val="Calibri"/>
        <family val="2"/>
        <scheme val="minor"/>
      </rPr>
      <t>Mrd. CNY</t>
    </r>
    <r>
      <rPr>
        <sz val="11"/>
        <color theme="1"/>
        <rFont val="Calibri"/>
        <family val="2"/>
        <scheme val="minor"/>
      </rPr>
      <t>):</t>
    </r>
  </si>
  <si>
    <r>
      <t>Gewinn pro Aktie (</t>
    </r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>):</t>
    </r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</si>
</sst>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00_ ;[Red]\-#,##0.000\ "/>
    <numFmt numFmtId="166" formatCode="0.0%"/>
    <numFmt numFmtId="171" formatCode="#,##0.0000"/>
    <numFmt numFmtId="172" formatCode="0.00_ ;[Red]\-0.00\ 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ECECEC"/>
      </bottom>
      <diagonal/>
    </border>
    <border>
      <left style="thin">
        <color indexed="64"/>
      </left>
      <right style="thin">
        <color indexed="64"/>
      </right>
      <top/>
      <bottom style="medium">
        <color rgb="FFECECE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ECECEC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2" fontId="3" fillId="0" borderId="12" xfId="0" applyNumberFormat="1" applyFont="1" applyFill="1" applyBorder="1" applyAlignment="1">
      <alignment horizontal="center" vertical="top" wrapText="1"/>
    </xf>
    <xf numFmtId="2" fontId="3" fillId="0" borderId="11" xfId="0" applyNumberFormat="1" applyFont="1" applyFill="1" applyBorder="1" applyAlignment="1">
      <alignment horizontal="center" vertical="top" wrapText="1"/>
    </xf>
    <xf numFmtId="165" fontId="0" fillId="0" borderId="5" xfId="0" applyNumberFormat="1" applyFill="1" applyBorder="1" applyAlignment="1">
      <alignment horizontal="center"/>
    </xf>
    <xf numFmtId="0" fontId="0" fillId="0" borderId="14" xfId="0" applyBorder="1"/>
    <xf numFmtId="0" fontId="0" fillId="0" borderId="14" xfId="0" applyFill="1" applyBorder="1"/>
    <xf numFmtId="10" fontId="1" fillId="0" borderId="0" xfId="0" applyNumberFormat="1" applyFont="1" applyFill="1" applyBorder="1" applyAlignment="1">
      <alignment horizontal="center"/>
    </xf>
    <xf numFmtId="166" fontId="4" fillId="0" borderId="5" xfId="0" applyNumberFormat="1" applyFont="1" applyFill="1" applyBorder="1" applyAlignment="1">
      <alignment horizontal="center"/>
    </xf>
    <xf numFmtId="0" fontId="0" fillId="0" borderId="14" xfId="0" applyBorder="1" applyAlignment="1"/>
    <xf numFmtId="0" fontId="0" fillId="0" borderId="14" xfId="0" applyFill="1" applyBorder="1" applyAlignment="1"/>
    <xf numFmtId="2" fontId="5" fillId="0" borderId="6" xfId="0" applyNumberFormat="1" applyFont="1" applyBorder="1" applyAlignment="1">
      <alignment horizontal="center"/>
    </xf>
    <xf numFmtId="0" fontId="0" fillId="0" borderId="15" xfId="0" applyFill="1" applyBorder="1"/>
    <xf numFmtId="10" fontId="1" fillId="0" borderId="5" xfId="0" applyNumberFormat="1" applyFont="1" applyFill="1" applyBorder="1" applyAlignment="1">
      <alignment horizontal="center"/>
    </xf>
    <xf numFmtId="10" fontId="7" fillId="0" borderId="5" xfId="0" applyNumberFormat="1" applyFont="1" applyFill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0" fontId="2" fillId="0" borderId="13" xfId="0" applyFont="1" applyFill="1" applyBorder="1" applyAlignment="1"/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166" fontId="2" fillId="0" borderId="6" xfId="0" applyNumberFormat="1" applyFont="1" applyFill="1" applyBorder="1" applyAlignment="1">
      <alignment horizontal="center"/>
    </xf>
    <xf numFmtId="164" fontId="8" fillId="0" borderId="8" xfId="0" applyNumberFormat="1" applyFont="1" applyFill="1" applyBorder="1" applyAlignment="1">
      <alignment horizontal="center" vertical="top" wrapText="1"/>
    </xf>
    <xf numFmtId="164" fontId="8" fillId="0" borderId="9" xfId="0" applyNumberFormat="1" applyFont="1" applyFill="1" applyBorder="1" applyAlignment="1">
      <alignment horizontal="center" vertical="top" wrapText="1"/>
    </xf>
    <xf numFmtId="164" fontId="8" fillId="0" borderId="10" xfId="0" applyNumberFormat="1" applyFont="1" applyFill="1" applyBorder="1" applyAlignment="1">
      <alignment horizontal="center" vertical="top" wrapText="1"/>
    </xf>
    <xf numFmtId="165" fontId="0" fillId="0" borderId="4" xfId="0" applyNumberForma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3" fillId="0" borderId="16" xfId="0" applyNumberFormat="1" applyFont="1" applyFill="1" applyBorder="1" applyAlignment="1">
      <alignment horizontal="center" vertical="top" wrapText="1"/>
    </xf>
    <xf numFmtId="10" fontId="5" fillId="0" borderId="0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171" fontId="9" fillId="0" borderId="16" xfId="0" applyNumberFormat="1" applyFont="1" applyFill="1" applyBorder="1" applyAlignment="1">
      <alignment horizontal="center" vertical="top" wrapText="1"/>
    </xf>
    <xf numFmtId="171" fontId="9" fillId="0" borderId="12" xfId="0" applyNumberFormat="1" applyFont="1" applyFill="1" applyBorder="1" applyAlignment="1">
      <alignment horizontal="center" vertical="top" wrapText="1"/>
    </xf>
    <xf numFmtId="171" fontId="9" fillId="0" borderId="11" xfId="0" applyNumberFormat="1" applyFont="1" applyFill="1" applyBorder="1" applyAlignment="1">
      <alignment horizontal="center" vertical="top" wrapText="1"/>
    </xf>
    <xf numFmtId="10" fontId="7" fillId="0" borderId="0" xfId="0" applyNumberFormat="1" applyFont="1" applyFill="1" applyBorder="1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171" fontId="5" fillId="0" borderId="5" xfId="0" applyNumberFormat="1" applyFont="1" applyBorder="1" applyAlignment="1">
      <alignment horizontal="center"/>
    </xf>
    <xf numFmtId="171" fontId="5" fillId="0" borderId="0" xfId="0" applyNumberFormat="1" applyFont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72" fontId="2" fillId="0" borderId="0" xfId="0" applyNumberFormat="1" applyFont="1" applyFill="1" applyBorder="1" applyAlignment="1">
      <alignment horizontal="center"/>
    </xf>
    <xf numFmtId="172" fontId="0" fillId="0" borderId="0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2" fontId="2" fillId="0" borderId="5" xfId="0" applyNumberFormat="1" applyFont="1" applyFill="1" applyBorder="1" applyAlignment="1">
      <alignment horizontal="center"/>
    </xf>
    <xf numFmtId="166" fontId="6" fillId="0" borderId="5" xfId="0" applyNumberFormat="1" applyFont="1" applyFill="1" applyBorder="1" applyAlignment="1">
      <alignment horizontal="center"/>
    </xf>
    <xf numFmtId="166" fontId="1" fillId="0" borderId="5" xfId="0" applyNumberFormat="1" applyFont="1" applyFill="1" applyBorder="1" applyAlignment="1">
      <alignment horizontal="center"/>
    </xf>
    <xf numFmtId="172" fontId="0" fillId="0" borderId="5" xfId="0" applyNumberFormat="1" applyFont="1" applyFill="1" applyBorder="1" applyAlignment="1">
      <alignment horizontal="center"/>
    </xf>
    <xf numFmtId="172" fontId="4" fillId="0" borderId="5" xfId="0" applyNumberFormat="1" applyFont="1" applyFill="1" applyBorder="1" applyAlignment="1">
      <alignment horizontal="center"/>
    </xf>
    <xf numFmtId="166" fontId="6" fillId="0" borderId="6" xfId="0" applyNumberFormat="1" applyFont="1" applyFill="1" applyBorder="1" applyAlignment="1">
      <alignment horizontal="center"/>
    </xf>
    <xf numFmtId="166" fontId="1" fillId="0" borderId="6" xfId="0" applyNumberFormat="1" applyFont="1" applyFill="1" applyBorder="1" applyAlignment="1">
      <alignment horizontal="center"/>
    </xf>
    <xf numFmtId="172" fontId="0" fillId="0" borderId="6" xfId="0" applyNumberFormat="1" applyFont="1" applyFill="1" applyBorder="1" applyAlignment="1">
      <alignment horizontal="center"/>
    </xf>
    <xf numFmtId="10" fontId="7" fillId="0" borderId="6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 vertical="top" wrapText="1"/>
    </xf>
    <xf numFmtId="166" fontId="1" fillId="0" borderId="7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M20"/>
  <sheetViews>
    <sheetView tabSelected="1" workbookViewId="0">
      <selection activeCell="J25" sqref="J25"/>
    </sheetView>
  </sheetViews>
  <sheetFormatPr baseColWidth="10" defaultRowHeight="15"/>
  <cols>
    <col min="2" max="2" width="4" customWidth="1"/>
    <col min="3" max="3" width="31.5703125" customWidth="1"/>
    <col min="7" max="7" width="11.5703125" bestFit="1" customWidth="1"/>
    <col min="14" max="14" width="4" customWidth="1"/>
  </cols>
  <sheetData>
    <row r="2" spans="3:13" ht="15.75" thickBot="1"/>
    <row r="3" spans="3:13" ht="15.75" thickBot="1">
      <c r="C3" s="2" t="s">
        <v>0</v>
      </c>
      <c r="D3" s="2">
        <v>2004</v>
      </c>
      <c r="E3" s="2">
        <v>2005</v>
      </c>
      <c r="F3" s="2">
        <v>2006</v>
      </c>
      <c r="G3" s="2">
        <v>2007</v>
      </c>
      <c r="H3" s="2">
        <v>2008</v>
      </c>
      <c r="I3" s="2">
        <v>2009</v>
      </c>
      <c r="J3" s="2">
        <v>2010</v>
      </c>
      <c r="K3" s="2">
        <v>2011</v>
      </c>
      <c r="L3" s="2">
        <v>2012</v>
      </c>
      <c r="M3" s="2">
        <v>2013</v>
      </c>
    </row>
    <row r="4" spans="3:13">
      <c r="C4" s="51" t="s">
        <v>1</v>
      </c>
      <c r="D4" s="27">
        <v>11.2499</v>
      </c>
      <c r="E4" s="28">
        <v>9.5571000000000002</v>
      </c>
      <c r="F4" s="27">
        <v>10.3032</v>
      </c>
      <c r="G4" s="28">
        <v>10.6668</v>
      </c>
      <c r="H4" s="27">
        <v>9.5093999999999994</v>
      </c>
      <c r="I4" s="28">
        <v>9.7683</v>
      </c>
      <c r="J4" s="27">
        <v>8.7584999999999997</v>
      </c>
      <c r="K4" s="28">
        <v>8.1631999999999998</v>
      </c>
      <c r="L4" s="27">
        <v>8.2226999999999997</v>
      </c>
      <c r="M4" s="52">
        <v>8.3329000000000004</v>
      </c>
    </row>
    <row r="5" spans="3:13" s="1" customFormat="1" ht="15.75" thickBot="1">
      <c r="C5" s="48" t="s">
        <v>7</v>
      </c>
      <c r="D5" s="4">
        <v>10.6121</v>
      </c>
      <c r="E5" s="3">
        <v>9.1750000000000007</v>
      </c>
      <c r="F5" s="4">
        <v>10.265000000000001</v>
      </c>
      <c r="G5" s="3">
        <v>11.3817</v>
      </c>
      <c r="H5" s="4">
        <v>10.8453</v>
      </c>
      <c r="I5" s="3">
        <v>11.1083</v>
      </c>
      <c r="J5" s="4">
        <v>10.4046</v>
      </c>
      <c r="K5" s="3">
        <v>10.067600000000001</v>
      </c>
      <c r="L5" s="4">
        <v>10.2281</v>
      </c>
      <c r="M5" s="15">
        <v>10.666399999999999</v>
      </c>
    </row>
    <row r="6" spans="3:13">
      <c r="C6" s="20" t="s">
        <v>8</v>
      </c>
      <c r="D6" s="21"/>
      <c r="E6" s="22"/>
      <c r="F6" s="21"/>
      <c r="G6" s="22"/>
      <c r="H6" s="21"/>
      <c r="I6" s="22"/>
      <c r="J6" s="21"/>
      <c r="K6" s="22"/>
      <c r="L6" s="21"/>
      <c r="M6" s="33"/>
    </row>
    <row r="7" spans="3:13">
      <c r="C7" s="13" t="s">
        <v>9</v>
      </c>
      <c r="D7" s="53">
        <v>16.12</v>
      </c>
      <c r="E7" s="3">
        <v>16.7</v>
      </c>
      <c r="F7" s="4">
        <v>22.95</v>
      </c>
      <c r="G7" s="3">
        <v>28.85</v>
      </c>
      <c r="H7" s="4">
        <v>13.01</v>
      </c>
      <c r="I7" s="3">
        <v>40.25</v>
      </c>
      <c r="J7" s="4">
        <v>25.75</v>
      </c>
      <c r="K7" s="3">
        <v>24.35</v>
      </c>
      <c r="L7" s="4">
        <v>13.06</v>
      </c>
      <c r="M7" s="15">
        <v>15.4</v>
      </c>
    </row>
    <row r="8" spans="3:13">
      <c r="C8" s="13" t="s">
        <v>2</v>
      </c>
      <c r="D8" s="19"/>
      <c r="E8" s="44">
        <f t="shared" ref="E8:M8" si="0">E7/D7-1</f>
        <v>3.5980148883374641E-2</v>
      </c>
      <c r="F8" s="55">
        <f t="shared" si="0"/>
        <v>0.37425149700598803</v>
      </c>
      <c r="G8" s="44">
        <f t="shared" si="0"/>
        <v>0.25708061002178662</v>
      </c>
      <c r="H8" s="56">
        <f t="shared" si="0"/>
        <v>-0.54904679376083187</v>
      </c>
      <c r="I8" s="44">
        <f t="shared" si="0"/>
        <v>2.0937740199846271</v>
      </c>
      <c r="J8" s="56">
        <f t="shared" si="0"/>
        <v>-0.36024844720496896</v>
      </c>
      <c r="K8" s="47">
        <f t="shared" si="0"/>
        <v>-5.4368932038834861E-2</v>
      </c>
      <c r="L8" s="56">
        <f t="shared" si="0"/>
        <v>-0.46365503080082138</v>
      </c>
      <c r="M8" s="59">
        <f t="shared" si="0"/>
        <v>0.17917304747320051</v>
      </c>
    </row>
    <row r="9" spans="3:13">
      <c r="C9" s="13" t="s">
        <v>11</v>
      </c>
      <c r="D9" s="25">
        <v>21.261399999999998</v>
      </c>
      <c r="E9" s="26">
        <v>21.7407</v>
      </c>
      <c r="F9" s="25">
        <v>23.214600000000001</v>
      </c>
      <c r="G9" s="26">
        <v>34.777200000000001</v>
      </c>
      <c r="H9" s="25">
        <v>44.293399999999998</v>
      </c>
      <c r="I9" s="26">
        <v>60.272599999999997</v>
      </c>
      <c r="J9" s="25">
        <v>69.906700000000001</v>
      </c>
      <c r="K9" s="26">
        <v>86.254499999999993</v>
      </c>
      <c r="L9" s="25">
        <v>84.219399999999993</v>
      </c>
      <c r="M9" s="34">
        <v>75.233699999999999</v>
      </c>
    </row>
    <row r="10" spans="3:13">
      <c r="C10" s="13" t="s">
        <v>3</v>
      </c>
      <c r="D10" s="19"/>
      <c r="E10" s="44">
        <f t="shared" ref="E10:M10" si="1">E9/D9-1</f>
        <v>2.2543200353692727E-2</v>
      </c>
      <c r="F10" s="55">
        <f t="shared" si="1"/>
        <v>6.7794505236721925E-2</v>
      </c>
      <c r="G10" s="44">
        <f t="shared" si="1"/>
        <v>0.49807448760693696</v>
      </c>
      <c r="H10" s="55">
        <f t="shared" si="1"/>
        <v>0.27363329997814656</v>
      </c>
      <c r="I10" s="44">
        <f t="shared" si="1"/>
        <v>0.36075803618597813</v>
      </c>
      <c r="J10" s="55">
        <f t="shared" si="1"/>
        <v>0.15984211731367171</v>
      </c>
      <c r="K10" s="44">
        <f t="shared" si="1"/>
        <v>0.23385169089658064</v>
      </c>
      <c r="L10" s="56">
        <f t="shared" si="1"/>
        <v>-2.3594131320684664E-2</v>
      </c>
      <c r="M10" s="60">
        <f t="shared" si="1"/>
        <v>-0.10669394462558501</v>
      </c>
    </row>
    <row r="11" spans="3:13">
      <c r="C11" s="13" t="s">
        <v>12</v>
      </c>
      <c r="D11" s="25">
        <v>1.7321</v>
      </c>
      <c r="E11" s="26">
        <v>1.786</v>
      </c>
      <c r="F11" s="25">
        <v>1.1769000000000001</v>
      </c>
      <c r="G11" s="26">
        <v>2.0318999999999998</v>
      </c>
      <c r="H11" s="25">
        <v>2.9327999999999999</v>
      </c>
      <c r="I11" s="26">
        <v>4.0505000000000004</v>
      </c>
      <c r="J11" s="25">
        <v>5.0446999999999997</v>
      </c>
      <c r="K11" s="26">
        <v>3.9380000000000002</v>
      </c>
      <c r="L11" s="39">
        <v>-0.14280000000000001</v>
      </c>
      <c r="M11" s="34">
        <v>3.4437000000000002</v>
      </c>
    </row>
    <row r="12" spans="3:13">
      <c r="C12" s="14" t="s">
        <v>4</v>
      </c>
      <c r="D12" s="5"/>
      <c r="E12" s="44">
        <f t="shared" ref="E12:L12" si="2">E11/D11-1</f>
        <v>3.1118295710409472E-2</v>
      </c>
      <c r="F12" s="56">
        <f t="shared" si="2"/>
        <v>-0.34104143337066073</v>
      </c>
      <c r="G12" s="44">
        <f t="shared" si="2"/>
        <v>0.72648483303594169</v>
      </c>
      <c r="H12" s="55">
        <f t="shared" si="2"/>
        <v>0.44337811900191948</v>
      </c>
      <c r="I12" s="44">
        <f t="shared" si="2"/>
        <v>0.38110338243316999</v>
      </c>
      <c r="J12" s="55">
        <f t="shared" si="2"/>
        <v>0.24545117886680634</v>
      </c>
      <c r="K12" s="47">
        <f t="shared" si="2"/>
        <v>-0.21937875393977835</v>
      </c>
      <c r="L12" s="56">
        <f t="shared" si="2"/>
        <v>-1.0362620619603859</v>
      </c>
      <c r="M12" s="60">
        <f>(M11/L11-1)*(-1)</f>
        <v>25.115546218487395</v>
      </c>
    </row>
    <row r="13" spans="3:13">
      <c r="C13" s="14" t="s">
        <v>5</v>
      </c>
      <c r="D13" s="23">
        <f t="shared" ref="D13:G13" si="3">D11/D9</f>
        <v>8.1466883648301625E-2</v>
      </c>
      <c r="E13" s="24">
        <f t="shared" si="3"/>
        <v>8.2150068765035167E-2</v>
      </c>
      <c r="F13" s="23">
        <f t="shared" si="3"/>
        <v>5.069654441601406E-2</v>
      </c>
      <c r="G13" s="24">
        <f t="shared" si="3"/>
        <v>5.8426210275697867E-2</v>
      </c>
      <c r="H13" s="23">
        <f t="shared" ref="H13:L13" si="4">H11/H9</f>
        <v>6.621302496534473E-2</v>
      </c>
      <c r="I13" s="24">
        <f t="shared" si="4"/>
        <v>6.7203007668492826E-2</v>
      </c>
      <c r="J13" s="23">
        <f t="shared" si="4"/>
        <v>7.2163326262003488E-2</v>
      </c>
      <c r="K13" s="24">
        <f t="shared" si="4"/>
        <v>4.5655588983763172E-2</v>
      </c>
      <c r="L13" s="12">
        <f t="shared" si="4"/>
        <v>-1.6955713291711889E-3</v>
      </c>
      <c r="M13" s="29">
        <f>M11/M9</f>
        <v>4.5773370178523724E-2</v>
      </c>
    </row>
    <row r="14" spans="3:13" s="1" customFormat="1">
      <c r="C14" s="14" t="s">
        <v>15</v>
      </c>
      <c r="D14" s="54"/>
      <c r="E14" s="49"/>
      <c r="F14" s="54"/>
      <c r="G14" s="50">
        <v>0.4</v>
      </c>
      <c r="H14" s="57">
        <v>0.53</v>
      </c>
      <c r="I14" s="50">
        <v>0.78</v>
      </c>
      <c r="J14" s="57">
        <v>0.98</v>
      </c>
      <c r="K14" s="50">
        <v>0.61</v>
      </c>
      <c r="L14" s="58">
        <v>-0.83</v>
      </c>
      <c r="M14" s="61">
        <v>0.39</v>
      </c>
    </row>
    <row r="15" spans="3:13" s="1" customFormat="1">
      <c r="C15" s="14" t="s">
        <v>2</v>
      </c>
      <c r="D15" s="23"/>
      <c r="E15" s="24"/>
      <c r="F15" s="23"/>
      <c r="G15" s="24"/>
      <c r="H15" s="55">
        <f t="shared" ref="H15" si="5">H14/G14-1</f>
        <v>0.32499999999999996</v>
      </c>
      <c r="I15" s="55">
        <f t="shared" ref="I15" si="6">I14/H14-1</f>
        <v>0.47169811320754707</v>
      </c>
      <c r="J15" s="55">
        <f t="shared" ref="J15" si="7">J14/I14-1</f>
        <v>0.25641025641025639</v>
      </c>
      <c r="K15" s="56">
        <f t="shared" ref="K15" si="8">K14/J14-1</f>
        <v>-0.37755102040816324</v>
      </c>
      <c r="L15" s="56">
        <f t="shared" ref="L15" si="9">L14/K14-1</f>
        <v>-2.360655737704918</v>
      </c>
      <c r="M15" s="64">
        <f t="shared" ref="M15" si="10">M14/L14-1</f>
        <v>-1.4698795180722892</v>
      </c>
    </row>
    <row r="16" spans="3:13" ht="15.75" thickBot="1">
      <c r="C16" s="10" t="s">
        <v>13</v>
      </c>
      <c r="D16" s="6">
        <v>0.25</v>
      </c>
      <c r="E16" s="7">
        <v>0.25</v>
      </c>
      <c r="F16" s="6">
        <v>0.15</v>
      </c>
      <c r="G16" s="7">
        <v>0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35">
        <v>0</v>
      </c>
    </row>
    <row r="17" spans="3:13">
      <c r="C17" s="9" t="s">
        <v>2</v>
      </c>
      <c r="D17" s="8"/>
      <c r="E17" s="36">
        <f>E16/D16-1</f>
        <v>0</v>
      </c>
      <c r="F17" s="17">
        <f t="shared" ref="F17:G17" si="11">F16/E16-1</f>
        <v>-0.4</v>
      </c>
      <c r="G17" s="11">
        <f t="shared" si="11"/>
        <v>-1</v>
      </c>
      <c r="H17" s="18" t="s">
        <v>10</v>
      </c>
      <c r="I17" s="43" t="s">
        <v>10</v>
      </c>
      <c r="J17" s="18" t="s">
        <v>10</v>
      </c>
      <c r="K17" s="43" t="s">
        <v>10</v>
      </c>
      <c r="L17" s="18" t="s">
        <v>10</v>
      </c>
      <c r="M17" s="62" t="s">
        <v>10</v>
      </c>
    </row>
    <row r="18" spans="3:13" ht="15.75" thickBot="1">
      <c r="C18" s="10" t="s">
        <v>14</v>
      </c>
      <c r="D18" s="45">
        <v>9.2172000000000001</v>
      </c>
      <c r="E18" s="46">
        <v>10.250500000000001</v>
      </c>
      <c r="F18" s="41">
        <v>10.7639</v>
      </c>
      <c r="G18" s="42">
        <v>12.1372</v>
      </c>
      <c r="H18" s="41">
        <v>14.249499999999999</v>
      </c>
      <c r="I18" s="42">
        <v>16.825299999999999</v>
      </c>
      <c r="J18" s="41">
        <v>23.093900000000001</v>
      </c>
      <c r="K18" s="42">
        <v>24.2317</v>
      </c>
      <c r="L18" s="41">
        <v>21.502500000000001</v>
      </c>
      <c r="M18" s="40">
        <v>22.532699999999998</v>
      </c>
    </row>
    <row r="19" spans="3:13">
      <c r="C19" s="9" t="s">
        <v>2</v>
      </c>
      <c r="D19" s="8"/>
      <c r="E19" s="44">
        <f>E18/D18-1</f>
        <v>0.11210562860738627</v>
      </c>
      <c r="F19" s="55">
        <f t="shared" ref="F19:M19" si="12">F18/E18-1</f>
        <v>5.008536168967348E-2</v>
      </c>
      <c r="G19" s="44">
        <f t="shared" si="12"/>
        <v>0.12758386830052304</v>
      </c>
      <c r="H19" s="55">
        <f t="shared" si="12"/>
        <v>0.17403519757439923</v>
      </c>
      <c r="I19" s="44">
        <f t="shared" si="12"/>
        <v>0.18076423734166114</v>
      </c>
      <c r="J19" s="55">
        <f t="shared" si="12"/>
        <v>0.37256987988327128</v>
      </c>
      <c r="K19" s="44">
        <f t="shared" si="12"/>
        <v>4.9268421531226902E-2</v>
      </c>
      <c r="L19" s="12">
        <f t="shared" si="12"/>
        <v>-0.11262932439738027</v>
      </c>
      <c r="M19" s="59">
        <f t="shared" si="12"/>
        <v>4.7910708057202545E-2</v>
      </c>
    </row>
    <row r="20" spans="3:13" ht="15.75" thickBot="1">
      <c r="C20" s="16" t="s">
        <v>6</v>
      </c>
      <c r="D20" s="37"/>
      <c r="E20" s="38"/>
      <c r="F20" s="37"/>
      <c r="G20" s="31">
        <f>(G7/G5)/(G14/G4)</f>
        <v>67.594731015577636</v>
      </c>
      <c r="H20" s="30">
        <f t="shared" ref="H20:M20" si="13">(H7/H5)/(H14/H4)</f>
        <v>21.523503877603527</v>
      </c>
      <c r="I20" s="31">
        <f t="shared" si="13"/>
        <v>45.377719986233444</v>
      </c>
      <c r="J20" s="30">
        <f t="shared" si="13"/>
        <v>22.118491448248751</v>
      </c>
      <c r="K20" s="31">
        <f t="shared" si="13"/>
        <v>32.367087016359577</v>
      </c>
      <c r="L20" s="63">
        <f t="shared" si="13"/>
        <v>-12.64982637602551</v>
      </c>
      <c r="M20" s="32">
        <f t="shared" si="13"/>
        <v>30.848526020842833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Lagemann</dc:creator>
  <cp:lastModifiedBy>Stefan Lagemann</cp:lastModifiedBy>
  <dcterms:created xsi:type="dcterms:W3CDTF">2014-05-11T12:50:24Z</dcterms:created>
  <dcterms:modified xsi:type="dcterms:W3CDTF">2014-05-11T15:04:27Z</dcterms:modified>
</cp:coreProperties>
</file>