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0" windowWidth="20115" windowHeight="7740"/>
  </bookViews>
  <sheets>
    <sheet name="Tabelle1" sheetId="1" r:id="rId1"/>
  </sheets>
  <externalReferences>
    <externalReference r:id="rId2"/>
  </externalReferences>
  <calcPr calcId="125725"/>
</workbook>
</file>

<file path=xl/calcChain.xml><?xml version="1.0" encoding="utf-8"?>
<calcChain xmlns="http://schemas.openxmlformats.org/spreadsheetml/2006/main">
  <c r="S106" i="1"/>
  <c r="S107"/>
  <c r="G109"/>
  <c r="J5"/>
  <c r="K5" s="1"/>
  <c r="J6"/>
  <c r="K6" s="1"/>
  <c r="J7"/>
  <c r="K7" s="1"/>
  <c r="J8"/>
  <c r="J9"/>
  <c r="K9" s="1"/>
  <c r="J10"/>
  <c r="K10" s="1"/>
  <c r="J11"/>
  <c r="K11" s="1"/>
  <c r="J12"/>
  <c r="J13"/>
  <c r="K13" s="1"/>
  <c r="J14"/>
  <c r="K14" s="1"/>
  <c r="J15"/>
  <c r="K15" s="1"/>
  <c r="J16"/>
  <c r="J17"/>
  <c r="K17" s="1"/>
  <c r="J18"/>
  <c r="K18" s="1"/>
  <c r="J19"/>
  <c r="K19" s="1"/>
  <c r="J20"/>
  <c r="J21"/>
  <c r="K21" s="1"/>
  <c r="J22"/>
  <c r="K22" s="1"/>
  <c r="J23"/>
  <c r="K23" s="1"/>
  <c r="J24"/>
  <c r="J25"/>
  <c r="K25" s="1"/>
  <c r="J26"/>
  <c r="K26" s="1"/>
  <c r="J27"/>
  <c r="K27" s="1"/>
  <c r="J28"/>
  <c r="J29"/>
  <c r="K29" s="1"/>
  <c r="J30"/>
  <c r="K30" s="1"/>
  <c r="J31"/>
  <c r="K31" s="1"/>
  <c r="J32"/>
  <c r="J33"/>
  <c r="K33" s="1"/>
  <c r="J34"/>
  <c r="K34" s="1"/>
  <c r="J35"/>
  <c r="K35" s="1"/>
  <c r="J36"/>
  <c r="J37"/>
  <c r="K37" s="1"/>
  <c r="J38"/>
  <c r="K38" s="1"/>
  <c r="J39"/>
  <c r="K39" s="1"/>
  <c r="J40"/>
  <c r="J41"/>
  <c r="K41" s="1"/>
  <c r="J42"/>
  <c r="K42" s="1"/>
  <c r="J43"/>
  <c r="K43" s="1"/>
  <c r="J44"/>
  <c r="J45"/>
  <c r="K45" s="1"/>
  <c r="J46"/>
  <c r="K46" s="1"/>
  <c r="J47"/>
  <c r="K47" s="1"/>
  <c r="J48"/>
  <c r="J49"/>
  <c r="K49" s="1"/>
  <c r="J50"/>
  <c r="K50" s="1"/>
  <c r="J51"/>
  <c r="K51" s="1"/>
  <c r="J52"/>
  <c r="J53"/>
  <c r="K53" s="1"/>
  <c r="J54"/>
  <c r="K54" s="1"/>
  <c r="J55"/>
  <c r="K55" s="1"/>
  <c r="J56"/>
  <c r="J57"/>
  <c r="K57" s="1"/>
  <c r="J58"/>
  <c r="K58" s="1"/>
  <c r="J59"/>
  <c r="K59" s="1"/>
  <c r="J60"/>
  <c r="J61"/>
  <c r="K61" s="1"/>
  <c r="J62"/>
  <c r="K62" s="1"/>
  <c r="J63"/>
  <c r="K63" s="1"/>
  <c r="J64"/>
  <c r="J65"/>
  <c r="K65" s="1"/>
  <c r="J66"/>
  <c r="K66" s="1"/>
  <c r="J67"/>
  <c r="K67" s="1"/>
  <c r="J68"/>
  <c r="J69"/>
  <c r="K69" s="1"/>
  <c r="J70"/>
  <c r="K70" s="1"/>
  <c r="J71"/>
  <c r="K71" s="1"/>
  <c r="J72"/>
  <c r="J73"/>
  <c r="K73" s="1"/>
  <c r="J74"/>
  <c r="K74" s="1"/>
  <c r="J75"/>
  <c r="K75" s="1"/>
  <c r="J76"/>
  <c r="J77"/>
  <c r="K77" s="1"/>
  <c r="J78"/>
  <c r="K78" s="1"/>
  <c r="J79"/>
  <c r="K79" s="1"/>
  <c r="J80"/>
  <c r="J81"/>
  <c r="K81" s="1"/>
  <c r="J82"/>
  <c r="K82" s="1"/>
  <c r="J83"/>
  <c r="K83" s="1"/>
  <c r="J84"/>
  <c r="J85"/>
  <c r="K85" s="1"/>
  <c r="J86"/>
  <c r="K86" s="1"/>
  <c r="J87"/>
  <c r="K87" s="1"/>
  <c r="J88"/>
  <c r="J89"/>
  <c r="K89" s="1"/>
  <c r="J90"/>
  <c r="K90" s="1"/>
  <c r="J91"/>
  <c r="J92"/>
  <c r="K92" s="1"/>
  <c r="J93"/>
  <c r="K93" s="1"/>
  <c r="J94"/>
  <c r="K94" s="1"/>
  <c r="J95"/>
  <c r="K95" s="1"/>
  <c r="J96"/>
  <c r="K96" s="1"/>
  <c r="J97"/>
  <c r="J98"/>
  <c r="K98" s="1"/>
  <c r="J99"/>
  <c r="K99" s="1"/>
  <c r="J100"/>
  <c r="K100" s="1"/>
  <c r="J101"/>
  <c r="J102"/>
  <c r="K102" s="1"/>
  <c r="J103"/>
  <c r="K103" s="1"/>
  <c r="J104"/>
  <c r="K104" s="1"/>
  <c r="J105"/>
  <c r="J106"/>
  <c r="J107"/>
  <c r="J4"/>
  <c r="K4" s="1"/>
  <c r="N55"/>
  <c r="N43"/>
  <c r="N26"/>
  <c r="N90"/>
  <c r="N57"/>
  <c r="N7"/>
  <c r="N5"/>
  <c r="N103"/>
  <c r="N71"/>
  <c r="N50"/>
  <c r="N17"/>
  <c r="N81"/>
  <c r="N31"/>
  <c r="N14"/>
  <c r="N78"/>
  <c r="N45"/>
  <c r="N4"/>
  <c r="N79"/>
  <c r="N86"/>
  <c r="N98"/>
  <c r="N29"/>
  <c r="N39"/>
  <c r="N63"/>
  <c r="N9"/>
  <c r="N59"/>
  <c r="N19"/>
  <c r="N66"/>
  <c r="N95"/>
  <c r="N30"/>
  <c r="N61"/>
  <c r="N6"/>
  <c r="N27"/>
  <c r="N10"/>
  <c r="N74"/>
  <c r="N41"/>
  <c r="N102"/>
  <c r="N70"/>
  <c r="N75"/>
  <c r="N51"/>
  <c r="N34"/>
  <c r="N99"/>
  <c r="N65"/>
  <c r="N15"/>
  <c r="N96"/>
  <c r="N62"/>
  <c r="N92"/>
  <c r="N54"/>
  <c r="N69"/>
  <c r="N11"/>
  <c r="N87"/>
  <c r="N58"/>
  <c r="N25"/>
  <c r="N89"/>
  <c r="N22"/>
  <c r="N85"/>
  <c r="N35"/>
  <c r="N18"/>
  <c r="N82"/>
  <c r="N49"/>
  <c r="N104"/>
  <c r="N67"/>
  <c r="N46"/>
  <c r="N13"/>
  <c r="N77"/>
  <c r="N23"/>
  <c r="N38"/>
  <c r="N53"/>
  <c r="N94"/>
  <c r="N42"/>
  <c r="N73"/>
  <c r="N37"/>
  <c r="N100"/>
  <c r="N33"/>
  <c r="N47"/>
  <c r="N93"/>
  <c r="N83"/>
  <c r="N21"/>
  <c r="J109" l="1"/>
  <c r="O4"/>
  <c r="P4"/>
  <c r="O89"/>
  <c r="P89"/>
  <c r="O85"/>
  <c r="P85"/>
  <c r="P49"/>
  <c r="O49"/>
  <c r="P25"/>
  <c r="O25"/>
  <c r="P21"/>
  <c r="O21"/>
  <c r="P17"/>
  <c r="O17"/>
  <c r="P13"/>
  <c r="O13"/>
  <c r="P9"/>
  <c r="O9"/>
  <c r="P5"/>
  <c r="O5"/>
  <c r="P86"/>
  <c r="O86"/>
  <c r="P82"/>
  <c r="O82"/>
  <c r="P70"/>
  <c r="O70"/>
  <c r="P26"/>
  <c r="O26"/>
  <c r="P22"/>
  <c r="O22"/>
  <c r="P18"/>
  <c r="O18"/>
  <c r="P14"/>
  <c r="O14"/>
  <c r="P10"/>
  <c r="O10"/>
  <c r="P6"/>
  <c r="O6"/>
  <c r="P27"/>
  <c r="O27"/>
  <c r="P23"/>
  <c r="O23"/>
  <c r="P19"/>
  <c r="O19"/>
  <c r="P15"/>
  <c r="O15"/>
  <c r="P11"/>
  <c r="O11"/>
  <c r="P7"/>
  <c r="O7"/>
  <c r="L105"/>
  <c r="M105"/>
  <c r="L101"/>
  <c r="M101"/>
  <c r="L97"/>
  <c r="M97"/>
  <c r="L91"/>
  <c r="M91"/>
  <c r="L88"/>
  <c r="M88"/>
  <c r="L84"/>
  <c r="M84"/>
  <c r="L80"/>
  <c r="M80"/>
  <c r="L76"/>
  <c r="M76"/>
  <c r="L72"/>
  <c r="M72"/>
  <c r="L68"/>
  <c r="M68"/>
  <c r="L64"/>
  <c r="M64"/>
  <c r="L60"/>
  <c r="M60"/>
  <c r="L56"/>
  <c r="M56"/>
  <c r="L52"/>
  <c r="M52"/>
  <c r="L48"/>
  <c r="M48"/>
  <c r="L44"/>
  <c r="M44"/>
  <c r="L40"/>
  <c r="M40"/>
  <c r="L36"/>
  <c r="M36"/>
  <c r="L32"/>
  <c r="M32"/>
  <c r="L28"/>
  <c r="M28"/>
  <c r="L24"/>
  <c r="M24"/>
  <c r="L20"/>
  <c r="M20"/>
  <c r="L16"/>
  <c r="M16"/>
  <c r="L12"/>
  <c r="M12"/>
  <c r="L8"/>
  <c r="M8"/>
  <c r="M102"/>
  <c r="L102"/>
  <c r="M98"/>
  <c r="L98"/>
  <c r="M95"/>
  <c r="L95"/>
  <c r="M92"/>
  <c r="L92"/>
  <c r="M89"/>
  <c r="L89"/>
  <c r="M85"/>
  <c r="L85"/>
  <c r="M81"/>
  <c r="L81"/>
  <c r="M77"/>
  <c r="L77"/>
  <c r="M73"/>
  <c r="L73"/>
  <c r="M69"/>
  <c r="L69"/>
  <c r="M65"/>
  <c r="L65"/>
  <c r="M61"/>
  <c r="L61"/>
  <c r="M57"/>
  <c r="L57"/>
  <c r="M53"/>
  <c r="L53"/>
  <c r="M49"/>
  <c r="L49"/>
  <c r="M45"/>
  <c r="L45"/>
  <c r="M41"/>
  <c r="L41"/>
  <c r="M37"/>
  <c r="L37"/>
  <c r="M33"/>
  <c r="L33"/>
  <c r="M29"/>
  <c r="L29"/>
  <c r="M25"/>
  <c r="L25"/>
  <c r="M21"/>
  <c r="L21"/>
  <c r="M17"/>
  <c r="L17"/>
  <c r="M13"/>
  <c r="L13"/>
  <c r="M9"/>
  <c r="L9"/>
  <c r="M5"/>
  <c r="L5"/>
  <c r="L103"/>
  <c r="M103"/>
  <c r="L99"/>
  <c r="M99"/>
  <c r="L93"/>
  <c r="M93"/>
  <c r="L90"/>
  <c r="M90"/>
  <c r="L86"/>
  <c r="M86"/>
  <c r="L82"/>
  <c r="M82"/>
  <c r="L78"/>
  <c r="M78"/>
  <c r="L74"/>
  <c r="M74"/>
  <c r="L70"/>
  <c r="M70"/>
  <c r="L66"/>
  <c r="M66"/>
  <c r="L62"/>
  <c r="M62"/>
  <c r="L58"/>
  <c r="M58"/>
  <c r="L54"/>
  <c r="M54"/>
  <c r="L50"/>
  <c r="M50"/>
  <c r="L46"/>
  <c r="M46"/>
  <c r="L42"/>
  <c r="M42"/>
  <c r="L38"/>
  <c r="M38"/>
  <c r="L34"/>
  <c r="M34"/>
  <c r="L30"/>
  <c r="M30"/>
  <c r="L26"/>
  <c r="M26"/>
  <c r="L22"/>
  <c r="M22"/>
  <c r="L18"/>
  <c r="M18"/>
  <c r="L14"/>
  <c r="M14"/>
  <c r="L10"/>
  <c r="M10"/>
  <c r="L6"/>
  <c r="M6"/>
  <c r="M4"/>
  <c r="L4"/>
  <c r="L104"/>
  <c r="M104"/>
  <c r="L100"/>
  <c r="M100"/>
  <c r="L96"/>
  <c r="M96"/>
  <c r="L94"/>
  <c r="M94"/>
  <c r="L87"/>
  <c r="M87"/>
  <c r="L83"/>
  <c r="M83"/>
  <c r="L79"/>
  <c r="M79"/>
  <c r="L75"/>
  <c r="M75"/>
  <c r="L71"/>
  <c r="M71"/>
  <c r="L67"/>
  <c r="M67"/>
  <c r="L63"/>
  <c r="M63"/>
  <c r="L59"/>
  <c r="M59"/>
  <c r="L55"/>
  <c r="M55"/>
  <c r="L51"/>
  <c r="M51"/>
  <c r="L47"/>
  <c r="M47"/>
  <c r="L43"/>
  <c r="M43"/>
  <c r="L39"/>
  <c r="M39"/>
  <c r="L35"/>
  <c r="M35"/>
  <c r="L31"/>
  <c r="M31"/>
  <c r="L27"/>
  <c r="M27"/>
  <c r="L23"/>
  <c r="M23"/>
  <c r="L19"/>
  <c r="M19"/>
  <c r="L15"/>
  <c r="M15"/>
  <c r="L11"/>
  <c r="M11"/>
  <c r="L7"/>
  <c r="M7"/>
  <c r="K105"/>
  <c r="K101"/>
  <c r="K97"/>
  <c r="K91"/>
  <c r="K88"/>
  <c r="K84"/>
  <c r="K80"/>
  <c r="K76"/>
  <c r="K72"/>
  <c r="K68"/>
  <c r="K64"/>
  <c r="K60"/>
  <c r="K56"/>
  <c r="K52"/>
  <c r="K48"/>
  <c r="K44"/>
  <c r="K40"/>
  <c r="K36"/>
  <c r="K32"/>
  <c r="K28"/>
  <c r="K24"/>
  <c r="K20"/>
  <c r="K16"/>
  <c r="K12"/>
  <c r="K8"/>
  <c r="O43"/>
  <c r="O33"/>
  <c r="O87"/>
  <c r="O77"/>
  <c r="O38"/>
  <c r="O50"/>
  <c r="N101"/>
  <c r="O57"/>
  <c r="O61"/>
  <c r="O104"/>
  <c r="O102"/>
  <c r="O66"/>
  <c r="N84"/>
  <c r="N72"/>
  <c r="N91"/>
  <c r="O94"/>
  <c r="O93"/>
  <c r="N64"/>
  <c r="O98"/>
  <c r="O75"/>
  <c r="O73"/>
  <c r="O42"/>
  <c r="N36"/>
  <c r="N24"/>
  <c r="O41"/>
  <c r="O92"/>
  <c r="N44"/>
  <c r="N68"/>
  <c r="O54"/>
  <c r="N60"/>
  <c r="N16"/>
  <c r="O47"/>
  <c r="O37"/>
  <c r="O90"/>
  <c r="O39"/>
  <c r="O30"/>
  <c r="N12"/>
  <c r="O74"/>
  <c r="N97"/>
  <c r="N88"/>
  <c r="N28"/>
  <c r="N52"/>
  <c r="O96"/>
  <c r="O71"/>
  <c r="O99"/>
  <c r="O35"/>
  <c r="N80"/>
  <c r="O79"/>
  <c r="O69"/>
  <c r="O78"/>
  <c r="N48"/>
  <c r="O53"/>
  <c r="N105"/>
  <c r="O100"/>
  <c r="O62"/>
  <c r="N76"/>
  <c r="N32"/>
  <c r="O55"/>
  <c r="O45"/>
  <c r="O51"/>
  <c r="O63"/>
  <c r="O46"/>
  <c r="O103"/>
  <c r="N56"/>
  <c r="O67"/>
  <c r="O65"/>
  <c r="O34"/>
  <c r="N20"/>
  <c r="N8"/>
  <c r="O81"/>
  <c r="O31"/>
  <c r="O59"/>
  <c r="O58"/>
  <c r="O29"/>
  <c r="O83"/>
  <c r="N40"/>
  <c r="O95"/>
  <c r="P94" l="1"/>
  <c r="Q94" s="1"/>
  <c r="S94" s="1"/>
  <c r="Q6"/>
  <c r="S6" s="1"/>
  <c r="Q11"/>
  <c r="S11" s="1"/>
  <c r="Q49"/>
  <c r="S49" s="1"/>
  <c r="Q14"/>
  <c r="S14" s="1"/>
  <c r="K109"/>
  <c r="N109"/>
  <c r="L109"/>
  <c r="Q15"/>
  <c r="S15" s="1"/>
  <c r="Q22"/>
  <c r="S22" s="1"/>
  <c r="Q70"/>
  <c r="S70" s="1"/>
  <c r="Q17"/>
  <c r="S17" s="1"/>
  <c r="Q85"/>
  <c r="S85" s="1"/>
  <c r="M109"/>
  <c r="Q19"/>
  <c r="S19" s="1"/>
  <c r="Q27"/>
  <c r="S27" s="1"/>
  <c r="Q18"/>
  <c r="S18" s="1"/>
  <c r="Q5"/>
  <c r="S5" s="1"/>
  <c r="Q89"/>
  <c r="S89" s="1"/>
  <c r="Q4"/>
  <c r="S4" s="1"/>
  <c r="Q23"/>
  <c r="S23" s="1"/>
  <c r="Q26"/>
  <c r="S26" s="1"/>
  <c r="Q82"/>
  <c r="S82" s="1"/>
  <c r="Q13"/>
  <c r="S13" s="1"/>
  <c r="Q7"/>
  <c r="S7" s="1"/>
  <c r="Q10"/>
  <c r="S10" s="1"/>
  <c r="Q25"/>
  <c r="S25" s="1"/>
  <c r="Q86"/>
  <c r="S86" s="1"/>
  <c r="Q9"/>
  <c r="S9" s="1"/>
  <c r="Q21"/>
  <c r="S21" s="1"/>
  <c r="P29"/>
  <c r="Q29" s="1"/>
  <c r="S29" s="1"/>
  <c r="P37"/>
  <c r="Q37" s="1"/>
  <c r="S37" s="1"/>
  <c r="P45"/>
  <c r="Q45" s="1"/>
  <c r="S45" s="1"/>
  <c r="P53"/>
  <c r="Q53" s="1"/>
  <c r="S53" s="1"/>
  <c r="P61"/>
  <c r="Q61" s="1"/>
  <c r="S61" s="1"/>
  <c r="P69"/>
  <c r="Q69" s="1"/>
  <c r="S69" s="1"/>
  <c r="P77"/>
  <c r="Q77" s="1"/>
  <c r="S77" s="1"/>
  <c r="P92"/>
  <c r="Q92" s="1"/>
  <c r="S92" s="1"/>
  <c r="P31"/>
  <c r="Q31" s="1"/>
  <c r="S31" s="1"/>
  <c r="P39"/>
  <c r="Q39" s="1"/>
  <c r="S39" s="1"/>
  <c r="P47"/>
  <c r="Q47" s="1"/>
  <c r="S47" s="1"/>
  <c r="P55"/>
  <c r="Q55" s="1"/>
  <c r="S55" s="1"/>
  <c r="P63"/>
  <c r="Q63" s="1"/>
  <c r="S63" s="1"/>
  <c r="P71"/>
  <c r="Q71" s="1"/>
  <c r="S71" s="1"/>
  <c r="P79"/>
  <c r="Q79" s="1"/>
  <c r="S79" s="1"/>
  <c r="P87"/>
  <c r="Q87" s="1"/>
  <c r="S87" s="1"/>
  <c r="P100"/>
  <c r="Q100" s="1"/>
  <c r="S100" s="1"/>
  <c r="P34"/>
  <c r="Q34" s="1"/>
  <c r="S34" s="1"/>
  <c r="P42"/>
  <c r="Q42" s="1"/>
  <c r="S42" s="1"/>
  <c r="P50"/>
  <c r="Q50" s="1"/>
  <c r="S50" s="1"/>
  <c r="P66"/>
  <c r="Q66" s="1"/>
  <c r="S66" s="1"/>
  <c r="P74"/>
  <c r="Q74" s="1"/>
  <c r="S74" s="1"/>
  <c r="P90"/>
  <c r="Q90" s="1"/>
  <c r="S90" s="1"/>
  <c r="P103"/>
  <c r="Q103" s="1"/>
  <c r="S103" s="1"/>
  <c r="P33"/>
  <c r="Q33" s="1"/>
  <c r="S33" s="1"/>
  <c r="P41"/>
  <c r="Q41" s="1"/>
  <c r="S41" s="1"/>
  <c r="P57"/>
  <c r="Q57" s="1"/>
  <c r="S57" s="1"/>
  <c r="P65"/>
  <c r="Q65" s="1"/>
  <c r="S65" s="1"/>
  <c r="P73"/>
  <c r="Q73" s="1"/>
  <c r="S73" s="1"/>
  <c r="P81"/>
  <c r="Q81" s="1"/>
  <c r="S81" s="1"/>
  <c r="P95"/>
  <c r="Q95" s="1"/>
  <c r="S95" s="1"/>
  <c r="P102"/>
  <c r="Q102" s="1"/>
  <c r="S102" s="1"/>
  <c r="P35"/>
  <c r="Q35" s="1"/>
  <c r="S35" s="1"/>
  <c r="P43"/>
  <c r="Q43" s="1"/>
  <c r="S43" s="1"/>
  <c r="P51"/>
  <c r="Q51" s="1"/>
  <c r="S51" s="1"/>
  <c r="P67"/>
  <c r="Q67" s="1"/>
  <c r="S67" s="1"/>
  <c r="P75"/>
  <c r="Q75" s="1"/>
  <c r="S75" s="1"/>
  <c r="P83"/>
  <c r="Q83" s="1"/>
  <c r="S83" s="1"/>
  <c r="P96"/>
  <c r="Q96" s="1"/>
  <c r="S96" s="1"/>
  <c r="P104"/>
  <c r="Q104" s="1"/>
  <c r="S104" s="1"/>
  <c r="P30"/>
  <c r="Q30" s="1"/>
  <c r="S30" s="1"/>
  <c r="P38"/>
  <c r="Q38" s="1"/>
  <c r="S38" s="1"/>
  <c r="P46"/>
  <c r="Q46" s="1"/>
  <c r="S46" s="1"/>
  <c r="P54"/>
  <c r="Q54" s="1"/>
  <c r="S54" s="1"/>
  <c r="P62"/>
  <c r="Q62" s="1"/>
  <c r="S62" s="1"/>
  <c r="P78"/>
  <c r="Q78" s="1"/>
  <c r="S78" s="1"/>
  <c r="P93"/>
  <c r="Q93" s="1"/>
  <c r="S93" s="1"/>
  <c r="P99"/>
  <c r="Q99" s="1"/>
  <c r="S99" s="1"/>
  <c r="O8"/>
  <c r="P8"/>
  <c r="O12"/>
  <c r="P12"/>
  <c r="O16"/>
  <c r="P16"/>
  <c r="O20"/>
  <c r="P20"/>
  <c r="O24"/>
  <c r="P24"/>
  <c r="O28"/>
  <c r="P28"/>
  <c r="O88"/>
  <c r="P88"/>
  <c r="O48"/>
  <c r="O64"/>
  <c r="O36"/>
  <c r="O68"/>
  <c r="P59"/>
  <c r="O56"/>
  <c r="O60"/>
  <c r="O40"/>
  <c r="O76"/>
  <c r="O101"/>
  <c r="O105"/>
  <c r="O97"/>
  <c r="O44"/>
  <c r="O91"/>
  <c r="P98"/>
  <c r="O32"/>
  <c r="O84"/>
  <c r="O72"/>
  <c r="P58"/>
  <c r="O52"/>
  <c r="O80"/>
  <c r="P32" l="1"/>
  <c r="Q32" s="1"/>
  <c r="S32" s="1"/>
  <c r="P80"/>
  <c r="Q80" s="1"/>
  <c r="S80" s="1"/>
  <c r="Q59"/>
  <c r="S59" s="1"/>
  <c r="Q98"/>
  <c r="S98" s="1"/>
  <c r="P76"/>
  <c r="Q76" s="1"/>
  <c r="S76" s="1"/>
  <c r="P52"/>
  <c r="Q52" s="1"/>
  <c r="S52" s="1"/>
  <c r="P68"/>
  <c r="Q68" s="1"/>
  <c r="S68" s="1"/>
  <c r="P40"/>
  <c r="Q40" s="1"/>
  <c r="S40" s="1"/>
  <c r="Q58"/>
  <c r="S58" s="1"/>
  <c r="P36"/>
  <c r="Q36" s="1"/>
  <c r="S36" s="1"/>
  <c r="P44"/>
  <c r="Q44" s="1"/>
  <c r="S44" s="1"/>
  <c r="P72"/>
  <c r="Q72" s="1"/>
  <c r="S72" s="1"/>
  <c r="P64"/>
  <c r="Q64" s="1"/>
  <c r="S64" s="1"/>
  <c r="P97"/>
  <c r="Q97" s="1"/>
  <c r="S97" s="1"/>
  <c r="P84"/>
  <c r="Q84" s="1"/>
  <c r="S84" s="1"/>
  <c r="P48"/>
  <c r="Q48" s="1"/>
  <c r="S48" s="1"/>
  <c r="P105"/>
  <c r="Q105" s="1"/>
  <c r="S105" s="1"/>
  <c r="Q88"/>
  <c r="S88" s="1"/>
  <c r="Q28"/>
  <c r="S28" s="1"/>
  <c r="Q20"/>
  <c r="S20" s="1"/>
  <c r="Q24"/>
  <c r="S24" s="1"/>
  <c r="Q16"/>
  <c r="S16" s="1"/>
  <c r="Q8"/>
  <c r="S8" s="1"/>
  <c r="O109"/>
  <c r="Q12"/>
  <c r="S12" s="1"/>
  <c r="P91"/>
  <c r="P60"/>
  <c r="P101"/>
  <c r="P56"/>
  <c r="Q56" l="1"/>
  <c r="S56" s="1"/>
  <c r="P109"/>
  <c r="Q91"/>
  <c r="S91" s="1"/>
  <c r="Q60"/>
  <c r="S60" s="1"/>
  <c r="Q101"/>
  <c r="S101" s="1"/>
</calcChain>
</file>

<file path=xl/sharedStrings.xml><?xml version="1.0" encoding="utf-8"?>
<sst xmlns="http://schemas.openxmlformats.org/spreadsheetml/2006/main" count="272" uniqueCount="229">
  <si>
    <t>DUERR AG</t>
  </si>
  <si>
    <t>DE000A1EWGX1</t>
  </si>
  <si>
    <t>AIR BERLIN PLC</t>
  </si>
  <si>
    <t>DE000AB100A6</t>
  </si>
  <si>
    <t>DE000AB100B4</t>
  </si>
  <si>
    <t>GERMAN PELLETS GMBH</t>
  </si>
  <si>
    <t>DE000A1H3J67</t>
  </si>
  <si>
    <t>3W POWER SA</t>
  </si>
  <si>
    <t>DE000A1A29T7</t>
  </si>
  <si>
    <t>DE000A1TNAP7</t>
  </si>
  <si>
    <t>EKOSEM-AGRAR GMBH ANLEIHE 2012/2018</t>
  </si>
  <si>
    <t>DE000A1R0RZ5</t>
  </si>
  <si>
    <t>EKOTECHNIKA GMBH 2013/2018</t>
  </si>
  <si>
    <t>DE000A1R1A18</t>
  </si>
  <si>
    <t>ETERNA MODE HOLDING</t>
  </si>
  <si>
    <t>DE000A1REXA4</t>
  </si>
  <si>
    <t>KTG AGRAR AG</t>
  </si>
  <si>
    <t>DE000A1ELQU9</t>
  </si>
  <si>
    <t>EKOSEM-AGRAR GMBH</t>
  </si>
  <si>
    <t>DE000A1MLSJ1</t>
  </si>
  <si>
    <t>MAG IAS GMBH</t>
  </si>
  <si>
    <t>DE000A1H3EY2</t>
  </si>
  <si>
    <t>RENA GMBH</t>
  </si>
  <si>
    <t>DE000A1E8W96</t>
  </si>
  <si>
    <t>UNIWHEELS HOLDING GMBH</t>
  </si>
  <si>
    <t>DE000A1KQ367</t>
  </si>
  <si>
    <t>CLOUD NO SEVEN GMBH</t>
  </si>
  <si>
    <t>DE000A1TNGG3</t>
  </si>
  <si>
    <t>NABALTEC AG</t>
  </si>
  <si>
    <t>DE000A1EWL99</t>
  </si>
  <si>
    <t>JOH FRIED BEHRENS AG</t>
  </si>
  <si>
    <t>DE000A1H3GE9</t>
  </si>
  <si>
    <t>GETGOODS</t>
  </si>
  <si>
    <t>DE000A1PGVS9</t>
  </si>
  <si>
    <t>ALBERT REIFF GMBH CO KG</t>
  </si>
  <si>
    <t>DE000A1H3F20</t>
  </si>
  <si>
    <t>IMMOBILIEN PROJKT SLMDR</t>
  </si>
  <si>
    <t>DE000A1RFBP5</t>
  </si>
  <si>
    <t>MOX TELECOM AG</t>
  </si>
  <si>
    <t>DE000A1RE1Z4</t>
  </si>
  <si>
    <t>MITEC AUTOMOTIVE AG</t>
  </si>
  <si>
    <t>DE000A1K0NJ5</t>
  </si>
  <si>
    <t>CENTROSOLAR GROUP AG</t>
  </si>
  <si>
    <t>DE000A1E85T1</t>
  </si>
  <si>
    <t>ISIN</t>
  </si>
  <si>
    <t>Fälligkeit</t>
  </si>
  <si>
    <t>Kupon in %</t>
  </si>
  <si>
    <t>Singulus</t>
  </si>
  <si>
    <t>Enterprise Holding</t>
  </si>
  <si>
    <t>Sanha</t>
  </si>
  <si>
    <t>Berentzen</t>
  </si>
  <si>
    <t>Payom Solar heute Solen</t>
  </si>
  <si>
    <t>DE000A1H3M96</t>
  </si>
  <si>
    <t>Flat</t>
  </si>
  <si>
    <t>KTG Agrar AG</t>
  </si>
  <si>
    <t>DE000A1H3VN9</t>
  </si>
  <si>
    <t>DE000A1EWS01</t>
  </si>
  <si>
    <t>Eyemaxx Real Estate</t>
  </si>
  <si>
    <t>DE000A1K0FA0</t>
  </si>
  <si>
    <t>DE000A1MLWH7</t>
  </si>
  <si>
    <t>DE000A1TM2T3</t>
  </si>
  <si>
    <t>DE000A1MASJ4</t>
  </si>
  <si>
    <t>DE000A1G9AQ4</t>
  </si>
  <si>
    <t>DE000A1TNA70</t>
  </si>
  <si>
    <t>DE000A1RE1V3</t>
  </si>
  <si>
    <t>Katjes International</t>
  </si>
  <si>
    <t>DE000A1KRBM2</t>
  </si>
  <si>
    <t>Semper Idem Underberg</t>
  </si>
  <si>
    <t>DE000A1H3YJ1</t>
  </si>
  <si>
    <t>Karlsberg Brauerei</t>
  </si>
  <si>
    <t>DE000A1REWV2</t>
  </si>
  <si>
    <t>SeniVita Sozial</t>
  </si>
  <si>
    <t>DE000A1KQ3C2</t>
  </si>
  <si>
    <t>Sic Processing</t>
  </si>
  <si>
    <t>DE000A1H3HQ1</t>
  </si>
  <si>
    <t>Valensina</t>
  </si>
  <si>
    <t>DE000A1H3YK9</t>
  </si>
  <si>
    <t>Helma Eigenheimbau</t>
  </si>
  <si>
    <t>Laurèl GmbH</t>
  </si>
  <si>
    <t>MT Energie GmbH</t>
  </si>
  <si>
    <t>BKN Biostrom</t>
  </si>
  <si>
    <t>BioEnergie Taufkirchen GmbH</t>
  </si>
  <si>
    <t>EuroBoden GmbH</t>
  </si>
  <si>
    <t>gamigo AG</t>
  </si>
  <si>
    <t>Deutsche Rohstoff AG</t>
  </si>
  <si>
    <t>MBB Clean Energy</t>
  </si>
  <si>
    <t>ffk environment GmbH</t>
  </si>
  <si>
    <t>Peine GmbH</t>
  </si>
  <si>
    <t>Karlie Group</t>
  </si>
  <si>
    <t>Bastei Lübbe</t>
  </si>
  <si>
    <t>More &amp; More</t>
  </si>
  <si>
    <t>Rickmers Holding</t>
  </si>
  <si>
    <t>DE000A1X3HZ2</t>
  </si>
  <si>
    <t>DE000A1RE5T8</t>
  </si>
  <si>
    <t>paragon gmbh</t>
  </si>
  <si>
    <t>DE000A1TND93</t>
  </si>
  <si>
    <t>DE000A1KQ8V1</t>
  </si>
  <si>
    <t>DE000A1TNHC0</t>
  </si>
  <si>
    <t>DE000A1RE8B0</t>
  </si>
  <si>
    <t>DE000A1TNJY0</t>
  </si>
  <si>
    <t>DE000A1R07G4</t>
  </si>
  <si>
    <t>DE000A1KQ4Z1</t>
  </si>
  <si>
    <t>DE000A1TNFX0</t>
  </si>
  <si>
    <t>DE000A1TNG90</t>
  </si>
  <si>
    <t>DE000A1K0169</t>
  </si>
  <si>
    <t>DE000A1TND44</t>
  </si>
  <si>
    <t>DE000A1TNA39</t>
  </si>
  <si>
    <t>windreich</t>
  </si>
  <si>
    <t>Ariston Real Estate</t>
  </si>
  <si>
    <t>DE000A1H3Q84</t>
  </si>
  <si>
    <t>Solar 8 Energy</t>
  </si>
  <si>
    <t>DE000A1H3F87</t>
  </si>
  <si>
    <t>Seidensticker</t>
  </si>
  <si>
    <t>Zamek</t>
  </si>
  <si>
    <t>DE000A1MA9E1</t>
  </si>
  <si>
    <t>Golfino</t>
  </si>
  <si>
    <t>DE000A1K0YD5</t>
  </si>
  <si>
    <t>DE000A1K0SE5</t>
  </si>
  <si>
    <t>S.A.G. Solarstrom</t>
  </si>
  <si>
    <t>DE000A1K0K53</t>
  </si>
  <si>
    <t>DE000A1E84A4</t>
  </si>
  <si>
    <t>Golden Gate</t>
  </si>
  <si>
    <t>Maschinenfabrik Spaichingen</t>
  </si>
  <si>
    <t>DE000A1KQZL5</t>
  </si>
  <si>
    <t>DE000A1KQXX5</t>
  </si>
  <si>
    <t>PosterXXL</t>
  </si>
  <si>
    <t>DE000A1PGUT9</t>
  </si>
  <si>
    <t>Albis Leasing</t>
  </si>
  <si>
    <t>DE000A1CR0X3</t>
  </si>
  <si>
    <t>GIF</t>
  </si>
  <si>
    <t>DE000A1K0FF9</t>
  </si>
  <si>
    <t>Hahn Immobilien</t>
  </si>
  <si>
    <t>DE000A1EWNF4</t>
  </si>
  <si>
    <t>Procar Automobie</t>
  </si>
  <si>
    <t>DE000A1K0U44</t>
  </si>
  <si>
    <t>BDT Media Automatisation</t>
  </si>
  <si>
    <t>DE000A1PGQL4</t>
  </si>
  <si>
    <t>E.N.O. Energy</t>
  </si>
  <si>
    <t>DE000A1H3V53</t>
  </si>
  <si>
    <t>DE000A1MLYJ9</t>
  </si>
  <si>
    <t>Friedola G. Holzapfel</t>
  </si>
  <si>
    <t>HKW Personalkonzepte</t>
  </si>
  <si>
    <t>DE000A1K0QR1</t>
  </si>
  <si>
    <t>KTG Energie</t>
  </si>
  <si>
    <t>DE000A1ML257</t>
  </si>
  <si>
    <t>Peach Property Group</t>
  </si>
  <si>
    <t>DE000A1KQ8K4</t>
  </si>
  <si>
    <t>Royalbeach</t>
  </si>
  <si>
    <t>DE000A1K0QA7</t>
  </si>
  <si>
    <t>Steilmann-Boecker</t>
  </si>
  <si>
    <t>DE000A1PGWZ2</t>
  </si>
  <si>
    <t xml:space="preserve">Travel24 </t>
  </si>
  <si>
    <t>DE000A1PGRG2</t>
  </si>
  <si>
    <t>Hallhuber</t>
  </si>
  <si>
    <t>Stern Immobilien</t>
  </si>
  <si>
    <t>Adler real estate</t>
  </si>
  <si>
    <t>SIAG Schaaf</t>
  </si>
  <si>
    <t>Rudolf Wöhrl</t>
  </si>
  <si>
    <t>Novomatic</t>
  </si>
  <si>
    <t>DE000A1TNHB2</t>
  </si>
  <si>
    <t>DE000A1TM8Z7</t>
  </si>
  <si>
    <t>DE000A1R1A42</t>
  </si>
  <si>
    <t>DE000A1KRAS1</t>
  </si>
  <si>
    <t>DE000A1R0YA4</t>
  </si>
  <si>
    <t>AT0000A0G3Z9</t>
  </si>
  <si>
    <t>AT0000A0KSM6</t>
  </si>
  <si>
    <t>AT0000A0XSN7</t>
  </si>
  <si>
    <t>DE000A1H3V38</t>
  </si>
  <si>
    <t>DE000A1CRMQ7</t>
  </si>
  <si>
    <t>DF Deutsche Forfait</t>
  </si>
  <si>
    <t>DE000A1R1CC4</t>
  </si>
  <si>
    <t>DE000A1TM7P0</t>
  </si>
  <si>
    <t>Schneekoppe</t>
  </si>
  <si>
    <t>DE000A1EWHX9</t>
  </si>
  <si>
    <t>Homann Holzwerkstoffe</t>
  </si>
  <si>
    <t>DE000A1R0VD4</t>
  </si>
  <si>
    <t>PNE Wind</t>
  </si>
  <si>
    <t>DE000A1R0741</t>
  </si>
  <si>
    <t>Alno Holding</t>
  </si>
  <si>
    <t>DE000A1R1BR4</t>
  </si>
  <si>
    <t>S&amp;T AG</t>
  </si>
  <si>
    <t>DE000A1HJLL6</t>
  </si>
  <si>
    <t>Flexstrom</t>
  </si>
  <si>
    <t>DE000A1RE7U2</t>
  </si>
  <si>
    <t>AVW Grund AG</t>
  </si>
  <si>
    <t>DE000A1E8X61</t>
  </si>
  <si>
    <t>Photon AG</t>
  </si>
  <si>
    <t>DE000A1HELE2</t>
  </si>
  <si>
    <t>Porr AG</t>
  </si>
  <si>
    <t xml:space="preserve">AT0000A0XJ15 </t>
  </si>
  <si>
    <t>Jacob Stauder GmbH</t>
  </si>
  <si>
    <t>DE000A1RE7P2</t>
  </si>
  <si>
    <t>Sanochemie Pharma AG</t>
  </si>
  <si>
    <t>DE000A1G7JQ9</t>
  </si>
  <si>
    <t>Metalcorp</t>
  </si>
  <si>
    <t>DE000A1HLTD2</t>
  </si>
  <si>
    <t>DE000A1RE7V0</t>
  </si>
  <si>
    <t>Grand City Properties ???</t>
  </si>
  <si>
    <t>Branche</t>
  </si>
  <si>
    <t>Maschinenbau</t>
  </si>
  <si>
    <t>Bekleidung / Mode</t>
  </si>
  <si>
    <t>Immobilien</t>
  </si>
  <si>
    <t>Telekommunikation</t>
  </si>
  <si>
    <t>Lebensmittel</t>
  </si>
  <si>
    <t>Bekleidung</t>
  </si>
  <si>
    <t>Energieerzeugung</t>
  </si>
  <si>
    <t>akt. Kurs</t>
  </si>
  <si>
    <t>Mod</t>
  </si>
  <si>
    <t>akt. Kurs Stuttgart</t>
  </si>
  <si>
    <t>akt. Kurs Frankfurt</t>
  </si>
  <si>
    <t>akt. Kurs Düsseldorf</t>
  </si>
  <si>
    <t>Stu</t>
  </si>
  <si>
    <t>Ffm</t>
  </si>
  <si>
    <t>Düs</t>
  </si>
  <si>
    <t>MS Deutschland</t>
  </si>
  <si>
    <t>x</t>
  </si>
  <si>
    <t>Grenzwerte für Regeln</t>
  </si>
  <si>
    <t>Summe</t>
  </si>
  <si>
    <t>Fluggesellschaft</t>
  </si>
  <si>
    <t>YtM</t>
  </si>
  <si>
    <t>CY</t>
  </si>
  <si>
    <t>Emittent</t>
  </si>
  <si>
    <t>platziertes Volumen in Mio.</t>
  </si>
  <si>
    <t>geplantes Volumen in Mio.</t>
  </si>
  <si>
    <t>Constantin Medien</t>
  </si>
  <si>
    <t>Teil-platzierung</t>
  </si>
  <si>
    <t>Emissions-datum</t>
  </si>
  <si>
    <t>DE000A1MLRM7</t>
  </si>
  <si>
    <t>-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</si>
</sst>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Font="1"/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/>
    </xf>
    <xf numFmtId="2" fontId="0" fillId="0" borderId="0" xfId="0" applyNumberFormat="1" applyFont="1"/>
    <xf numFmtId="0" fontId="4" fillId="0" borderId="0" xfId="0" applyFont="1" applyAlignment="1">
      <alignment wrapText="1"/>
    </xf>
    <xf numFmtId="0" fontId="5" fillId="0" borderId="0" xfId="1" applyFont="1" applyAlignment="1" applyProtection="1">
      <alignment wrapText="1"/>
    </xf>
    <xf numFmtId="164" fontId="4" fillId="0" borderId="0" xfId="0" applyNumberFormat="1" applyFont="1" applyAlignment="1">
      <alignment wrapText="1"/>
    </xf>
    <xf numFmtId="14" fontId="4" fillId="0" borderId="0" xfId="0" applyNumberFormat="1" applyFont="1"/>
    <xf numFmtId="2" fontId="4" fillId="0" borderId="0" xfId="0" applyNumberFormat="1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/>
    <xf numFmtId="164" fontId="4" fillId="0" borderId="0" xfId="0" applyNumberFormat="1" applyFont="1"/>
    <xf numFmtId="14" fontId="4" fillId="0" borderId="0" xfId="0" applyNumberFormat="1" applyFont="1" applyAlignment="1">
      <alignment horizontal="center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</cellXfs>
  <cellStyles count="2">
    <cellStyle name="Hyperlink" xfId="1" builtinId="8"/>
    <cellStyle name="Standard" xfId="0" builtinId="0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onstiges/Gesch&#228;ftsbeziehungen%20&amp;%20Korrespondenz/xlquotes.xla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abelle1"/>
      <sheetName val="xlquotes"/>
    </sheetNames>
    <definedNames>
      <definedName name="XLQ"/>
    </definedNames>
    <sheetDataSet>
      <sheetData sheetId="0"/>
      <sheetData sheetId="1" refreshError="1"/>
    </sheetDataSet>
  </externalBook>
</externalLink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boerse-stuttgart.de/rd/de/search/?searchterm=DE000A1R1A18" TargetMode="External"/><Relationship Id="rId13" Type="http://schemas.openxmlformats.org/officeDocument/2006/relationships/hyperlink" Target="https://www.boerse-stuttgart.de/rd/de/search/?searchterm=DE000A1E8W96" TargetMode="External"/><Relationship Id="rId18" Type="http://schemas.openxmlformats.org/officeDocument/2006/relationships/hyperlink" Target="https://www.boerse-stuttgart.de/rd/de/search/?searchterm=DE000A1PGVS9" TargetMode="External"/><Relationship Id="rId3" Type="http://schemas.openxmlformats.org/officeDocument/2006/relationships/hyperlink" Target="https://www.boerse-stuttgart.de/rd/de/search/?searchterm=DE000AB100B4" TargetMode="External"/><Relationship Id="rId21" Type="http://schemas.openxmlformats.org/officeDocument/2006/relationships/hyperlink" Target="https://www.boerse-stuttgart.de/rd/de/search/?searchterm=DE000A1RE1Z4" TargetMode="External"/><Relationship Id="rId7" Type="http://schemas.openxmlformats.org/officeDocument/2006/relationships/hyperlink" Target="https://www.boerse-stuttgart.de/rd/de/search/?searchterm=DE000A1R0RZ5" TargetMode="External"/><Relationship Id="rId12" Type="http://schemas.openxmlformats.org/officeDocument/2006/relationships/hyperlink" Target="https://www.boerse-stuttgart.de/rd/de/search/?searchterm=DE000A1H3EY2" TargetMode="External"/><Relationship Id="rId17" Type="http://schemas.openxmlformats.org/officeDocument/2006/relationships/hyperlink" Target="https://www.boerse-stuttgart.de/rd/de/search/?searchterm=DE000A1H3GE9" TargetMode="External"/><Relationship Id="rId2" Type="http://schemas.openxmlformats.org/officeDocument/2006/relationships/hyperlink" Target="https://www.boerse-stuttgart.de/rd/de/search/?searchterm=DE000AB100A6" TargetMode="External"/><Relationship Id="rId16" Type="http://schemas.openxmlformats.org/officeDocument/2006/relationships/hyperlink" Target="https://www.boerse-stuttgart.de/rd/de/search/?searchterm=DE000A1EWL99" TargetMode="External"/><Relationship Id="rId20" Type="http://schemas.openxmlformats.org/officeDocument/2006/relationships/hyperlink" Target="https://www.boerse-stuttgart.de/rd/de/search/?searchterm=DE000A1RFBP5" TargetMode="External"/><Relationship Id="rId1" Type="http://schemas.openxmlformats.org/officeDocument/2006/relationships/hyperlink" Target="https://www.boerse-stuttgart.de/rd/de/search/?searchterm=DE000A1EWGX1" TargetMode="External"/><Relationship Id="rId6" Type="http://schemas.openxmlformats.org/officeDocument/2006/relationships/hyperlink" Target="https://www.boerse-stuttgart.de/rd/de/search/?searchterm=DE000A1TNAP7" TargetMode="External"/><Relationship Id="rId11" Type="http://schemas.openxmlformats.org/officeDocument/2006/relationships/hyperlink" Target="https://www.boerse-stuttgart.de/rd/de/search/?searchterm=DE000A1MLSJ1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https://www.boerse-stuttgart.de/rd/de/search/?searchterm=DE000A1A29T7" TargetMode="External"/><Relationship Id="rId15" Type="http://schemas.openxmlformats.org/officeDocument/2006/relationships/hyperlink" Target="https://www.boerse-stuttgart.de/rd/de/search/?searchterm=DE000A1TNGG3" TargetMode="External"/><Relationship Id="rId23" Type="http://schemas.openxmlformats.org/officeDocument/2006/relationships/hyperlink" Target="https://www.boerse-stuttgart.de/rd/de/search/?searchterm=DE000A1E85T1" TargetMode="External"/><Relationship Id="rId10" Type="http://schemas.openxmlformats.org/officeDocument/2006/relationships/hyperlink" Target="https://www.boerse-stuttgart.de/rd/de/search/?searchterm=DE000A1ELQU9" TargetMode="External"/><Relationship Id="rId19" Type="http://schemas.openxmlformats.org/officeDocument/2006/relationships/hyperlink" Target="https://www.boerse-stuttgart.de/rd/de/search/?searchterm=DE000A1H3F20" TargetMode="External"/><Relationship Id="rId4" Type="http://schemas.openxmlformats.org/officeDocument/2006/relationships/hyperlink" Target="https://www.boerse-stuttgart.de/rd/de/search/?searchterm=DE000A1H3J67" TargetMode="External"/><Relationship Id="rId9" Type="http://schemas.openxmlformats.org/officeDocument/2006/relationships/hyperlink" Target="https://www.boerse-stuttgart.de/rd/de/search/?searchterm=DE000A1REXA4" TargetMode="External"/><Relationship Id="rId14" Type="http://schemas.openxmlformats.org/officeDocument/2006/relationships/hyperlink" Target="https://www.boerse-stuttgart.de/rd/de/search/?searchterm=DE000A1KQ367" TargetMode="External"/><Relationship Id="rId22" Type="http://schemas.openxmlformats.org/officeDocument/2006/relationships/hyperlink" Target="https://www.boerse-stuttgart.de/rd/de/search/?searchterm=DE000A1K0NJ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18"/>
  <sheetViews>
    <sheetView tabSelected="1" zoomScale="115" zoomScaleNormal="115" workbookViewId="0">
      <pane ySplit="3" topLeftCell="A4" activePane="bottomLeft" state="frozen"/>
      <selection pane="bottomLeft" activeCell="B116" sqref="B116"/>
    </sheetView>
  </sheetViews>
  <sheetFormatPr baseColWidth="10" defaultRowHeight="15"/>
  <cols>
    <col min="1" max="1" width="4.28515625" style="4" bestFit="1" customWidth="1"/>
    <col min="2" max="2" width="10.85546875" style="4" customWidth="1"/>
    <col min="3" max="3" width="39.140625" style="2" bestFit="1" customWidth="1"/>
    <col min="4" max="4" width="16.5703125" style="2" bestFit="1" customWidth="1"/>
    <col min="5" max="5" width="6.7109375" style="2" customWidth="1"/>
    <col min="6" max="6" width="11.42578125" style="2"/>
    <col min="7" max="8" width="12.140625" style="2" customWidth="1"/>
    <col min="9" max="9" width="10.42578125" style="4" bestFit="1" customWidth="1"/>
    <col min="10" max="16" width="11.42578125" style="2" hidden="1" customWidth="1"/>
    <col min="17" max="17" width="8.5703125" style="2" bestFit="1" customWidth="1"/>
    <col min="18" max="18" width="19.85546875" style="2" hidden="1" customWidth="1"/>
    <col min="19" max="19" width="9.7109375" style="2" hidden="1" customWidth="1"/>
    <col min="20" max="20" width="0" style="2" hidden="1" customWidth="1"/>
    <col min="21" max="16384" width="11.42578125" style="2"/>
  </cols>
  <sheetData>
    <row r="1" spans="1:20" hidden="1">
      <c r="A1" s="1" t="s">
        <v>215</v>
      </c>
      <c r="B1" s="1"/>
      <c r="C1" t="s">
        <v>216</v>
      </c>
      <c r="Q1" s="2">
        <v>80</v>
      </c>
    </row>
    <row r="2" spans="1:20" hidden="1"/>
    <row r="3" spans="1:20" s="3" customFormat="1" ht="46.5" customHeight="1">
      <c r="A3" s="16" t="s">
        <v>53</v>
      </c>
      <c r="B3" s="16" t="s">
        <v>225</v>
      </c>
      <c r="C3" s="16" t="s">
        <v>221</v>
      </c>
      <c r="D3" s="16" t="s">
        <v>44</v>
      </c>
      <c r="E3" s="16" t="s">
        <v>46</v>
      </c>
      <c r="F3" s="16" t="s">
        <v>45</v>
      </c>
      <c r="G3" s="16" t="s">
        <v>222</v>
      </c>
      <c r="H3" s="16" t="s">
        <v>223</v>
      </c>
      <c r="I3" s="16" t="s">
        <v>226</v>
      </c>
      <c r="J3" s="16" t="s">
        <v>207</v>
      </c>
      <c r="K3" s="16" t="s">
        <v>211</v>
      </c>
      <c r="L3" s="16" t="s">
        <v>212</v>
      </c>
      <c r="M3" s="16" t="s">
        <v>213</v>
      </c>
      <c r="N3" s="16" t="s">
        <v>208</v>
      </c>
      <c r="O3" s="16" t="s">
        <v>209</v>
      </c>
      <c r="P3" s="16" t="s">
        <v>210</v>
      </c>
      <c r="Q3" s="16" t="s">
        <v>206</v>
      </c>
      <c r="R3" s="16" t="s">
        <v>198</v>
      </c>
      <c r="S3" s="17" t="s">
        <v>219</v>
      </c>
      <c r="T3" s="17" t="s">
        <v>220</v>
      </c>
    </row>
    <row r="4" spans="1:20" ht="15" customHeight="1">
      <c r="A4" s="11"/>
      <c r="B4" s="11"/>
      <c r="C4" s="6" t="s">
        <v>0</v>
      </c>
      <c r="D4" s="7" t="s">
        <v>1</v>
      </c>
      <c r="E4" s="8">
        <v>7.25</v>
      </c>
      <c r="F4" s="9">
        <v>42275</v>
      </c>
      <c r="G4" s="10">
        <v>150</v>
      </c>
      <c r="H4" s="10"/>
      <c r="I4" s="11"/>
      <c r="J4" s="12" t="str">
        <f>MID(D4,6,6)</f>
        <v>A1EWGX</v>
      </c>
      <c r="K4" s="13" t="str">
        <f>J4&amp;".sg"</f>
        <v>A1EWGX.sg</v>
      </c>
      <c r="L4" s="13" t="str">
        <f>J4&amp;".f"</f>
        <v>A1EWGX.f</v>
      </c>
      <c r="M4" s="13" t="str">
        <f>J4&amp;".du"</f>
        <v>A1EWGX.du</v>
      </c>
      <c r="N4" s="10">
        <f>[1]!XLQ(K4, "LETZTER")</f>
        <v>105.85</v>
      </c>
      <c r="O4" s="10" t="str">
        <f>IF(N4&gt;0,"",[1]!XLQ(L4, "LETZTER"))</f>
        <v/>
      </c>
      <c r="P4" s="10" t="str">
        <f>IF(N4&gt;0,"",IF(O4&gt;0,"",[1]!XLQ(M4, "LETZTER")))</f>
        <v/>
      </c>
      <c r="Q4" s="10">
        <f>MAX(N4:P4)</f>
        <v>105.85</v>
      </c>
      <c r="R4" s="13" t="s">
        <v>199</v>
      </c>
      <c r="S4" s="5">
        <f t="shared" ref="S4:S35" ca="1" si="0">IF(Q4&lt;30,"ACHTUNG",YIELD(TODAY(),F4,E4,Q4,100,1))</f>
        <v>3.0319808484156843</v>
      </c>
    </row>
    <row r="5" spans="1:20" ht="15" customHeight="1">
      <c r="A5" s="11"/>
      <c r="B5" s="11"/>
      <c r="C5" s="6" t="s">
        <v>2</v>
      </c>
      <c r="D5" s="7" t="s">
        <v>3</v>
      </c>
      <c r="E5" s="8">
        <v>8.5</v>
      </c>
      <c r="F5" s="9">
        <v>42318</v>
      </c>
      <c r="G5" s="10">
        <v>200</v>
      </c>
      <c r="H5" s="10"/>
      <c r="I5" s="11"/>
      <c r="J5" s="12" t="str">
        <f t="shared" ref="J5:J68" si="1">MID(D5,6,6)</f>
        <v>AB100A</v>
      </c>
      <c r="K5" s="13" t="str">
        <f t="shared" ref="K5:K68" si="2">J5&amp;".sg"</f>
        <v>AB100A.sg</v>
      </c>
      <c r="L5" s="13" t="str">
        <f t="shared" ref="L5:L68" si="3">J5&amp;".f"</f>
        <v>AB100A.f</v>
      </c>
      <c r="M5" s="13" t="str">
        <f t="shared" ref="M5:M68" si="4">J5&amp;".du"</f>
        <v>AB100A.du</v>
      </c>
      <c r="N5" s="10">
        <f>[1]!XLQ(K5, "LETZTER")</f>
        <v>101.4</v>
      </c>
      <c r="O5" s="10" t="str">
        <f>IF(N5&gt;0,"",[1]!XLQ(L5, "LETZTER"))</f>
        <v/>
      </c>
      <c r="P5" s="10" t="str">
        <f>IF(N5&gt;0,"",IF(O5&gt;0,"",[1]!XLQ(M5, "LETZTER")))</f>
        <v/>
      </c>
      <c r="Q5" s="10">
        <f t="shared" ref="Q5:Q68" si="5">MAX(N5:P5)</f>
        <v>101.4</v>
      </c>
      <c r="R5" s="13" t="s">
        <v>218</v>
      </c>
      <c r="S5" s="5" t="e">
        <f t="shared" ca="1" si="0"/>
        <v>#NUM!</v>
      </c>
    </row>
    <row r="6" spans="1:20" ht="15" customHeight="1">
      <c r="A6" s="11"/>
      <c r="B6" s="11"/>
      <c r="C6" s="6" t="s">
        <v>2</v>
      </c>
      <c r="D6" s="7" t="s">
        <v>4</v>
      </c>
      <c r="E6" s="8">
        <v>8.25</v>
      </c>
      <c r="F6" s="9">
        <v>43209</v>
      </c>
      <c r="G6" s="10">
        <v>150</v>
      </c>
      <c r="H6" s="10"/>
      <c r="I6" s="11"/>
      <c r="J6" s="12" t="str">
        <f t="shared" si="1"/>
        <v>AB100B</v>
      </c>
      <c r="K6" s="13" t="str">
        <f t="shared" si="2"/>
        <v>AB100B.sg</v>
      </c>
      <c r="L6" s="13" t="str">
        <f t="shared" si="3"/>
        <v>AB100B.f</v>
      </c>
      <c r="M6" s="13" t="str">
        <f t="shared" si="4"/>
        <v>AB100B.du</v>
      </c>
      <c r="N6" s="10">
        <f>[1]!XLQ(K6, "LETZTER")</f>
        <v>99.9</v>
      </c>
      <c r="O6" s="10" t="str">
        <f>IF(N6&gt;0,"",[1]!XLQ(L6, "LETZTER"))</f>
        <v/>
      </c>
      <c r="P6" s="10" t="str">
        <f>IF(N6&gt;0,"",IF(O6&gt;0,"",[1]!XLQ(M6, "LETZTER")))</f>
        <v/>
      </c>
      <c r="Q6" s="10">
        <f t="shared" si="5"/>
        <v>99.9</v>
      </c>
      <c r="R6" s="13" t="s">
        <v>218</v>
      </c>
      <c r="S6" s="5">
        <f t="shared" ca="1" si="0"/>
        <v>4.7708148846949952</v>
      </c>
    </row>
    <row r="7" spans="1:20" ht="15" customHeight="1">
      <c r="A7" s="11"/>
      <c r="B7" s="11"/>
      <c r="C7" s="6" t="s">
        <v>5</v>
      </c>
      <c r="D7" s="7" t="s">
        <v>6</v>
      </c>
      <c r="E7" s="8">
        <v>7.25</v>
      </c>
      <c r="F7" s="9">
        <v>42461</v>
      </c>
      <c r="G7" s="10">
        <v>80</v>
      </c>
      <c r="H7" s="10"/>
      <c r="I7" s="11"/>
      <c r="J7" s="12" t="str">
        <f t="shared" si="1"/>
        <v>A1H3J6</v>
      </c>
      <c r="K7" s="13" t="str">
        <f t="shared" si="2"/>
        <v>A1H3J6.sg</v>
      </c>
      <c r="L7" s="13" t="str">
        <f t="shared" si="3"/>
        <v>A1H3J6.f</v>
      </c>
      <c r="M7" s="13" t="str">
        <f t="shared" si="4"/>
        <v>A1H3J6.du</v>
      </c>
      <c r="N7" s="10">
        <f>[1]!XLQ(K7, "LETZTER")</f>
        <v>104.5</v>
      </c>
      <c r="O7" s="10" t="str">
        <f>IF(N7&gt;0,"",[1]!XLQ(L7, "LETZTER"))</f>
        <v/>
      </c>
      <c r="P7" s="10" t="str">
        <f>IF(N7&gt;0,"",IF(O7&gt;0,"",[1]!XLQ(M7, "LETZTER")))</f>
        <v/>
      </c>
      <c r="Q7" s="10">
        <f t="shared" si="5"/>
        <v>104.5</v>
      </c>
      <c r="R7" s="13"/>
      <c r="S7" s="5">
        <f t="shared" ca="1" si="0"/>
        <v>3.9026157589965793</v>
      </c>
    </row>
    <row r="8" spans="1:20" ht="15" customHeight="1">
      <c r="A8" s="11"/>
      <c r="B8" s="11"/>
      <c r="C8" s="6" t="s">
        <v>7</v>
      </c>
      <c r="D8" s="7" t="s">
        <v>8</v>
      </c>
      <c r="E8" s="8">
        <v>9.25</v>
      </c>
      <c r="F8" s="9">
        <v>42339</v>
      </c>
      <c r="G8" s="10">
        <v>125</v>
      </c>
      <c r="H8" s="10"/>
      <c r="I8" s="11"/>
      <c r="J8" s="12" t="str">
        <f t="shared" si="1"/>
        <v>A1A29T</v>
      </c>
      <c r="K8" s="13" t="str">
        <f t="shared" si="2"/>
        <v>A1A29T.sg</v>
      </c>
      <c r="L8" s="13" t="str">
        <f t="shared" si="3"/>
        <v>A1A29T.f</v>
      </c>
      <c r="M8" s="13" t="str">
        <f t="shared" si="4"/>
        <v>A1A29T.du</v>
      </c>
      <c r="N8" s="10">
        <f>[1]!XLQ(K8, "LETZTER")</f>
        <v>73.05</v>
      </c>
      <c r="O8" s="10" t="str">
        <f>IF(N8&gt;0,"",[1]!XLQ(L8, "LETZTER"))</f>
        <v/>
      </c>
      <c r="P8" s="10" t="str">
        <f>IF(N8&gt;0,"",IF(O8&gt;0,"",[1]!XLQ(M8, "LETZTER")))</f>
        <v/>
      </c>
      <c r="Q8" s="10">
        <f t="shared" si="5"/>
        <v>73.05</v>
      </c>
      <c r="R8" s="13"/>
      <c r="S8" s="5" t="e">
        <f t="shared" ca="1" si="0"/>
        <v>#NUM!</v>
      </c>
    </row>
    <row r="9" spans="1:20" ht="15" customHeight="1">
      <c r="A9" s="11"/>
      <c r="B9" s="11"/>
      <c r="C9" s="6" t="s">
        <v>5</v>
      </c>
      <c r="D9" s="7" t="s">
        <v>9</v>
      </c>
      <c r="E9" s="8">
        <v>7.25</v>
      </c>
      <c r="F9" s="9">
        <v>43290</v>
      </c>
      <c r="G9" s="10">
        <v>72</v>
      </c>
      <c r="H9" s="10"/>
      <c r="I9" s="11"/>
      <c r="J9" s="12" t="str">
        <f t="shared" si="1"/>
        <v>A1TNAP</v>
      </c>
      <c r="K9" s="13" t="str">
        <f t="shared" si="2"/>
        <v>A1TNAP.sg</v>
      </c>
      <c r="L9" s="13" t="str">
        <f t="shared" si="3"/>
        <v>A1TNAP.f</v>
      </c>
      <c r="M9" s="13" t="str">
        <f t="shared" si="4"/>
        <v>A1TNAP.du</v>
      </c>
      <c r="N9" s="10">
        <f>[1]!XLQ(K9, "LETZTER")</f>
        <v>101</v>
      </c>
      <c r="O9" s="10" t="str">
        <f>IF(N9&gt;0,"",[1]!XLQ(L9, "LETZTER"))</f>
        <v/>
      </c>
      <c r="P9" s="10" t="str">
        <f>IF(N9&gt;0,"",IF(O9&gt;0,"",[1]!XLQ(M9, "LETZTER")))</f>
        <v/>
      </c>
      <c r="Q9" s="10">
        <f t="shared" si="5"/>
        <v>101</v>
      </c>
      <c r="R9" s="13"/>
      <c r="S9" s="5">
        <f t="shared" ca="1" si="0"/>
        <v>4.7913088243780448</v>
      </c>
    </row>
    <row r="10" spans="1:20" ht="15" customHeight="1">
      <c r="A10" s="11"/>
      <c r="B10" s="11"/>
      <c r="C10" s="6" t="s">
        <v>10</v>
      </c>
      <c r="D10" s="7" t="s">
        <v>11</v>
      </c>
      <c r="E10" s="8">
        <v>8.5</v>
      </c>
      <c r="F10" s="9">
        <v>43441</v>
      </c>
      <c r="G10" s="10">
        <v>60</v>
      </c>
      <c r="H10" s="10"/>
      <c r="I10" s="11"/>
      <c r="J10" s="12" t="str">
        <f t="shared" si="1"/>
        <v>A1R0RZ</v>
      </c>
      <c r="K10" s="13" t="str">
        <f t="shared" si="2"/>
        <v>A1R0RZ.sg</v>
      </c>
      <c r="L10" s="13" t="str">
        <f t="shared" si="3"/>
        <v>A1R0RZ.f</v>
      </c>
      <c r="M10" s="13" t="str">
        <f t="shared" si="4"/>
        <v>A1R0RZ.du</v>
      </c>
      <c r="N10" s="10">
        <f>[1]!XLQ(K10, "LETZTER")</f>
        <v>102.15</v>
      </c>
      <c r="O10" s="10" t="str">
        <f>IF(N10&gt;0,"",[1]!XLQ(L10, "LETZTER"))</f>
        <v/>
      </c>
      <c r="P10" s="10" t="str">
        <f>IF(N10&gt;0,"",IF(O10&gt;0,"",[1]!XLQ(M10, "LETZTER")))</f>
        <v/>
      </c>
      <c r="Q10" s="10">
        <f t="shared" si="5"/>
        <v>102.15</v>
      </c>
      <c r="R10" s="13"/>
      <c r="S10" s="5" t="e">
        <f t="shared" ca="1" si="0"/>
        <v>#NUM!</v>
      </c>
    </row>
    <row r="11" spans="1:20" ht="15" customHeight="1">
      <c r="A11" s="11"/>
      <c r="B11" s="11"/>
      <c r="C11" s="6" t="s">
        <v>12</v>
      </c>
      <c r="D11" s="7" t="s">
        <v>13</v>
      </c>
      <c r="E11" s="8">
        <v>9.75</v>
      </c>
      <c r="F11" s="9">
        <v>43230</v>
      </c>
      <c r="G11" s="10">
        <v>60</v>
      </c>
      <c r="H11" s="10"/>
      <c r="I11" s="11"/>
      <c r="J11" s="12" t="str">
        <f t="shared" si="1"/>
        <v>A1R1A1</v>
      </c>
      <c r="K11" s="13" t="str">
        <f t="shared" si="2"/>
        <v>A1R1A1.sg</v>
      </c>
      <c r="L11" s="13" t="str">
        <f t="shared" si="3"/>
        <v>A1R1A1.f</v>
      </c>
      <c r="M11" s="13" t="str">
        <f t="shared" si="4"/>
        <v>A1R1A1.du</v>
      </c>
      <c r="N11" s="10">
        <f>[1]!XLQ(K11, "LETZTER")</f>
        <v>98.3</v>
      </c>
      <c r="O11" s="10" t="str">
        <f>IF(N11&gt;0,"",[1]!XLQ(L11, "LETZTER"))</f>
        <v/>
      </c>
      <c r="P11" s="10" t="str">
        <f>IF(N11&gt;0,"",IF(O11&gt;0,"",[1]!XLQ(M11, "LETZTER")))</f>
        <v/>
      </c>
      <c r="Q11" s="10">
        <f t="shared" si="5"/>
        <v>98.3</v>
      </c>
      <c r="R11" s="13"/>
      <c r="S11" s="5">
        <f t="shared" ca="1" si="0"/>
        <v>6.1673575360615462</v>
      </c>
    </row>
    <row r="12" spans="1:20" ht="15" customHeight="1">
      <c r="A12" s="11"/>
      <c r="B12" s="11"/>
      <c r="C12" s="6" t="s">
        <v>14</v>
      </c>
      <c r="D12" s="7" t="s">
        <v>15</v>
      </c>
      <c r="E12" s="8">
        <v>8</v>
      </c>
      <c r="F12" s="9">
        <v>43017</v>
      </c>
      <c r="G12" s="10">
        <v>60</v>
      </c>
      <c r="H12" s="10"/>
      <c r="I12" s="11"/>
      <c r="J12" s="12" t="str">
        <f t="shared" si="1"/>
        <v>A1REXA</v>
      </c>
      <c r="K12" s="13" t="str">
        <f t="shared" si="2"/>
        <v>A1REXA.sg</v>
      </c>
      <c r="L12" s="13" t="str">
        <f t="shared" si="3"/>
        <v>A1REXA.f</v>
      </c>
      <c r="M12" s="13" t="str">
        <f t="shared" si="4"/>
        <v>A1REXA.du</v>
      </c>
      <c r="N12" s="10">
        <f>[1]!XLQ(K12, "LETZTER")</f>
        <v>97.75</v>
      </c>
      <c r="O12" s="10" t="str">
        <f>IF(N12&gt;0,"",[1]!XLQ(L12, "LETZTER"))</f>
        <v/>
      </c>
      <c r="P12" s="10" t="str">
        <f>IF(N12&gt;0,"",IF(O12&gt;0,"",[1]!XLQ(M12, "LETZTER")))</f>
        <v/>
      </c>
      <c r="Q12" s="10">
        <f t="shared" si="5"/>
        <v>97.75</v>
      </c>
      <c r="R12" s="13" t="s">
        <v>200</v>
      </c>
      <c r="S12" s="5" t="e">
        <f t="shared" ca="1" si="0"/>
        <v>#NUM!</v>
      </c>
    </row>
    <row r="13" spans="1:20" ht="15" customHeight="1">
      <c r="A13" s="11"/>
      <c r="B13" s="11"/>
      <c r="C13" s="6" t="s">
        <v>16</v>
      </c>
      <c r="D13" s="7" t="s">
        <v>17</v>
      </c>
      <c r="E13" s="8">
        <v>6.75</v>
      </c>
      <c r="F13" s="9">
        <v>42262</v>
      </c>
      <c r="G13" s="10">
        <v>50</v>
      </c>
      <c r="H13" s="10"/>
      <c r="I13" s="11"/>
      <c r="J13" s="12" t="str">
        <f t="shared" si="1"/>
        <v>A1ELQU</v>
      </c>
      <c r="K13" s="13" t="str">
        <f t="shared" si="2"/>
        <v>A1ELQU.sg</v>
      </c>
      <c r="L13" s="13" t="str">
        <f t="shared" si="3"/>
        <v>A1ELQU.f</v>
      </c>
      <c r="M13" s="13" t="str">
        <f t="shared" si="4"/>
        <v>A1ELQU.du</v>
      </c>
      <c r="N13" s="10">
        <f>[1]!XLQ(K13, "LETZTER")</f>
        <v>105.75</v>
      </c>
      <c r="O13" s="10" t="str">
        <f>IF(N13&gt;0,"",[1]!XLQ(L13, "LETZTER"))</f>
        <v/>
      </c>
      <c r="P13" s="10" t="str">
        <f>IF(N13&gt;0,"",IF(O13&gt;0,"",[1]!XLQ(M13, "LETZTER")))</f>
        <v/>
      </c>
      <c r="Q13" s="10">
        <f t="shared" si="5"/>
        <v>105.75</v>
      </c>
      <c r="R13" s="13"/>
      <c r="S13" s="5">
        <f t="shared" ca="1" si="0"/>
        <v>3.0250508949630355</v>
      </c>
    </row>
    <row r="14" spans="1:20" ht="15" customHeight="1">
      <c r="A14" s="11"/>
      <c r="B14" s="11"/>
      <c r="C14" s="6" t="s">
        <v>18</v>
      </c>
      <c r="D14" s="7" t="s">
        <v>19</v>
      </c>
      <c r="E14" s="8">
        <v>8.75</v>
      </c>
      <c r="F14" s="9">
        <v>42817</v>
      </c>
      <c r="G14" s="10">
        <v>50</v>
      </c>
      <c r="H14" s="10"/>
      <c r="I14" s="11"/>
      <c r="J14" s="12" t="str">
        <f t="shared" si="1"/>
        <v>A1MLSJ</v>
      </c>
      <c r="K14" s="13" t="str">
        <f t="shared" si="2"/>
        <v>A1MLSJ.sg</v>
      </c>
      <c r="L14" s="13" t="str">
        <f t="shared" si="3"/>
        <v>A1MLSJ.f</v>
      </c>
      <c r="M14" s="13" t="str">
        <f t="shared" si="4"/>
        <v>A1MLSJ.du</v>
      </c>
      <c r="N14" s="10">
        <f>[1]!XLQ(K14, "LETZTER")</f>
        <v>103.25</v>
      </c>
      <c r="O14" s="10" t="str">
        <f>IF(N14&gt;0,"",[1]!XLQ(L14, "LETZTER"))</f>
        <v/>
      </c>
      <c r="P14" s="10" t="str">
        <f>IF(N14&gt;0,"",IF(O14&gt;0,"",[1]!XLQ(M14, "LETZTER")))</f>
        <v/>
      </c>
      <c r="Q14" s="10">
        <f t="shared" si="5"/>
        <v>103.25</v>
      </c>
      <c r="R14" s="13"/>
      <c r="S14" s="5">
        <f t="shared" ca="1" si="0"/>
        <v>4.2113952082497725</v>
      </c>
    </row>
    <row r="15" spans="1:20" ht="15" customHeight="1">
      <c r="A15" s="11"/>
      <c r="B15" s="11"/>
      <c r="C15" s="6" t="s">
        <v>20</v>
      </c>
      <c r="D15" s="7" t="s">
        <v>21</v>
      </c>
      <c r="E15" s="8">
        <v>7.5</v>
      </c>
      <c r="F15" s="9">
        <v>42408</v>
      </c>
      <c r="G15" s="10">
        <v>50</v>
      </c>
      <c r="H15" s="10"/>
      <c r="I15" s="11"/>
      <c r="J15" s="12" t="str">
        <f t="shared" si="1"/>
        <v>A1H3EY</v>
      </c>
      <c r="K15" s="13" t="str">
        <f t="shared" si="2"/>
        <v>A1H3EY.sg</v>
      </c>
      <c r="L15" s="13" t="str">
        <f t="shared" si="3"/>
        <v>A1H3EY.f</v>
      </c>
      <c r="M15" s="13" t="str">
        <f t="shared" si="4"/>
        <v>A1H3EY.du</v>
      </c>
      <c r="N15" s="10">
        <f>[1]!XLQ(K15, "LETZTER")</f>
        <v>96.7</v>
      </c>
      <c r="O15" s="10" t="str">
        <f>IF(N15&gt;0,"",[1]!XLQ(L15, "LETZTER"))</f>
        <v/>
      </c>
      <c r="P15" s="10" t="str">
        <f>IF(N15&gt;0,"",IF(O15&gt;0,"",[1]!XLQ(M15, "LETZTER")))</f>
        <v/>
      </c>
      <c r="Q15" s="10">
        <f t="shared" si="5"/>
        <v>96.7</v>
      </c>
      <c r="R15" s="13"/>
      <c r="S15" s="5">
        <f t="shared" ca="1" si="0"/>
        <v>3.4120476951328538</v>
      </c>
    </row>
    <row r="16" spans="1:20" ht="15" customHeight="1">
      <c r="A16" s="11" t="s">
        <v>215</v>
      </c>
      <c r="B16" s="11"/>
      <c r="C16" s="6" t="s">
        <v>22</v>
      </c>
      <c r="D16" s="7" t="s">
        <v>23</v>
      </c>
      <c r="E16" s="8">
        <v>7</v>
      </c>
      <c r="F16" s="9">
        <v>42353</v>
      </c>
      <c r="G16" s="10">
        <v>43.46</v>
      </c>
      <c r="H16" s="10"/>
      <c r="I16" s="11"/>
      <c r="J16" s="12" t="str">
        <f t="shared" si="1"/>
        <v>A1E8W9</v>
      </c>
      <c r="K16" s="13" t="str">
        <f t="shared" si="2"/>
        <v>A1E8W9.sg</v>
      </c>
      <c r="L16" s="13" t="str">
        <f t="shared" si="3"/>
        <v>A1E8W9.f</v>
      </c>
      <c r="M16" s="13" t="str">
        <f t="shared" si="4"/>
        <v>A1E8W9.du</v>
      </c>
      <c r="N16" s="10">
        <f>[1]!XLQ(K16, "LETZTER")</f>
        <v>100.45</v>
      </c>
      <c r="O16" s="10" t="str">
        <f>IF(N16&gt;0,"",[1]!XLQ(L16, "LETZTER"))</f>
        <v/>
      </c>
      <c r="P16" s="10" t="str">
        <f>IF(N16&gt;0,"",IF(O16&gt;0,"",[1]!XLQ(M16, "LETZTER")))</f>
        <v/>
      </c>
      <c r="Q16" s="10">
        <f t="shared" si="5"/>
        <v>100.45</v>
      </c>
      <c r="R16" s="13"/>
      <c r="S16" s="5">
        <f t="shared" ca="1" si="0"/>
        <v>2.9971085869892526</v>
      </c>
    </row>
    <row r="17" spans="1:19" ht="15" customHeight="1">
      <c r="A17" s="11"/>
      <c r="B17" s="11"/>
      <c r="C17" s="6" t="s">
        <v>24</v>
      </c>
      <c r="D17" s="7" t="s">
        <v>25</v>
      </c>
      <c r="E17" s="8">
        <v>7.5</v>
      </c>
      <c r="F17" s="9">
        <v>42479</v>
      </c>
      <c r="G17" s="10">
        <v>50</v>
      </c>
      <c r="H17" s="10"/>
      <c r="I17" s="11"/>
      <c r="J17" s="12" t="str">
        <f t="shared" si="1"/>
        <v>A1KQ36</v>
      </c>
      <c r="K17" s="13" t="str">
        <f t="shared" si="2"/>
        <v>A1KQ36.sg</v>
      </c>
      <c r="L17" s="13" t="str">
        <f t="shared" si="3"/>
        <v>A1KQ36.f</v>
      </c>
      <c r="M17" s="13" t="str">
        <f t="shared" si="4"/>
        <v>A1KQ36.du</v>
      </c>
      <c r="N17" s="10">
        <f>[1]!XLQ(K17, "LETZTER")</f>
        <v>99.5</v>
      </c>
      <c r="O17" s="10" t="str">
        <f>IF(N17&gt;0,"",[1]!XLQ(L17, "LETZTER"))</f>
        <v/>
      </c>
      <c r="P17" s="10" t="str">
        <f>IF(N17&gt;0,"",IF(O17&gt;0,"",[1]!XLQ(M17, "LETZTER")))</f>
        <v/>
      </c>
      <c r="Q17" s="10">
        <f t="shared" si="5"/>
        <v>99.5</v>
      </c>
      <c r="R17" s="13"/>
      <c r="S17" s="5">
        <f t="shared" ca="1" si="0"/>
        <v>4.4825643870657208</v>
      </c>
    </row>
    <row r="18" spans="1:19" ht="15" customHeight="1">
      <c r="A18" s="11"/>
      <c r="B18" s="11"/>
      <c r="C18" s="6" t="s">
        <v>26</v>
      </c>
      <c r="D18" s="7" t="s">
        <v>27</v>
      </c>
      <c r="E18" s="8">
        <v>6</v>
      </c>
      <c r="F18" s="9">
        <v>42919</v>
      </c>
      <c r="G18" s="10">
        <v>35</v>
      </c>
      <c r="H18" s="10"/>
      <c r="I18" s="11"/>
      <c r="J18" s="12" t="str">
        <f t="shared" si="1"/>
        <v>A1TNGG</v>
      </c>
      <c r="K18" s="13" t="str">
        <f t="shared" si="2"/>
        <v>A1TNGG.sg</v>
      </c>
      <c r="L18" s="13" t="str">
        <f t="shared" si="3"/>
        <v>A1TNGG.f</v>
      </c>
      <c r="M18" s="13" t="str">
        <f t="shared" si="4"/>
        <v>A1TNGG.du</v>
      </c>
      <c r="N18" s="10">
        <f>[1]!XLQ(K18, "LETZTER")</f>
        <v>102.9</v>
      </c>
      <c r="O18" s="10" t="str">
        <f>IF(N18&gt;0,"",[1]!XLQ(L18, "LETZTER"))</f>
        <v/>
      </c>
      <c r="P18" s="10" t="str">
        <f>IF(N18&gt;0,"",IF(O18&gt;0,"",[1]!XLQ(M18, "LETZTER")))</f>
        <v/>
      </c>
      <c r="Q18" s="10">
        <f t="shared" si="5"/>
        <v>102.9</v>
      </c>
      <c r="R18" s="13"/>
      <c r="S18" s="5">
        <f t="shared" ca="1" si="0"/>
        <v>4.464701651041282</v>
      </c>
    </row>
    <row r="19" spans="1:19" ht="15" customHeight="1">
      <c r="A19" s="11"/>
      <c r="B19" s="11"/>
      <c r="C19" s="6" t="s">
        <v>28</v>
      </c>
      <c r="D19" s="7" t="s">
        <v>29</v>
      </c>
      <c r="E19" s="8">
        <v>6.5</v>
      </c>
      <c r="F19" s="9">
        <v>42292</v>
      </c>
      <c r="G19" s="10">
        <v>30</v>
      </c>
      <c r="H19" s="10"/>
      <c r="I19" s="11"/>
      <c r="J19" s="12" t="str">
        <f t="shared" si="1"/>
        <v>A1EWL9</v>
      </c>
      <c r="K19" s="13" t="str">
        <f t="shared" si="2"/>
        <v>A1EWL9.sg</v>
      </c>
      <c r="L19" s="13" t="str">
        <f t="shared" si="3"/>
        <v>A1EWL9.f</v>
      </c>
      <c r="M19" s="13" t="str">
        <f t="shared" si="4"/>
        <v>A1EWL9.du</v>
      </c>
      <c r="N19" s="10">
        <f>[1]!XLQ(K19, "LETZTER")</f>
        <v>104.6</v>
      </c>
      <c r="O19" s="10" t="str">
        <f>IF(N19&gt;0,"",[1]!XLQ(L19, "LETZTER"))</f>
        <v/>
      </c>
      <c r="P19" s="10" t="str">
        <f>IF(N19&gt;0,"",IF(O19&gt;0,"",[1]!XLQ(M19, "LETZTER")))</f>
        <v/>
      </c>
      <c r="Q19" s="10">
        <f t="shared" si="5"/>
        <v>104.6</v>
      </c>
      <c r="R19" s="13"/>
      <c r="S19" s="5">
        <f t="shared" ca="1" si="0"/>
        <v>2.8611026535906063</v>
      </c>
    </row>
    <row r="20" spans="1:19" ht="15" customHeight="1">
      <c r="A20" s="11"/>
      <c r="B20" s="11"/>
      <c r="C20" s="6" t="s">
        <v>30</v>
      </c>
      <c r="D20" s="7" t="s">
        <v>31</v>
      </c>
      <c r="E20" s="8">
        <v>8</v>
      </c>
      <c r="F20" s="9">
        <v>42444</v>
      </c>
      <c r="G20" s="10">
        <v>30</v>
      </c>
      <c r="H20" s="10"/>
      <c r="I20" s="11"/>
      <c r="J20" s="12" t="str">
        <f t="shared" si="1"/>
        <v>A1H3GE</v>
      </c>
      <c r="K20" s="13" t="str">
        <f t="shared" si="2"/>
        <v>A1H3GE.sg</v>
      </c>
      <c r="L20" s="13" t="str">
        <f t="shared" si="3"/>
        <v>A1H3GE.f</v>
      </c>
      <c r="M20" s="13" t="str">
        <f t="shared" si="4"/>
        <v>A1H3GE.du</v>
      </c>
      <c r="N20" s="10">
        <f>[1]!XLQ(K20, "LETZTER")</f>
        <v>104.05</v>
      </c>
      <c r="O20" s="10" t="str">
        <f>IF(N20&gt;0,"",[1]!XLQ(L20, "LETZTER"))</f>
        <v/>
      </c>
      <c r="P20" s="10" t="str">
        <f>IF(N20&gt;0,"",IF(O20&gt;0,"",[1]!XLQ(M20, "LETZTER")))</f>
        <v/>
      </c>
      <c r="Q20" s="10">
        <f t="shared" si="5"/>
        <v>104.05</v>
      </c>
      <c r="R20" s="13"/>
      <c r="S20" s="5">
        <f t="shared" ca="1" si="0"/>
        <v>3.8229814748055602</v>
      </c>
    </row>
    <row r="21" spans="1:19" ht="15" customHeight="1">
      <c r="A21" s="11" t="s">
        <v>215</v>
      </c>
      <c r="B21" s="11"/>
      <c r="C21" s="6" t="s">
        <v>32</v>
      </c>
      <c r="D21" s="7" t="s">
        <v>33</v>
      </c>
      <c r="E21" s="8">
        <v>7.75</v>
      </c>
      <c r="F21" s="9">
        <v>43010</v>
      </c>
      <c r="G21" s="10">
        <v>60</v>
      </c>
      <c r="H21" s="10"/>
      <c r="I21" s="11"/>
      <c r="J21" s="12" t="str">
        <f t="shared" si="1"/>
        <v>A1PGVS</v>
      </c>
      <c r="K21" s="13" t="str">
        <f t="shared" si="2"/>
        <v>A1PGVS.sg</v>
      </c>
      <c r="L21" s="13" t="str">
        <f t="shared" si="3"/>
        <v>A1PGVS.f</v>
      </c>
      <c r="M21" s="13" t="str">
        <f t="shared" si="4"/>
        <v>A1PGVS.du</v>
      </c>
      <c r="N21" s="10">
        <f>[1]!XLQ(K21, "LETZTER")</f>
        <v>73</v>
      </c>
      <c r="O21" s="10" t="str">
        <f>IF(N21&gt;0,"",[1]!XLQ(L21, "LETZTER"))</f>
        <v/>
      </c>
      <c r="P21" s="10" t="str">
        <f>IF(N21&gt;0,"",IF(O21&gt;0,"",[1]!XLQ(M21, "LETZTER")))</f>
        <v/>
      </c>
      <c r="Q21" s="10">
        <f t="shared" si="5"/>
        <v>73</v>
      </c>
      <c r="R21" s="13"/>
      <c r="S21" s="5" t="e">
        <f t="shared" ca="1" si="0"/>
        <v>#NUM!</v>
      </c>
    </row>
    <row r="22" spans="1:19" ht="15" customHeight="1">
      <c r="A22" s="11"/>
      <c r="B22" s="11"/>
      <c r="C22" s="6" t="s">
        <v>34</v>
      </c>
      <c r="D22" s="7" t="s">
        <v>35</v>
      </c>
      <c r="E22" s="8">
        <v>7.25</v>
      </c>
      <c r="F22" s="9">
        <v>42517</v>
      </c>
      <c r="G22" s="10">
        <v>30</v>
      </c>
      <c r="H22" s="10"/>
      <c r="I22" s="11"/>
      <c r="J22" s="12" t="str">
        <f t="shared" si="1"/>
        <v>A1H3F2</v>
      </c>
      <c r="K22" s="13" t="str">
        <f t="shared" si="2"/>
        <v>A1H3F2.sg</v>
      </c>
      <c r="L22" s="13" t="str">
        <f t="shared" si="3"/>
        <v>A1H3F2.f</v>
      </c>
      <c r="M22" s="13" t="str">
        <f t="shared" si="4"/>
        <v>A1H3F2.du</v>
      </c>
      <c r="N22" s="10">
        <f>[1]!XLQ(K22, "LETZTER")</f>
        <v>105</v>
      </c>
      <c r="O22" s="10" t="str">
        <f>IF(N22&gt;0,"",[1]!XLQ(L22, "LETZTER"))</f>
        <v/>
      </c>
      <c r="P22" s="10" t="str">
        <f>IF(N22&gt;0,"",IF(O22&gt;0,"",[1]!XLQ(M22, "LETZTER")))</f>
        <v/>
      </c>
      <c r="Q22" s="10">
        <f t="shared" si="5"/>
        <v>105</v>
      </c>
      <c r="R22" s="13"/>
      <c r="S22" s="5">
        <f t="shared" ca="1" si="0"/>
        <v>5.6670294630312759</v>
      </c>
    </row>
    <row r="23" spans="1:19" ht="15" customHeight="1">
      <c r="A23" s="11"/>
      <c r="B23" s="11"/>
      <c r="C23" s="6" t="s">
        <v>36</v>
      </c>
      <c r="D23" s="7" t="s">
        <v>37</v>
      </c>
      <c r="E23" s="8">
        <v>6.75</v>
      </c>
      <c r="F23" s="9">
        <v>43805</v>
      </c>
      <c r="G23" s="10">
        <v>30</v>
      </c>
      <c r="H23" s="10"/>
      <c r="I23" s="11"/>
      <c r="J23" s="12" t="str">
        <f t="shared" si="1"/>
        <v>A1RFBP</v>
      </c>
      <c r="K23" s="13" t="str">
        <f t="shared" si="2"/>
        <v>A1RFBP.sg</v>
      </c>
      <c r="L23" s="13" t="str">
        <f t="shared" si="3"/>
        <v>A1RFBP.f</v>
      </c>
      <c r="M23" s="13" t="str">
        <f t="shared" si="4"/>
        <v>A1RFBP.du</v>
      </c>
      <c r="N23" s="10">
        <f>[1]!XLQ(K23, "LETZTER")</f>
        <v>101.5</v>
      </c>
      <c r="O23" s="10" t="str">
        <f>IF(N23&gt;0,"",[1]!XLQ(L23, "LETZTER"))</f>
        <v/>
      </c>
      <c r="P23" s="10" t="str">
        <f>IF(N23&gt;0,"",IF(O23&gt;0,"",[1]!XLQ(M23, "LETZTER")))</f>
        <v/>
      </c>
      <c r="Q23" s="10">
        <f t="shared" si="5"/>
        <v>101.5</v>
      </c>
      <c r="R23" s="13" t="s">
        <v>201</v>
      </c>
      <c r="S23" s="5">
        <f t="shared" ca="1" si="0"/>
        <v>3.1100092479245092</v>
      </c>
    </row>
    <row r="24" spans="1:19" ht="15" customHeight="1">
      <c r="A24" s="11"/>
      <c r="B24" s="11"/>
      <c r="C24" s="6" t="s">
        <v>38</v>
      </c>
      <c r="D24" s="7" t="s">
        <v>39</v>
      </c>
      <c r="E24" s="8">
        <v>7.25</v>
      </c>
      <c r="F24" s="9">
        <v>43040</v>
      </c>
      <c r="G24" s="10">
        <v>35</v>
      </c>
      <c r="H24" s="10"/>
      <c r="I24" s="11"/>
      <c r="J24" s="12" t="str">
        <f t="shared" si="1"/>
        <v>A1RE1Z</v>
      </c>
      <c r="K24" s="13" t="str">
        <f t="shared" si="2"/>
        <v>A1RE1Z.sg</v>
      </c>
      <c r="L24" s="13" t="str">
        <f t="shared" si="3"/>
        <v>A1RE1Z.f</v>
      </c>
      <c r="M24" s="13" t="str">
        <f t="shared" si="4"/>
        <v>A1RE1Z.du</v>
      </c>
      <c r="N24" s="10">
        <f>[1]!XLQ(K24, "LETZTER")</f>
        <v>97.95</v>
      </c>
      <c r="O24" s="10" t="str">
        <f>IF(N24&gt;0,"",[1]!XLQ(L24, "LETZTER"))</f>
        <v/>
      </c>
      <c r="P24" s="10" t="str">
        <f>IF(N24&gt;0,"",IF(O24&gt;0,"",[1]!XLQ(M24, "LETZTER")))</f>
        <v/>
      </c>
      <c r="Q24" s="10">
        <f t="shared" si="5"/>
        <v>97.95</v>
      </c>
      <c r="R24" s="13" t="s">
        <v>202</v>
      </c>
      <c r="S24" s="5">
        <f t="shared" ca="1" si="0"/>
        <v>3.234877437471297</v>
      </c>
    </row>
    <row r="25" spans="1:19" ht="15" customHeight="1">
      <c r="A25" s="11"/>
      <c r="B25" s="11"/>
      <c r="C25" s="6" t="s">
        <v>40</v>
      </c>
      <c r="D25" s="7" t="s">
        <v>41</v>
      </c>
      <c r="E25" s="8">
        <v>7.75</v>
      </c>
      <c r="F25" s="9">
        <v>42824</v>
      </c>
      <c r="G25" s="10">
        <v>50</v>
      </c>
      <c r="H25" s="10"/>
      <c r="I25" s="11"/>
      <c r="J25" s="12" t="str">
        <f t="shared" si="1"/>
        <v>A1K0NJ</v>
      </c>
      <c r="K25" s="13" t="str">
        <f t="shared" si="2"/>
        <v>A1K0NJ.sg</v>
      </c>
      <c r="L25" s="13" t="str">
        <f t="shared" si="3"/>
        <v>A1K0NJ.f</v>
      </c>
      <c r="M25" s="13" t="str">
        <f t="shared" si="4"/>
        <v>A1K0NJ.du</v>
      </c>
      <c r="N25" s="10">
        <f>[1]!XLQ(K25, "LETZTER")</f>
        <v>101</v>
      </c>
      <c r="O25" s="10" t="str">
        <f>IF(N25&gt;0,"",[1]!XLQ(L25, "LETZTER"))</f>
        <v/>
      </c>
      <c r="P25" s="10" t="str">
        <f>IF(N25&gt;0,"",IF(O25&gt;0,"",[1]!XLQ(M25, "LETZTER")))</f>
        <v/>
      </c>
      <c r="Q25" s="10">
        <f t="shared" si="5"/>
        <v>101</v>
      </c>
      <c r="R25" s="13"/>
      <c r="S25" s="5">
        <f t="shared" ca="1" si="0"/>
        <v>4.1570566559146398</v>
      </c>
    </row>
    <row r="26" spans="1:19" ht="15" customHeight="1">
      <c r="A26" s="11" t="s">
        <v>215</v>
      </c>
      <c r="B26" s="11"/>
      <c r="C26" s="6" t="s">
        <v>42</v>
      </c>
      <c r="D26" s="7" t="s">
        <v>43</v>
      </c>
      <c r="E26" s="8">
        <v>7</v>
      </c>
      <c r="F26" s="9">
        <v>42415</v>
      </c>
      <c r="G26" s="10">
        <v>50</v>
      </c>
      <c r="H26" s="10"/>
      <c r="I26" s="11"/>
      <c r="J26" s="12" t="str">
        <f t="shared" si="1"/>
        <v>A1E85T</v>
      </c>
      <c r="K26" s="13" t="str">
        <f t="shared" si="2"/>
        <v>A1E85T.sg</v>
      </c>
      <c r="L26" s="13" t="str">
        <f t="shared" si="3"/>
        <v>A1E85T.f</v>
      </c>
      <c r="M26" s="13" t="str">
        <f t="shared" si="4"/>
        <v>A1E85T.du</v>
      </c>
      <c r="N26" s="10">
        <f>[1]!XLQ(K26, "LETZTER")</f>
        <v>24.05</v>
      </c>
      <c r="O26" s="10" t="str">
        <f>IF(N26&gt;0,"",[1]!XLQ(L26, "LETZTER"))</f>
        <v/>
      </c>
      <c r="P26" s="10" t="str">
        <f>IF(N26&gt;0,"",IF(O26&gt;0,"",[1]!XLQ(M26, "LETZTER")))</f>
        <v/>
      </c>
      <c r="Q26" s="10">
        <f t="shared" si="5"/>
        <v>24.05</v>
      </c>
      <c r="R26" s="13"/>
      <c r="S26" s="5" t="str">
        <f t="shared" ca="1" si="0"/>
        <v>ACHTUNG</v>
      </c>
    </row>
    <row r="27" spans="1:19">
      <c r="A27" s="11"/>
      <c r="B27" s="11"/>
      <c r="C27" s="13" t="s">
        <v>224</v>
      </c>
      <c r="D27" s="13" t="s">
        <v>56</v>
      </c>
      <c r="E27" s="14">
        <v>9</v>
      </c>
      <c r="F27" s="9">
        <v>42290</v>
      </c>
      <c r="G27" s="10">
        <v>30</v>
      </c>
      <c r="H27" s="10"/>
      <c r="I27" s="11"/>
      <c r="J27" s="12" t="str">
        <f t="shared" si="1"/>
        <v>A1EWS0</v>
      </c>
      <c r="K27" s="13" t="str">
        <f t="shared" si="2"/>
        <v>A1EWS0.sg</v>
      </c>
      <c r="L27" s="13" t="str">
        <f t="shared" si="3"/>
        <v>A1EWS0.f</v>
      </c>
      <c r="M27" s="13" t="str">
        <f t="shared" si="4"/>
        <v>A1EWS0.du</v>
      </c>
      <c r="N27" s="10">
        <f>[1]!XLQ(K27, "LETZTER")</f>
        <v>101.15</v>
      </c>
      <c r="O27" s="10" t="str">
        <f>IF(N27&gt;0,"",[1]!XLQ(L27, "LETZTER"))</f>
        <v/>
      </c>
      <c r="P27" s="10" t="str">
        <f>IF(N27&gt;0,"",IF(O27&gt;0,"",[1]!XLQ(M27, "LETZTER")))</f>
        <v/>
      </c>
      <c r="Q27" s="10">
        <f t="shared" si="5"/>
        <v>101.15</v>
      </c>
      <c r="R27" s="13"/>
      <c r="S27" s="5" t="e">
        <f t="shared" ca="1" si="0"/>
        <v>#NUM!</v>
      </c>
    </row>
    <row r="28" spans="1:19">
      <c r="A28" s="11" t="s">
        <v>215</v>
      </c>
      <c r="B28" s="11"/>
      <c r="C28" s="6" t="s">
        <v>73</v>
      </c>
      <c r="D28" s="13" t="s">
        <v>74</v>
      </c>
      <c r="E28" s="14">
        <v>7.125</v>
      </c>
      <c r="F28" s="9">
        <v>42644</v>
      </c>
      <c r="G28" s="10">
        <v>80</v>
      </c>
      <c r="H28" s="10"/>
      <c r="I28" s="11"/>
      <c r="J28" s="12" t="str">
        <f t="shared" si="1"/>
        <v>A1H3HQ</v>
      </c>
      <c r="K28" s="13" t="str">
        <f t="shared" si="2"/>
        <v>A1H3HQ.sg</v>
      </c>
      <c r="L28" s="13" t="str">
        <f t="shared" si="3"/>
        <v>A1H3HQ.f</v>
      </c>
      <c r="M28" s="13" t="str">
        <f t="shared" si="4"/>
        <v>A1H3HQ.du</v>
      </c>
      <c r="N28" s="10">
        <f>[1]!XLQ(K28, "LETZTER")</f>
        <v>5.81</v>
      </c>
      <c r="O28" s="10" t="str">
        <f>IF(N28&gt;0,"",[1]!XLQ(L28, "LETZTER"))</f>
        <v/>
      </c>
      <c r="P28" s="10" t="str">
        <f>IF(N28&gt;0,"",IF(O28&gt;0,"",[1]!XLQ(M28, "LETZTER")))</f>
        <v/>
      </c>
      <c r="Q28" s="10">
        <f t="shared" si="5"/>
        <v>5.81</v>
      </c>
      <c r="R28" s="13"/>
      <c r="S28" s="5" t="str">
        <f t="shared" ca="1" si="0"/>
        <v>ACHTUNG</v>
      </c>
    </row>
    <row r="29" spans="1:19">
      <c r="A29" s="11"/>
      <c r="B29" s="11"/>
      <c r="C29" s="6" t="s">
        <v>75</v>
      </c>
      <c r="D29" s="13" t="s">
        <v>76</v>
      </c>
      <c r="E29" s="14">
        <v>7.375</v>
      </c>
      <c r="F29" s="9">
        <v>42488</v>
      </c>
      <c r="G29" s="10">
        <v>85</v>
      </c>
      <c r="H29" s="10"/>
      <c r="I29" s="15">
        <v>40661</v>
      </c>
      <c r="J29" s="12" t="str">
        <f t="shared" si="1"/>
        <v>A1H3YK</v>
      </c>
      <c r="K29" s="13" t="str">
        <f t="shared" si="2"/>
        <v>A1H3YK.sg</v>
      </c>
      <c r="L29" s="13" t="str">
        <f t="shared" si="3"/>
        <v>A1H3YK.f</v>
      </c>
      <c r="M29" s="13" t="str">
        <f t="shared" si="4"/>
        <v>A1H3YK.du</v>
      </c>
      <c r="N29" s="10">
        <f>[1]!XLQ(K29, "LETZTER")</f>
        <v>0</v>
      </c>
      <c r="O29" s="10">
        <f>IF(N29&gt;0,"",[1]!XLQ(L29, "LETZTER"))</f>
        <v>100</v>
      </c>
      <c r="P29" s="10" t="str">
        <f>IF(N29&gt;0,"",IF(O29&gt;0,"",[1]!XLQ(M29, "LETZTER")))</f>
        <v/>
      </c>
      <c r="Q29" s="10">
        <f t="shared" si="5"/>
        <v>100</v>
      </c>
      <c r="R29" s="13" t="s">
        <v>203</v>
      </c>
      <c r="S29" s="5">
        <f t="shared" ca="1" si="0"/>
        <v>4.6879125188042394</v>
      </c>
    </row>
    <row r="30" spans="1:19">
      <c r="A30" s="11"/>
      <c r="B30" s="11"/>
      <c r="C30" s="13" t="s">
        <v>108</v>
      </c>
      <c r="D30" s="13" t="s">
        <v>109</v>
      </c>
      <c r="E30" s="14">
        <v>7.25</v>
      </c>
      <c r="F30" s="9">
        <v>42445</v>
      </c>
      <c r="G30" s="10">
        <v>25</v>
      </c>
      <c r="H30" s="10"/>
      <c r="I30" s="15">
        <v>40616</v>
      </c>
      <c r="J30" s="12" t="str">
        <f t="shared" si="1"/>
        <v>A1H3Q8</v>
      </c>
      <c r="K30" s="13" t="str">
        <f t="shared" si="2"/>
        <v>A1H3Q8.sg</v>
      </c>
      <c r="L30" s="13" t="str">
        <f t="shared" si="3"/>
        <v>A1H3Q8.f</v>
      </c>
      <c r="M30" s="13" t="str">
        <f t="shared" si="4"/>
        <v>A1H3Q8.du</v>
      </c>
      <c r="N30" s="10">
        <f>[1]!XLQ(K30, "LETZTER")</f>
        <v>0</v>
      </c>
      <c r="O30" s="10">
        <f>IF(N30&gt;0,"",[1]!XLQ(L30, "LETZTER"))</f>
        <v>80</v>
      </c>
      <c r="P30" s="10" t="str">
        <f>IF(N30&gt;0,"",IF(O30&gt;0,"",[1]!XLQ(M30, "LETZTER")))</f>
        <v/>
      </c>
      <c r="Q30" s="10">
        <f t="shared" si="5"/>
        <v>80</v>
      </c>
      <c r="R30" s="13"/>
      <c r="S30" s="5">
        <f t="shared" ca="1" si="0"/>
        <v>4.136347981271526</v>
      </c>
    </row>
    <row r="31" spans="1:19">
      <c r="A31" s="11"/>
      <c r="B31" s="11"/>
      <c r="C31" s="13" t="s">
        <v>54</v>
      </c>
      <c r="D31" s="13" t="s">
        <v>55</v>
      </c>
      <c r="E31" s="14">
        <v>7.125</v>
      </c>
      <c r="F31" s="9">
        <v>42892</v>
      </c>
      <c r="G31" s="10">
        <v>180</v>
      </c>
      <c r="H31" s="10"/>
      <c r="I31" s="15">
        <v>40709</v>
      </c>
      <c r="J31" s="12" t="str">
        <f t="shared" si="1"/>
        <v>A1H3VN</v>
      </c>
      <c r="K31" s="13" t="str">
        <f t="shared" si="2"/>
        <v>A1H3VN.sg</v>
      </c>
      <c r="L31" s="13" t="str">
        <f t="shared" si="3"/>
        <v>A1H3VN.f</v>
      </c>
      <c r="M31" s="13" t="str">
        <f t="shared" si="4"/>
        <v>A1H3VN.du</v>
      </c>
      <c r="N31" s="10">
        <f>[1]!XLQ(K31, "LETZTER")</f>
        <v>0</v>
      </c>
      <c r="O31" s="10">
        <f>IF(N31&gt;0,"",[1]!XLQ(L31, "LETZTER"))</f>
        <v>103.2</v>
      </c>
      <c r="P31" s="10" t="str">
        <f>IF(N31&gt;0,"",IF(O31&gt;0,"",[1]!XLQ(M31, "LETZTER")))</f>
        <v/>
      </c>
      <c r="Q31" s="10">
        <f t="shared" si="5"/>
        <v>103.2</v>
      </c>
      <c r="R31" s="13"/>
      <c r="S31" s="5">
        <f t="shared" ca="1" si="0"/>
        <v>6.2531639567633128</v>
      </c>
    </row>
    <row r="32" spans="1:19">
      <c r="A32" s="11"/>
      <c r="B32" s="11"/>
      <c r="C32" s="13" t="s">
        <v>110</v>
      </c>
      <c r="D32" s="13" t="s">
        <v>111</v>
      </c>
      <c r="E32" s="14">
        <v>9.25</v>
      </c>
      <c r="F32" s="9">
        <v>42467</v>
      </c>
      <c r="G32" s="10">
        <v>10</v>
      </c>
      <c r="H32" s="10"/>
      <c r="I32" s="15">
        <v>40686</v>
      </c>
      <c r="J32" s="12" t="str">
        <f t="shared" si="1"/>
        <v>A1H3F8</v>
      </c>
      <c r="K32" s="13" t="str">
        <f t="shared" si="2"/>
        <v>A1H3F8.sg</v>
      </c>
      <c r="L32" s="13" t="str">
        <f t="shared" si="3"/>
        <v>A1H3F8.f</v>
      </c>
      <c r="M32" s="13" t="str">
        <f t="shared" si="4"/>
        <v>A1H3F8.du</v>
      </c>
      <c r="N32" s="10">
        <f>[1]!XLQ(K32, "LETZTER")</f>
        <v>0</v>
      </c>
      <c r="O32" s="10">
        <f>IF(N32&gt;0,"",[1]!XLQ(L32, "LETZTER"))</f>
        <v>103</v>
      </c>
      <c r="P32" s="10" t="str">
        <f>IF(N32&gt;0,"",IF(O32&gt;0,"",[1]!XLQ(M32, "LETZTER")))</f>
        <v/>
      </c>
      <c r="Q32" s="10">
        <f t="shared" si="5"/>
        <v>103</v>
      </c>
      <c r="R32" s="13"/>
      <c r="S32" s="5">
        <f t="shared" ca="1" si="0"/>
        <v>4.5480958470030002</v>
      </c>
    </row>
    <row r="33" spans="1:19">
      <c r="A33" s="11"/>
      <c r="B33" s="11"/>
      <c r="C33" s="13" t="s">
        <v>57</v>
      </c>
      <c r="D33" s="13" t="s">
        <v>58</v>
      </c>
      <c r="E33" s="14">
        <v>7.5</v>
      </c>
      <c r="F33" s="9">
        <v>42577</v>
      </c>
      <c r="G33" s="10">
        <v>25</v>
      </c>
      <c r="H33" s="10"/>
      <c r="I33" s="15">
        <v>40750</v>
      </c>
      <c r="J33" s="12" t="str">
        <f t="shared" si="1"/>
        <v>A1K0FA</v>
      </c>
      <c r="K33" s="13" t="str">
        <f t="shared" si="2"/>
        <v>A1K0FA.sg</v>
      </c>
      <c r="L33" s="13" t="str">
        <f t="shared" si="3"/>
        <v>A1K0FA.f</v>
      </c>
      <c r="M33" s="13" t="str">
        <f t="shared" si="4"/>
        <v>A1K0FA.du</v>
      </c>
      <c r="N33" s="10">
        <f>[1]!XLQ(K33, "LETZTER")</f>
        <v>0</v>
      </c>
      <c r="O33" s="10">
        <f>IF(N33&gt;0,"",[1]!XLQ(L33, "LETZTER"))</f>
        <v>107.95</v>
      </c>
      <c r="P33" s="10" t="str">
        <f>IF(N33&gt;0,"",IF(O33&gt;0,"",[1]!XLQ(M33, "LETZTER")))</f>
        <v/>
      </c>
      <c r="Q33" s="10">
        <f t="shared" si="5"/>
        <v>107.95</v>
      </c>
      <c r="R33" s="13"/>
      <c r="S33" s="5">
        <f t="shared" ca="1" si="0"/>
        <v>4.0684078006925404</v>
      </c>
    </row>
    <row r="34" spans="1:19">
      <c r="A34" s="11"/>
      <c r="B34" s="11"/>
      <c r="C34" s="13" t="s">
        <v>57</v>
      </c>
      <c r="D34" s="13" t="s">
        <v>59</v>
      </c>
      <c r="E34" s="14">
        <v>7.75</v>
      </c>
      <c r="F34" s="9">
        <v>43040</v>
      </c>
      <c r="G34" s="10">
        <v>15</v>
      </c>
      <c r="H34" s="10"/>
      <c r="I34" s="15">
        <v>41010</v>
      </c>
      <c r="J34" s="12" t="str">
        <f t="shared" si="1"/>
        <v>A1MLWH</v>
      </c>
      <c r="K34" s="13" t="str">
        <f t="shared" si="2"/>
        <v>A1MLWH.sg</v>
      </c>
      <c r="L34" s="13" t="str">
        <f t="shared" si="3"/>
        <v>A1MLWH.f</v>
      </c>
      <c r="M34" s="13" t="str">
        <f t="shared" si="4"/>
        <v>A1MLWH.du</v>
      </c>
      <c r="N34" s="10">
        <f>[1]!XLQ(K34, "LETZTER")</f>
        <v>0</v>
      </c>
      <c r="O34" s="10">
        <f>IF(N34&gt;0,"",[1]!XLQ(L34, "LETZTER"))</f>
        <v>104</v>
      </c>
      <c r="P34" s="10" t="str">
        <f>IF(N34&gt;0,"",IF(O34&gt;0,"",[1]!XLQ(M34, "LETZTER")))</f>
        <v/>
      </c>
      <c r="Q34" s="10">
        <f t="shared" si="5"/>
        <v>104</v>
      </c>
      <c r="R34" s="13"/>
      <c r="S34" s="5">
        <f t="shared" ca="1" si="0"/>
        <v>3.2418349146835324</v>
      </c>
    </row>
    <row r="35" spans="1:19">
      <c r="A35" s="11"/>
      <c r="B35" s="11"/>
      <c r="C35" s="13" t="s">
        <v>57</v>
      </c>
      <c r="D35" s="13" t="s">
        <v>60</v>
      </c>
      <c r="E35" s="14">
        <v>7.875</v>
      </c>
      <c r="F35" s="9">
        <v>43550</v>
      </c>
      <c r="G35" s="10">
        <v>15</v>
      </c>
      <c r="H35" s="10"/>
      <c r="I35" s="15">
        <v>41344</v>
      </c>
      <c r="J35" s="12" t="str">
        <f t="shared" si="1"/>
        <v>A1TM2T</v>
      </c>
      <c r="K35" s="13" t="str">
        <f t="shared" si="2"/>
        <v>A1TM2T.sg</v>
      </c>
      <c r="L35" s="13" t="str">
        <f t="shared" si="3"/>
        <v>A1TM2T.f</v>
      </c>
      <c r="M35" s="13" t="str">
        <f t="shared" si="4"/>
        <v>A1TM2T.du</v>
      </c>
      <c r="N35" s="10">
        <f>[1]!XLQ(K35, "LETZTER")</f>
        <v>0</v>
      </c>
      <c r="O35" s="10">
        <f>IF(N35&gt;0,"",[1]!XLQ(L35, "LETZTER"))</f>
        <v>99.15</v>
      </c>
      <c r="P35" s="10" t="str">
        <f>IF(N35&gt;0,"",IF(O35&gt;0,"",[1]!XLQ(M35, "LETZTER")))</f>
        <v/>
      </c>
      <c r="Q35" s="10">
        <f t="shared" si="5"/>
        <v>99.15</v>
      </c>
      <c r="R35" s="13"/>
      <c r="S35" s="5">
        <f t="shared" ca="1" si="0"/>
        <v>4.1658928208311341</v>
      </c>
    </row>
    <row r="36" spans="1:19">
      <c r="A36" s="11"/>
      <c r="B36" s="11"/>
      <c r="C36" s="13" t="s">
        <v>112</v>
      </c>
      <c r="D36" s="13" t="s">
        <v>117</v>
      </c>
      <c r="E36" s="14">
        <v>7.25</v>
      </c>
      <c r="F36" s="9">
        <v>43171</v>
      </c>
      <c r="G36" s="10">
        <v>30</v>
      </c>
      <c r="H36" s="10"/>
      <c r="I36" s="15">
        <v>40969</v>
      </c>
      <c r="J36" s="12" t="str">
        <f t="shared" si="1"/>
        <v>A1K0SE</v>
      </c>
      <c r="K36" s="13" t="str">
        <f t="shared" si="2"/>
        <v>A1K0SE.sg</v>
      </c>
      <c r="L36" s="13" t="str">
        <f t="shared" si="3"/>
        <v>A1K0SE.f</v>
      </c>
      <c r="M36" s="13" t="str">
        <f t="shared" si="4"/>
        <v>A1K0SE.du</v>
      </c>
      <c r="N36" s="10">
        <f>[1]!XLQ(K36, "LETZTER")</f>
        <v>0</v>
      </c>
      <c r="O36" s="10">
        <f>IF(N36&gt;0,"",[1]!XLQ(L36, "LETZTER"))</f>
        <v>107.7</v>
      </c>
      <c r="P36" s="10" t="str">
        <f>IF(N36&gt;0,"",IF(O36&gt;0,"",[1]!XLQ(M36, "LETZTER")))</f>
        <v/>
      </c>
      <c r="Q36" s="10">
        <f t="shared" si="5"/>
        <v>107.7</v>
      </c>
      <c r="R36" s="13" t="s">
        <v>204</v>
      </c>
      <c r="S36" s="5">
        <f t="shared" ref="S36:S67" ca="1" si="6">IF(Q36&lt;30,"ACHTUNG",YIELD(TODAY(),F36,E36,Q36,100,1))</f>
        <v>3.6639853443729029</v>
      </c>
    </row>
    <row r="37" spans="1:19">
      <c r="A37" s="11"/>
      <c r="B37" s="11"/>
      <c r="C37" s="13" t="s">
        <v>118</v>
      </c>
      <c r="D37" s="13" t="s">
        <v>119</v>
      </c>
      <c r="E37" s="14">
        <v>7.5</v>
      </c>
      <c r="F37" s="9">
        <v>42926</v>
      </c>
      <c r="G37" s="10">
        <v>25</v>
      </c>
      <c r="H37" s="10"/>
      <c r="I37" s="11"/>
      <c r="J37" s="12" t="str">
        <f t="shared" si="1"/>
        <v>A1K0K5</v>
      </c>
      <c r="K37" s="13" t="str">
        <f t="shared" si="2"/>
        <v>A1K0K5.sg</v>
      </c>
      <c r="L37" s="13" t="str">
        <f t="shared" si="3"/>
        <v>A1K0K5.f</v>
      </c>
      <c r="M37" s="13" t="str">
        <f t="shared" si="4"/>
        <v>A1K0K5.du</v>
      </c>
      <c r="N37" s="10">
        <f>[1]!XLQ(K37, "LETZTER")</f>
        <v>0</v>
      </c>
      <c r="O37" s="10">
        <f>IF(N37&gt;0,"",[1]!XLQ(L37, "LETZTER"))</f>
        <v>92.31</v>
      </c>
      <c r="P37" s="10" t="str">
        <f>IF(N37&gt;0,"",IF(O37&gt;0,"",[1]!XLQ(M37, "LETZTER")))</f>
        <v/>
      </c>
      <c r="Q37" s="10">
        <f t="shared" si="5"/>
        <v>92.31</v>
      </c>
      <c r="R37" s="13" t="s">
        <v>205</v>
      </c>
      <c r="S37" s="5">
        <f t="shared" ca="1" si="6"/>
        <v>5.0684090874184893</v>
      </c>
    </row>
    <row r="38" spans="1:19">
      <c r="A38" s="11"/>
      <c r="B38" s="11"/>
      <c r="C38" s="13" t="s">
        <v>118</v>
      </c>
      <c r="D38" s="13" t="s">
        <v>120</v>
      </c>
      <c r="E38" s="14">
        <v>6.25</v>
      </c>
      <c r="F38" s="9">
        <v>42352</v>
      </c>
      <c r="G38" s="10">
        <v>25</v>
      </c>
      <c r="H38" s="10"/>
      <c r="I38" s="15">
        <v>40686</v>
      </c>
      <c r="J38" s="12" t="str">
        <f t="shared" si="1"/>
        <v>A1E84A</v>
      </c>
      <c r="K38" s="13" t="str">
        <f t="shared" si="2"/>
        <v>A1E84A.sg</v>
      </c>
      <c r="L38" s="13" t="str">
        <f t="shared" si="3"/>
        <v>A1E84A.f</v>
      </c>
      <c r="M38" s="13" t="str">
        <f t="shared" si="4"/>
        <v>A1E84A.du</v>
      </c>
      <c r="N38" s="10">
        <f>[1]!XLQ(K38, "LETZTER")</f>
        <v>0</v>
      </c>
      <c r="O38" s="10">
        <f>IF(N38&gt;0,"",[1]!XLQ(L38, "LETZTER"))</f>
        <v>91.5</v>
      </c>
      <c r="P38" s="10" t="str">
        <f>IF(N38&gt;0,"",IF(O38&gt;0,"",[1]!XLQ(M38, "LETZTER")))</f>
        <v/>
      </c>
      <c r="Q38" s="10">
        <f t="shared" si="5"/>
        <v>91.5</v>
      </c>
      <c r="R38" s="13" t="s">
        <v>205</v>
      </c>
      <c r="S38" s="5">
        <f t="shared" ca="1" si="6"/>
        <v>2.9880565403143691</v>
      </c>
    </row>
    <row r="39" spans="1:19">
      <c r="A39" s="11"/>
      <c r="B39" s="11"/>
      <c r="C39" s="13" t="s">
        <v>121</v>
      </c>
      <c r="D39" s="13" t="s">
        <v>124</v>
      </c>
      <c r="E39" s="14">
        <v>6.5</v>
      </c>
      <c r="F39" s="9">
        <v>41923</v>
      </c>
      <c r="G39" s="10">
        <v>30</v>
      </c>
      <c r="H39" s="10"/>
      <c r="I39" s="15">
        <v>40644</v>
      </c>
      <c r="J39" s="12" t="str">
        <f t="shared" si="1"/>
        <v>A1KQXX</v>
      </c>
      <c r="K39" s="13" t="str">
        <f t="shared" si="2"/>
        <v>A1KQXX.sg</v>
      </c>
      <c r="L39" s="13" t="str">
        <f t="shared" si="3"/>
        <v>A1KQXX.f</v>
      </c>
      <c r="M39" s="13" t="str">
        <f t="shared" si="4"/>
        <v>A1KQXX.du</v>
      </c>
      <c r="N39" s="10">
        <f>[1]!XLQ(K39, "LETZTER")</f>
        <v>0</v>
      </c>
      <c r="O39" s="10">
        <f>IF(N39&gt;0,"",[1]!XLQ(L39, "LETZTER"))</f>
        <v>100.5</v>
      </c>
      <c r="P39" s="10" t="str">
        <f>IF(N39&gt;0,"",IF(O39&gt;0,"",[1]!XLQ(M39, "LETZTER")))</f>
        <v/>
      </c>
      <c r="Q39" s="10">
        <f t="shared" si="5"/>
        <v>100.5</v>
      </c>
      <c r="R39" s="13"/>
      <c r="S39" s="5">
        <f t="shared" ca="1" si="6"/>
        <v>1.2025248742912165</v>
      </c>
    </row>
    <row r="40" spans="1:19">
      <c r="A40" s="11"/>
      <c r="B40" s="11"/>
      <c r="C40" s="13" t="s">
        <v>122</v>
      </c>
      <c r="D40" s="13" t="s">
        <v>123</v>
      </c>
      <c r="E40" s="14">
        <v>7.25</v>
      </c>
      <c r="F40" s="9">
        <v>42566</v>
      </c>
      <c r="G40" s="10">
        <v>23</v>
      </c>
      <c r="H40" s="10"/>
      <c r="I40" s="15">
        <v>40739</v>
      </c>
      <c r="J40" s="12" t="str">
        <f t="shared" si="1"/>
        <v>A1KQZL</v>
      </c>
      <c r="K40" s="13" t="str">
        <f t="shared" si="2"/>
        <v>A1KQZL.sg</v>
      </c>
      <c r="L40" s="13" t="str">
        <f t="shared" si="3"/>
        <v>A1KQZL.f</v>
      </c>
      <c r="M40" s="13" t="str">
        <f t="shared" si="4"/>
        <v>A1KQZL.du</v>
      </c>
      <c r="N40" s="10">
        <f>[1]!XLQ(K40, "LETZTER")</f>
        <v>0</v>
      </c>
      <c r="O40" s="10">
        <f>IF(N40&gt;0,"",[1]!XLQ(L40, "LETZTER"))</f>
        <v>106.95</v>
      </c>
      <c r="P40" s="10" t="str">
        <f>IF(N40&gt;0,"",IF(O40&gt;0,"",[1]!XLQ(M40, "LETZTER")))</f>
        <v/>
      </c>
      <c r="Q40" s="10">
        <f t="shared" si="5"/>
        <v>106.95</v>
      </c>
      <c r="R40" s="13" t="s">
        <v>199</v>
      </c>
      <c r="S40" s="5">
        <f t="shared" ca="1" si="6"/>
        <v>4.355189044281798</v>
      </c>
    </row>
    <row r="41" spans="1:19">
      <c r="A41" s="11"/>
      <c r="B41" s="11"/>
      <c r="C41" s="13" t="s">
        <v>125</v>
      </c>
      <c r="D41" s="13" t="s">
        <v>126</v>
      </c>
      <c r="E41" s="14">
        <v>7.25</v>
      </c>
      <c r="F41" s="9">
        <v>42943</v>
      </c>
      <c r="G41" s="10">
        <v>15</v>
      </c>
      <c r="H41" s="10"/>
      <c r="I41" s="15">
        <v>41117</v>
      </c>
      <c r="J41" s="12" t="str">
        <f t="shared" si="1"/>
        <v>A1PGUT</v>
      </c>
      <c r="K41" s="13" t="str">
        <f t="shared" si="2"/>
        <v>A1PGUT.sg</v>
      </c>
      <c r="L41" s="13" t="str">
        <f t="shared" si="3"/>
        <v>A1PGUT.f</v>
      </c>
      <c r="M41" s="13" t="str">
        <f t="shared" si="4"/>
        <v>A1PGUT.du</v>
      </c>
      <c r="N41" s="10">
        <f>[1]!XLQ(K41, "LETZTER")</f>
        <v>0</v>
      </c>
      <c r="O41" s="10">
        <f>IF(N41&gt;0,"",[1]!XLQ(L41, "LETZTER"))</f>
        <v>76.099999999999994</v>
      </c>
      <c r="P41" s="10" t="str">
        <f>IF(N41&gt;0,"",IF(O41&gt;0,"",[1]!XLQ(M41, "LETZTER")))</f>
        <v/>
      </c>
      <c r="Q41" s="10">
        <f t="shared" si="5"/>
        <v>76.099999999999994</v>
      </c>
      <c r="R41" s="13"/>
      <c r="S41" s="5">
        <f t="shared" ca="1" si="6"/>
        <v>4.6873543684603058</v>
      </c>
    </row>
    <row r="42" spans="1:19">
      <c r="A42" s="11"/>
      <c r="B42" s="11" t="s">
        <v>215</v>
      </c>
      <c r="C42" s="13" t="s">
        <v>129</v>
      </c>
      <c r="D42" s="13" t="s">
        <v>130</v>
      </c>
      <c r="E42" s="14">
        <v>8.5</v>
      </c>
      <c r="F42" s="9">
        <v>42633</v>
      </c>
      <c r="G42" s="10">
        <v>3.46</v>
      </c>
      <c r="H42" s="10">
        <v>15</v>
      </c>
      <c r="I42" s="15">
        <v>40806</v>
      </c>
      <c r="J42" s="12" t="str">
        <f t="shared" si="1"/>
        <v>A1K0FF</v>
      </c>
      <c r="K42" s="13" t="str">
        <f t="shared" si="2"/>
        <v>A1K0FF.sg</v>
      </c>
      <c r="L42" s="13" t="str">
        <f t="shared" si="3"/>
        <v>A1K0FF.f</v>
      </c>
      <c r="M42" s="13" t="str">
        <f t="shared" si="4"/>
        <v>A1K0FF.du</v>
      </c>
      <c r="N42" s="10">
        <f>[1]!XLQ(K42, "LETZTER")</f>
        <v>0</v>
      </c>
      <c r="O42" s="10">
        <f>IF(N42&gt;0,"",[1]!XLQ(L42, "LETZTER"))</f>
        <v>106.85</v>
      </c>
      <c r="P42" s="10" t="str">
        <f>IF(N42&gt;0,"",IF(O42&gt;0,"",[1]!XLQ(M42, "LETZTER")))</f>
        <v/>
      </c>
      <c r="Q42" s="10">
        <f t="shared" si="5"/>
        <v>106.85</v>
      </c>
      <c r="R42" s="13"/>
      <c r="S42" s="5">
        <f t="shared" ca="1" si="6"/>
        <v>3.4634430836185821</v>
      </c>
    </row>
    <row r="43" spans="1:19">
      <c r="A43" s="11"/>
      <c r="B43" s="11"/>
      <c r="C43" s="13" t="s">
        <v>135</v>
      </c>
      <c r="D43" s="13" t="s">
        <v>136</v>
      </c>
      <c r="E43" s="14">
        <v>8.125</v>
      </c>
      <c r="F43" s="9">
        <v>43017</v>
      </c>
      <c r="G43" s="10">
        <v>30</v>
      </c>
      <c r="H43" s="10"/>
      <c r="I43" s="15">
        <v>41191</v>
      </c>
      <c r="J43" s="12" t="str">
        <f t="shared" si="1"/>
        <v>A1PGQL</v>
      </c>
      <c r="K43" s="13" t="str">
        <f t="shared" si="2"/>
        <v>A1PGQL.sg</v>
      </c>
      <c r="L43" s="13" t="str">
        <f t="shared" si="3"/>
        <v>A1PGQL.f</v>
      </c>
      <c r="M43" s="13" t="str">
        <f t="shared" si="4"/>
        <v>A1PGQL.du</v>
      </c>
      <c r="N43" s="10">
        <f>[1]!XLQ(K43, "LETZTER")</f>
        <v>0</v>
      </c>
      <c r="O43" s="10">
        <f>IF(N43&gt;0,"",[1]!XLQ(L43, "LETZTER"))</f>
        <v>69.5</v>
      </c>
      <c r="P43" s="10" t="str">
        <f>IF(N43&gt;0,"",IF(O43&gt;0,"",[1]!XLQ(M43, "LETZTER")))</f>
        <v/>
      </c>
      <c r="Q43" s="10">
        <f t="shared" si="5"/>
        <v>69.5</v>
      </c>
      <c r="R43" s="13"/>
      <c r="S43" s="5" t="e">
        <f t="shared" ca="1" si="6"/>
        <v>#NUM!</v>
      </c>
    </row>
    <row r="44" spans="1:19">
      <c r="A44" s="11"/>
      <c r="B44" s="11"/>
      <c r="C44" s="13" t="s">
        <v>137</v>
      </c>
      <c r="D44" s="13" t="s">
        <v>138</v>
      </c>
      <c r="E44" s="14">
        <v>7.375</v>
      </c>
      <c r="F44" s="9">
        <v>42551</v>
      </c>
      <c r="G44" s="10">
        <v>25</v>
      </c>
      <c r="H44" s="10"/>
      <c r="I44" s="15">
        <v>40724</v>
      </c>
      <c r="J44" s="12" t="str">
        <f t="shared" si="1"/>
        <v>A1H3V5</v>
      </c>
      <c r="K44" s="13" t="str">
        <f t="shared" si="2"/>
        <v>A1H3V5.sg</v>
      </c>
      <c r="L44" s="13" t="str">
        <f t="shared" si="3"/>
        <v>A1H3V5.f</v>
      </c>
      <c r="M44" s="13" t="str">
        <f t="shared" si="4"/>
        <v>A1H3V5.du</v>
      </c>
      <c r="N44" s="10">
        <f>[1]!XLQ(K44, "LETZTER")</f>
        <v>0</v>
      </c>
      <c r="O44" s="10">
        <f>IF(N44&gt;0,"",[1]!XLQ(L44, "LETZTER"))</f>
        <v>95</v>
      </c>
      <c r="P44" s="10" t="str">
        <f>IF(N44&gt;0,"",IF(O44&gt;0,"",[1]!XLQ(M44, "LETZTER")))</f>
        <v/>
      </c>
      <c r="Q44" s="10">
        <f t="shared" si="5"/>
        <v>95</v>
      </c>
      <c r="R44" s="13" t="s">
        <v>205</v>
      </c>
      <c r="S44" s="5">
        <f t="shared" ca="1" si="6"/>
        <v>5.5576713927028054</v>
      </c>
    </row>
    <row r="45" spans="1:19">
      <c r="A45" s="11"/>
      <c r="B45" s="11"/>
      <c r="C45" s="13" t="s">
        <v>140</v>
      </c>
      <c r="D45" s="13" t="s">
        <v>139</v>
      </c>
      <c r="E45" s="14">
        <v>7.25</v>
      </c>
      <c r="F45" s="9">
        <v>42836</v>
      </c>
      <c r="G45" s="10">
        <v>13</v>
      </c>
      <c r="H45" s="10"/>
      <c r="I45" s="15">
        <v>41010</v>
      </c>
      <c r="J45" s="12" t="str">
        <f t="shared" si="1"/>
        <v>A1MLYJ</v>
      </c>
      <c r="K45" s="13" t="str">
        <f t="shared" si="2"/>
        <v>A1MLYJ.sg</v>
      </c>
      <c r="L45" s="13" t="str">
        <f t="shared" si="3"/>
        <v>A1MLYJ.f</v>
      </c>
      <c r="M45" s="13" t="str">
        <f t="shared" si="4"/>
        <v>A1MLYJ.du</v>
      </c>
      <c r="N45" s="10">
        <f>[1]!XLQ(K45, "LETZTER")</f>
        <v>0</v>
      </c>
      <c r="O45" s="10">
        <f>IF(N45&gt;0,"",[1]!XLQ(L45, "LETZTER"))</f>
        <v>99</v>
      </c>
      <c r="P45" s="10" t="str">
        <f>IF(N45&gt;0,"",IF(O45&gt;0,"",[1]!XLQ(M45, "LETZTER")))</f>
        <v/>
      </c>
      <c r="Q45" s="10">
        <f t="shared" si="5"/>
        <v>99</v>
      </c>
      <c r="R45" s="13"/>
      <c r="S45" s="5">
        <f t="shared" ca="1" si="6"/>
        <v>4.2832190829388832</v>
      </c>
    </row>
    <row r="46" spans="1:19">
      <c r="A46" s="11"/>
      <c r="B46" s="11"/>
      <c r="C46" s="13" t="s">
        <v>141</v>
      </c>
      <c r="D46" s="13" t="s">
        <v>142</v>
      </c>
      <c r="E46" s="14">
        <v>8.25</v>
      </c>
      <c r="F46" s="9">
        <v>42689</v>
      </c>
      <c r="G46" s="10">
        <v>10</v>
      </c>
      <c r="H46" s="10"/>
      <c r="I46" s="15">
        <v>40862</v>
      </c>
      <c r="J46" s="12" t="str">
        <f t="shared" si="1"/>
        <v>A1K0QR</v>
      </c>
      <c r="K46" s="13" t="str">
        <f t="shared" si="2"/>
        <v>A1K0QR.sg</v>
      </c>
      <c r="L46" s="13" t="str">
        <f t="shared" si="3"/>
        <v>A1K0QR.f</v>
      </c>
      <c r="M46" s="13" t="str">
        <f t="shared" si="4"/>
        <v>A1K0QR.du</v>
      </c>
      <c r="N46" s="10">
        <f>[1]!XLQ(K46, "LETZTER")</f>
        <v>0</v>
      </c>
      <c r="O46" s="10">
        <f>IF(N46&gt;0,"",[1]!XLQ(L46, "LETZTER"))</f>
        <v>101.45</v>
      </c>
      <c r="P46" s="10" t="str">
        <f>IF(N46&gt;0,"",IF(O46&gt;0,"",[1]!XLQ(M46, "LETZTER")))</f>
        <v/>
      </c>
      <c r="Q46" s="10">
        <f t="shared" si="5"/>
        <v>101.45</v>
      </c>
      <c r="R46" s="13"/>
      <c r="S46" s="5" t="e">
        <f t="shared" ca="1" si="6"/>
        <v>#NUM!</v>
      </c>
    </row>
    <row r="47" spans="1:19">
      <c r="A47" s="11"/>
      <c r="B47" s="11" t="s">
        <v>215</v>
      </c>
      <c r="C47" s="13" t="s">
        <v>143</v>
      </c>
      <c r="D47" s="13" t="s">
        <v>144</v>
      </c>
      <c r="E47" s="14">
        <v>7.25</v>
      </c>
      <c r="F47" s="9">
        <v>43371</v>
      </c>
      <c r="G47" s="10">
        <v>25</v>
      </c>
      <c r="H47" s="10">
        <v>50</v>
      </c>
      <c r="I47" s="15">
        <v>41180</v>
      </c>
      <c r="J47" s="12" t="str">
        <f t="shared" si="1"/>
        <v>A1ML25</v>
      </c>
      <c r="K47" s="13" t="str">
        <f t="shared" si="2"/>
        <v>A1ML25.sg</v>
      </c>
      <c r="L47" s="13" t="str">
        <f t="shared" si="3"/>
        <v>A1ML25.f</v>
      </c>
      <c r="M47" s="13" t="str">
        <f t="shared" si="4"/>
        <v>A1ML25.du</v>
      </c>
      <c r="N47" s="10">
        <f>[1]!XLQ(K47, "LETZTER")</f>
        <v>0</v>
      </c>
      <c r="O47" s="10">
        <f>IF(N47&gt;0,"",[1]!XLQ(L47, "LETZTER"))</f>
        <v>99</v>
      </c>
      <c r="P47" s="10" t="str">
        <f>IF(N47&gt;0,"",IF(O47&gt;0,"",[1]!XLQ(M47, "LETZTER")))</f>
        <v/>
      </c>
      <c r="Q47" s="10">
        <f t="shared" si="5"/>
        <v>99</v>
      </c>
      <c r="R47" s="13" t="s">
        <v>205</v>
      </c>
      <c r="S47" s="5">
        <f t="shared" ca="1" si="6"/>
        <v>3.360611687766403</v>
      </c>
    </row>
    <row r="48" spans="1:19">
      <c r="A48" s="11"/>
      <c r="B48" s="11"/>
      <c r="C48" s="13" t="s">
        <v>145</v>
      </c>
      <c r="D48" s="13" t="s">
        <v>146</v>
      </c>
      <c r="E48" s="14">
        <v>6.6</v>
      </c>
      <c r="F48" s="9">
        <v>42551</v>
      </c>
      <c r="G48" s="10">
        <v>50</v>
      </c>
      <c r="H48" s="10"/>
      <c r="I48" s="15">
        <v>40742</v>
      </c>
      <c r="J48" s="12" t="str">
        <f t="shared" si="1"/>
        <v>A1KQ8K</v>
      </c>
      <c r="K48" s="13" t="str">
        <f t="shared" si="2"/>
        <v>A1KQ8K.sg</v>
      </c>
      <c r="L48" s="13" t="str">
        <f t="shared" si="3"/>
        <v>A1KQ8K.f</v>
      </c>
      <c r="M48" s="13" t="str">
        <f t="shared" si="4"/>
        <v>A1KQ8K.du</v>
      </c>
      <c r="N48" s="10">
        <f>[1]!XLQ(K48, "LETZTER")</f>
        <v>0</v>
      </c>
      <c r="O48" s="10">
        <f>IF(N48&gt;0,"",[1]!XLQ(L48, "LETZTER"))</f>
        <v>98.25</v>
      </c>
      <c r="P48" s="10" t="str">
        <f>IF(N48&gt;0,"",IF(O48&gt;0,"",[1]!XLQ(M48, "LETZTER")))</f>
        <v/>
      </c>
      <c r="Q48" s="10">
        <f t="shared" si="5"/>
        <v>98.25</v>
      </c>
      <c r="R48" s="13"/>
      <c r="S48" s="5">
        <f t="shared" ca="1" si="6"/>
        <v>5.0573870371736804</v>
      </c>
    </row>
    <row r="49" spans="1:19">
      <c r="A49" s="11"/>
      <c r="B49" s="11" t="s">
        <v>215</v>
      </c>
      <c r="C49" s="13" t="s">
        <v>147</v>
      </c>
      <c r="D49" s="13" t="s">
        <v>148</v>
      </c>
      <c r="E49" s="14">
        <v>8.125</v>
      </c>
      <c r="F49" s="9">
        <v>42671</v>
      </c>
      <c r="G49" s="10"/>
      <c r="H49" s="10">
        <v>25</v>
      </c>
      <c r="I49" s="11"/>
      <c r="J49" s="12" t="str">
        <f t="shared" si="1"/>
        <v>A1K0QA</v>
      </c>
      <c r="K49" s="13" t="str">
        <f t="shared" si="2"/>
        <v>A1K0QA.sg</v>
      </c>
      <c r="L49" s="13" t="str">
        <f t="shared" si="3"/>
        <v>A1K0QA.f</v>
      </c>
      <c r="M49" s="13" t="str">
        <f t="shared" si="4"/>
        <v>A1K0QA.du</v>
      </c>
      <c r="N49" s="10">
        <f>[1]!XLQ(K49, "LETZTER")</f>
        <v>99.05</v>
      </c>
      <c r="O49" s="10" t="str">
        <f>IF(N49&gt;0,"",[1]!XLQ(L49, "LETZTER"))</f>
        <v/>
      </c>
      <c r="P49" s="10" t="str">
        <f>IF(N49&gt;0,"",IF(O49&gt;0,"",[1]!XLQ(M49, "LETZTER")))</f>
        <v/>
      </c>
      <c r="Q49" s="10">
        <f t="shared" si="5"/>
        <v>99.05</v>
      </c>
      <c r="R49" s="13"/>
      <c r="S49" s="5" t="e">
        <f t="shared" ca="1" si="6"/>
        <v>#NUM!</v>
      </c>
    </row>
    <row r="50" spans="1:19">
      <c r="A50" s="11"/>
      <c r="B50" s="11"/>
      <c r="C50" s="13" t="s">
        <v>149</v>
      </c>
      <c r="D50" s="13" t="s">
        <v>150</v>
      </c>
      <c r="E50" s="14">
        <v>6.75</v>
      </c>
      <c r="F50" s="9">
        <v>42913</v>
      </c>
      <c r="G50" s="10">
        <v>30.6</v>
      </c>
      <c r="H50" s="10"/>
      <c r="I50" s="15">
        <v>41087</v>
      </c>
      <c r="J50" s="12" t="str">
        <f t="shared" si="1"/>
        <v>A1PGWZ</v>
      </c>
      <c r="K50" s="13" t="str">
        <f t="shared" si="2"/>
        <v>A1PGWZ.sg</v>
      </c>
      <c r="L50" s="13" t="str">
        <f t="shared" si="3"/>
        <v>A1PGWZ.f</v>
      </c>
      <c r="M50" s="13" t="str">
        <f t="shared" si="4"/>
        <v>A1PGWZ.du</v>
      </c>
      <c r="N50" s="10">
        <f>[1]!XLQ(K50, "LETZTER")</f>
        <v>0</v>
      </c>
      <c r="O50" s="10">
        <f>IF(N50&gt;0,"",[1]!XLQ(L50, "LETZTER"))</f>
        <v>104.5</v>
      </c>
      <c r="P50" s="10" t="str">
        <f>IF(N50&gt;0,"",IF(O50&gt;0,"",[1]!XLQ(M50, "LETZTER")))</f>
        <v/>
      </c>
      <c r="Q50" s="10">
        <f t="shared" si="5"/>
        <v>104.5</v>
      </c>
      <c r="R50" s="13"/>
      <c r="S50" s="5">
        <f t="shared" ca="1" si="6"/>
        <v>5.1372673773952702</v>
      </c>
    </row>
    <row r="51" spans="1:19">
      <c r="A51" s="11"/>
      <c r="B51" s="11"/>
      <c r="C51" s="13" t="s">
        <v>151</v>
      </c>
      <c r="D51" s="13" t="s">
        <v>152</v>
      </c>
      <c r="E51" s="14">
        <v>7.5</v>
      </c>
      <c r="F51" s="9">
        <v>42995</v>
      </c>
      <c r="G51" s="10">
        <v>25</v>
      </c>
      <c r="H51" s="10"/>
      <c r="I51" s="15">
        <v>41169</v>
      </c>
      <c r="J51" s="12" t="str">
        <f t="shared" si="1"/>
        <v>A1PGRG</v>
      </c>
      <c r="K51" s="13" t="str">
        <f t="shared" si="2"/>
        <v>A1PGRG.sg</v>
      </c>
      <c r="L51" s="13" t="str">
        <f t="shared" si="3"/>
        <v>A1PGRG.f</v>
      </c>
      <c r="M51" s="13" t="str">
        <f t="shared" si="4"/>
        <v>A1PGRG.du</v>
      </c>
      <c r="N51" s="10">
        <f>[1]!XLQ(K51, "LETZTER")</f>
        <v>0</v>
      </c>
      <c r="O51" s="10">
        <f>IF(N51&gt;0,"",[1]!XLQ(L51, "LETZTER"))</f>
        <v>87.5</v>
      </c>
      <c r="P51" s="10" t="str">
        <f>IF(N51&gt;0,"",IF(O51&gt;0,"",[1]!XLQ(M51, "LETZTER")))</f>
        <v/>
      </c>
      <c r="Q51" s="10">
        <f t="shared" si="5"/>
        <v>87.5</v>
      </c>
      <c r="R51" s="13"/>
      <c r="S51" s="5">
        <f t="shared" ca="1" si="6"/>
        <v>3.6217070502636211</v>
      </c>
    </row>
    <row r="52" spans="1:19">
      <c r="A52" s="11"/>
      <c r="B52" s="11"/>
      <c r="C52" s="13" t="s">
        <v>153</v>
      </c>
      <c r="D52" s="13" t="s">
        <v>159</v>
      </c>
      <c r="E52" s="14">
        <v>7.25</v>
      </c>
      <c r="F52" s="9">
        <v>43270</v>
      </c>
      <c r="G52" s="10">
        <v>30</v>
      </c>
      <c r="H52" s="10"/>
      <c r="I52" s="15">
        <v>41444</v>
      </c>
      <c r="J52" s="12" t="str">
        <f t="shared" si="1"/>
        <v>A1TNHB</v>
      </c>
      <c r="K52" s="13" t="str">
        <f t="shared" si="2"/>
        <v>A1TNHB.sg</v>
      </c>
      <c r="L52" s="13" t="str">
        <f t="shared" si="3"/>
        <v>A1TNHB.f</v>
      </c>
      <c r="M52" s="13" t="str">
        <f t="shared" si="4"/>
        <v>A1TNHB.du</v>
      </c>
      <c r="N52" s="10">
        <f>[1]!XLQ(K52, "LETZTER")</f>
        <v>0</v>
      </c>
      <c r="O52" s="10">
        <f>IF(N52&gt;0,"",[1]!XLQ(L52, "LETZTER"))</f>
        <v>89.5</v>
      </c>
      <c r="P52" s="10" t="str">
        <f>IF(N52&gt;0,"",IF(O52&gt;0,"",[1]!XLQ(M52, "LETZTER")))</f>
        <v/>
      </c>
      <c r="Q52" s="10">
        <f t="shared" si="5"/>
        <v>89.5</v>
      </c>
      <c r="R52" s="13"/>
      <c r="S52" s="5">
        <f t="shared" ca="1" si="6"/>
        <v>7.0351891096316654</v>
      </c>
    </row>
    <row r="53" spans="1:19">
      <c r="A53" s="11"/>
      <c r="B53" s="11" t="s">
        <v>215</v>
      </c>
      <c r="C53" s="13" t="s">
        <v>154</v>
      </c>
      <c r="D53" s="13" t="s">
        <v>160</v>
      </c>
      <c r="E53" s="14">
        <v>6.25</v>
      </c>
      <c r="F53" s="9">
        <v>43243</v>
      </c>
      <c r="G53" s="10">
        <v>12</v>
      </c>
      <c r="H53" s="10">
        <v>20</v>
      </c>
      <c r="I53" s="15">
        <v>41417</v>
      </c>
      <c r="J53" s="12" t="str">
        <f t="shared" si="1"/>
        <v>A1TM8Z</v>
      </c>
      <c r="K53" s="13" t="str">
        <f t="shared" si="2"/>
        <v>A1TM8Z.sg</v>
      </c>
      <c r="L53" s="13" t="str">
        <f t="shared" si="3"/>
        <v>A1TM8Z.f</v>
      </c>
      <c r="M53" s="13" t="str">
        <f t="shared" si="4"/>
        <v>A1TM8Z.du</v>
      </c>
      <c r="N53" s="10">
        <f>[1]!XLQ(K53, "LETZTER")</f>
        <v>0</v>
      </c>
      <c r="O53" s="10">
        <f>IF(N53&gt;0,"",[1]!XLQ(L53, "LETZTER"))</f>
        <v>101.1</v>
      </c>
      <c r="P53" s="10" t="str">
        <f>IF(N53&gt;0,"",IF(O53&gt;0,"",[1]!XLQ(M53, "LETZTER")))</f>
        <v/>
      </c>
      <c r="Q53" s="10">
        <f t="shared" si="5"/>
        <v>101.1</v>
      </c>
      <c r="R53" s="13"/>
      <c r="S53" s="5">
        <f t="shared" ca="1" si="6"/>
        <v>5.0456196316384929</v>
      </c>
    </row>
    <row r="54" spans="1:19">
      <c r="A54" s="11"/>
      <c r="B54" s="11"/>
      <c r="C54" s="13" t="s">
        <v>169</v>
      </c>
      <c r="D54" s="13" t="s">
        <v>170</v>
      </c>
      <c r="E54" s="14">
        <v>7.875</v>
      </c>
      <c r="F54" s="9">
        <v>43978</v>
      </c>
      <c r="G54" s="10">
        <v>30</v>
      </c>
      <c r="H54" s="10"/>
      <c r="I54" s="15">
        <v>41421</v>
      </c>
      <c r="J54" s="12" t="str">
        <f t="shared" si="1"/>
        <v>A1R1CC</v>
      </c>
      <c r="K54" s="13" t="str">
        <f t="shared" si="2"/>
        <v>A1R1CC.sg</v>
      </c>
      <c r="L54" s="13" t="str">
        <f t="shared" si="3"/>
        <v>A1R1CC.f</v>
      </c>
      <c r="M54" s="13" t="str">
        <f t="shared" si="4"/>
        <v>A1R1CC.du</v>
      </c>
      <c r="N54" s="10">
        <f>[1]!XLQ(K54, "LETZTER")</f>
        <v>0</v>
      </c>
      <c r="O54" s="10">
        <f>IF(N54&gt;0,"",[1]!XLQ(L54, "LETZTER"))</f>
        <v>101.95</v>
      </c>
      <c r="P54" s="10" t="str">
        <f>IF(N54&gt;0,"",IF(O54&gt;0,"",[1]!XLQ(M54, "LETZTER")))</f>
        <v/>
      </c>
      <c r="Q54" s="10">
        <f t="shared" si="5"/>
        <v>101.95</v>
      </c>
      <c r="R54" s="13"/>
      <c r="S54" s="5">
        <f t="shared" ca="1" si="6"/>
        <v>6.2133952524853884</v>
      </c>
    </row>
    <row r="55" spans="1:19">
      <c r="A55" s="11"/>
      <c r="B55" s="11"/>
      <c r="C55" s="13" t="s">
        <v>155</v>
      </c>
      <c r="D55" s="13" t="s">
        <v>161</v>
      </c>
      <c r="E55" s="14">
        <v>8.75</v>
      </c>
      <c r="F55" s="9">
        <v>43193</v>
      </c>
      <c r="G55" s="10">
        <v>35</v>
      </c>
      <c r="H55" s="10"/>
      <c r="I55" s="15">
        <v>41367</v>
      </c>
      <c r="J55" s="12" t="str">
        <f t="shared" si="1"/>
        <v>A1R1A4</v>
      </c>
      <c r="K55" s="13" t="str">
        <f t="shared" si="2"/>
        <v>A1R1A4.sg</v>
      </c>
      <c r="L55" s="13" t="str">
        <f t="shared" si="3"/>
        <v>A1R1A4.f</v>
      </c>
      <c r="M55" s="13" t="str">
        <f t="shared" si="4"/>
        <v>A1R1A4.du</v>
      </c>
      <c r="N55" s="10">
        <f>[1]!XLQ(K55, "LETZTER")</f>
        <v>0</v>
      </c>
      <c r="O55" s="10">
        <f>IF(N55&gt;0,"",[1]!XLQ(L55, "LETZTER"))</f>
        <v>99.745000000000005</v>
      </c>
      <c r="P55" s="10" t="str">
        <f>IF(N55&gt;0,"",IF(O55&gt;0,"",[1]!XLQ(M55, "LETZTER")))</f>
        <v/>
      </c>
      <c r="Q55" s="10">
        <f t="shared" si="5"/>
        <v>99.745000000000005</v>
      </c>
      <c r="R55" s="13"/>
      <c r="S55" s="5">
        <f t="shared" ca="1" si="6"/>
        <v>4.4939365401135021</v>
      </c>
    </row>
    <row r="56" spans="1:19">
      <c r="A56" s="11" t="s">
        <v>215</v>
      </c>
      <c r="B56" s="11"/>
      <c r="C56" s="13" t="s">
        <v>156</v>
      </c>
      <c r="D56" s="13" t="s">
        <v>162</v>
      </c>
      <c r="E56" s="14">
        <v>9</v>
      </c>
      <c r="F56" s="9">
        <v>42563</v>
      </c>
      <c r="G56" s="10">
        <v>50</v>
      </c>
      <c r="H56" s="10"/>
      <c r="I56" s="11"/>
      <c r="J56" s="12" t="str">
        <f t="shared" si="1"/>
        <v>A1KRAS</v>
      </c>
      <c r="K56" s="13" t="str">
        <f t="shared" si="2"/>
        <v>A1KRAS.sg</v>
      </c>
      <c r="L56" s="13" t="str">
        <f t="shared" si="3"/>
        <v>A1KRAS.f</v>
      </c>
      <c r="M56" s="13" t="str">
        <f t="shared" si="4"/>
        <v>A1KRAS.du</v>
      </c>
      <c r="N56" s="10">
        <f>[1]!XLQ(K56, "LETZTER")</f>
        <v>0</v>
      </c>
      <c r="O56" s="10">
        <f>IF(N56&gt;0,"",[1]!XLQ(L56, "LETZTER"))</f>
        <v>0</v>
      </c>
      <c r="P56" s="10">
        <f>IF(N56&gt;0,"",IF(O56&gt;0,"",[1]!XLQ(M56, "LETZTER")))</f>
        <v>0</v>
      </c>
      <c r="Q56" s="10">
        <f t="shared" si="5"/>
        <v>0</v>
      </c>
      <c r="R56" s="13"/>
      <c r="S56" s="5" t="str">
        <f t="shared" ca="1" si="6"/>
        <v>ACHTUNG</v>
      </c>
    </row>
    <row r="57" spans="1:19">
      <c r="A57" s="11"/>
      <c r="B57" s="11"/>
      <c r="C57" s="13" t="s">
        <v>157</v>
      </c>
      <c r="D57" s="13" t="s">
        <v>163</v>
      </c>
      <c r="E57" s="14">
        <v>6.5</v>
      </c>
      <c r="F57" s="9">
        <v>43143</v>
      </c>
      <c r="G57" s="10">
        <v>30</v>
      </c>
      <c r="H57" s="10"/>
      <c r="I57" s="15">
        <v>41317</v>
      </c>
      <c r="J57" s="12" t="str">
        <f t="shared" si="1"/>
        <v>A1R0YA</v>
      </c>
      <c r="K57" s="13" t="str">
        <f t="shared" si="2"/>
        <v>A1R0YA.sg</v>
      </c>
      <c r="L57" s="13" t="str">
        <f t="shared" si="3"/>
        <v>A1R0YA.f</v>
      </c>
      <c r="M57" s="13" t="str">
        <f t="shared" si="4"/>
        <v>A1R0YA.du</v>
      </c>
      <c r="N57" s="10">
        <f>[1]!XLQ(K57, "LETZTER")</f>
        <v>0</v>
      </c>
      <c r="O57" s="10">
        <f>IF(N57&gt;0,"",[1]!XLQ(L57, "LETZTER"))</f>
        <v>110.27500000000001</v>
      </c>
      <c r="P57" s="10" t="str">
        <f>IF(N57&gt;0,"",IF(O57&gt;0,"",[1]!XLQ(M57, "LETZTER")))</f>
        <v/>
      </c>
      <c r="Q57" s="10">
        <f t="shared" si="5"/>
        <v>110.27500000000001</v>
      </c>
      <c r="R57" s="13"/>
      <c r="S57" s="5">
        <f t="shared" ca="1" si="6"/>
        <v>3.1902512596345769</v>
      </c>
    </row>
    <row r="58" spans="1:19">
      <c r="A58" s="11"/>
      <c r="B58" s="11"/>
      <c r="C58" s="13" t="s">
        <v>158</v>
      </c>
      <c r="D58" s="13" t="s">
        <v>164</v>
      </c>
      <c r="E58" s="14">
        <v>4.5</v>
      </c>
      <c r="F58" s="9">
        <v>42026</v>
      </c>
      <c r="G58" s="10">
        <v>200</v>
      </c>
      <c r="H58" s="10"/>
      <c r="I58" s="11"/>
      <c r="J58" s="12" t="str">
        <f t="shared" si="1"/>
        <v>0A0G3Z</v>
      </c>
      <c r="K58" s="13" t="str">
        <f t="shared" si="2"/>
        <v>0A0G3Z.sg</v>
      </c>
      <c r="L58" s="13" t="str">
        <f t="shared" si="3"/>
        <v>0A0G3Z.f</v>
      </c>
      <c r="M58" s="13" t="str">
        <f t="shared" si="4"/>
        <v>0A0G3Z.du</v>
      </c>
      <c r="N58" s="10">
        <f>[1]!XLQ(K58, "LETZTER")</f>
        <v>0</v>
      </c>
      <c r="O58" s="10">
        <f>IF(N58&gt;0,"",[1]!XLQ(L58, "LETZTER"))</f>
        <v>0</v>
      </c>
      <c r="P58" s="10">
        <f>IF(N58&gt;0,"",IF(O58&gt;0,"",[1]!XLQ(M58, "LETZTER")))</f>
        <v>0</v>
      </c>
      <c r="Q58" s="10">
        <f t="shared" si="5"/>
        <v>0</v>
      </c>
      <c r="R58" s="13"/>
      <c r="S58" s="5" t="str">
        <f t="shared" ca="1" si="6"/>
        <v>ACHTUNG</v>
      </c>
    </row>
    <row r="59" spans="1:19">
      <c r="A59" s="11"/>
      <c r="B59" s="11"/>
      <c r="C59" s="13" t="s">
        <v>158</v>
      </c>
      <c r="D59" s="13" t="s">
        <v>165</v>
      </c>
      <c r="E59" s="14">
        <v>5</v>
      </c>
      <c r="F59" s="9">
        <v>43035</v>
      </c>
      <c r="G59" s="10">
        <v>150</v>
      </c>
      <c r="H59" s="10"/>
      <c r="I59" s="11"/>
      <c r="J59" s="12" t="str">
        <f t="shared" si="1"/>
        <v>0A0KSM</v>
      </c>
      <c r="K59" s="13" t="str">
        <f t="shared" si="2"/>
        <v>0A0KSM.sg</v>
      </c>
      <c r="L59" s="13" t="str">
        <f t="shared" si="3"/>
        <v>0A0KSM.f</v>
      </c>
      <c r="M59" s="13" t="str">
        <f t="shared" si="4"/>
        <v>0A0KSM.du</v>
      </c>
      <c r="N59" s="10">
        <f>[1]!XLQ(K59, "LETZTER")</f>
        <v>0</v>
      </c>
      <c r="O59" s="10">
        <f>IF(N59&gt;0,"",[1]!XLQ(L59, "LETZTER"))</f>
        <v>0</v>
      </c>
      <c r="P59" s="10">
        <f>IF(N59&gt;0,"",IF(O59&gt;0,"",[1]!XLQ(M59, "LETZTER")))</f>
        <v>0</v>
      </c>
      <c r="Q59" s="10">
        <f t="shared" si="5"/>
        <v>0</v>
      </c>
      <c r="R59" s="13"/>
      <c r="S59" s="5" t="str">
        <f t="shared" ca="1" si="6"/>
        <v>ACHTUNG</v>
      </c>
    </row>
    <row r="60" spans="1:19">
      <c r="A60" s="11"/>
      <c r="B60" s="11"/>
      <c r="C60" s="13" t="s">
        <v>158</v>
      </c>
      <c r="D60" s="13" t="s">
        <v>166</v>
      </c>
      <c r="E60" s="14">
        <v>4</v>
      </c>
      <c r="F60" s="9">
        <v>43493</v>
      </c>
      <c r="G60" s="10">
        <v>250</v>
      </c>
      <c r="H60" s="10"/>
      <c r="I60" s="11"/>
      <c r="J60" s="12" t="str">
        <f t="shared" si="1"/>
        <v>0A0XSN</v>
      </c>
      <c r="K60" s="13" t="str">
        <f t="shared" si="2"/>
        <v>0A0XSN.sg</v>
      </c>
      <c r="L60" s="13" t="str">
        <f t="shared" si="3"/>
        <v>0A0XSN.f</v>
      </c>
      <c r="M60" s="13" t="str">
        <f t="shared" si="4"/>
        <v>0A0XSN.du</v>
      </c>
      <c r="N60" s="10">
        <f>[1]!XLQ(K60, "LETZTER")</f>
        <v>0</v>
      </c>
      <c r="O60" s="10">
        <f>IF(N60&gt;0,"",[1]!XLQ(L60, "LETZTER"))</f>
        <v>0</v>
      </c>
      <c r="P60" s="10">
        <f>IF(N60&gt;0,"",IF(O60&gt;0,"",[1]!XLQ(M60, "LETZTER")))</f>
        <v>0</v>
      </c>
      <c r="Q60" s="10">
        <f t="shared" si="5"/>
        <v>0</v>
      </c>
      <c r="R60" s="13"/>
      <c r="S60" s="5" t="str">
        <f t="shared" ca="1" si="6"/>
        <v>ACHTUNG</v>
      </c>
    </row>
    <row r="61" spans="1:19">
      <c r="A61" s="11"/>
      <c r="B61" s="11"/>
      <c r="C61" s="13" t="s">
        <v>131</v>
      </c>
      <c r="D61" s="13" t="s">
        <v>132</v>
      </c>
      <c r="E61" s="14">
        <v>6.25</v>
      </c>
      <c r="F61" s="9">
        <v>43009</v>
      </c>
      <c r="G61" s="10">
        <v>20</v>
      </c>
      <c r="H61" s="10"/>
      <c r="I61" s="15">
        <v>41183</v>
      </c>
      <c r="J61" s="12" t="str">
        <f t="shared" si="1"/>
        <v>A1EWNF</v>
      </c>
      <c r="K61" s="13" t="str">
        <f t="shared" si="2"/>
        <v>A1EWNF.sg</v>
      </c>
      <c r="L61" s="13" t="str">
        <f t="shared" si="3"/>
        <v>A1EWNF.f</v>
      </c>
      <c r="M61" s="13" t="str">
        <f t="shared" si="4"/>
        <v>A1EWNF.du</v>
      </c>
      <c r="N61" s="10">
        <f>[1]!XLQ(K61, "LETZTER")</f>
        <v>0</v>
      </c>
      <c r="O61" s="10">
        <f>IF(N61&gt;0,"",[1]!XLQ(L61, "LETZTER"))</f>
        <v>106.5</v>
      </c>
      <c r="P61" s="10" t="str">
        <f>IF(N61&gt;0,"",IF(O61&gt;0,"",[1]!XLQ(M61, "LETZTER")))</f>
        <v/>
      </c>
      <c r="Q61" s="10">
        <f t="shared" si="5"/>
        <v>106.5</v>
      </c>
      <c r="R61" s="13"/>
      <c r="S61" s="5">
        <f t="shared" ca="1" si="6"/>
        <v>3.0602723885035821</v>
      </c>
    </row>
    <row r="62" spans="1:19">
      <c r="A62" s="11"/>
      <c r="B62" s="11" t="s">
        <v>215</v>
      </c>
      <c r="C62" s="13" t="s">
        <v>133</v>
      </c>
      <c r="D62" s="13" t="s">
        <v>134</v>
      </c>
      <c r="E62" s="14">
        <v>7.75</v>
      </c>
      <c r="F62" s="9">
        <v>42657</v>
      </c>
      <c r="G62" s="10">
        <v>12</v>
      </c>
      <c r="H62" s="10">
        <v>30</v>
      </c>
      <c r="I62" s="15">
        <v>40830</v>
      </c>
      <c r="J62" s="12" t="str">
        <f t="shared" si="1"/>
        <v>A1K0U4</v>
      </c>
      <c r="K62" s="13" t="str">
        <f t="shared" si="2"/>
        <v>A1K0U4.sg</v>
      </c>
      <c r="L62" s="13" t="str">
        <f t="shared" si="3"/>
        <v>A1K0U4.f</v>
      </c>
      <c r="M62" s="13" t="str">
        <f t="shared" si="4"/>
        <v>A1K0U4.du</v>
      </c>
      <c r="N62" s="10">
        <f>[1]!XLQ(K62, "LETZTER")</f>
        <v>0</v>
      </c>
      <c r="O62" s="10">
        <f>IF(N62&gt;0,"",[1]!XLQ(L62, "LETZTER"))</f>
        <v>102.5</v>
      </c>
      <c r="P62" s="10" t="str">
        <f>IF(N62&gt;0,"",IF(O62&gt;0,"",[1]!XLQ(M62, "LETZTER")))</f>
        <v/>
      </c>
      <c r="Q62" s="10">
        <f t="shared" si="5"/>
        <v>102.5</v>
      </c>
      <c r="R62" s="13"/>
      <c r="S62" s="5">
        <f t="shared" ca="1" si="6"/>
        <v>3.2699192376958051</v>
      </c>
    </row>
    <row r="63" spans="1:19">
      <c r="A63" s="11"/>
      <c r="B63" s="11"/>
      <c r="C63" s="13" t="s">
        <v>47</v>
      </c>
      <c r="D63" s="13" t="s">
        <v>61</v>
      </c>
      <c r="E63" s="14">
        <v>7.75</v>
      </c>
      <c r="F63" s="9">
        <v>42817</v>
      </c>
      <c r="G63" s="10">
        <v>60</v>
      </c>
      <c r="H63" s="10"/>
      <c r="I63" s="15">
        <v>40991</v>
      </c>
      <c r="J63" s="12" t="str">
        <f t="shared" si="1"/>
        <v>A1MASJ</v>
      </c>
      <c r="K63" s="13" t="str">
        <f t="shared" si="2"/>
        <v>A1MASJ.sg</v>
      </c>
      <c r="L63" s="13" t="str">
        <f t="shared" si="3"/>
        <v>A1MASJ.f</v>
      </c>
      <c r="M63" s="13" t="str">
        <f t="shared" si="4"/>
        <v>A1MASJ.du</v>
      </c>
      <c r="N63" s="10">
        <f>[1]!XLQ(K63, "LETZTER")</f>
        <v>0</v>
      </c>
      <c r="O63" s="10">
        <f>IF(N63&gt;0,"",[1]!XLQ(L63, "LETZTER"))</f>
        <v>88</v>
      </c>
      <c r="P63" s="10" t="str">
        <f>IF(N63&gt;0,"",IF(O63&gt;0,"",[1]!XLQ(M63, "LETZTER")))</f>
        <v/>
      </c>
      <c r="Q63" s="10">
        <f t="shared" si="5"/>
        <v>88</v>
      </c>
      <c r="R63" s="13"/>
      <c r="S63" s="5">
        <f t="shared" ca="1" si="6"/>
        <v>4.28250691767877</v>
      </c>
    </row>
    <row r="64" spans="1:19">
      <c r="A64" s="11" t="s">
        <v>215</v>
      </c>
      <c r="B64" s="11"/>
      <c r="C64" s="13" t="s">
        <v>113</v>
      </c>
      <c r="D64" s="13" t="s">
        <v>116</v>
      </c>
      <c r="E64" s="14">
        <v>7.75</v>
      </c>
      <c r="F64" s="9">
        <v>42870</v>
      </c>
      <c r="G64" s="10">
        <v>45</v>
      </c>
      <c r="H64" s="10"/>
      <c r="I64" s="15">
        <v>41044</v>
      </c>
      <c r="J64" s="12" t="str">
        <f t="shared" si="1"/>
        <v>A1K0YD</v>
      </c>
      <c r="K64" s="13" t="str">
        <f t="shared" si="2"/>
        <v>A1K0YD.sg</v>
      </c>
      <c r="L64" s="13" t="str">
        <f t="shared" si="3"/>
        <v>A1K0YD.f</v>
      </c>
      <c r="M64" s="13" t="str">
        <f t="shared" si="4"/>
        <v>A1K0YD.du</v>
      </c>
      <c r="N64" s="10">
        <f>[1]!XLQ(K64, "LETZTER")</f>
        <v>0</v>
      </c>
      <c r="O64" s="10">
        <f>IF(N64&gt;0,"",[1]!XLQ(L64, "LETZTER"))</f>
        <v>82</v>
      </c>
      <c r="P64" s="10" t="str">
        <f>IF(N64&gt;0,"",IF(O64&gt;0,"",[1]!XLQ(M64, "LETZTER")))</f>
        <v/>
      </c>
      <c r="Q64" s="10">
        <f t="shared" si="5"/>
        <v>82</v>
      </c>
      <c r="R64" s="13"/>
      <c r="S64" s="5">
        <f t="shared" ca="1" si="6"/>
        <v>6.2943479980328672</v>
      </c>
    </row>
    <row r="65" spans="1:19">
      <c r="A65" s="11"/>
      <c r="B65" s="11"/>
      <c r="C65" s="13" t="s">
        <v>115</v>
      </c>
      <c r="D65" s="13" t="s">
        <v>114</v>
      </c>
      <c r="E65" s="14">
        <v>7.25</v>
      </c>
      <c r="F65" s="9">
        <v>42829</v>
      </c>
      <c r="G65" s="10">
        <v>12</v>
      </c>
      <c r="H65" s="10"/>
      <c r="I65" s="15">
        <v>41004</v>
      </c>
      <c r="J65" s="12" t="str">
        <f t="shared" si="1"/>
        <v>A1MA9E</v>
      </c>
      <c r="K65" s="13" t="str">
        <f t="shared" si="2"/>
        <v>A1MA9E.sg</v>
      </c>
      <c r="L65" s="13" t="str">
        <f t="shared" si="3"/>
        <v>A1MA9E.f</v>
      </c>
      <c r="M65" s="13" t="str">
        <f t="shared" si="4"/>
        <v>A1MA9E.du</v>
      </c>
      <c r="N65" s="10">
        <f>[1]!XLQ(K65, "LETZTER")</f>
        <v>0</v>
      </c>
      <c r="O65" s="10">
        <f>IF(N65&gt;0,"",[1]!XLQ(L65, "LETZTER"))</f>
        <v>104.85</v>
      </c>
      <c r="P65" s="10" t="str">
        <f>IF(N65&gt;0,"",IF(O65&gt;0,"",[1]!XLQ(M65, "LETZTER")))</f>
        <v/>
      </c>
      <c r="Q65" s="10">
        <f t="shared" si="5"/>
        <v>104.85</v>
      </c>
      <c r="R65" s="13"/>
      <c r="S65" s="5">
        <f t="shared" ca="1" si="6"/>
        <v>4.02230083651318</v>
      </c>
    </row>
    <row r="66" spans="1:19">
      <c r="A66" s="11"/>
      <c r="B66" s="11"/>
      <c r="C66" s="13" t="s">
        <v>48</v>
      </c>
      <c r="D66" s="13" t="s">
        <v>62</v>
      </c>
      <c r="E66" s="14">
        <v>7</v>
      </c>
      <c r="F66" s="9">
        <v>43004</v>
      </c>
      <c r="G66" s="10">
        <v>35</v>
      </c>
      <c r="H66" s="10"/>
      <c r="I66" s="15">
        <v>41178</v>
      </c>
      <c r="J66" s="12" t="str">
        <f t="shared" si="1"/>
        <v>A1G9AQ</v>
      </c>
      <c r="K66" s="13" t="str">
        <f t="shared" si="2"/>
        <v>A1G9AQ.sg</v>
      </c>
      <c r="L66" s="13" t="str">
        <f t="shared" si="3"/>
        <v>A1G9AQ.f</v>
      </c>
      <c r="M66" s="13" t="str">
        <f t="shared" si="4"/>
        <v>A1G9AQ.du</v>
      </c>
      <c r="N66" s="10">
        <f>[1]!XLQ(K66, "LETZTER")</f>
        <v>0</v>
      </c>
      <c r="O66" s="10">
        <f>IF(N66&gt;0,"",[1]!XLQ(L66, "LETZTER"))</f>
        <v>103.25</v>
      </c>
      <c r="P66" s="10" t="str">
        <f>IF(N66&gt;0,"",IF(O66&gt;0,"",[1]!XLQ(M66, "LETZTER")))</f>
        <v/>
      </c>
      <c r="Q66" s="10">
        <f t="shared" si="5"/>
        <v>103.25</v>
      </c>
      <c r="R66" s="13"/>
      <c r="S66" s="5">
        <f t="shared" ca="1" si="6"/>
        <v>3.2694026325561207</v>
      </c>
    </row>
    <row r="67" spans="1:19">
      <c r="A67" s="11"/>
      <c r="B67" s="11"/>
      <c r="C67" s="13" t="s">
        <v>49</v>
      </c>
      <c r="D67" s="13" t="s">
        <v>63</v>
      </c>
      <c r="E67" s="14">
        <v>7.75</v>
      </c>
      <c r="F67" s="9">
        <v>43255</v>
      </c>
      <c r="G67" s="10">
        <v>25</v>
      </c>
      <c r="H67" s="10"/>
      <c r="I67" s="15">
        <v>41429</v>
      </c>
      <c r="J67" s="12" t="str">
        <f t="shared" si="1"/>
        <v>A1TNA7</v>
      </c>
      <c r="K67" s="13" t="str">
        <f t="shared" si="2"/>
        <v>A1TNA7.sg</v>
      </c>
      <c r="L67" s="13" t="str">
        <f t="shared" si="3"/>
        <v>A1TNA7.f</v>
      </c>
      <c r="M67" s="13" t="str">
        <f t="shared" si="4"/>
        <v>A1TNA7.du</v>
      </c>
      <c r="N67" s="10">
        <f>[1]!XLQ(K67, "LETZTER")</f>
        <v>0</v>
      </c>
      <c r="O67" s="10">
        <f>IF(N67&gt;0,"",[1]!XLQ(L67, "LETZTER"))</f>
        <v>103.75</v>
      </c>
      <c r="P67" s="10" t="str">
        <f>IF(N67&gt;0,"",IF(O67&gt;0,"",[1]!XLQ(M67, "LETZTER")))</f>
        <v/>
      </c>
      <c r="Q67" s="10">
        <f t="shared" si="5"/>
        <v>103.75</v>
      </c>
      <c r="R67" s="13"/>
      <c r="S67" s="5">
        <f t="shared" ca="1" si="6"/>
        <v>6.5430937831410656</v>
      </c>
    </row>
    <row r="68" spans="1:19">
      <c r="A68" s="11"/>
      <c r="B68" s="11"/>
      <c r="C68" s="13" t="s">
        <v>50</v>
      </c>
      <c r="D68" s="13" t="s">
        <v>64</v>
      </c>
      <c r="E68" s="14">
        <v>6.5</v>
      </c>
      <c r="F68" s="9">
        <v>43026</v>
      </c>
      <c r="G68" s="10">
        <v>50</v>
      </c>
      <c r="H68" s="10"/>
      <c r="I68" s="15">
        <v>41200</v>
      </c>
      <c r="J68" s="12" t="str">
        <f t="shared" si="1"/>
        <v>A1RE1V</v>
      </c>
      <c r="K68" s="13" t="str">
        <f t="shared" si="2"/>
        <v>A1RE1V.sg</v>
      </c>
      <c r="L68" s="13" t="str">
        <f t="shared" si="3"/>
        <v>A1RE1V.f</v>
      </c>
      <c r="M68" s="13" t="str">
        <f t="shared" si="4"/>
        <v>A1RE1V.du</v>
      </c>
      <c r="N68" s="10">
        <f>[1]!XLQ(K68, "LETZTER")</f>
        <v>0</v>
      </c>
      <c r="O68" s="10">
        <f>IF(N68&gt;0,"",[1]!XLQ(L68, "LETZTER"))</f>
        <v>104.5</v>
      </c>
      <c r="P68" s="10" t="str">
        <f>IF(N68&gt;0,"",IF(O68&gt;0,"",[1]!XLQ(M68, "LETZTER")))</f>
        <v/>
      </c>
      <c r="Q68" s="10">
        <f t="shared" si="5"/>
        <v>104.5</v>
      </c>
      <c r="R68" s="13"/>
      <c r="S68" s="5">
        <f t="shared" ref="S68:S99" ca="1" si="7">IF(Q68&lt;30,"ACHTUNG",YIELD(TODAY(),F68,E68,Q68,100,1))</f>
        <v>3.0669589551347292</v>
      </c>
    </row>
    <row r="69" spans="1:19">
      <c r="A69" s="11"/>
      <c r="B69" s="11"/>
      <c r="C69" s="13" t="s">
        <v>65</v>
      </c>
      <c r="D69" s="13" t="s">
        <v>66</v>
      </c>
      <c r="E69" s="14">
        <v>7.125</v>
      </c>
      <c r="F69" s="9">
        <v>42570</v>
      </c>
      <c r="G69" s="10">
        <v>45</v>
      </c>
      <c r="H69" s="10"/>
      <c r="I69" s="15">
        <v>40743</v>
      </c>
      <c r="J69" s="12" t="str">
        <f t="shared" ref="J69:J107" si="8">MID(D69,6,6)</f>
        <v>A1KRBM</v>
      </c>
      <c r="K69" s="13" t="str">
        <f t="shared" ref="K69:K105" si="9">J69&amp;".sg"</f>
        <v>A1KRBM.sg</v>
      </c>
      <c r="L69" s="13" t="str">
        <f t="shared" ref="L69:L105" si="10">J69&amp;".f"</f>
        <v>A1KRBM.f</v>
      </c>
      <c r="M69" s="13" t="str">
        <f t="shared" ref="M69:M105" si="11">J69&amp;".du"</f>
        <v>A1KRBM.du</v>
      </c>
      <c r="N69" s="10">
        <f>[1]!XLQ(K69, "LETZTER")</f>
        <v>0</v>
      </c>
      <c r="O69" s="10">
        <f>IF(N69&gt;0,"",[1]!XLQ(L69, "LETZTER"))</f>
        <v>105</v>
      </c>
      <c r="P69" s="10" t="str">
        <f>IF(N69&gt;0,"",IF(O69&gt;0,"",[1]!XLQ(M69, "LETZTER")))</f>
        <v/>
      </c>
      <c r="Q69" s="10">
        <f t="shared" ref="Q69:Q105" si="12">MAX(N69:P69)</f>
        <v>105</v>
      </c>
      <c r="R69" s="13"/>
      <c r="S69" s="5">
        <f t="shared" ca="1" si="7"/>
        <v>4.2233060650771437</v>
      </c>
    </row>
    <row r="70" spans="1:19">
      <c r="A70" s="11" t="s">
        <v>215</v>
      </c>
      <c r="B70" s="11"/>
      <c r="C70" s="13" t="s">
        <v>51</v>
      </c>
      <c r="D70" s="13" t="s">
        <v>52</v>
      </c>
      <c r="E70" s="14">
        <v>7.5</v>
      </c>
      <c r="F70" s="9">
        <v>42468</v>
      </c>
      <c r="G70" s="10">
        <v>50</v>
      </c>
      <c r="H70" s="10"/>
      <c r="I70" s="11"/>
      <c r="J70" s="12" t="str">
        <f t="shared" si="8"/>
        <v>A1H3M9</v>
      </c>
      <c r="K70" s="13" t="str">
        <f t="shared" si="9"/>
        <v>A1H3M9.sg</v>
      </c>
      <c r="L70" s="13" t="str">
        <f t="shared" si="10"/>
        <v>A1H3M9.f</v>
      </c>
      <c r="M70" s="13" t="str">
        <f t="shared" si="11"/>
        <v>A1H3M9.du</v>
      </c>
      <c r="N70" s="10">
        <f>[1]!XLQ(K70, "LETZTER")</f>
        <v>3.65</v>
      </c>
      <c r="O70" s="10" t="str">
        <f>IF(N70&gt;0,"",[1]!XLQ(L70, "LETZTER"))</f>
        <v/>
      </c>
      <c r="P70" s="10" t="str">
        <f>IF(N70&gt;0,"",IF(O70&gt;0,"",[1]!XLQ(M70, "LETZTER")))</f>
        <v/>
      </c>
      <c r="Q70" s="10">
        <f t="shared" si="12"/>
        <v>3.65</v>
      </c>
      <c r="R70" s="13"/>
      <c r="S70" s="5" t="str">
        <f t="shared" ca="1" si="7"/>
        <v>ACHTUNG</v>
      </c>
    </row>
    <row r="71" spans="1:19">
      <c r="A71" s="11"/>
      <c r="B71" s="11"/>
      <c r="C71" s="13" t="s">
        <v>67</v>
      </c>
      <c r="D71" s="13" t="s">
        <v>68</v>
      </c>
      <c r="E71" s="14">
        <v>7.125</v>
      </c>
      <c r="F71" s="9">
        <v>42480</v>
      </c>
      <c r="G71" s="10">
        <v>70</v>
      </c>
      <c r="H71" s="10"/>
      <c r="I71" s="15">
        <v>40653</v>
      </c>
      <c r="J71" s="12" t="str">
        <f t="shared" si="8"/>
        <v>A1H3YJ</v>
      </c>
      <c r="K71" s="13" t="str">
        <f t="shared" si="9"/>
        <v>A1H3YJ.sg</v>
      </c>
      <c r="L71" s="13" t="str">
        <f t="shared" si="10"/>
        <v>A1H3YJ.f</v>
      </c>
      <c r="M71" s="13" t="str">
        <f t="shared" si="11"/>
        <v>A1H3YJ.du</v>
      </c>
      <c r="N71" s="10">
        <f>[1]!XLQ(K71, "LETZTER")</f>
        <v>0</v>
      </c>
      <c r="O71" s="10">
        <f>IF(N71&gt;0,"",[1]!XLQ(L71, "LETZTER"))</f>
        <v>107</v>
      </c>
      <c r="P71" s="10" t="str">
        <f>IF(N71&gt;0,"",IF(O71&gt;0,"",[1]!XLQ(M71, "LETZTER")))</f>
        <v/>
      </c>
      <c r="Q71" s="10">
        <f t="shared" si="12"/>
        <v>107</v>
      </c>
      <c r="R71" s="13"/>
      <c r="S71" s="5">
        <f t="shared" ca="1" si="7"/>
        <v>4.2015343868138197</v>
      </c>
    </row>
    <row r="72" spans="1:19">
      <c r="A72" s="11"/>
      <c r="B72" s="11"/>
      <c r="C72" s="13" t="s">
        <v>69</v>
      </c>
      <c r="D72" s="13" t="s">
        <v>70</v>
      </c>
      <c r="E72" s="14">
        <v>7.375</v>
      </c>
      <c r="F72" s="9">
        <v>43006</v>
      </c>
      <c r="G72" s="10">
        <v>30</v>
      </c>
      <c r="H72" s="10"/>
      <c r="I72" s="15">
        <v>41180</v>
      </c>
      <c r="J72" s="12" t="str">
        <f t="shared" si="8"/>
        <v>A1REWV</v>
      </c>
      <c r="K72" s="13" t="str">
        <f t="shared" si="9"/>
        <v>A1REWV.sg</v>
      </c>
      <c r="L72" s="13" t="str">
        <f t="shared" si="10"/>
        <v>A1REWV.f</v>
      </c>
      <c r="M72" s="13" t="str">
        <f t="shared" si="11"/>
        <v>A1REWV.du</v>
      </c>
      <c r="N72" s="10">
        <f>[1]!XLQ(K72, "LETZTER")</f>
        <v>0</v>
      </c>
      <c r="O72" s="10">
        <f>IF(N72&gt;0,"",[1]!XLQ(L72, "LETZTER"))</f>
        <v>107.05</v>
      </c>
      <c r="P72" s="10" t="str">
        <f>IF(N72&gt;0,"",IF(O72&gt;0,"",[1]!XLQ(M72, "LETZTER")))</f>
        <v/>
      </c>
      <c r="Q72" s="10">
        <f t="shared" si="12"/>
        <v>107.05</v>
      </c>
      <c r="R72" s="13"/>
      <c r="S72" s="5">
        <f t="shared" ca="1" si="7"/>
        <v>3.2770742219776494</v>
      </c>
    </row>
    <row r="73" spans="1:19">
      <c r="A73" s="11"/>
      <c r="B73" s="11"/>
      <c r="C73" s="13" t="s">
        <v>71</v>
      </c>
      <c r="D73" s="13" t="s">
        <v>72</v>
      </c>
      <c r="E73" s="14">
        <v>6.5</v>
      </c>
      <c r="F73" s="9">
        <v>42507</v>
      </c>
      <c r="G73" s="10">
        <v>15</v>
      </c>
      <c r="H73" s="10"/>
      <c r="I73" s="15">
        <v>40680</v>
      </c>
      <c r="J73" s="12" t="str">
        <f t="shared" si="8"/>
        <v>A1KQ3C</v>
      </c>
      <c r="K73" s="13" t="str">
        <f t="shared" si="9"/>
        <v>A1KQ3C.sg</v>
      </c>
      <c r="L73" s="13" t="str">
        <f t="shared" si="10"/>
        <v>A1KQ3C.f</v>
      </c>
      <c r="M73" s="13" t="str">
        <f t="shared" si="11"/>
        <v>A1KQ3C.du</v>
      </c>
      <c r="N73" s="10">
        <f>[1]!XLQ(K73, "LETZTER")</f>
        <v>0</v>
      </c>
      <c r="O73" s="10">
        <f>IF(N73&gt;0,"",[1]!XLQ(L73, "LETZTER"))</f>
        <v>108.8</v>
      </c>
      <c r="P73" s="10" t="str">
        <f>IF(N73&gt;0,"",IF(O73&gt;0,"",[1]!XLQ(M73, "LETZTER")))</f>
        <v/>
      </c>
      <c r="Q73" s="10">
        <f t="shared" si="12"/>
        <v>108.8</v>
      </c>
      <c r="R73" s="13"/>
      <c r="S73" s="5">
        <f t="shared" ca="1" si="7"/>
        <v>4.6566146921036911</v>
      </c>
    </row>
    <row r="74" spans="1:19">
      <c r="A74" s="11"/>
      <c r="B74" s="11"/>
      <c r="C74" s="13" t="s">
        <v>77</v>
      </c>
      <c r="D74" s="13" t="s">
        <v>92</v>
      </c>
      <c r="E74" s="14"/>
      <c r="F74" s="9">
        <v>43362</v>
      </c>
      <c r="G74" s="10"/>
      <c r="H74" s="10"/>
      <c r="I74" s="11"/>
      <c r="J74" s="12" t="str">
        <f t="shared" si="8"/>
        <v>A1X3HZ</v>
      </c>
      <c r="K74" s="13" t="str">
        <f t="shared" si="9"/>
        <v>A1X3HZ.sg</v>
      </c>
      <c r="L74" s="13" t="str">
        <f t="shared" si="10"/>
        <v>A1X3HZ.f</v>
      </c>
      <c r="M74" s="13" t="str">
        <f t="shared" si="11"/>
        <v>A1X3HZ.du</v>
      </c>
      <c r="N74" s="10">
        <f>[1]!XLQ(K74, "LETZTER")</f>
        <v>0</v>
      </c>
      <c r="O74" s="10">
        <f>IF(N74&gt;0,"",[1]!XLQ(L74, "LETZTER"))</f>
        <v>101.78</v>
      </c>
      <c r="P74" s="10" t="str">
        <f>IF(N74&gt;0,"",IF(O74&gt;0,"",[1]!XLQ(M74, "LETZTER")))</f>
        <v/>
      </c>
      <c r="Q74" s="10">
        <f t="shared" si="12"/>
        <v>101.78</v>
      </c>
      <c r="R74" s="13"/>
      <c r="S74" s="5">
        <f t="shared" ca="1" si="7"/>
        <v>-4.1293248879563337E-3</v>
      </c>
    </row>
    <row r="75" spans="1:19">
      <c r="A75" s="11"/>
      <c r="B75" s="11"/>
      <c r="C75" s="13" t="s">
        <v>78</v>
      </c>
      <c r="D75" s="13" t="s">
        <v>93</v>
      </c>
      <c r="E75" s="14">
        <v>7.125</v>
      </c>
      <c r="F75" s="9">
        <v>43055</v>
      </c>
      <c r="G75" s="10">
        <v>20</v>
      </c>
      <c r="H75" s="10"/>
      <c r="I75" s="15">
        <v>41229</v>
      </c>
      <c r="J75" s="12" t="str">
        <f t="shared" si="8"/>
        <v>A1RE5T</v>
      </c>
      <c r="K75" s="13" t="str">
        <f t="shared" si="9"/>
        <v>A1RE5T.sg</v>
      </c>
      <c r="L75" s="13" t="str">
        <f t="shared" si="10"/>
        <v>A1RE5T.f</v>
      </c>
      <c r="M75" s="13" t="str">
        <f t="shared" si="11"/>
        <v>A1RE5T.du</v>
      </c>
      <c r="N75" s="10">
        <f>[1]!XLQ(K75, "LETZTER")</f>
        <v>0</v>
      </c>
      <c r="O75" s="10">
        <f>IF(N75&gt;0,"",[1]!XLQ(L75, "LETZTER"))</f>
        <v>93.95</v>
      </c>
      <c r="P75" s="10" t="str">
        <f>IF(N75&gt;0,"",IF(O75&gt;0,"",[1]!XLQ(M75, "LETZTER")))</f>
        <v/>
      </c>
      <c r="Q75" s="10">
        <f t="shared" si="12"/>
        <v>93.95</v>
      </c>
      <c r="R75" s="13"/>
      <c r="S75" s="5">
        <f t="shared" ca="1" si="7"/>
        <v>3.2422069790735137</v>
      </c>
    </row>
    <row r="76" spans="1:19">
      <c r="A76" s="11"/>
      <c r="B76" s="11"/>
      <c r="C76" s="13" t="s">
        <v>81</v>
      </c>
      <c r="D76" s="13" t="s">
        <v>97</v>
      </c>
      <c r="E76" s="14">
        <v>6.5</v>
      </c>
      <c r="F76" s="9">
        <v>44042</v>
      </c>
      <c r="G76" s="10">
        <v>15</v>
      </c>
      <c r="H76" s="10"/>
      <c r="I76" s="15">
        <v>41485</v>
      </c>
      <c r="J76" s="12" t="str">
        <f t="shared" si="8"/>
        <v>A1TNHC</v>
      </c>
      <c r="K76" s="13" t="str">
        <f t="shared" si="9"/>
        <v>A1TNHC.sg</v>
      </c>
      <c r="L76" s="13" t="str">
        <f t="shared" si="10"/>
        <v>A1TNHC.f</v>
      </c>
      <c r="M76" s="13" t="str">
        <f t="shared" si="11"/>
        <v>A1TNHC.du</v>
      </c>
      <c r="N76" s="10">
        <f>[1]!XLQ(K76, "LETZTER")</f>
        <v>0</v>
      </c>
      <c r="O76" s="10">
        <f>IF(N76&gt;0,"",[1]!XLQ(L76, "LETZTER"))</f>
        <v>102.75</v>
      </c>
      <c r="P76" s="10" t="str">
        <f>IF(N76&gt;0,"",IF(O76&gt;0,"",[1]!XLQ(M76, "LETZTER")))</f>
        <v/>
      </c>
      <c r="Q76" s="10">
        <f t="shared" si="12"/>
        <v>102.75</v>
      </c>
      <c r="R76" s="13" t="s">
        <v>205</v>
      </c>
      <c r="S76" s="5">
        <f t="shared" ca="1" si="7"/>
        <v>3.8411465480849132</v>
      </c>
    </row>
    <row r="77" spans="1:19">
      <c r="A77" s="11"/>
      <c r="B77" s="11"/>
      <c r="C77" s="13" t="s">
        <v>82</v>
      </c>
      <c r="D77" s="13" t="s">
        <v>98</v>
      </c>
      <c r="E77" s="14">
        <v>7.375</v>
      </c>
      <c r="F77" s="9">
        <v>43297</v>
      </c>
      <c r="G77" s="10">
        <v>15</v>
      </c>
      <c r="H77" s="10"/>
      <c r="I77" s="15">
        <v>41471</v>
      </c>
      <c r="J77" s="12" t="str">
        <f t="shared" si="8"/>
        <v>A1RE8B</v>
      </c>
      <c r="K77" s="13" t="str">
        <f t="shared" si="9"/>
        <v>A1RE8B.sg</v>
      </c>
      <c r="L77" s="13" t="str">
        <f t="shared" si="10"/>
        <v>A1RE8B.f</v>
      </c>
      <c r="M77" s="13" t="str">
        <f t="shared" si="11"/>
        <v>A1RE8B.du</v>
      </c>
      <c r="N77" s="10">
        <f>[1]!XLQ(K77, "LETZTER")</f>
        <v>0</v>
      </c>
      <c r="O77" s="10">
        <f>IF(N77&gt;0,"",[1]!XLQ(L77, "LETZTER"))</f>
        <v>97.77</v>
      </c>
      <c r="P77" s="10" t="str">
        <f>IF(N77&gt;0,"",IF(O77&gt;0,"",[1]!XLQ(M77, "LETZTER")))</f>
        <v/>
      </c>
      <c r="Q77" s="10">
        <f t="shared" si="12"/>
        <v>97.77</v>
      </c>
      <c r="R77" s="13"/>
      <c r="S77" s="5">
        <f t="shared" ca="1" si="7"/>
        <v>4.6138329890594356</v>
      </c>
    </row>
    <row r="78" spans="1:19">
      <c r="A78" s="11"/>
      <c r="B78" s="11" t="s">
        <v>215</v>
      </c>
      <c r="C78" s="13" t="s">
        <v>83</v>
      </c>
      <c r="D78" s="13" t="s">
        <v>99</v>
      </c>
      <c r="E78" s="14">
        <v>8.5</v>
      </c>
      <c r="F78" s="9">
        <v>43271</v>
      </c>
      <c r="G78" s="10">
        <v>12</v>
      </c>
      <c r="H78" s="10">
        <v>15</v>
      </c>
      <c r="I78" s="15">
        <v>41445</v>
      </c>
      <c r="J78" s="12" t="str">
        <f t="shared" si="8"/>
        <v>A1TNJY</v>
      </c>
      <c r="K78" s="13" t="str">
        <f t="shared" si="9"/>
        <v>A1TNJY.sg</v>
      </c>
      <c r="L78" s="13" t="str">
        <f t="shared" si="10"/>
        <v>A1TNJY.f</v>
      </c>
      <c r="M78" s="13" t="str">
        <f t="shared" si="11"/>
        <v>A1TNJY.du</v>
      </c>
      <c r="N78" s="10">
        <f>[1]!XLQ(K78, "LETZTER")</f>
        <v>0</v>
      </c>
      <c r="O78" s="10">
        <f>IF(N78&gt;0,"",[1]!XLQ(L78, "LETZTER"))</f>
        <v>79.5</v>
      </c>
      <c r="P78" s="10" t="str">
        <f>IF(N78&gt;0,"",IF(O78&gt;0,"",[1]!XLQ(M78, "LETZTER")))</f>
        <v/>
      </c>
      <c r="Q78" s="10">
        <f t="shared" si="12"/>
        <v>79.5</v>
      </c>
      <c r="R78" s="13"/>
      <c r="S78" s="5">
        <f t="shared" ca="1" si="7"/>
        <v>8.475457319182027</v>
      </c>
    </row>
    <row r="79" spans="1:19">
      <c r="A79" s="11"/>
      <c r="B79" s="11" t="s">
        <v>215</v>
      </c>
      <c r="C79" s="13" t="s">
        <v>84</v>
      </c>
      <c r="D79" s="13" t="s">
        <v>100</v>
      </c>
      <c r="E79" s="14">
        <v>8</v>
      </c>
      <c r="F79" s="9">
        <v>43292</v>
      </c>
      <c r="G79" s="10">
        <v>52.5</v>
      </c>
      <c r="H79" s="10">
        <v>100</v>
      </c>
      <c r="I79" s="15">
        <v>41466</v>
      </c>
      <c r="J79" s="12" t="str">
        <f t="shared" si="8"/>
        <v>A1R07G</v>
      </c>
      <c r="K79" s="13" t="str">
        <f t="shared" si="9"/>
        <v>A1R07G.sg</v>
      </c>
      <c r="L79" s="13" t="str">
        <f t="shared" si="10"/>
        <v>A1R07G.f</v>
      </c>
      <c r="M79" s="13" t="str">
        <f t="shared" si="11"/>
        <v>A1R07G.du</v>
      </c>
      <c r="N79" s="10">
        <f>[1]!XLQ(K79, "LETZTER")</f>
        <v>0</v>
      </c>
      <c r="O79" s="10">
        <f>IF(N79&gt;0,"",[1]!XLQ(L79, "LETZTER"))</f>
        <v>99.73</v>
      </c>
      <c r="P79" s="10" t="str">
        <f>IF(N79&gt;0,"",IF(O79&gt;0,"",[1]!XLQ(M79, "LETZTER")))</f>
        <v/>
      </c>
      <c r="Q79" s="10">
        <f t="shared" si="12"/>
        <v>99.73</v>
      </c>
      <c r="R79" s="13"/>
      <c r="S79" s="5">
        <f t="shared" ca="1" si="7"/>
        <v>4.987413272597486</v>
      </c>
    </row>
    <row r="80" spans="1:19">
      <c r="A80" s="11"/>
      <c r="B80" s="11" t="s">
        <v>215</v>
      </c>
      <c r="C80" s="13" t="s">
        <v>85</v>
      </c>
      <c r="D80" s="13" t="s">
        <v>171</v>
      </c>
      <c r="E80" s="14">
        <v>6.25</v>
      </c>
      <c r="F80" s="9">
        <v>43591</v>
      </c>
      <c r="G80" s="10">
        <v>72</v>
      </c>
      <c r="H80" s="10">
        <v>300</v>
      </c>
      <c r="I80" s="15">
        <v>41400</v>
      </c>
      <c r="J80" s="12" t="str">
        <f t="shared" si="8"/>
        <v>A1TM7P</v>
      </c>
      <c r="K80" s="13" t="str">
        <f t="shared" si="9"/>
        <v>A1TM7P.sg</v>
      </c>
      <c r="L80" s="13" t="str">
        <f t="shared" si="10"/>
        <v>A1TM7P.f</v>
      </c>
      <c r="M80" s="13" t="str">
        <f t="shared" si="11"/>
        <v>A1TM7P.du</v>
      </c>
      <c r="N80" s="10">
        <f>[1]!XLQ(K80, "LETZTER")</f>
        <v>0</v>
      </c>
      <c r="O80" s="10">
        <f>IF(N80&gt;0,"",[1]!XLQ(L80, "LETZTER"))</f>
        <v>89.8</v>
      </c>
      <c r="P80" s="10" t="str">
        <f>IF(N80&gt;0,"",IF(O80&gt;0,"",[1]!XLQ(M80, "LETZTER")))</f>
        <v/>
      </c>
      <c r="Q80" s="10">
        <f t="shared" si="12"/>
        <v>89.8</v>
      </c>
      <c r="R80" s="13"/>
      <c r="S80" s="5">
        <f t="shared" ca="1" si="7"/>
        <v>4.8330338822334404</v>
      </c>
    </row>
    <row r="81" spans="1:19">
      <c r="A81" s="11" t="s">
        <v>215</v>
      </c>
      <c r="B81" s="11" t="s">
        <v>215</v>
      </c>
      <c r="C81" s="13" t="s">
        <v>86</v>
      </c>
      <c r="D81" s="13" t="s">
        <v>101</v>
      </c>
      <c r="E81" s="14">
        <v>7.25</v>
      </c>
      <c r="F81" s="9">
        <v>42522</v>
      </c>
      <c r="G81" s="10">
        <v>16</v>
      </c>
      <c r="H81" s="10">
        <v>25</v>
      </c>
      <c r="I81" s="15">
        <v>40695</v>
      </c>
      <c r="J81" s="12" t="str">
        <f t="shared" si="8"/>
        <v>A1KQ4Z</v>
      </c>
      <c r="K81" s="13" t="str">
        <f t="shared" si="9"/>
        <v>A1KQ4Z.sg</v>
      </c>
      <c r="L81" s="13" t="str">
        <f t="shared" si="10"/>
        <v>A1KQ4Z.f</v>
      </c>
      <c r="M81" s="13" t="str">
        <f t="shared" si="11"/>
        <v>A1KQ4Z.du</v>
      </c>
      <c r="N81" s="10">
        <f>[1]!XLQ(K81, "LETZTER")</f>
        <v>0</v>
      </c>
      <c r="O81" s="10">
        <f>IF(N81&gt;0,"",[1]!XLQ(L81, "LETZTER"))</f>
        <v>90</v>
      </c>
      <c r="P81" s="10" t="str">
        <f>IF(N81&gt;0,"",IF(O81&gt;0,"",[1]!XLQ(M81, "LETZTER")))</f>
        <v/>
      </c>
      <c r="Q81" s="10">
        <f t="shared" si="12"/>
        <v>90</v>
      </c>
      <c r="R81" s="13"/>
      <c r="S81" s="5">
        <f t="shared" ca="1" si="7"/>
        <v>6.7095133286492263</v>
      </c>
    </row>
    <row r="82" spans="1:19">
      <c r="A82" s="11"/>
      <c r="B82" s="11"/>
      <c r="C82" s="13" t="s">
        <v>87</v>
      </c>
      <c r="D82" s="13" t="s">
        <v>102</v>
      </c>
      <c r="E82" s="14">
        <v>8</v>
      </c>
      <c r="F82" s="9">
        <v>43286</v>
      </c>
      <c r="G82" s="10">
        <v>15</v>
      </c>
      <c r="H82" s="10"/>
      <c r="I82" s="15">
        <v>41460</v>
      </c>
      <c r="J82" s="12" t="str">
        <f t="shared" si="8"/>
        <v>A1TNFX</v>
      </c>
      <c r="K82" s="13" t="str">
        <f t="shared" si="9"/>
        <v>A1TNFX.sg</v>
      </c>
      <c r="L82" s="13" t="str">
        <f t="shared" si="10"/>
        <v>A1TNFX.f</v>
      </c>
      <c r="M82" s="13" t="str">
        <f t="shared" si="11"/>
        <v>A1TNFX.du</v>
      </c>
      <c r="N82" s="10">
        <f>[1]!XLQ(K82, "LETZTER")</f>
        <v>99.75</v>
      </c>
      <c r="O82" s="10" t="str">
        <f>IF(N82&gt;0,"",[1]!XLQ(L82, "LETZTER"))</f>
        <v/>
      </c>
      <c r="P82" s="10" t="str">
        <f>IF(N82&gt;0,"",IF(O82&gt;0,"",[1]!XLQ(M82, "LETZTER")))</f>
        <v/>
      </c>
      <c r="Q82" s="10">
        <f t="shared" si="12"/>
        <v>99.75</v>
      </c>
      <c r="R82" s="13"/>
      <c r="S82" s="5">
        <f t="shared" ca="1" si="7"/>
        <v>5.3307248794296918</v>
      </c>
    </row>
    <row r="83" spans="1:19">
      <c r="A83" s="11"/>
      <c r="B83" s="11" t="s">
        <v>215</v>
      </c>
      <c r="C83" s="13" t="s">
        <v>88</v>
      </c>
      <c r="D83" s="13" t="s">
        <v>103</v>
      </c>
      <c r="E83" s="14">
        <v>6.75</v>
      </c>
      <c r="F83" s="9">
        <v>43276</v>
      </c>
      <c r="G83" s="10">
        <v>6.3559999999999999</v>
      </c>
      <c r="H83" s="10">
        <v>30</v>
      </c>
      <c r="I83" s="15">
        <v>41450</v>
      </c>
      <c r="J83" s="12" t="str">
        <f t="shared" si="8"/>
        <v>A1TNG9</v>
      </c>
      <c r="K83" s="13" t="str">
        <f t="shared" si="9"/>
        <v>A1TNG9.sg</v>
      </c>
      <c r="L83" s="13" t="str">
        <f t="shared" si="10"/>
        <v>A1TNG9.f</v>
      </c>
      <c r="M83" s="13" t="str">
        <f t="shared" si="11"/>
        <v>A1TNG9.du</v>
      </c>
      <c r="N83" s="10">
        <f>[1]!XLQ(K83, "LETZTER")</f>
        <v>0</v>
      </c>
      <c r="O83" s="10">
        <f>IF(N83&gt;0,"",[1]!XLQ(L83, "LETZTER"))</f>
        <v>99</v>
      </c>
      <c r="P83" s="10" t="str">
        <f>IF(N83&gt;0,"",IF(O83&gt;0,"",[1]!XLQ(M83, "LETZTER")))</f>
        <v/>
      </c>
      <c r="Q83" s="10">
        <f t="shared" si="12"/>
        <v>99</v>
      </c>
      <c r="R83" s="13"/>
      <c r="S83" s="5">
        <f t="shared" ca="1" si="7"/>
        <v>5.4998085062479234</v>
      </c>
    </row>
    <row r="84" spans="1:19">
      <c r="A84" s="11"/>
      <c r="B84" s="11"/>
      <c r="C84" s="13" t="s">
        <v>89</v>
      </c>
      <c r="D84" s="13" t="s">
        <v>104</v>
      </c>
      <c r="E84" s="13">
        <v>6.75</v>
      </c>
      <c r="F84" s="9">
        <v>42669</v>
      </c>
      <c r="G84" s="10">
        <v>30</v>
      </c>
      <c r="H84" s="10"/>
      <c r="I84" s="15">
        <v>40842</v>
      </c>
      <c r="J84" s="12" t="str">
        <f t="shared" si="8"/>
        <v>A1K016</v>
      </c>
      <c r="K84" s="13" t="str">
        <f t="shared" si="9"/>
        <v>A1K016.sg</v>
      </c>
      <c r="L84" s="13" t="str">
        <f t="shared" si="10"/>
        <v>A1K016.f</v>
      </c>
      <c r="M84" s="13" t="str">
        <f t="shared" si="11"/>
        <v>A1K016.du</v>
      </c>
      <c r="N84" s="10">
        <f>[1]!XLQ(K84, "LETZTER")</f>
        <v>0</v>
      </c>
      <c r="O84" s="10">
        <f>IF(N84&gt;0,"",[1]!XLQ(L84, "LETZTER"))</f>
        <v>109</v>
      </c>
      <c r="P84" s="10" t="str">
        <f>IF(N84&gt;0,"",IF(O84&gt;0,"",[1]!XLQ(M84, "LETZTER")))</f>
        <v/>
      </c>
      <c r="Q84" s="10">
        <f t="shared" si="12"/>
        <v>109</v>
      </c>
      <c r="R84" s="13"/>
      <c r="S84" s="5">
        <f t="shared" ca="1" si="7"/>
        <v>3.0018177226136808</v>
      </c>
    </row>
    <row r="85" spans="1:19">
      <c r="A85" s="11"/>
      <c r="B85" s="11"/>
      <c r="C85" s="13" t="s">
        <v>90</v>
      </c>
      <c r="D85" s="13" t="s">
        <v>105</v>
      </c>
      <c r="E85" s="13">
        <v>8.125</v>
      </c>
      <c r="F85" s="9">
        <v>43262</v>
      </c>
      <c r="G85" s="10">
        <v>13</v>
      </c>
      <c r="H85" s="10"/>
      <c r="I85" s="15">
        <v>41436</v>
      </c>
      <c r="J85" s="12" t="str">
        <f t="shared" si="8"/>
        <v>A1TND4</v>
      </c>
      <c r="K85" s="13" t="str">
        <f t="shared" si="9"/>
        <v>A1TND4.sg</v>
      </c>
      <c r="L85" s="13" t="str">
        <f t="shared" si="10"/>
        <v>A1TND4.f</v>
      </c>
      <c r="M85" s="13" t="str">
        <f t="shared" si="11"/>
        <v>A1TND4.du</v>
      </c>
      <c r="N85" s="10">
        <f>[1]!XLQ(K85, "LETZTER")</f>
        <v>100.15</v>
      </c>
      <c r="O85" s="10" t="str">
        <f>IF(N85&gt;0,"",[1]!XLQ(L85, "LETZTER"))</f>
        <v/>
      </c>
      <c r="P85" s="10" t="str">
        <f>IF(N85&gt;0,"",IF(O85&gt;0,"",[1]!XLQ(M85, "LETZTER")))</f>
        <v/>
      </c>
      <c r="Q85" s="10">
        <f t="shared" si="12"/>
        <v>100.15</v>
      </c>
      <c r="R85" s="13"/>
      <c r="S85" s="5">
        <f t="shared" ca="1" si="7"/>
        <v>7.7375307371530511</v>
      </c>
    </row>
    <row r="86" spans="1:19">
      <c r="A86" s="11"/>
      <c r="B86" s="11" t="s">
        <v>215</v>
      </c>
      <c r="C86" s="13" t="s">
        <v>91</v>
      </c>
      <c r="D86" s="13" t="s">
        <v>106</v>
      </c>
      <c r="E86" s="13">
        <v>8.875</v>
      </c>
      <c r="F86" s="9">
        <v>43262</v>
      </c>
      <c r="G86" s="10"/>
      <c r="H86" s="10">
        <v>175</v>
      </c>
      <c r="I86" s="15">
        <v>41436</v>
      </c>
      <c r="J86" s="12" t="str">
        <f t="shared" si="8"/>
        <v>A1TNA3</v>
      </c>
      <c r="K86" s="13" t="str">
        <f t="shared" si="9"/>
        <v>A1TNA3.sg</v>
      </c>
      <c r="L86" s="13" t="str">
        <f t="shared" si="10"/>
        <v>A1TNA3.f</v>
      </c>
      <c r="M86" s="13" t="str">
        <f t="shared" si="11"/>
        <v>A1TNA3.du</v>
      </c>
      <c r="N86" s="10">
        <f>[1]!XLQ(K86, "LETZTER")</f>
        <v>100.6</v>
      </c>
      <c r="O86" s="10" t="str">
        <f>IF(N86&gt;0,"",[1]!XLQ(L86, "LETZTER"))</f>
        <v/>
      </c>
      <c r="P86" s="10" t="str">
        <f>IF(N86&gt;0,"",IF(O86&gt;0,"",[1]!XLQ(M86, "LETZTER")))</f>
        <v/>
      </c>
      <c r="Q86" s="10">
        <f t="shared" si="12"/>
        <v>100.6</v>
      </c>
      <c r="R86" s="13"/>
      <c r="S86" s="5">
        <f t="shared" ca="1" si="7"/>
        <v>8.3725352448069188</v>
      </c>
    </row>
    <row r="87" spans="1:19">
      <c r="A87" s="11"/>
      <c r="B87" s="11" t="s">
        <v>215</v>
      </c>
      <c r="C87" s="13" t="s">
        <v>94</v>
      </c>
      <c r="D87" s="13" t="s">
        <v>95</v>
      </c>
      <c r="E87" s="13">
        <v>7.25</v>
      </c>
      <c r="F87" s="9">
        <v>43283</v>
      </c>
      <c r="G87" s="10">
        <v>10</v>
      </c>
      <c r="H87" s="10">
        <v>20</v>
      </c>
      <c r="I87" s="15">
        <v>41457</v>
      </c>
      <c r="J87" s="12" t="str">
        <f t="shared" si="8"/>
        <v>A1TND9</v>
      </c>
      <c r="K87" s="13" t="str">
        <f t="shared" si="9"/>
        <v>A1TND9.sg</v>
      </c>
      <c r="L87" s="13" t="str">
        <f t="shared" si="10"/>
        <v>A1TND9.f</v>
      </c>
      <c r="M87" s="13" t="str">
        <f t="shared" si="11"/>
        <v>A1TND9.du</v>
      </c>
      <c r="N87" s="10">
        <f>[1]!XLQ(K87, "LETZTER")</f>
        <v>0</v>
      </c>
      <c r="O87" s="10">
        <f>IF(N87&gt;0,"",[1]!XLQ(L87, "LETZTER"))</f>
        <v>104.95</v>
      </c>
      <c r="P87" s="10" t="str">
        <f>IF(N87&gt;0,"",IF(O87&gt;0,"",[1]!XLQ(M87, "LETZTER")))</f>
        <v/>
      </c>
      <c r="Q87" s="10">
        <f t="shared" si="12"/>
        <v>104.95</v>
      </c>
      <c r="R87" s="13"/>
      <c r="S87" s="5">
        <f t="shared" ca="1" si="7"/>
        <v>5.052339893728349</v>
      </c>
    </row>
    <row r="88" spans="1:19">
      <c r="A88" s="11" t="s">
        <v>215</v>
      </c>
      <c r="B88" s="11"/>
      <c r="C88" s="13" t="s">
        <v>107</v>
      </c>
      <c r="D88" s="13" t="s">
        <v>167</v>
      </c>
      <c r="E88" s="13">
        <v>6.5</v>
      </c>
      <c r="F88" s="9">
        <v>42566</v>
      </c>
      <c r="G88" s="10">
        <v>75</v>
      </c>
      <c r="H88" s="10"/>
      <c r="I88" s="15">
        <v>40739</v>
      </c>
      <c r="J88" s="12" t="str">
        <f t="shared" si="8"/>
        <v>A1H3V3</v>
      </c>
      <c r="K88" s="13" t="str">
        <f t="shared" si="9"/>
        <v>A1H3V3.sg</v>
      </c>
      <c r="L88" s="13" t="str">
        <f t="shared" si="10"/>
        <v>A1H3V3.f</v>
      </c>
      <c r="M88" s="13" t="str">
        <f t="shared" si="11"/>
        <v>A1H3V3.du</v>
      </c>
      <c r="N88" s="10">
        <f>[1]!XLQ(K88, "LETZTER")</f>
        <v>10.75</v>
      </c>
      <c r="O88" s="10" t="str">
        <f>IF(N88&gt;0,"",[1]!XLQ(L88, "LETZTER"))</f>
        <v/>
      </c>
      <c r="P88" s="10" t="str">
        <f>IF(N88&gt;0,"",IF(O88&gt;0,"",[1]!XLQ(M88, "LETZTER")))</f>
        <v/>
      </c>
      <c r="Q88" s="10">
        <f t="shared" si="12"/>
        <v>10.75</v>
      </c>
      <c r="R88" s="13"/>
      <c r="S88" s="5" t="str">
        <f t="shared" ca="1" si="7"/>
        <v>ACHTUNG</v>
      </c>
    </row>
    <row r="89" spans="1:19">
      <c r="A89" s="11" t="s">
        <v>215</v>
      </c>
      <c r="B89" s="11"/>
      <c r="C89" s="13" t="s">
        <v>107</v>
      </c>
      <c r="D89" s="13" t="s">
        <v>168</v>
      </c>
      <c r="E89" s="13">
        <v>6.5</v>
      </c>
      <c r="F89" s="9">
        <v>42064</v>
      </c>
      <c r="G89" s="10">
        <v>50</v>
      </c>
      <c r="H89" s="10"/>
      <c r="I89" s="15">
        <v>40238</v>
      </c>
      <c r="J89" s="12" t="str">
        <f t="shared" si="8"/>
        <v>A1CRMQ</v>
      </c>
      <c r="K89" s="13" t="str">
        <f t="shared" si="9"/>
        <v>A1CRMQ.sg</v>
      </c>
      <c r="L89" s="13" t="str">
        <f t="shared" si="10"/>
        <v>A1CRMQ.f</v>
      </c>
      <c r="M89" s="13" t="str">
        <f t="shared" si="11"/>
        <v>A1CRMQ.du</v>
      </c>
      <c r="N89" s="10">
        <f>[1]!XLQ(K89, "LETZTER")</f>
        <v>11.8</v>
      </c>
      <c r="O89" s="10" t="str">
        <f>IF(N89&gt;0,"",[1]!XLQ(L89, "LETZTER"))</f>
        <v/>
      </c>
      <c r="P89" s="10" t="str">
        <f>IF(N89&gt;0,"",IF(O89&gt;0,"",[1]!XLQ(M89, "LETZTER")))</f>
        <v/>
      </c>
      <c r="Q89" s="10">
        <f t="shared" si="12"/>
        <v>11.8</v>
      </c>
      <c r="R89" s="13"/>
      <c r="S89" s="5" t="str">
        <f t="shared" ca="1" si="7"/>
        <v>ACHTUNG</v>
      </c>
    </row>
    <row r="90" spans="1:19">
      <c r="A90" s="11"/>
      <c r="B90" s="11"/>
      <c r="C90" s="13" t="s">
        <v>172</v>
      </c>
      <c r="D90" s="13" t="s">
        <v>173</v>
      </c>
      <c r="E90" s="13">
        <v>6.45</v>
      </c>
      <c r="F90" s="9">
        <v>42267</v>
      </c>
      <c r="G90" s="10">
        <v>10</v>
      </c>
      <c r="H90" s="10"/>
      <c r="I90" s="15">
        <v>40441</v>
      </c>
      <c r="J90" s="12" t="str">
        <f t="shared" si="8"/>
        <v>A1EWHX</v>
      </c>
      <c r="K90" s="13" t="str">
        <f t="shared" si="9"/>
        <v>A1EWHX.sg</v>
      </c>
      <c r="L90" s="13" t="str">
        <f t="shared" si="10"/>
        <v>A1EWHX.f</v>
      </c>
      <c r="M90" s="13" t="str">
        <f t="shared" si="11"/>
        <v>A1EWHX.du</v>
      </c>
      <c r="N90" s="10">
        <f>[1]!XLQ(K90, "LETZTER")</f>
        <v>0</v>
      </c>
      <c r="O90" s="10">
        <f>IF(N90&gt;0,"",[1]!XLQ(L90, "LETZTER"))</f>
        <v>97.99</v>
      </c>
      <c r="P90" s="10" t="str">
        <f>IF(N90&gt;0,"",IF(O90&gt;0,"",[1]!XLQ(M90, "LETZTER")))</f>
        <v/>
      </c>
      <c r="Q90" s="10">
        <f t="shared" si="12"/>
        <v>97.99</v>
      </c>
      <c r="R90" s="13"/>
      <c r="S90" s="5">
        <f t="shared" ca="1" si="7"/>
        <v>3.0483236827271147</v>
      </c>
    </row>
    <row r="91" spans="1:19">
      <c r="A91" s="11"/>
      <c r="B91" s="11"/>
      <c r="C91" s="13" t="s">
        <v>127</v>
      </c>
      <c r="D91" s="13" t="s">
        <v>128</v>
      </c>
      <c r="E91" s="14">
        <v>7.625</v>
      </c>
      <c r="F91" s="9">
        <v>42647</v>
      </c>
      <c r="G91" s="10" t="s">
        <v>228</v>
      </c>
      <c r="H91" s="10">
        <v>50</v>
      </c>
      <c r="I91" s="15">
        <v>40805</v>
      </c>
      <c r="J91" s="12" t="str">
        <f t="shared" si="8"/>
        <v>A1CR0X</v>
      </c>
      <c r="K91" s="13" t="str">
        <f t="shared" si="9"/>
        <v>A1CR0X.sg</v>
      </c>
      <c r="L91" s="13" t="str">
        <f t="shared" si="10"/>
        <v>A1CR0X.f</v>
      </c>
      <c r="M91" s="13" t="str">
        <f t="shared" si="11"/>
        <v>A1CR0X.du</v>
      </c>
      <c r="N91" s="10">
        <f>[1]!XLQ(K91, "LETZTER")</f>
        <v>0</v>
      </c>
      <c r="O91" s="10">
        <f>IF(N91&gt;0,"",[1]!XLQ(L91, "LETZTER"))</f>
        <v>0</v>
      </c>
      <c r="P91" s="10">
        <f>IF(N91&gt;0,"",IF(O91&gt;0,"",[1]!XLQ(M91, "LETZTER")))</f>
        <v>0</v>
      </c>
      <c r="Q91" s="10">
        <f t="shared" si="12"/>
        <v>0</v>
      </c>
      <c r="R91" s="13"/>
      <c r="S91" s="5" t="str">
        <f t="shared" ca="1" si="7"/>
        <v>ACHTUNG</v>
      </c>
    </row>
    <row r="92" spans="1:19">
      <c r="A92" s="11"/>
      <c r="B92" s="11"/>
      <c r="C92" s="13" t="s">
        <v>178</v>
      </c>
      <c r="D92" s="13" t="s">
        <v>179</v>
      </c>
      <c r="E92" s="13">
        <v>8.5</v>
      </c>
      <c r="F92" s="9">
        <v>43234</v>
      </c>
      <c r="G92" s="10">
        <v>45</v>
      </c>
      <c r="H92" s="10"/>
      <c r="I92" s="15">
        <v>41408</v>
      </c>
      <c r="J92" s="12" t="str">
        <f t="shared" si="8"/>
        <v>A1R1BR</v>
      </c>
      <c r="K92" s="13" t="str">
        <f t="shared" si="9"/>
        <v>A1R1BR.sg</v>
      </c>
      <c r="L92" s="13" t="str">
        <f t="shared" si="10"/>
        <v>A1R1BR.f</v>
      </c>
      <c r="M92" s="13" t="str">
        <f t="shared" si="11"/>
        <v>A1R1BR.du</v>
      </c>
      <c r="N92" s="10">
        <f>[1]!XLQ(K92, "LETZTER")</f>
        <v>0</v>
      </c>
      <c r="O92" s="10">
        <f>IF(N92&gt;0,"",[1]!XLQ(L92, "LETZTER"))</f>
        <v>91.5</v>
      </c>
      <c r="P92" s="10" t="str">
        <f>IF(N92&gt;0,"",IF(O92&gt;0,"",[1]!XLQ(M92, "LETZTER")))</f>
        <v/>
      </c>
      <c r="Q92" s="10">
        <f t="shared" si="12"/>
        <v>91.5</v>
      </c>
      <c r="R92" s="13"/>
      <c r="S92" s="5">
        <f t="shared" ca="1" si="7"/>
        <v>6.1696059767612219</v>
      </c>
    </row>
    <row r="93" spans="1:19">
      <c r="A93" s="11"/>
      <c r="B93" s="11"/>
      <c r="C93" s="13" t="s">
        <v>180</v>
      </c>
      <c r="D93" s="13" t="s">
        <v>181</v>
      </c>
      <c r="E93" s="13">
        <v>7.25</v>
      </c>
      <c r="F93" s="9">
        <v>43242</v>
      </c>
      <c r="G93" s="10">
        <v>15</v>
      </c>
      <c r="H93" s="10"/>
      <c r="I93" s="15">
        <v>41416</v>
      </c>
      <c r="J93" s="12" t="str">
        <f t="shared" si="8"/>
        <v>A1HJLL</v>
      </c>
      <c r="K93" s="13" t="str">
        <f t="shared" si="9"/>
        <v>A1HJLL.sg</v>
      </c>
      <c r="L93" s="13" t="str">
        <f t="shared" si="10"/>
        <v>A1HJLL.f</v>
      </c>
      <c r="M93" s="13" t="str">
        <f t="shared" si="11"/>
        <v>A1HJLL.du</v>
      </c>
      <c r="N93" s="10">
        <f>[1]!XLQ(K93, "LETZTER")</f>
        <v>0</v>
      </c>
      <c r="O93" s="10">
        <f>IF(N93&gt;0,"",[1]!XLQ(L93, "LETZTER"))</f>
        <v>103.8</v>
      </c>
      <c r="P93" s="10" t="str">
        <f>IF(N93&gt;0,"",IF(O93&gt;0,"",[1]!XLQ(M93, "LETZTER")))</f>
        <v/>
      </c>
      <c r="Q93" s="10">
        <f t="shared" si="12"/>
        <v>103.8</v>
      </c>
      <c r="R93" s="13"/>
      <c r="S93" s="5">
        <f t="shared" ca="1" si="7"/>
        <v>5.486959454974909</v>
      </c>
    </row>
    <row r="94" spans="1:19">
      <c r="A94" s="11"/>
      <c r="B94" s="11"/>
      <c r="C94" s="13" t="s">
        <v>79</v>
      </c>
      <c r="D94" t="s">
        <v>227</v>
      </c>
      <c r="E94" s="14">
        <v>8.25</v>
      </c>
      <c r="F94" s="9">
        <v>42829</v>
      </c>
      <c r="G94" s="10">
        <v>13.6</v>
      </c>
      <c r="H94" s="10"/>
      <c r="I94" s="15">
        <v>41003</v>
      </c>
      <c r="J94" s="12" t="str">
        <f t="shared" si="8"/>
        <v>A1MLRM</v>
      </c>
      <c r="K94" s="13" t="str">
        <f t="shared" si="9"/>
        <v>A1MLRM.sg</v>
      </c>
      <c r="L94" s="13" t="str">
        <f t="shared" si="10"/>
        <v>A1MLRM.f</v>
      </c>
      <c r="M94" s="13" t="str">
        <f t="shared" si="11"/>
        <v>A1MLRM.du</v>
      </c>
      <c r="N94" s="10">
        <f>[1]!XLQ(K94, "LETZTER")</f>
        <v>0</v>
      </c>
      <c r="O94" s="10">
        <f>IF(N94&gt;0,"",[1]!XLQ(L94, "LETZTER"))</f>
        <v>97</v>
      </c>
      <c r="P94" s="10" t="str">
        <f>IF(N94&gt;0,"",IF(O94&gt;0,"",[1]!XLQ(M94, "LETZTER")))</f>
        <v/>
      </c>
      <c r="Q94" s="10">
        <f t="shared" si="12"/>
        <v>97</v>
      </c>
      <c r="R94" s="13" t="s">
        <v>205</v>
      </c>
      <c r="S94" s="5">
        <f t="shared" ca="1" si="7"/>
        <v>4.44270545048985</v>
      </c>
    </row>
    <row r="95" spans="1:19">
      <c r="A95" s="11" t="s">
        <v>215</v>
      </c>
      <c r="B95" s="11"/>
      <c r="C95" s="13" t="s">
        <v>80</v>
      </c>
      <c r="D95" s="13" t="s">
        <v>96</v>
      </c>
      <c r="E95" s="14">
        <v>7.5</v>
      </c>
      <c r="F95" s="9">
        <v>42527</v>
      </c>
      <c r="G95" s="10">
        <v>25</v>
      </c>
      <c r="H95" s="10"/>
      <c r="I95" s="11"/>
      <c r="J95" s="12" t="str">
        <f t="shared" si="8"/>
        <v>A1KQ8V</v>
      </c>
      <c r="K95" s="13" t="str">
        <f t="shared" si="9"/>
        <v>A1KQ8V.sg</v>
      </c>
      <c r="L95" s="13" t="str">
        <f t="shared" si="10"/>
        <v>A1KQ8V.f</v>
      </c>
      <c r="M95" s="13" t="str">
        <f t="shared" si="11"/>
        <v>A1KQ8V.du</v>
      </c>
      <c r="N95" s="10">
        <f>[1]!XLQ(K95, "LETZTER")</f>
        <v>0</v>
      </c>
      <c r="O95" s="10">
        <f>IF(N95&gt;0,"",[1]!XLQ(L95, "LETZTER"))</f>
        <v>15</v>
      </c>
      <c r="P95" s="10" t="str">
        <f>IF(N95&gt;0,"",IF(O95&gt;0,"",[1]!XLQ(M95, "LETZTER")))</f>
        <v/>
      </c>
      <c r="Q95" s="10">
        <f t="shared" si="12"/>
        <v>15</v>
      </c>
      <c r="R95" s="13" t="s">
        <v>205</v>
      </c>
      <c r="S95" s="5" t="str">
        <f t="shared" ca="1" si="7"/>
        <v>ACHTUNG</v>
      </c>
    </row>
    <row r="96" spans="1:19">
      <c r="A96" s="11"/>
      <c r="B96" s="11"/>
      <c r="C96" s="13" t="s">
        <v>174</v>
      </c>
      <c r="D96" s="13" t="s">
        <v>175</v>
      </c>
      <c r="E96" s="13">
        <v>7</v>
      </c>
      <c r="F96" s="9">
        <v>43083</v>
      </c>
      <c r="G96" s="10">
        <v>75</v>
      </c>
      <c r="H96" s="10"/>
      <c r="I96" s="15">
        <v>41257</v>
      </c>
      <c r="J96" s="12" t="str">
        <f t="shared" si="8"/>
        <v>A1R0VD</v>
      </c>
      <c r="K96" s="13" t="str">
        <f t="shared" si="9"/>
        <v>A1R0VD.sg</v>
      </c>
      <c r="L96" s="13" t="str">
        <f t="shared" si="10"/>
        <v>A1R0VD.f</v>
      </c>
      <c r="M96" s="13" t="str">
        <f t="shared" si="11"/>
        <v>A1R0VD.du</v>
      </c>
      <c r="N96" s="10">
        <f>[1]!XLQ(K96, "LETZTER")</f>
        <v>0</v>
      </c>
      <c r="O96" s="10">
        <f>IF(N96&gt;0,"",[1]!XLQ(L96, "LETZTER"))</f>
        <v>102.75</v>
      </c>
      <c r="P96" s="10" t="str">
        <f>IF(N96&gt;0,"",IF(O96&gt;0,"",[1]!XLQ(M96, "LETZTER")))</f>
        <v/>
      </c>
      <c r="Q96" s="10">
        <f t="shared" si="12"/>
        <v>102.75</v>
      </c>
      <c r="R96" s="13"/>
      <c r="S96" s="5">
        <f t="shared" ca="1" si="7"/>
        <v>3.1399307367176581</v>
      </c>
    </row>
    <row r="97" spans="1:19">
      <c r="A97" s="11"/>
      <c r="B97" s="11" t="s">
        <v>215</v>
      </c>
      <c r="C97" s="13" t="s">
        <v>176</v>
      </c>
      <c r="D97" s="13" t="s">
        <v>177</v>
      </c>
      <c r="E97" s="13">
        <v>8</v>
      </c>
      <c r="F97" s="9">
        <v>43252</v>
      </c>
      <c r="G97" s="10">
        <v>66.34</v>
      </c>
      <c r="H97" s="10">
        <v>100</v>
      </c>
      <c r="I97" s="15">
        <v>41408</v>
      </c>
      <c r="J97" s="12" t="str">
        <f t="shared" si="8"/>
        <v>A1R074</v>
      </c>
      <c r="K97" s="13" t="str">
        <f t="shared" si="9"/>
        <v>A1R074.sg</v>
      </c>
      <c r="L97" s="13" t="str">
        <f t="shared" si="10"/>
        <v>A1R074.f</v>
      </c>
      <c r="M97" s="13" t="str">
        <f t="shared" si="11"/>
        <v>A1R074.du</v>
      </c>
      <c r="N97" s="10">
        <f>[1]!XLQ(K97, "LETZTER")</f>
        <v>0</v>
      </c>
      <c r="O97" s="10">
        <f>IF(N97&gt;0,"",[1]!XLQ(L97, "LETZTER"))</f>
        <v>100.58</v>
      </c>
      <c r="P97" s="10" t="str">
        <f>IF(N97&gt;0,"",IF(O97&gt;0,"",[1]!XLQ(M97, "LETZTER")))</f>
        <v/>
      </c>
      <c r="Q97" s="10">
        <f t="shared" si="12"/>
        <v>100.58</v>
      </c>
      <c r="R97" s="13"/>
      <c r="S97" s="5">
        <f t="shared" ca="1" si="7"/>
        <v>6.6498658585896653</v>
      </c>
    </row>
    <row r="98" spans="1:19">
      <c r="A98" s="11"/>
      <c r="B98" s="11"/>
      <c r="C98" s="13" t="s">
        <v>182</v>
      </c>
      <c r="D98" s="13" t="s">
        <v>183</v>
      </c>
      <c r="E98" s="13">
        <v>8.25</v>
      </c>
      <c r="F98" s="9">
        <v>43073</v>
      </c>
      <c r="G98" s="10">
        <v>35</v>
      </c>
      <c r="H98" s="10"/>
      <c r="I98" s="11"/>
      <c r="J98" s="12" t="str">
        <f t="shared" si="8"/>
        <v>A1RE7U</v>
      </c>
      <c r="K98" s="13" t="str">
        <f t="shared" si="9"/>
        <v>A1RE7U.sg</v>
      </c>
      <c r="L98" s="13" t="str">
        <f t="shared" si="10"/>
        <v>A1RE7U.f</v>
      </c>
      <c r="M98" s="13" t="str">
        <f t="shared" si="11"/>
        <v>A1RE7U.du</v>
      </c>
      <c r="N98" s="10">
        <f>[1]!XLQ(K98, "LETZTER")</f>
        <v>0</v>
      </c>
      <c r="O98" s="10">
        <f>IF(N98&gt;0,"",[1]!XLQ(L98, "LETZTER"))</f>
        <v>0</v>
      </c>
      <c r="P98" s="10">
        <f>IF(N98&gt;0,"",IF(O98&gt;0,"",[1]!XLQ(M98, "LETZTER")))</f>
        <v>0</v>
      </c>
      <c r="Q98" s="10">
        <f t="shared" si="12"/>
        <v>0</v>
      </c>
      <c r="R98" s="13"/>
      <c r="S98" s="5" t="str">
        <f t="shared" ca="1" si="7"/>
        <v>ACHTUNG</v>
      </c>
    </row>
    <row r="99" spans="1:19">
      <c r="A99" s="11"/>
      <c r="B99" s="11"/>
      <c r="C99" s="13" t="s">
        <v>184</v>
      </c>
      <c r="D99" s="13" t="s">
        <v>185</v>
      </c>
      <c r="E99" s="13">
        <v>6.1</v>
      </c>
      <c r="F99" s="9">
        <v>42339</v>
      </c>
      <c r="G99" s="10">
        <v>50.83</v>
      </c>
      <c r="H99" s="10"/>
      <c r="I99" s="15">
        <v>40695</v>
      </c>
      <c r="J99" s="12" t="str">
        <f t="shared" si="8"/>
        <v>A1E8X6</v>
      </c>
      <c r="K99" s="13" t="str">
        <f t="shared" si="9"/>
        <v>A1E8X6.sg</v>
      </c>
      <c r="L99" s="13" t="str">
        <f t="shared" si="10"/>
        <v>A1E8X6.f</v>
      </c>
      <c r="M99" s="13" t="str">
        <f t="shared" si="11"/>
        <v>A1E8X6.du</v>
      </c>
      <c r="N99" s="10">
        <f>[1]!XLQ(K99, "LETZTER")</f>
        <v>0</v>
      </c>
      <c r="O99" s="10">
        <f>IF(N99&gt;0,"",[1]!XLQ(L99, "LETZTER"))</f>
        <v>98</v>
      </c>
      <c r="P99" s="10" t="str">
        <f>IF(N99&gt;0,"",IF(O99&gt;0,"",[1]!XLQ(M99, "LETZTER")))</f>
        <v/>
      </c>
      <c r="Q99" s="10">
        <f t="shared" si="12"/>
        <v>98</v>
      </c>
      <c r="R99" s="13"/>
      <c r="S99" s="5">
        <f t="shared" ca="1" si="7"/>
        <v>2.8505313307456719</v>
      </c>
    </row>
    <row r="100" spans="1:19">
      <c r="A100" s="11"/>
      <c r="B100" s="11"/>
      <c r="C100" s="13" t="s">
        <v>186</v>
      </c>
      <c r="D100" s="13" t="s">
        <v>187</v>
      </c>
      <c r="E100" s="13">
        <v>8</v>
      </c>
      <c r="F100" s="9">
        <v>43171</v>
      </c>
      <c r="G100" s="10">
        <v>40</v>
      </c>
      <c r="H100" s="10"/>
      <c r="I100" s="15">
        <v>41345</v>
      </c>
      <c r="J100" s="12" t="str">
        <f t="shared" si="8"/>
        <v>A1HELE</v>
      </c>
      <c r="K100" s="13" t="str">
        <f t="shared" si="9"/>
        <v>A1HELE.sg</v>
      </c>
      <c r="L100" s="13" t="str">
        <f t="shared" si="10"/>
        <v>A1HELE.f</v>
      </c>
      <c r="M100" s="13" t="str">
        <f t="shared" si="11"/>
        <v>A1HELE.du</v>
      </c>
      <c r="N100" s="10">
        <f>[1]!XLQ(K100, "LETZTER")</f>
        <v>0</v>
      </c>
      <c r="O100" s="10">
        <f>IF(N100&gt;0,"",[1]!XLQ(L100, "LETZTER"))</f>
        <v>100.5</v>
      </c>
      <c r="P100" s="10" t="str">
        <f>IF(N100&gt;0,"",IF(O100&gt;0,"",[1]!XLQ(M100, "LETZTER")))</f>
        <v/>
      </c>
      <c r="Q100" s="10">
        <f t="shared" si="12"/>
        <v>100.5</v>
      </c>
      <c r="R100" s="13"/>
      <c r="S100" s="5">
        <f t="shared" ref="S100:S107" ca="1" si="13">IF(Q100&lt;30,"ACHTUNG",YIELD(TODAY(),F100,E100,Q100,100,1))</f>
        <v>3.9433042440480071</v>
      </c>
    </row>
    <row r="101" spans="1:19">
      <c r="A101" s="11"/>
      <c r="B101" s="11"/>
      <c r="C101" s="13" t="s">
        <v>188</v>
      </c>
      <c r="D101" s="13" t="s">
        <v>189</v>
      </c>
      <c r="E101" s="13">
        <v>6.25</v>
      </c>
      <c r="F101" s="9">
        <v>42708</v>
      </c>
      <c r="G101" s="10">
        <v>50</v>
      </c>
      <c r="H101" s="10"/>
      <c r="I101" s="15">
        <v>41247</v>
      </c>
      <c r="J101" s="12" t="str">
        <f t="shared" si="8"/>
        <v>0A0XJ1</v>
      </c>
      <c r="K101" s="13" t="str">
        <f t="shared" si="9"/>
        <v>0A0XJ1.sg</v>
      </c>
      <c r="L101" s="13" t="str">
        <f t="shared" si="10"/>
        <v>0A0XJ1.f</v>
      </c>
      <c r="M101" s="13" t="str">
        <f t="shared" si="11"/>
        <v>0A0XJ1.du</v>
      </c>
      <c r="N101" s="10">
        <f>[1]!XLQ(K101, "LETZTER")</f>
        <v>0</v>
      </c>
      <c r="O101" s="10">
        <f>IF(N101&gt;0,"",[1]!XLQ(L101, "LETZTER"))</f>
        <v>0</v>
      </c>
      <c r="P101" s="10">
        <f>IF(N101&gt;0,"",IF(O101&gt;0,"",[1]!XLQ(M101, "LETZTER")))</f>
        <v>0</v>
      </c>
      <c r="Q101" s="10">
        <f t="shared" si="12"/>
        <v>0</v>
      </c>
      <c r="R101" s="13"/>
      <c r="S101" s="5" t="str">
        <f t="shared" ca="1" si="13"/>
        <v>ACHTUNG</v>
      </c>
    </row>
    <row r="102" spans="1:19">
      <c r="A102" s="11"/>
      <c r="B102" s="11"/>
      <c r="C102" s="13" t="s">
        <v>190</v>
      </c>
      <c r="D102" s="13" t="s">
        <v>191</v>
      </c>
      <c r="E102" s="13">
        <v>7.5</v>
      </c>
      <c r="F102" s="9">
        <v>43062</v>
      </c>
      <c r="G102" s="10">
        <v>10</v>
      </c>
      <c r="H102" s="10"/>
      <c r="I102" s="15">
        <v>41236</v>
      </c>
      <c r="J102" s="12" t="str">
        <f t="shared" si="8"/>
        <v>A1RE7P</v>
      </c>
      <c r="K102" s="13" t="str">
        <f t="shared" si="9"/>
        <v>A1RE7P.sg</v>
      </c>
      <c r="L102" s="13" t="str">
        <f t="shared" si="10"/>
        <v>A1RE7P.f</v>
      </c>
      <c r="M102" s="13" t="str">
        <f t="shared" si="11"/>
        <v>A1RE7P.du</v>
      </c>
      <c r="N102" s="10">
        <f>[1]!XLQ(K102, "LETZTER")</f>
        <v>0</v>
      </c>
      <c r="O102" s="10">
        <f>IF(N102&gt;0,"",[1]!XLQ(L102, "LETZTER"))</f>
        <v>106.5</v>
      </c>
      <c r="P102" s="10" t="str">
        <f>IF(N102&gt;0,"",IF(O102&gt;0,"",[1]!XLQ(M102, "LETZTER")))</f>
        <v/>
      </c>
      <c r="Q102" s="10">
        <f t="shared" si="12"/>
        <v>106.5</v>
      </c>
      <c r="R102" s="13"/>
      <c r="S102" s="5">
        <f t="shared" ca="1" si="13"/>
        <v>3.15780749608393</v>
      </c>
    </row>
    <row r="103" spans="1:19">
      <c r="A103" s="11"/>
      <c r="B103" s="11" t="s">
        <v>215</v>
      </c>
      <c r="C103" s="13" t="s">
        <v>192</v>
      </c>
      <c r="D103" s="13" t="s">
        <v>193</v>
      </c>
      <c r="E103" s="13">
        <v>7.75</v>
      </c>
      <c r="F103" s="9">
        <v>42953</v>
      </c>
      <c r="G103" s="10">
        <v>10</v>
      </c>
      <c r="H103" s="10">
        <v>15</v>
      </c>
      <c r="I103" s="15">
        <v>41127</v>
      </c>
      <c r="J103" s="12" t="str">
        <f t="shared" si="8"/>
        <v>A1G7JQ</v>
      </c>
      <c r="K103" s="13" t="str">
        <f t="shared" si="9"/>
        <v>A1G7JQ.sg</v>
      </c>
      <c r="L103" s="13" t="str">
        <f t="shared" si="10"/>
        <v>A1G7JQ.f</v>
      </c>
      <c r="M103" s="13" t="str">
        <f t="shared" si="11"/>
        <v>A1G7JQ.du</v>
      </c>
      <c r="N103" s="10">
        <f>[1]!XLQ(K103, "LETZTER")</f>
        <v>0</v>
      </c>
      <c r="O103" s="10">
        <f>IF(N103&gt;0,"",[1]!XLQ(L103, "LETZTER"))</f>
        <v>101.05</v>
      </c>
      <c r="P103" s="10" t="str">
        <f>IF(N103&gt;0,"",IF(O103&gt;0,"",[1]!XLQ(M103, "LETZTER")))</f>
        <v/>
      </c>
      <c r="Q103" s="10">
        <f t="shared" si="12"/>
        <v>101.05</v>
      </c>
      <c r="R103" s="13"/>
      <c r="S103" s="5">
        <f t="shared" ca="1" si="13"/>
        <v>4.052379621084488</v>
      </c>
    </row>
    <row r="104" spans="1:19">
      <c r="A104" s="11"/>
      <c r="B104" s="11" t="s">
        <v>215</v>
      </c>
      <c r="C104" s="13" t="s">
        <v>214</v>
      </c>
      <c r="D104" s="13" t="s">
        <v>196</v>
      </c>
      <c r="E104" s="13">
        <v>6.875</v>
      </c>
      <c r="F104" s="9">
        <v>43087</v>
      </c>
      <c r="G104" s="10">
        <v>50</v>
      </c>
      <c r="H104" s="10">
        <v>50</v>
      </c>
      <c r="I104" s="15">
        <v>41261</v>
      </c>
      <c r="J104" s="12" t="str">
        <f t="shared" si="8"/>
        <v>A1RE7V</v>
      </c>
      <c r="K104" s="13" t="str">
        <f t="shared" si="9"/>
        <v>A1RE7V.sg</v>
      </c>
      <c r="L104" s="13" t="str">
        <f t="shared" si="10"/>
        <v>A1RE7V.f</v>
      </c>
      <c r="M104" s="13" t="str">
        <f t="shared" si="11"/>
        <v>A1RE7V.du</v>
      </c>
      <c r="N104" s="10">
        <f>[1]!XLQ(K104, "LETZTER")</f>
        <v>0</v>
      </c>
      <c r="O104" s="10">
        <f>IF(N104&gt;0,"",[1]!XLQ(L104, "LETZTER"))</f>
        <v>65.150000000000006</v>
      </c>
      <c r="P104" s="10" t="str">
        <f>IF(N104&gt;0,"",IF(O104&gt;0,"",[1]!XLQ(M104, "LETZTER")))</f>
        <v/>
      </c>
      <c r="Q104" s="10">
        <f t="shared" si="12"/>
        <v>65.150000000000006</v>
      </c>
      <c r="R104" s="13"/>
      <c r="S104" s="5" t="e">
        <f t="shared" ca="1" si="13"/>
        <v>#NUM!</v>
      </c>
    </row>
    <row r="105" spans="1:19">
      <c r="A105" s="11"/>
      <c r="B105" s="11" t="s">
        <v>215</v>
      </c>
      <c r="C105" s="13" t="s">
        <v>194</v>
      </c>
      <c r="D105" s="13" t="s">
        <v>195</v>
      </c>
      <c r="E105" s="13">
        <v>8.75</v>
      </c>
      <c r="F105" s="9">
        <v>43278</v>
      </c>
      <c r="G105" s="10">
        <v>9.6999999999999993</v>
      </c>
      <c r="H105" s="10">
        <v>30</v>
      </c>
      <c r="I105" s="15">
        <v>41452</v>
      </c>
      <c r="J105" s="12" t="str">
        <f t="shared" si="8"/>
        <v>A1HLTD</v>
      </c>
      <c r="K105" s="13" t="str">
        <f t="shared" si="9"/>
        <v>A1HLTD.sg</v>
      </c>
      <c r="L105" s="13" t="str">
        <f t="shared" si="10"/>
        <v>A1HLTD.f</v>
      </c>
      <c r="M105" s="13" t="str">
        <f t="shared" si="11"/>
        <v>A1HLTD.du</v>
      </c>
      <c r="N105" s="10">
        <f>[1]!XLQ(K105, "LETZTER")</f>
        <v>0</v>
      </c>
      <c r="O105" s="10">
        <f>IF(N105&gt;0,"",[1]!XLQ(L105, "LETZTER"))</f>
        <v>98.99</v>
      </c>
      <c r="P105" s="10" t="str">
        <f>IF(N105&gt;0,"",IF(O105&gt;0,"",[1]!XLQ(M105, "LETZTER")))</f>
        <v/>
      </c>
      <c r="Q105" s="10">
        <f t="shared" si="12"/>
        <v>98.99</v>
      </c>
      <c r="R105" s="13"/>
      <c r="S105" s="5">
        <f t="shared" ca="1" si="13"/>
        <v>6.3501369750844585</v>
      </c>
    </row>
    <row r="106" spans="1:19">
      <c r="A106" s="11"/>
      <c r="B106" s="11"/>
      <c r="C106" s="13" t="s">
        <v>197</v>
      </c>
      <c r="D106" s="13"/>
      <c r="E106" s="13"/>
      <c r="F106" s="13"/>
      <c r="G106" s="10"/>
      <c r="H106" s="10"/>
      <c r="I106" s="11"/>
      <c r="J106" s="12" t="str">
        <f t="shared" si="8"/>
        <v/>
      </c>
      <c r="K106" s="13"/>
      <c r="L106" s="13"/>
      <c r="M106" s="13"/>
      <c r="N106" s="13"/>
      <c r="O106" s="13"/>
      <c r="P106" s="13"/>
      <c r="Q106" s="13"/>
      <c r="R106" s="13"/>
      <c r="S106" s="5" t="str">
        <f t="shared" ca="1" si="13"/>
        <v>ACHTUNG</v>
      </c>
    </row>
    <row r="107" spans="1:19">
      <c r="A107" s="11"/>
      <c r="B107" s="11"/>
      <c r="C107" s="13"/>
      <c r="D107" s="13"/>
      <c r="E107" s="13"/>
      <c r="F107" s="13"/>
      <c r="G107" s="10"/>
      <c r="H107" s="10"/>
      <c r="I107" s="11"/>
      <c r="J107" s="12" t="str">
        <f t="shared" si="8"/>
        <v/>
      </c>
      <c r="K107" s="13"/>
      <c r="L107" s="13"/>
      <c r="M107" s="13"/>
      <c r="N107" s="13"/>
      <c r="O107" s="13"/>
      <c r="P107" s="13"/>
      <c r="Q107" s="13"/>
      <c r="R107" s="13"/>
      <c r="S107" s="5" t="str">
        <f t="shared" ca="1" si="13"/>
        <v>ACHTUNG</v>
      </c>
    </row>
    <row r="108" spans="1:19">
      <c r="G108" s="5"/>
      <c r="H108" s="5"/>
    </row>
    <row r="109" spans="1:19">
      <c r="A109" s="2"/>
      <c r="B109" s="2"/>
      <c r="C109" t="s">
        <v>217</v>
      </c>
      <c r="G109" s="2">
        <f t="shared" ref="G109:P109" si="14">SUM(G4:G108)</f>
        <v>4538.8460000000005</v>
      </c>
      <c r="I109" s="2"/>
      <c r="J109" s="2">
        <f t="shared" si="14"/>
        <v>0</v>
      </c>
      <c r="K109" s="2">
        <f t="shared" si="14"/>
        <v>0</v>
      </c>
      <c r="L109" s="2">
        <f t="shared" si="14"/>
        <v>0</v>
      </c>
      <c r="M109" s="2">
        <f t="shared" si="14"/>
        <v>0</v>
      </c>
      <c r="N109" s="2">
        <f t="shared" si="14"/>
        <v>2736.3100000000009</v>
      </c>
      <c r="O109" s="2">
        <f t="shared" si="14"/>
        <v>6106.2199999999993</v>
      </c>
      <c r="P109" s="2">
        <f t="shared" si="14"/>
        <v>0</v>
      </c>
    </row>
    <row r="110" spans="1:19">
      <c r="G110" s="5"/>
      <c r="H110" s="5"/>
    </row>
    <row r="111" spans="1:19">
      <c r="G111" s="5"/>
      <c r="H111" s="5"/>
    </row>
    <row r="112" spans="1:19">
      <c r="G112" s="5"/>
      <c r="H112" s="5"/>
    </row>
    <row r="113" spans="7:8">
      <c r="G113" s="5"/>
      <c r="H113" s="5"/>
    </row>
    <row r="114" spans="7:8">
      <c r="G114" s="5"/>
      <c r="H114" s="5"/>
    </row>
    <row r="115" spans="7:8">
      <c r="G115" s="5"/>
      <c r="H115" s="5"/>
    </row>
    <row r="116" spans="7:8">
      <c r="G116" s="5"/>
      <c r="H116" s="5"/>
    </row>
    <row r="117" spans="7:8">
      <c r="G117" s="5"/>
      <c r="H117" s="5"/>
    </row>
    <row r="118" spans="7:8">
      <c r="G118" s="5"/>
      <c r="H118" s="5"/>
    </row>
  </sheetData>
  <conditionalFormatting sqref="A4:B106">
    <cfRule type="cellIs" dxfId="1" priority="5" operator="equal">
      <formula>"x"</formula>
    </cfRule>
  </conditionalFormatting>
  <conditionalFormatting sqref="Q4:Q107">
    <cfRule type="cellIs" dxfId="0" priority="3" operator="lessThan">
      <formula>$Q$1</formula>
    </cfRule>
  </conditionalFormatting>
  <hyperlinks>
    <hyperlink ref="D4" r:id="rId1" display="https://www.boerse-stuttgart.de/rd/de/search/?searchterm=DE000A1EWGX1"/>
    <hyperlink ref="D5" r:id="rId2" display="https://www.boerse-stuttgart.de/rd/de/search/?searchterm=DE000AB100A6"/>
    <hyperlink ref="D6" r:id="rId3" display="https://www.boerse-stuttgart.de/rd/de/search/?searchterm=DE000AB100B4"/>
    <hyperlink ref="D7" r:id="rId4" display="https://www.boerse-stuttgart.de/rd/de/search/?searchterm=DE000A1H3J67"/>
    <hyperlink ref="D8" r:id="rId5" display="https://www.boerse-stuttgart.de/rd/de/search/?searchterm=DE000A1A29T7"/>
    <hyperlink ref="D9" r:id="rId6" display="https://www.boerse-stuttgart.de/rd/de/search/?searchterm=DE000A1TNAP7"/>
    <hyperlink ref="D10" r:id="rId7" display="https://www.boerse-stuttgart.de/rd/de/search/?searchterm=DE000A1R0RZ5"/>
    <hyperlink ref="D11" r:id="rId8" display="https://www.boerse-stuttgart.de/rd/de/search/?searchterm=DE000A1R1A18"/>
    <hyperlink ref="D12" r:id="rId9" display="https://www.boerse-stuttgart.de/rd/de/search/?searchterm=DE000A1REXA4"/>
    <hyperlink ref="D13" r:id="rId10" display="https://www.boerse-stuttgart.de/rd/de/search/?searchterm=DE000A1ELQU9"/>
    <hyperlink ref="D14" r:id="rId11" display="https://www.boerse-stuttgart.de/rd/de/search/?searchterm=DE000A1MLSJ1"/>
    <hyperlink ref="D15" r:id="rId12" display="https://www.boerse-stuttgart.de/rd/de/search/?searchterm=DE000A1H3EY2"/>
    <hyperlink ref="D16" r:id="rId13" display="https://www.boerse-stuttgart.de/rd/de/search/?searchterm=DE000A1E8W96"/>
    <hyperlink ref="D17" r:id="rId14" display="https://www.boerse-stuttgart.de/rd/de/search/?searchterm=DE000A1KQ367"/>
    <hyperlink ref="D18" r:id="rId15" display="https://www.boerse-stuttgart.de/rd/de/search/?searchterm=DE000A1TNGG3"/>
    <hyperlink ref="D19" r:id="rId16" display="https://www.boerse-stuttgart.de/rd/de/search/?searchterm=DE000A1EWL99"/>
    <hyperlink ref="D20" r:id="rId17" display="https://www.boerse-stuttgart.de/rd/de/search/?searchterm=DE000A1H3GE9"/>
    <hyperlink ref="D21" r:id="rId18" display="https://www.boerse-stuttgart.de/rd/de/search/?searchterm=DE000A1PGVS9"/>
    <hyperlink ref="D22" r:id="rId19" display="https://www.boerse-stuttgart.de/rd/de/search/?searchterm=DE000A1H3F20"/>
    <hyperlink ref="D23" r:id="rId20" display="https://www.boerse-stuttgart.de/rd/de/search/?searchterm=DE000A1RFBP5"/>
    <hyperlink ref="D24" r:id="rId21" display="https://www.boerse-stuttgart.de/rd/de/search/?searchterm=DE000A1RE1Z4"/>
    <hyperlink ref="D25" r:id="rId22" display="https://www.boerse-stuttgart.de/rd/de/search/?searchterm=DE000A1K0NJ5"/>
    <hyperlink ref="D26" r:id="rId23" display="https://www.boerse-stuttgart.de/rd/de/search/?searchterm=DE000A1E85T1"/>
  </hyperlinks>
  <pageMargins left="0.7" right="0.7" top="0.78740157499999996" bottom="0.78740157499999996" header="0.3" footer="0.3"/>
  <pageSetup paperSize="9" orientation="portrait" r:id="rId2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Mbonds</dc:title>
  <dc:creator>Wertpapier-Forum.de</dc:creator>
  <dc:description>Diese Mappe wird dem Wertpapier-Forum.de zur Verfügung gestellt. Ein Anspruch einzelner User ergibt sich nicht. Der Autor erhebt keinen Anspruch auf Vollständigkeit, Richtigkeit und Aktualität der hier aufgeführten Liste!</dc:description>
  <cp:lastModifiedBy>Christian</cp:lastModifiedBy>
  <dcterms:created xsi:type="dcterms:W3CDTF">2013-09-11T14:30:43Z</dcterms:created>
  <dcterms:modified xsi:type="dcterms:W3CDTF">2014-06-14T21:03:37Z</dcterms:modified>
</cp:coreProperties>
</file>