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120" yWindow="30" windowWidth="18795" windowHeight="12015"/>
  </bookViews>
  <sheets>
    <sheet name="effektivverzinsung" sheetId="5" r:id="rId1"/>
  </sheets>
  <calcPr calcId="145621" iterate="1" iterateCount="120"/>
</workbook>
</file>

<file path=xl/calcChain.xml><?xml version="1.0" encoding="utf-8"?>
<calcChain xmlns="http://schemas.openxmlformats.org/spreadsheetml/2006/main">
  <c r="C17" i="5" l="1"/>
  <c r="H3" i="5" l="1"/>
  <c r="H9" i="5" s="1"/>
  <c r="I4" i="5" l="1"/>
  <c r="K4" i="5" s="1"/>
  <c r="I3" i="5"/>
  <c r="I6" i="5"/>
  <c r="K6" i="5" s="1"/>
  <c r="I5" i="5"/>
  <c r="K5" i="5" s="1"/>
  <c r="I8" i="5" l="1"/>
  <c r="K3" i="5"/>
</calcChain>
</file>

<file path=xl/sharedStrings.xml><?xml version="1.0" encoding="utf-8"?>
<sst xmlns="http://schemas.openxmlformats.org/spreadsheetml/2006/main" count="23" uniqueCount="15">
  <si>
    <t>Effektivverz.:</t>
  </si>
  <si>
    <t>MSCI World</t>
  </si>
  <si>
    <t>#</t>
  </si>
  <si>
    <t>CF</t>
  </si>
  <si>
    <t>Date</t>
  </si>
  <si>
    <t>ISIN</t>
  </si>
  <si>
    <t>LU0392494562</t>
  </si>
  <si>
    <t>MSCI EM</t>
  </si>
  <si>
    <t>LU0635178014</t>
  </si>
  <si>
    <t>price per #</t>
  </si>
  <si>
    <t>Buy/Sell</t>
  </si>
  <si>
    <t>Buy</t>
  </si>
  <si>
    <t>Product</t>
  </si>
  <si>
    <t>Sell</t>
  </si>
  <si>
    <t>H3*(1+H8)^((B7-B3)/365)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</si>
</sst>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5" formatCode="0.0000%"/>
    <numFmt numFmtId="168" formatCode="#,##0.0000"/>
  </numFmts>
  <fonts count="8">
    <font>
      <sz val="10"/>
      <name val="Arial"/>
    </font>
    <font>
      <sz val="10"/>
      <name val="Arial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 applyProtection="1"/>
    <xf numFmtId="0" fontId="7" fillId="2" borderId="0" xfId="0" applyNumberFormat="1" applyFont="1" applyFill="1" applyProtection="1"/>
    <xf numFmtId="0" fontId="4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14" fontId="4" fillId="2" borderId="0" xfId="0" applyNumberFormat="1" applyFont="1" applyFill="1" applyProtection="1">
      <protection locked="0"/>
    </xf>
    <xf numFmtId="168" fontId="4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5" fillId="2" borderId="0" xfId="0" applyFont="1" applyFill="1" applyProtection="1"/>
    <xf numFmtId="0" fontId="3" fillId="2" borderId="0" xfId="0" applyFont="1" applyFill="1" applyProtection="1"/>
    <xf numFmtId="165" fontId="3" fillId="2" borderId="0" xfId="2" applyNumberFormat="1" applyFont="1" applyFill="1" applyProtection="1"/>
    <xf numFmtId="0" fontId="6" fillId="2" borderId="0" xfId="0" applyFont="1" applyFill="1" applyProtection="1"/>
    <xf numFmtId="14" fontId="4" fillId="2" borderId="2" xfId="0" applyNumberFormat="1" applyFont="1" applyFill="1" applyBorder="1" applyProtection="1">
      <protection locked="0"/>
    </xf>
    <xf numFmtId="14" fontId="4" fillId="2" borderId="3" xfId="0" applyNumberFormat="1" applyFont="1" applyFill="1" applyBorder="1" applyProtection="1">
      <protection locked="0"/>
    </xf>
    <xf numFmtId="168" fontId="4" fillId="2" borderId="1" xfId="0" applyNumberFormat="1" applyFont="1" applyFill="1" applyBorder="1" applyProtection="1">
      <protection locked="0"/>
    </xf>
    <xf numFmtId="14" fontId="0" fillId="2" borderId="0" xfId="0" applyNumberFormat="1" applyFill="1" applyProtection="1"/>
    <xf numFmtId="0" fontId="0" fillId="2" borderId="0" xfId="0" applyNumberFormat="1" applyFill="1" applyProtection="1"/>
    <xf numFmtId="14" fontId="6" fillId="2" borderId="0" xfId="0" applyNumberFormat="1" applyFont="1" applyFill="1" applyProtection="1">
      <protection locked="0"/>
    </xf>
    <xf numFmtId="0" fontId="6" fillId="2" borderId="0" xfId="0" applyFont="1" applyFill="1"/>
    <xf numFmtId="168" fontId="6" fillId="2" borderId="0" xfId="0" applyNumberFormat="1" applyFont="1" applyFill="1" applyProtection="1">
      <protection locked="0"/>
    </xf>
    <xf numFmtId="10" fontId="2" fillId="2" borderId="0" xfId="0" applyNumberFormat="1" applyFont="1" applyFill="1" applyProtection="1">
      <protection locked="0"/>
    </xf>
    <xf numFmtId="4" fontId="0" fillId="2" borderId="0" xfId="0" applyNumberFormat="1" applyFill="1" applyProtection="1"/>
    <xf numFmtId="10" fontId="0" fillId="2" borderId="0" xfId="0" applyNumberFormat="1" applyFill="1" applyProtection="1"/>
  </cellXfs>
  <cellStyles count="3">
    <cellStyle name="Euro" xfId="1"/>
    <cellStyle name="Normal" xfId="0" builtinId="0"/>
    <cellStyle name="Percent" xfId="2" builtinId="5"/>
  </cellStyles>
  <dxfs count="2">
    <dxf>
      <font>
        <color theme="6" tint="-0.24994659260841701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V17"/>
  <sheetViews>
    <sheetView tabSelected="1" workbookViewId="0">
      <selection activeCell="H15" sqref="H15"/>
    </sheetView>
  </sheetViews>
  <sheetFormatPr defaultColWidth="11.42578125" defaultRowHeight="12.75"/>
  <cols>
    <col min="1" max="1" width="2.85546875" style="1" customWidth="1"/>
    <col min="2" max="2" width="12.5703125" style="1" bestFit="1" customWidth="1"/>
    <col min="3" max="3" width="12.42578125" style="1" bestFit="1" customWidth="1"/>
    <col min="4" max="4" width="11" style="1" bestFit="1" customWidth="1"/>
    <col min="5" max="5" width="13.42578125" style="1" bestFit="1" customWidth="1"/>
    <col min="6" max="6" width="7.5703125" style="1" bestFit="1" customWidth="1"/>
    <col min="7" max="8" width="10.7109375" style="1" bestFit="1" customWidth="1"/>
    <col min="9" max="9" width="8.140625" style="1" bestFit="1" customWidth="1"/>
    <col min="10" max="10" width="25.85546875" style="1" bestFit="1" customWidth="1"/>
    <col min="11" max="11" width="6.85546875" style="1" customWidth="1"/>
    <col min="12" max="47" width="18" style="1" customWidth="1"/>
    <col min="48" max="16384" width="11.42578125" style="1"/>
  </cols>
  <sheetData>
    <row r="1" spans="2:48" ht="18"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2:48" s="4" customFormat="1">
      <c r="B2" s="4" t="s">
        <v>4</v>
      </c>
      <c r="C2" s="4" t="s">
        <v>10</v>
      </c>
      <c r="D2" s="4" t="s">
        <v>12</v>
      </c>
      <c r="E2" s="4" t="s">
        <v>5</v>
      </c>
      <c r="F2" s="4" t="s">
        <v>2</v>
      </c>
      <c r="G2" s="4" t="s">
        <v>9</v>
      </c>
      <c r="H2" s="4" t="s">
        <v>3</v>
      </c>
    </row>
    <row r="3" spans="2:48">
      <c r="B3" s="5">
        <v>41858</v>
      </c>
      <c r="C3" s="5" t="s">
        <v>11</v>
      </c>
      <c r="D3" s="17" t="s">
        <v>1</v>
      </c>
      <c r="E3" s="18" t="s">
        <v>6</v>
      </c>
      <c r="F3" s="19">
        <v>10.4979</v>
      </c>
      <c r="G3" s="19">
        <v>33.340000000000003</v>
      </c>
      <c r="H3" s="6">
        <f>+G3*F3</f>
        <v>349.99998600000004</v>
      </c>
      <c r="I3" s="7">
        <f>+H3*(1+$H$9)^(($B$8-B3)/365)</f>
        <v>354.25817735114441</v>
      </c>
      <c r="J3" s="1" t="s">
        <v>14</v>
      </c>
      <c r="K3" s="20">
        <f>+I3/H3-1</f>
        <v>1.2166261489920061E-2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11" t="s">
        <v>11</v>
      </c>
    </row>
    <row r="4" spans="2:48">
      <c r="B4" s="5">
        <v>41858</v>
      </c>
      <c r="C4" s="5" t="s">
        <v>11</v>
      </c>
      <c r="D4" s="17" t="s">
        <v>7</v>
      </c>
      <c r="E4" s="18" t="s">
        <v>8</v>
      </c>
      <c r="F4" s="19">
        <v>4.5815000000000001</v>
      </c>
      <c r="G4" s="19">
        <v>32.74</v>
      </c>
      <c r="H4" s="6">
        <v>150</v>
      </c>
      <c r="I4" s="7">
        <f>+H4*(1+$H$9)^(($B$8-B4)/365)</f>
        <v>151.824939223488</v>
      </c>
      <c r="K4" s="20">
        <f>+I4/H4-1</f>
        <v>1.2166261489920061E-2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11" t="s">
        <v>13</v>
      </c>
    </row>
    <row r="5" spans="2:48">
      <c r="B5" s="5">
        <v>41891</v>
      </c>
      <c r="C5" s="5" t="s">
        <v>11</v>
      </c>
      <c r="D5" s="17" t="s">
        <v>7</v>
      </c>
      <c r="E5" s="17" t="s">
        <v>8</v>
      </c>
      <c r="F5" s="19">
        <v>4.2831999999999999</v>
      </c>
      <c r="G5" s="19">
        <v>35.020000000000003</v>
      </c>
      <c r="H5" s="6">
        <v>150</v>
      </c>
      <c r="I5" s="7">
        <f>+H5*(1+$H$9)^(($B$8-B5)/365)</f>
        <v>150.6860649780036</v>
      </c>
      <c r="K5" s="20">
        <f>+I5/H5-1</f>
        <v>4.5737665200240585E-3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2:48">
      <c r="B6" s="5">
        <v>41891</v>
      </c>
      <c r="C6" s="5" t="s">
        <v>11</v>
      </c>
      <c r="D6" s="17" t="s">
        <v>1</v>
      </c>
      <c r="E6" s="17" t="s">
        <v>6</v>
      </c>
      <c r="F6" s="19">
        <v>9.8870000000000005</v>
      </c>
      <c r="G6" s="19">
        <v>35.4</v>
      </c>
      <c r="H6" s="6">
        <v>350</v>
      </c>
      <c r="I6" s="7">
        <f>+H6*(1+$H$9)^(($B$8-B6)/365)</f>
        <v>351.60081828200845</v>
      </c>
      <c r="K6" s="20">
        <f>+I6/H6-1</f>
        <v>4.5737665200240585E-3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2:48">
      <c r="B7" s="5"/>
      <c r="C7" s="5"/>
      <c r="D7" s="17"/>
      <c r="E7" s="17"/>
      <c r="F7" s="19"/>
      <c r="G7" s="19"/>
      <c r="H7" s="6"/>
      <c r="I7" s="7"/>
      <c r="K7" s="2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2:48">
      <c r="B8" s="12">
        <v>41911</v>
      </c>
      <c r="C8" s="13"/>
      <c r="D8" s="13"/>
      <c r="E8" s="13"/>
      <c r="F8" s="13"/>
      <c r="G8" s="13"/>
      <c r="H8" s="14">
        <v>-1008.37</v>
      </c>
      <c r="I8" s="21">
        <f>SUM(I3:I6)</f>
        <v>1008.3699998346444</v>
      </c>
      <c r="AV8" s="8"/>
    </row>
    <row r="9" spans="2:48" s="9" customFormat="1">
      <c r="B9" s="9" t="s">
        <v>0</v>
      </c>
      <c r="H9" s="10">
        <f>XIRR(H3:H8,B3:B8)</f>
        <v>8.6847093701362607E-2</v>
      </c>
    </row>
    <row r="10" spans="2:48">
      <c r="H10" s="10"/>
    </row>
    <row r="14" spans="2:48">
      <c r="B14" s="15">
        <v>41274</v>
      </c>
      <c r="C14" s="1">
        <v>100</v>
      </c>
    </row>
    <row r="15" spans="2:48">
      <c r="B15" s="15"/>
    </row>
    <row r="16" spans="2:48">
      <c r="B16" s="15">
        <v>42004</v>
      </c>
      <c r="C16" s="1">
        <v>-110</v>
      </c>
    </row>
    <row r="17" spans="2:3">
      <c r="B17" s="16"/>
      <c r="C17" s="22">
        <f>XIRR(C14:C16,B14:B16)</f>
        <v>4.8808845877647403E-2</v>
      </c>
    </row>
  </sheetData>
  <phoneticPr fontId="0" type="noConversion"/>
  <conditionalFormatting sqref="C3:C8">
    <cfRule type="cellIs" dxfId="1" priority="1" operator="equal">
      <formula>$AV$4</formula>
    </cfRule>
    <cfRule type="cellIs" dxfId="0" priority="2" operator="equal">
      <formula>$AV$3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effektivverzinsung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2010-01-20T19:45:18Z</dcterms:created>
  <dcterms:modified xsi:type="dcterms:W3CDTF">2014-09-29T14:19:28Z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cda6d35e-a3d2-4eeb-99dc-3f7b50988c01</vt:lpwstr>
  </property>
  <property fmtid="{D5CDD505-2E9C-101B-9397-08002B2CF9AE}" pid="3" name="UBISClassification">
    <vt:lpwstr>INTERNAL USE ONLY</vt:lpwstr>
  </property>
  <property fmtid="{D5CDD505-2E9C-101B-9397-08002B2CF9AE}" pid="4" name="UNICREDIT_CLASSIFICATION">
    <vt:lpwstr>UNICREDIT_INTERNAL_USE_ONLY</vt:lpwstr>
  </property>
</Properties>
</file>