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8915" windowHeight="1227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3" i="1"/>
  <c r="H42" i="1"/>
  <c r="H43" i="1" s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I4" i="1"/>
  <c r="I3" i="1"/>
  <c r="L4" i="1"/>
  <c r="L3" i="1"/>
  <c r="J4" i="1"/>
  <c r="K4" i="1" s="1"/>
  <c r="K3" i="1"/>
  <c r="J3" i="1"/>
  <c r="D42" i="1"/>
  <c r="F7" i="1"/>
  <c r="F6" i="1"/>
  <c r="F5" i="1"/>
  <c r="F4" i="1"/>
  <c r="F3" i="1"/>
  <c r="B41" i="1"/>
  <c r="B40" i="1"/>
  <c r="B39" i="1"/>
  <c r="B38" i="1"/>
  <c r="B37" i="1"/>
  <c r="B36" i="1"/>
  <c r="B35" i="1"/>
  <c r="C3" i="1"/>
  <c r="E3" i="1" s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C4" i="1" s="1"/>
  <c r="E4" i="1" s="1"/>
  <c r="C5" i="1" l="1"/>
  <c r="E5" i="1" s="1"/>
  <c r="I5" i="1" s="1"/>
  <c r="C6" i="1" l="1"/>
  <c r="J5" i="1"/>
  <c r="K5" i="1" s="1"/>
  <c r="L5" i="1"/>
  <c r="C7" i="1" l="1"/>
  <c r="L6" i="1"/>
  <c r="J6" i="1"/>
  <c r="K6" i="1" s="1"/>
  <c r="E6" i="1"/>
  <c r="I6" i="1" s="1"/>
  <c r="C8" i="1" l="1"/>
  <c r="L7" i="1"/>
  <c r="E7" i="1"/>
  <c r="I7" i="1" s="1"/>
  <c r="C9" i="1" l="1"/>
  <c r="L8" i="1"/>
  <c r="E8" i="1"/>
  <c r="I8" i="1" s="1"/>
  <c r="J7" i="1"/>
  <c r="K7" i="1" s="1"/>
  <c r="J8" i="1" l="1"/>
  <c r="K8" i="1" s="1"/>
  <c r="C10" i="1"/>
  <c r="L9" i="1"/>
  <c r="E9" i="1"/>
  <c r="I9" i="1" s="1"/>
  <c r="C11" i="1" l="1"/>
  <c r="L10" i="1"/>
  <c r="E10" i="1"/>
  <c r="I10" i="1" s="1"/>
  <c r="J9" i="1"/>
  <c r="K9" i="1" s="1"/>
  <c r="J10" i="1" l="1"/>
  <c r="K10" i="1" s="1"/>
  <c r="C12" i="1"/>
  <c r="L11" i="1"/>
  <c r="E11" i="1"/>
  <c r="I11" i="1" s="1"/>
  <c r="C13" i="1" l="1"/>
  <c r="L12" i="1"/>
  <c r="E12" i="1"/>
  <c r="J11" i="1"/>
  <c r="K11" i="1" s="1"/>
  <c r="I12" i="1" l="1"/>
  <c r="J12" i="1"/>
  <c r="K12" i="1" s="1"/>
  <c r="C14" i="1"/>
  <c r="L13" i="1"/>
  <c r="E13" i="1"/>
  <c r="I13" i="1" s="1"/>
  <c r="J13" i="1" l="1"/>
  <c r="K13" i="1" s="1"/>
  <c r="C15" i="1"/>
  <c r="L14" i="1"/>
  <c r="E14" i="1"/>
  <c r="I14" i="1" s="1"/>
  <c r="J14" i="1" l="1"/>
  <c r="K14" i="1" s="1"/>
  <c r="C16" i="1"/>
  <c r="L15" i="1"/>
  <c r="E15" i="1"/>
  <c r="I15" i="1" s="1"/>
  <c r="C17" i="1" l="1"/>
  <c r="L16" i="1"/>
  <c r="E16" i="1"/>
  <c r="J15" i="1"/>
  <c r="K15" i="1" s="1"/>
  <c r="I16" i="1" l="1"/>
  <c r="J16" i="1"/>
  <c r="K16" i="1" s="1"/>
  <c r="C18" i="1"/>
  <c r="L17" i="1"/>
  <c r="E17" i="1"/>
  <c r="C19" i="1" l="1"/>
  <c r="L18" i="1"/>
  <c r="E18" i="1"/>
  <c r="I17" i="1"/>
  <c r="J17" i="1"/>
  <c r="K17" i="1" s="1"/>
  <c r="I18" i="1" l="1"/>
  <c r="J18" i="1"/>
  <c r="K18" i="1" s="1"/>
  <c r="C20" i="1"/>
  <c r="L19" i="1"/>
  <c r="E19" i="1"/>
  <c r="I19" i="1" s="1"/>
  <c r="C21" i="1" l="1"/>
  <c r="L20" i="1"/>
  <c r="E20" i="1"/>
  <c r="I20" i="1" s="1"/>
  <c r="J19" i="1"/>
  <c r="K19" i="1" s="1"/>
  <c r="J20" i="1" l="1"/>
  <c r="K20" i="1" s="1"/>
  <c r="C22" i="1"/>
  <c r="L21" i="1"/>
  <c r="E21" i="1"/>
  <c r="I21" i="1" s="1"/>
  <c r="C23" i="1" l="1"/>
  <c r="L22" i="1"/>
  <c r="E22" i="1"/>
  <c r="I22" i="1" s="1"/>
  <c r="J21" i="1"/>
  <c r="K21" i="1" s="1"/>
  <c r="J22" i="1" l="1"/>
  <c r="K22" i="1" s="1"/>
  <c r="C24" i="1"/>
  <c r="L23" i="1"/>
  <c r="E23" i="1"/>
  <c r="I23" i="1" s="1"/>
  <c r="C25" i="1" l="1"/>
  <c r="L24" i="1"/>
  <c r="E24" i="1"/>
  <c r="I24" i="1" s="1"/>
  <c r="J23" i="1"/>
  <c r="K23" i="1" s="1"/>
  <c r="J24" i="1" l="1"/>
  <c r="K24" i="1" s="1"/>
  <c r="C26" i="1"/>
  <c r="L25" i="1"/>
  <c r="E25" i="1"/>
  <c r="I25" i="1" s="1"/>
  <c r="C27" i="1" l="1"/>
  <c r="L26" i="1"/>
  <c r="E26" i="1"/>
  <c r="I26" i="1" s="1"/>
  <c r="J25" i="1"/>
  <c r="K25" i="1" s="1"/>
  <c r="J26" i="1" l="1"/>
  <c r="K26" i="1" s="1"/>
  <c r="C28" i="1"/>
  <c r="L27" i="1"/>
  <c r="E27" i="1"/>
  <c r="I27" i="1" s="1"/>
  <c r="C29" i="1" l="1"/>
  <c r="L28" i="1"/>
  <c r="E28" i="1"/>
  <c r="I28" i="1" s="1"/>
  <c r="J27" i="1"/>
  <c r="K27" i="1" s="1"/>
  <c r="J28" i="1" l="1"/>
  <c r="K28" i="1" s="1"/>
  <c r="C30" i="1"/>
  <c r="L29" i="1"/>
  <c r="E29" i="1"/>
  <c r="I29" i="1" s="1"/>
  <c r="C31" i="1" l="1"/>
  <c r="L30" i="1"/>
  <c r="E30" i="1"/>
  <c r="I30" i="1" s="1"/>
  <c r="J29" i="1"/>
  <c r="K29" i="1" s="1"/>
  <c r="J30" i="1" l="1"/>
  <c r="K30" i="1" s="1"/>
  <c r="C32" i="1"/>
  <c r="L31" i="1"/>
  <c r="E31" i="1"/>
  <c r="I31" i="1" s="1"/>
  <c r="C33" i="1" l="1"/>
  <c r="L32" i="1"/>
  <c r="E32" i="1"/>
  <c r="I32" i="1" s="1"/>
  <c r="J31" i="1"/>
  <c r="K31" i="1" s="1"/>
  <c r="J32" i="1" l="1"/>
  <c r="K32" i="1" s="1"/>
  <c r="C34" i="1"/>
  <c r="L33" i="1"/>
  <c r="E33" i="1"/>
  <c r="I33" i="1" s="1"/>
  <c r="E34" i="1" l="1"/>
  <c r="I34" i="1" s="1"/>
  <c r="L34" i="1"/>
  <c r="J34" i="1"/>
  <c r="K34" i="1" s="1"/>
  <c r="C35" i="1"/>
  <c r="J33" i="1"/>
  <c r="K33" i="1" s="1"/>
  <c r="E35" i="1" l="1"/>
  <c r="I35" i="1" s="1"/>
  <c r="L35" i="1"/>
  <c r="C36" i="1"/>
  <c r="J35" i="1" l="1"/>
  <c r="K35" i="1" s="1"/>
  <c r="L36" i="1"/>
  <c r="C37" i="1"/>
  <c r="E36" i="1"/>
  <c r="I36" i="1" s="1"/>
  <c r="J36" i="1" l="1"/>
  <c r="K36" i="1" s="1"/>
  <c r="L37" i="1"/>
  <c r="C38" i="1"/>
  <c r="E37" i="1"/>
  <c r="I37" i="1" s="1"/>
  <c r="J37" i="1" l="1"/>
  <c r="K37" i="1" s="1"/>
  <c r="L38" i="1"/>
  <c r="J38" i="1"/>
  <c r="K38" i="1" s="1"/>
  <c r="E38" i="1"/>
  <c r="I38" i="1" s="1"/>
  <c r="C39" i="1"/>
  <c r="L39" i="1" l="1"/>
  <c r="E39" i="1"/>
  <c r="I39" i="1" s="1"/>
  <c r="C40" i="1"/>
  <c r="L40" i="1" l="1"/>
  <c r="E40" i="1"/>
  <c r="I40" i="1" s="1"/>
  <c r="C41" i="1"/>
  <c r="J39" i="1"/>
  <c r="K39" i="1" s="1"/>
  <c r="J40" i="1" l="1"/>
  <c r="K40" i="1" s="1"/>
  <c r="L41" i="1"/>
  <c r="L42" i="1" s="1"/>
  <c r="E41" i="1"/>
  <c r="F41" i="1"/>
  <c r="F42" i="1" s="1"/>
  <c r="I41" i="1" l="1"/>
  <c r="I42" i="1" s="1"/>
  <c r="E42" i="1"/>
  <c r="E43" i="1"/>
  <c r="J41" i="1"/>
  <c r="K41" i="1" s="1"/>
  <c r="K42" i="1" s="1"/>
</calcChain>
</file>

<file path=xl/sharedStrings.xml><?xml version="1.0" encoding="utf-8"?>
<sst xmlns="http://schemas.openxmlformats.org/spreadsheetml/2006/main" count="14" uniqueCount="14">
  <si>
    <t>Jährl.Beiträge</t>
  </si>
  <si>
    <t>Summe der Beiträge</t>
  </si>
  <si>
    <t>Kosten</t>
  </si>
  <si>
    <t>Fixe Verwaltung</t>
  </si>
  <si>
    <t>Variable Verwaltung</t>
  </si>
  <si>
    <t>Gesamtkosten</t>
  </si>
  <si>
    <t>Beiträge nach Kosten</t>
  </si>
  <si>
    <t>Wertentwicklung 3% nach Kosten</t>
  </si>
  <si>
    <t>Wertentwicklung 3% vor Kosten</t>
  </si>
  <si>
    <t>Beitragssumme nach Kosten</t>
  </si>
  <si>
    <t>Gesatmkosten pro Jahr in %</t>
  </si>
  <si>
    <t>Gesatmkosten pro Jahr in €</t>
  </si>
  <si>
    <t>Jährliche Kosten in %</t>
  </si>
  <si>
    <t>Abschlusskosten / Rentenbeginn(1,75%)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</si>
</sst>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right"/>
    </xf>
    <xf numFmtId="10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 applyBorder="1"/>
    <xf numFmtId="10" fontId="1" fillId="0" borderId="0" xfId="0" applyNumberFormat="1" applyFont="1" applyBorder="1"/>
    <xf numFmtId="0" fontId="0" fillId="0" borderId="1" xfId="0" applyBorder="1"/>
    <xf numFmtId="164" fontId="0" fillId="0" borderId="1" xfId="0" applyNumberFormat="1" applyBorder="1"/>
    <xf numFmtId="10" fontId="0" fillId="0" borderId="1" xfId="0" applyNumberFormat="1" applyBorder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3" xfId="0" applyNumberFormat="1" applyBorder="1"/>
    <xf numFmtId="10" fontId="0" fillId="0" borderId="3" xfId="0" applyNumberForma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topLeftCell="A10" workbookViewId="0">
      <selection activeCell="G43" sqref="G43"/>
    </sheetView>
  </sheetViews>
  <sheetFormatPr baseColWidth="10" defaultRowHeight="15" x14ac:dyDescent="0.25"/>
  <cols>
    <col min="2" max="2" width="24.85546875" customWidth="1"/>
    <col min="3" max="3" width="22.7109375" customWidth="1"/>
    <col min="4" max="4" width="22.28515625" customWidth="1"/>
    <col min="6" max="6" width="18.7109375" customWidth="1"/>
    <col min="7" max="7" width="21.140625" customWidth="1"/>
    <col min="8" max="8" width="20" customWidth="1"/>
    <col min="9" max="9" width="16.7109375" customWidth="1"/>
    <col min="10" max="10" width="19.7109375" bestFit="1" customWidth="1"/>
    <col min="11" max="11" width="17.42578125" customWidth="1"/>
    <col min="12" max="12" width="13.28515625" customWidth="1"/>
  </cols>
  <sheetData>
    <row r="1" spans="1:12" s="4" customFormat="1" x14ac:dyDescent="0.25">
      <c r="D1" s="16" t="s">
        <v>2</v>
      </c>
    </row>
    <row r="2" spans="1:12" s="5" customFormat="1" ht="45" x14ac:dyDescent="0.25">
      <c r="B2" s="15" t="s">
        <v>0</v>
      </c>
      <c r="C2" s="15" t="s">
        <v>1</v>
      </c>
      <c r="D2" s="15" t="s">
        <v>3</v>
      </c>
      <c r="E2" s="15" t="s">
        <v>4</v>
      </c>
      <c r="F2" s="15" t="s">
        <v>13</v>
      </c>
      <c r="G2" s="15" t="s">
        <v>11</v>
      </c>
      <c r="H2" s="15" t="s">
        <v>10</v>
      </c>
      <c r="I2" s="15" t="s">
        <v>6</v>
      </c>
      <c r="J2" s="15" t="s">
        <v>9</v>
      </c>
      <c r="K2" s="15" t="s">
        <v>7</v>
      </c>
      <c r="L2" s="15" t="s">
        <v>8</v>
      </c>
    </row>
    <row r="3" spans="1:12" x14ac:dyDescent="0.25">
      <c r="A3" s="8">
        <v>2013</v>
      </c>
      <c r="B3" s="13">
        <v>1200</v>
      </c>
      <c r="C3" s="13">
        <f>B3</f>
        <v>1200</v>
      </c>
      <c r="D3" s="13">
        <v>160</v>
      </c>
      <c r="E3" s="13">
        <f>0.005*C3</f>
        <v>6</v>
      </c>
      <c r="F3" s="13">
        <f>5000/5</f>
        <v>1000</v>
      </c>
      <c r="G3" s="13">
        <f>SUM(D3:F3)</f>
        <v>1166</v>
      </c>
      <c r="H3" s="14">
        <f>G3/C3</f>
        <v>0.97166666666666668</v>
      </c>
      <c r="I3" s="13">
        <f>B3-D3-E3-F3</f>
        <v>34</v>
      </c>
      <c r="J3" s="13">
        <f>C3-D3-E3-F3</f>
        <v>34</v>
      </c>
      <c r="K3" s="13">
        <f>J3/100*3</f>
        <v>1.02</v>
      </c>
      <c r="L3" s="13">
        <f>C3/100*3</f>
        <v>36</v>
      </c>
    </row>
    <row r="4" spans="1:12" x14ac:dyDescent="0.25">
      <c r="A4" s="8">
        <v>2014</v>
      </c>
      <c r="B4" s="9">
        <f>12*300</f>
        <v>3600</v>
      </c>
      <c r="C4" s="9">
        <f>B4+C3</f>
        <v>4800</v>
      </c>
      <c r="D4" s="9">
        <v>160</v>
      </c>
      <c r="E4" s="9">
        <f t="shared" ref="E4:E41" si="0">0.005*C4</f>
        <v>24</v>
      </c>
      <c r="F4" s="9">
        <f>5000/5</f>
        <v>1000</v>
      </c>
      <c r="G4" s="9">
        <f t="shared" ref="G4:G41" si="1">SUM(D4:F4)</f>
        <v>1184</v>
      </c>
      <c r="H4" s="10">
        <f t="shared" ref="H4:H41" si="2">G4/C4</f>
        <v>0.24666666666666667</v>
      </c>
      <c r="I4" s="9">
        <f t="shared" ref="I4:I41" si="3">B4-D4-E4-F4</f>
        <v>2416</v>
      </c>
      <c r="J4" s="9">
        <f>C4-D4-E4-F4</f>
        <v>3616</v>
      </c>
      <c r="K4" s="9">
        <f t="shared" ref="K4:K41" si="4">J4/100*3</f>
        <v>108.47999999999999</v>
      </c>
      <c r="L4" s="9">
        <f t="shared" ref="L4:L41" si="5">C4/100*3</f>
        <v>144</v>
      </c>
    </row>
    <row r="5" spans="1:12" x14ac:dyDescent="0.25">
      <c r="A5" s="8">
        <v>2015</v>
      </c>
      <c r="B5" s="9">
        <f>12*300</f>
        <v>3600</v>
      </c>
      <c r="C5" s="9">
        <f t="shared" ref="C5:C41" si="6">B5+C4</f>
        <v>8400</v>
      </c>
      <c r="D5" s="9">
        <v>160</v>
      </c>
      <c r="E5" s="9">
        <f t="shared" si="0"/>
        <v>42</v>
      </c>
      <c r="F5" s="9">
        <f>5000/5</f>
        <v>1000</v>
      </c>
      <c r="G5" s="9">
        <f t="shared" si="1"/>
        <v>1202</v>
      </c>
      <c r="H5" s="10">
        <f t="shared" si="2"/>
        <v>0.14309523809523811</v>
      </c>
      <c r="I5" s="9">
        <f t="shared" si="3"/>
        <v>2398</v>
      </c>
      <c r="J5" s="9">
        <f>C5-D5-E5-F5</f>
        <v>7198</v>
      </c>
      <c r="K5" s="9">
        <f t="shared" si="4"/>
        <v>215.94</v>
      </c>
      <c r="L5" s="9">
        <f t="shared" si="5"/>
        <v>252</v>
      </c>
    </row>
    <row r="6" spans="1:12" x14ac:dyDescent="0.25">
      <c r="A6" s="8">
        <v>2016</v>
      </c>
      <c r="B6" s="9">
        <f t="shared" ref="B6:B41" si="7">12*300</f>
        <v>3600</v>
      </c>
      <c r="C6" s="9">
        <f t="shared" si="6"/>
        <v>12000</v>
      </c>
      <c r="D6" s="9">
        <v>160</v>
      </c>
      <c r="E6" s="9">
        <f t="shared" si="0"/>
        <v>60</v>
      </c>
      <c r="F6" s="9">
        <f>5000/5</f>
        <v>1000</v>
      </c>
      <c r="G6" s="9">
        <f t="shared" si="1"/>
        <v>1220</v>
      </c>
      <c r="H6" s="10">
        <f t="shared" si="2"/>
        <v>0.10166666666666667</v>
      </c>
      <c r="I6" s="9">
        <f t="shared" si="3"/>
        <v>2380</v>
      </c>
      <c r="J6" s="9">
        <f>C6-D6-E6-F6</f>
        <v>10780</v>
      </c>
      <c r="K6" s="9">
        <f t="shared" si="4"/>
        <v>323.39999999999998</v>
      </c>
      <c r="L6" s="9">
        <f t="shared" si="5"/>
        <v>360</v>
      </c>
    </row>
    <row r="7" spans="1:12" x14ac:dyDescent="0.25">
      <c r="A7" s="8">
        <v>2017</v>
      </c>
      <c r="B7" s="9">
        <f t="shared" si="7"/>
        <v>3600</v>
      </c>
      <c r="C7" s="9">
        <f t="shared" si="6"/>
        <v>15600</v>
      </c>
      <c r="D7" s="9">
        <v>160</v>
      </c>
      <c r="E7" s="9">
        <f t="shared" si="0"/>
        <v>78</v>
      </c>
      <c r="F7" s="9">
        <f>5000/5</f>
        <v>1000</v>
      </c>
      <c r="G7" s="9">
        <f t="shared" si="1"/>
        <v>1238</v>
      </c>
      <c r="H7" s="10">
        <f t="shared" si="2"/>
        <v>7.9358974358974363E-2</v>
      </c>
      <c r="I7" s="9">
        <f t="shared" si="3"/>
        <v>2362</v>
      </c>
      <c r="J7" s="9">
        <f>C7-D7-E7-F7</f>
        <v>14362</v>
      </c>
      <c r="K7" s="9">
        <f t="shared" si="4"/>
        <v>430.86</v>
      </c>
      <c r="L7" s="9">
        <f t="shared" si="5"/>
        <v>468</v>
      </c>
    </row>
    <row r="8" spans="1:12" x14ac:dyDescent="0.25">
      <c r="A8" s="8">
        <v>2018</v>
      </c>
      <c r="B8" s="9">
        <f t="shared" si="7"/>
        <v>3600</v>
      </c>
      <c r="C8" s="9">
        <f t="shared" si="6"/>
        <v>19200</v>
      </c>
      <c r="D8" s="9">
        <v>160</v>
      </c>
      <c r="E8" s="9">
        <f t="shared" si="0"/>
        <v>96</v>
      </c>
      <c r="F8" s="9"/>
      <c r="G8" s="9">
        <f t="shared" si="1"/>
        <v>256</v>
      </c>
      <c r="H8" s="10">
        <f t="shared" si="2"/>
        <v>1.3333333333333334E-2</v>
      </c>
      <c r="I8" s="9">
        <f t="shared" si="3"/>
        <v>3344</v>
      </c>
      <c r="J8" s="9">
        <f>C8-D8-E8-F8</f>
        <v>18944</v>
      </c>
      <c r="K8" s="9">
        <f t="shared" si="4"/>
        <v>568.31999999999994</v>
      </c>
      <c r="L8" s="9">
        <f t="shared" si="5"/>
        <v>576</v>
      </c>
    </row>
    <row r="9" spans="1:12" x14ac:dyDescent="0.25">
      <c r="A9" s="8">
        <v>2019</v>
      </c>
      <c r="B9" s="9">
        <f t="shared" si="7"/>
        <v>3600</v>
      </c>
      <c r="C9" s="9">
        <f t="shared" si="6"/>
        <v>22800</v>
      </c>
      <c r="D9" s="9">
        <v>160</v>
      </c>
      <c r="E9" s="9">
        <f t="shared" si="0"/>
        <v>114</v>
      </c>
      <c r="F9" s="9"/>
      <c r="G9" s="9">
        <f t="shared" si="1"/>
        <v>274</v>
      </c>
      <c r="H9" s="10">
        <f t="shared" si="2"/>
        <v>1.2017543859649123E-2</v>
      </c>
      <c r="I9" s="9">
        <f t="shared" si="3"/>
        <v>3326</v>
      </c>
      <c r="J9" s="9">
        <f>C9-D9-E9-F9</f>
        <v>22526</v>
      </c>
      <c r="K9" s="9">
        <f t="shared" si="4"/>
        <v>675.78</v>
      </c>
      <c r="L9" s="9">
        <f t="shared" si="5"/>
        <v>684</v>
      </c>
    </row>
    <row r="10" spans="1:12" x14ac:dyDescent="0.25">
      <c r="A10" s="8">
        <v>2020</v>
      </c>
      <c r="B10" s="9">
        <f t="shared" si="7"/>
        <v>3600</v>
      </c>
      <c r="C10" s="9">
        <f t="shared" si="6"/>
        <v>26400</v>
      </c>
      <c r="D10" s="9">
        <v>160</v>
      </c>
      <c r="E10" s="9">
        <f t="shared" si="0"/>
        <v>132</v>
      </c>
      <c r="F10" s="9"/>
      <c r="G10" s="9">
        <f t="shared" si="1"/>
        <v>292</v>
      </c>
      <c r="H10" s="10">
        <f t="shared" si="2"/>
        <v>1.1060606060606061E-2</v>
      </c>
      <c r="I10" s="9">
        <f t="shared" si="3"/>
        <v>3308</v>
      </c>
      <c r="J10" s="9">
        <f>C10-D10-E10-F10</f>
        <v>26108</v>
      </c>
      <c r="K10" s="9">
        <f t="shared" si="4"/>
        <v>783.24</v>
      </c>
      <c r="L10" s="9">
        <f t="shared" si="5"/>
        <v>792</v>
      </c>
    </row>
    <row r="11" spans="1:12" x14ac:dyDescent="0.25">
      <c r="A11" s="8">
        <v>2021</v>
      </c>
      <c r="B11" s="9">
        <f t="shared" si="7"/>
        <v>3600</v>
      </c>
      <c r="C11" s="9">
        <f t="shared" si="6"/>
        <v>30000</v>
      </c>
      <c r="D11" s="9">
        <v>160</v>
      </c>
      <c r="E11" s="9">
        <f t="shared" si="0"/>
        <v>150</v>
      </c>
      <c r="F11" s="9"/>
      <c r="G11" s="9">
        <f t="shared" si="1"/>
        <v>310</v>
      </c>
      <c r="H11" s="10">
        <f t="shared" si="2"/>
        <v>1.0333333333333333E-2</v>
      </c>
      <c r="I11" s="9">
        <f t="shared" si="3"/>
        <v>3290</v>
      </c>
      <c r="J11" s="9">
        <f>C11-D11-E11-F11</f>
        <v>29690</v>
      </c>
      <c r="K11" s="9">
        <f t="shared" si="4"/>
        <v>890.69999999999993</v>
      </c>
      <c r="L11" s="9">
        <f t="shared" si="5"/>
        <v>900</v>
      </c>
    </row>
    <row r="12" spans="1:12" x14ac:dyDescent="0.25">
      <c r="A12" s="8">
        <v>2022</v>
      </c>
      <c r="B12" s="9">
        <f t="shared" si="7"/>
        <v>3600</v>
      </c>
      <c r="C12" s="9">
        <f t="shared" si="6"/>
        <v>33600</v>
      </c>
      <c r="D12" s="9">
        <v>160</v>
      </c>
      <c r="E12" s="9">
        <f t="shared" si="0"/>
        <v>168</v>
      </c>
      <c r="F12" s="9"/>
      <c r="G12" s="9">
        <f t="shared" si="1"/>
        <v>328</v>
      </c>
      <c r="H12" s="10">
        <f t="shared" si="2"/>
        <v>9.7619047619047616E-3</v>
      </c>
      <c r="I12" s="9">
        <f t="shared" si="3"/>
        <v>3272</v>
      </c>
      <c r="J12" s="9">
        <f>C12-D12-E12-F12</f>
        <v>33272</v>
      </c>
      <c r="K12" s="9">
        <f t="shared" si="4"/>
        <v>998.16000000000008</v>
      </c>
      <c r="L12" s="9">
        <f t="shared" si="5"/>
        <v>1008</v>
      </c>
    </row>
    <row r="13" spans="1:12" x14ac:dyDescent="0.25">
      <c r="A13" s="8">
        <v>2023</v>
      </c>
      <c r="B13" s="9">
        <f t="shared" si="7"/>
        <v>3600</v>
      </c>
      <c r="C13" s="9">
        <f t="shared" si="6"/>
        <v>37200</v>
      </c>
      <c r="D13" s="9">
        <v>160</v>
      </c>
      <c r="E13" s="9">
        <f t="shared" si="0"/>
        <v>186</v>
      </c>
      <c r="F13" s="9"/>
      <c r="G13" s="9">
        <f t="shared" si="1"/>
        <v>346</v>
      </c>
      <c r="H13" s="10">
        <f t="shared" si="2"/>
        <v>9.3010752688172035E-3</v>
      </c>
      <c r="I13" s="9">
        <f t="shared" si="3"/>
        <v>3254</v>
      </c>
      <c r="J13" s="9">
        <f>C13-D13-E13-F13</f>
        <v>36854</v>
      </c>
      <c r="K13" s="9">
        <f t="shared" si="4"/>
        <v>1105.6200000000001</v>
      </c>
      <c r="L13" s="9">
        <f t="shared" si="5"/>
        <v>1116</v>
      </c>
    </row>
    <row r="14" spans="1:12" x14ac:dyDescent="0.25">
      <c r="A14" s="8">
        <v>2024</v>
      </c>
      <c r="B14" s="9">
        <f t="shared" si="7"/>
        <v>3600</v>
      </c>
      <c r="C14" s="9">
        <f t="shared" si="6"/>
        <v>40800</v>
      </c>
      <c r="D14" s="9">
        <v>160</v>
      </c>
      <c r="E14" s="9">
        <f t="shared" si="0"/>
        <v>204</v>
      </c>
      <c r="F14" s="9"/>
      <c r="G14" s="9">
        <f t="shared" si="1"/>
        <v>364</v>
      </c>
      <c r="H14" s="10">
        <f t="shared" si="2"/>
        <v>8.9215686274509796E-3</v>
      </c>
      <c r="I14" s="9">
        <f t="shared" si="3"/>
        <v>3236</v>
      </c>
      <c r="J14" s="9">
        <f>C14-D14-E14-F14</f>
        <v>40436</v>
      </c>
      <c r="K14" s="9">
        <f t="shared" si="4"/>
        <v>1213.08</v>
      </c>
      <c r="L14" s="9">
        <f t="shared" si="5"/>
        <v>1224</v>
      </c>
    </row>
    <row r="15" spans="1:12" x14ac:dyDescent="0.25">
      <c r="A15" s="8">
        <v>2025</v>
      </c>
      <c r="B15" s="9">
        <f t="shared" si="7"/>
        <v>3600</v>
      </c>
      <c r="C15" s="9">
        <f t="shared" si="6"/>
        <v>44400</v>
      </c>
      <c r="D15" s="9">
        <v>160</v>
      </c>
      <c r="E15" s="9">
        <f t="shared" si="0"/>
        <v>222</v>
      </c>
      <c r="F15" s="9"/>
      <c r="G15" s="9">
        <f t="shared" si="1"/>
        <v>382</v>
      </c>
      <c r="H15" s="10">
        <f t="shared" si="2"/>
        <v>8.6036036036036042E-3</v>
      </c>
      <c r="I15" s="9">
        <f t="shared" si="3"/>
        <v>3218</v>
      </c>
      <c r="J15" s="9">
        <f>C15-D15-E15-F15</f>
        <v>44018</v>
      </c>
      <c r="K15" s="9">
        <f t="shared" si="4"/>
        <v>1320.54</v>
      </c>
      <c r="L15" s="9">
        <f t="shared" si="5"/>
        <v>1332</v>
      </c>
    </row>
    <row r="16" spans="1:12" x14ac:dyDescent="0.25">
      <c r="A16" s="8">
        <v>2026</v>
      </c>
      <c r="B16" s="9">
        <f t="shared" si="7"/>
        <v>3600</v>
      </c>
      <c r="C16" s="9">
        <f t="shared" si="6"/>
        <v>48000</v>
      </c>
      <c r="D16" s="9">
        <v>160</v>
      </c>
      <c r="E16" s="9">
        <f t="shared" si="0"/>
        <v>240</v>
      </c>
      <c r="F16" s="9"/>
      <c r="G16" s="9">
        <f t="shared" si="1"/>
        <v>400</v>
      </c>
      <c r="H16" s="10">
        <f t="shared" si="2"/>
        <v>8.3333333333333332E-3</v>
      </c>
      <c r="I16" s="9">
        <f t="shared" si="3"/>
        <v>3200</v>
      </c>
      <c r="J16" s="9">
        <f>C16-D16-E16-F16</f>
        <v>47600</v>
      </c>
      <c r="K16" s="9">
        <f t="shared" si="4"/>
        <v>1428</v>
      </c>
      <c r="L16" s="9">
        <f t="shared" si="5"/>
        <v>1440</v>
      </c>
    </row>
    <row r="17" spans="1:12" x14ac:dyDescent="0.25">
      <c r="A17" s="8">
        <v>2027</v>
      </c>
      <c r="B17" s="9">
        <f t="shared" si="7"/>
        <v>3600</v>
      </c>
      <c r="C17" s="9">
        <f t="shared" si="6"/>
        <v>51600</v>
      </c>
      <c r="D17" s="9">
        <v>160</v>
      </c>
      <c r="E17" s="9">
        <f t="shared" si="0"/>
        <v>258</v>
      </c>
      <c r="F17" s="9"/>
      <c r="G17" s="9">
        <f t="shared" si="1"/>
        <v>418</v>
      </c>
      <c r="H17" s="10">
        <f t="shared" si="2"/>
        <v>8.1007751937984488E-3</v>
      </c>
      <c r="I17" s="9">
        <f t="shared" si="3"/>
        <v>3182</v>
      </c>
      <c r="J17" s="9">
        <f>C17-D17-E17-F17</f>
        <v>51182</v>
      </c>
      <c r="K17" s="9">
        <f t="shared" si="4"/>
        <v>1535.46</v>
      </c>
      <c r="L17" s="9">
        <f t="shared" si="5"/>
        <v>1548</v>
      </c>
    </row>
    <row r="18" spans="1:12" x14ac:dyDescent="0.25">
      <c r="A18" s="8">
        <v>2028</v>
      </c>
      <c r="B18" s="9">
        <f t="shared" si="7"/>
        <v>3600</v>
      </c>
      <c r="C18" s="9">
        <f t="shared" si="6"/>
        <v>55200</v>
      </c>
      <c r="D18" s="9">
        <v>160</v>
      </c>
      <c r="E18" s="9">
        <f t="shared" si="0"/>
        <v>276</v>
      </c>
      <c r="F18" s="9"/>
      <c r="G18" s="9">
        <f t="shared" si="1"/>
        <v>436</v>
      </c>
      <c r="H18" s="10">
        <f t="shared" si="2"/>
        <v>7.8985507246376804E-3</v>
      </c>
      <c r="I18" s="9">
        <f t="shared" si="3"/>
        <v>3164</v>
      </c>
      <c r="J18" s="9">
        <f>C18-D18-E18-F18</f>
        <v>54764</v>
      </c>
      <c r="K18" s="9">
        <f t="shared" si="4"/>
        <v>1642.92</v>
      </c>
      <c r="L18" s="9">
        <f t="shared" si="5"/>
        <v>1656</v>
      </c>
    </row>
    <row r="19" spans="1:12" x14ac:dyDescent="0.25">
      <c r="A19" s="8">
        <v>2029</v>
      </c>
      <c r="B19" s="9">
        <f t="shared" si="7"/>
        <v>3600</v>
      </c>
      <c r="C19" s="9">
        <f t="shared" si="6"/>
        <v>58800</v>
      </c>
      <c r="D19" s="9">
        <v>160</v>
      </c>
      <c r="E19" s="9">
        <f t="shared" si="0"/>
        <v>294</v>
      </c>
      <c r="F19" s="9"/>
      <c r="G19" s="9">
        <f t="shared" si="1"/>
        <v>454</v>
      </c>
      <c r="H19" s="10">
        <f t="shared" si="2"/>
        <v>7.72108843537415E-3</v>
      </c>
      <c r="I19" s="9">
        <f t="shared" si="3"/>
        <v>3146</v>
      </c>
      <c r="J19" s="9">
        <f>C19-D19-E19-F19</f>
        <v>58346</v>
      </c>
      <c r="K19" s="9">
        <f t="shared" si="4"/>
        <v>1750.38</v>
      </c>
      <c r="L19" s="9">
        <f t="shared" si="5"/>
        <v>1764</v>
      </c>
    </row>
    <row r="20" spans="1:12" x14ac:dyDescent="0.25">
      <c r="A20" s="8">
        <v>2030</v>
      </c>
      <c r="B20" s="9">
        <f t="shared" si="7"/>
        <v>3600</v>
      </c>
      <c r="C20" s="9">
        <f t="shared" si="6"/>
        <v>62400</v>
      </c>
      <c r="D20" s="9">
        <v>160</v>
      </c>
      <c r="E20" s="9">
        <f t="shared" si="0"/>
        <v>312</v>
      </c>
      <c r="F20" s="9"/>
      <c r="G20" s="9">
        <f t="shared" si="1"/>
        <v>472</v>
      </c>
      <c r="H20" s="10">
        <f t="shared" si="2"/>
        <v>7.5641025641025638E-3</v>
      </c>
      <c r="I20" s="9">
        <f t="shared" si="3"/>
        <v>3128</v>
      </c>
      <c r="J20" s="9">
        <f>C20-D20-E20-F20</f>
        <v>61928</v>
      </c>
      <c r="K20" s="9">
        <f t="shared" si="4"/>
        <v>1857.84</v>
      </c>
      <c r="L20" s="9">
        <f t="shared" si="5"/>
        <v>1872</v>
      </c>
    </row>
    <row r="21" spans="1:12" x14ac:dyDescent="0.25">
      <c r="A21" s="8">
        <v>2031</v>
      </c>
      <c r="B21" s="9">
        <f t="shared" si="7"/>
        <v>3600</v>
      </c>
      <c r="C21" s="9">
        <f t="shared" si="6"/>
        <v>66000</v>
      </c>
      <c r="D21" s="9">
        <v>160</v>
      </c>
      <c r="E21" s="9">
        <f t="shared" si="0"/>
        <v>330</v>
      </c>
      <c r="F21" s="9"/>
      <c r="G21" s="9">
        <f t="shared" si="1"/>
        <v>490</v>
      </c>
      <c r="H21" s="10">
        <f t="shared" si="2"/>
        <v>7.4242424242424243E-3</v>
      </c>
      <c r="I21" s="9">
        <f t="shared" si="3"/>
        <v>3110</v>
      </c>
      <c r="J21" s="9">
        <f>C21-D21-E21-F21</f>
        <v>65510</v>
      </c>
      <c r="K21" s="9">
        <f t="shared" si="4"/>
        <v>1965.3000000000002</v>
      </c>
      <c r="L21" s="9">
        <f t="shared" si="5"/>
        <v>1980</v>
      </c>
    </row>
    <row r="22" spans="1:12" x14ac:dyDescent="0.25">
      <c r="A22" s="8">
        <v>2032</v>
      </c>
      <c r="B22" s="9">
        <f t="shared" si="7"/>
        <v>3600</v>
      </c>
      <c r="C22" s="9">
        <f t="shared" si="6"/>
        <v>69600</v>
      </c>
      <c r="D22" s="9">
        <v>160</v>
      </c>
      <c r="E22" s="9">
        <f t="shared" si="0"/>
        <v>348</v>
      </c>
      <c r="F22" s="9"/>
      <c r="G22" s="9">
        <f t="shared" si="1"/>
        <v>508</v>
      </c>
      <c r="H22" s="10">
        <f t="shared" si="2"/>
        <v>7.2988505747126438E-3</v>
      </c>
      <c r="I22" s="9">
        <f t="shared" si="3"/>
        <v>3092</v>
      </c>
      <c r="J22" s="9">
        <f>C22-D22-E22-F22</f>
        <v>69092</v>
      </c>
      <c r="K22" s="9">
        <f t="shared" si="4"/>
        <v>2072.7599999999998</v>
      </c>
      <c r="L22" s="9">
        <f t="shared" si="5"/>
        <v>2088</v>
      </c>
    </row>
    <row r="23" spans="1:12" x14ac:dyDescent="0.25">
      <c r="A23" s="8">
        <v>2033</v>
      </c>
      <c r="B23" s="9">
        <f t="shared" si="7"/>
        <v>3600</v>
      </c>
      <c r="C23" s="9">
        <f t="shared" si="6"/>
        <v>73200</v>
      </c>
      <c r="D23" s="9">
        <v>160</v>
      </c>
      <c r="E23" s="9">
        <f t="shared" si="0"/>
        <v>366</v>
      </c>
      <c r="F23" s="9"/>
      <c r="G23" s="9">
        <f t="shared" si="1"/>
        <v>526</v>
      </c>
      <c r="H23" s="10">
        <f t="shared" si="2"/>
        <v>7.1857923497267761E-3</v>
      </c>
      <c r="I23" s="9">
        <f t="shared" si="3"/>
        <v>3074</v>
      </c>
      <c r="J23" s="9">
        <f>C23-D23-E23-F23</f>
        <v>72674</v>
      </c>
      <c r="K23" s="9">
        <f t="shared" si="4"/>
        <v>2180.2200000000003</v>
      </c>
      <c r="L23" s="9">
        <f t="shared" si="5"/>
        <v>2196</v>
      </c>
    </row>
    <row r="24" spans="1:12" x14ac:dyDescent="0.25">
      <c r="A24" s="8">
        <v>2034</v>
      </c>
      <c r="B24" s="9">
        <f t="shared" si="7"/>
        <v>3600</v>
      </c>
      <c r="C24" s="9">
        <f t="shared" si="6"/>
        <v>76800</v>
      </c>
      <c r="D24" s="9">
        <v>160</v>
      </c>
      <c r="E24" s="9">
        <f t="shared" si="0"/>
        <v>384</v>
      </c>
      <c r="F24" s="9"/>
      <c r="G24" s="9">
        <f t="shared" si="1"/>
        <v>544</v>
      </c>
      <c r="H24" s="10">
        <f t="shared" si="2"/>
        <v>7.083333333333333E-3</v>
      </c>
      <c r="I24" s="9">
        <f t="shared" si="3"/>
        <v>3056</v>
      </c>
      <c r="J24" s="9">
        <f>C24-D24-E24-F24</f>
        <v>76256</v>
      </c>
      <c r="K24" s="9">
        <f t="shared" si="4"/>
        <v>2287.6799999999998</v>
      </c>
      <c r="L24" s="9">
        <f t="shared" si="5"/>
        <v>2304</v>
      </c>
    </row>
    <row r="25" spans="1:12" x14ac:dyDescent="0.25">
      <c r="A25" s="8">
        <v>2035</v>
      </c>
      <c r="B25" s="9">
        <f t="shared" si="7"/>
        <v>3600</v>
      </c>
      <c r="C25" s="9">
        <f t="shared" si="6"/>
        <v>80400</v>
      </c>
      <c r="D25" s="9">
        <v>160</v>
      </c>
      <c r="E25" s="9">
        <f t="shared" si="0"/>
        <v>402</v>
      </c>
      <c r="F25" s="9"/>
      <c r="G25" s="9">
        <f t="shared" si="1"/>
        <v>562</v>
      </c>
      <c r="H25" s="10">
        <f t="shared" si="2"/>
        <v>6.9900497512437815E-3</v>
      </c>
      <c r="I25" s="9">
        <f t="shared" si="3"/>
        <v>3038</v>
      </c>
      <c r="J25" s="9">
        <f>C25-D25-E25-F25</f>
        <v>79838</v>
      </c>
      <c r="K25" s="9">
        <f t="shared" si="4"/>
        <v>2395.14</v>
      </c>
      <c r="L25" s="9">
        <f t="shared" si="5"/>
        <v>2412</v>
      </c>
    </row>
    <row r="26" spans="1:12" x14ac:dyDescent="0.25">
      <c r="A26" s="8">
        <v>2036</v>
      </c>
      <c r="B26" s="9">
        <f t="shared" si="7"/>
        <v>3600</v>
      </c>
      <c r="C26" s="9">
        <f t="shared" si="6"/>
        <v>84000</v>
      </c>
      <c r="D26" s="9">
        <v>160</v>
      </c>
      <c r="E26" s="9">
        <f t="shared" si="0"/>
        <v>420</v>
      </c>
      <c r="F26" s="9"/>
      <c r="G26" s="9">
        <f t="shared" si="1"/>
        <v>580</v>
      </c>
      <c r="H26" s="10">
        <f t="shared" si="2"/>
        <v>6.9047619047619049E-3</v>
      </c>
      <c r="I26" s="9">
        <f t="shared" si="3"/>
        <v>3020</v>
      </c>
      <c r="J26" s="9">
        <f>C26-D26-E26-F26</f>
        <v>83420</v>
      </c>
      <c r="K26" s="9">
        <f t="shared" si="4"/>
        <v>2502.6000000000004</v>
      </c>
      <c r="L26" s="9">
        <f t="shared" si="5"/>
        <v>2520</v>
      </c>
    </row>
    <row r="27" spans="1:12" x14ac:dyDescent="0.25">
      <c r="A27" s="8">
        <v>2037</v>
      </c>
      <c r="B27" s="9">
        <f t="shared" si="7"/>
        <v>3600</v>
      </c>
      <c r="C27" s="9">
        <f t="shared" si="6"/>
        <v>87600</v>
      </c>
      <c r="D27" s="9">
        <v>160</v>
      </c>
      <c r="E27" s="9">
        <f t="shared" si="0"/>
        <v>438</v>
      </c>
      <c r="F27" s="9"/>
      <c r="G27" s="9">
        <f t="shared" si="1"/>
        <v>598</v>
      </c>
      <c r="H27" s="10">
        <f t="shared" si="2"/>
        <v>6.82648401826484E-3</v>
      </c>
      <c r="I27" s="9">
        <f t="shared" si="3"/>
        <v>3002</v>
      </c>
      <c r="J27" s="9">
        <f>C27-D27-E27-F27</f>
        <v>87002</v>
      </c>
      <c r="K27" s="9">
        <f t="shared" si="4"/>
        <v>2610.06</v>
      </c>
      <c r="L27" s="9">
        <f t="shared" si="5"/>
        <v>2628</v>
      </c>
    </row>
    <row r="28" spans="1:12" x14ac:dyDescent="0.25">
      <c r="A28" s="8">
        <v>2038</v>
      </c>
      <c r="B28" s="9">
        <f t="shared" si="7"/>
        <v>3600</v>
      </c>
      <c r="C28" s="9">
        <f t="shared" si="6"/>
        <v>91200</v>
      </c>
      <c r="D28" s="9">
        <v>160</v>
      </c>
      <c r="E28" s="9">
        <f t="shared" si="0"/>
        <v>456</v>
      </c>
      <c r="F28" s="9"/>
      <c r="G28" s="9">
        <f t="shared" si="1"/>
        <v>616</v>
      </c>
      <c r="H28" s="10">
        <f t="shared" si="2"/>
        <v>6.7543859649122811E-3</v>
      </c>
      <c r="I28" s="9">
        <f t="shared" si="3"/>
        <v>2984</v>
      </c>
      <c r="J28" s="9">
        <f>C28-D28-E28-F28</f>
        <v>90584</v>
      </c>
      <c r="K28" s="9">
        <f t="shared" si="4"/>
        <v>2717.52</v>
      </c>
      <c r="L28" s="9">
        <f t="shared" si="5"/>
        <v>2736</v>
      </c>
    </row>
    <row r="29" spans="1:12" x14ac:dyDescent="0.25">
      <c r="A29" s="8">
        <v>2039</v>
      </c>
      <c r="B29" s="9">
        <f t="shared" si="7"/>
        <v>3600</v>
      </c>
      <c r="C29" s="9">
        <f t="shared" si="6"/>
        <v>94800</v>
      </c>
      <c r="D29" s="9">
        <v>160</v>
      </c>
      <c r="E29" s="9">
        <f t="shared" si="0"/>
        <v>474</v>
      </c>
      <c r="F29" s="9"/>
      <c r="G29" s="9">
        <f t="shared" si="1"/>
        <v>634</v>
      </c>
      <c r="H29" s="10">
        <f t="shared" si="2"/>
        <v>6.6877637130801689E-3</v>
      </c>
      <c r="I29" s="9">
        <f t="shared" si="3"/>
        <v>2966</v>
      </c>
      <c r="J29" s="9">
        <f>C29-D29-E29-F29</f>
        <v>94166</v>
      </c>
      <c r="K29" s="9">
        <f t="shared" si="4"/>
        <v>2824.98</v>
      </c>
      <c r="L29" s="9">
        <f t="shared" si="5"/>
        <v>2844</v>
      </c>
    </row>
    <row r="30" spans="1:12" x14ac:dyDescent="0.25">
      <c r="A30" s="8">
        <v>2040</v>
      </c>
      <c r="B30" s="9">
        <f t="shared" si="7"/>
        <v>3600</v>
      </c>
      <c r="C30" s="9">
        <f t="shared" si="6"/>
        <v>98400</v>
      </c>
      <c r="D30" s="9">
        <v>160</v>
      </c>
      <c r="E30" s="9">
        <f t="shared" si="0"/>
        <v>492</v>
      </c>
      <c r="F30" s="9"/>
      <c r="G30" s="9">
        <f t="shared" si="1"/>
        <v>652</v>
      </c>
      <c r="H30" s="10">
        <f t="shared" si="2"/>
        <v>6.6260162601626017E-3</v>
      </c>
      <c r="I30" s="9">
        <f t="shared" si="3"/>
        <v>2948</v>
      </c>
      <c r="J30" s="9">
        <f>C30-D30-E30-F30</f>
        <v>97748</v>
      </c>
      <c r="K30" s="9">
        <f t="shared" si="4"/>
        <v>2932.44</v>
      </c>
      <c r="L30" s="9">
        <f t="shared" si="5"/>
        <v>2952</v>
      </c>
    </row>
    <row r="31" spans="1:12" x14ac:dyDescent="0.25">
      <c r="A31" s="8">
        <v>2041</v>
      </c>
      <c r="B31" s="9">
        <f t="shared" si="7"/>
        <v>3600</v>
      </c>
      <c r="C31" s="9">
        <f t="shared" si="6"/>
        <v>102000</v>
      </c>
      <c r="D31" s="9">
        <v>160</v>
      </c>
      <c r="E31" s="9">
        <f t="shared" si="0"/>
        <v>510</v>
      </c>
      <c r="F31" s="9"/>
      <c r="G31" s="9">
        <f t="shared" si="1"/>
        <v>670</v>
      </c>
      <c r="H31" s="10">
        <f t="shared" si="2"/>
        <v>6.5686274509803924E-3</v>
      </c>
      <c r="I31" s="9">
        <f t="shared" si="3"/>
        <v>2930</v>
      </c>
      <c r="J31" s="9">
        <f>C31-D31-E31-F31</f>
        <v>101330</v>
      </c>
      <c r="K31" s="9">
        <f t="shared" si="4"/>
        <v>3039.8999999999996</v>
      </c>
      <c r="L31" s="9">
        <f t="shared" si="5"/>
        <v>3060</v>
      </c>
    </row>
    <row r="32" spans="1:12" x14ac:dyDescent="0.25">
      <c r="A32" s="8">
        <v>2042</v>
      </c>
      <c r="B32" s="9">
        <f t="shared" si="7"/>
        <v>3600</v>
      </c>
      <c r="C32" s="9">
        <f t="shared" si="6"/>
        <v>105600</v>
      </c>
      <c r="D32" s="9">
        <v>160</v>
      </c>
      <c r="E32" s="9">
        <f t="shared" si="0"/>
        <v>528</v>
      </c>
      <c r="F32" s="9"/>
      <c r="G32" s="9">
        <f t="shared" si="1"/>
        <v>688</v>
      </c>
      <c r="H32" s="10">
        <f t="shared" si="2"/>
        <v>6.5151515151515155E-3</v>
      </c>
      <c r="I32" s="9">
        <f t="shared" si="3"/>
        <v>2912</v>
      </c>
      <c r="J32" s="9">
        <f>C32-D32-E32-F32</f>
        <v>104912</v>
      </c>
      <c r="K32" s="9">
        <f t="shared" si="4"/>
        <v>3147.3599999999997</v>
      </c>
      <c r="L32" s="9">
        <f t="shared" si="5"/>
        <v>3168</v>
      </c>
    </row>
    <row r="33" spans="1:12" x14ac:dyDescent="0.25">
      <c r="A33" s="8">
        <v>2043</v>
      </c>
      <c r="B33" s="9">
        <f t="shared" si="7"/>
        <v>3600</v>
      </c>
      <c r="C33" s="9">
        <f t="shared" si="6"/>
        <v>109200</v>
      </c>
      <c r="D33" s="9">
        <v>160</v>
      </c>
      <c r="E33" s="9">
        <f t="shared" si="0"/>
        <v>546</v>
      </c>
      <c r="F33" s="9"/>
      <c r="G33" s="9">
        <f t="shared" si="1"/>
        <v>706</v>
      </c>
      <c r="H33" s="10">
        <f t="shared" si="2"/>
        <v>6.4652014652014653E-3</v>
      </c>
      <c r="I33" s="9">
        <f t="shared" si="3"/>
        <v>2894</v>
      </c>
      <c r="J33" s="9">
        <f>C33-D33-E33-F33</f>
        <v>108494</v>
      </c>
      <c r="K33" s="9">
        <f t="shared" si="4"/>
        <v>3254.82</v>
      </c>
      <c r="L33" s="9">
        <f t="shared" si="5"/>
        <v>3276</v>
      </c>
    </row>
    <row r="34" spans="1:12" x14ac:dyDescent="0.25">
      <c r="A34" s="8">
        <v>2044</v>
      </c>
      <c r="B34" s="9">
        <f t="shared" si="7"/>
        <v>3600</v>
      </c>
      <c r="C34" s="9">
        <f t="shared" si="6"/>
        <v>112800</v>
      </c>
      <c r="D34" s="9">
        <v>160</v>
      </c>
      <c r="E34" s="9">
        <f t="shared" si="0"/>
        <v>564</v>
      </c>
      <c r="F34" s="9"/>
      <c r="G34" s="9">
        <f t="shared" si="1"/>
        <v>724</v>
      </c>
      <c r="H34" s="10">
        <f t="shared" si="2"/>
        <v>6.4184397163120572E-3</v>
      </c>
      <c r="I34" s="9">
        <f t="shared" si="3"/>
        <v>2876</v>
      </c>
      <c r="J34" s="9">
        <f>C34-D34-E34-F34</f>
        <v>112076</v>
      </c>
      <c r="K34" s="9">
        <f t="shared" si="4"/>
        <v>3362.2799999999997</v>
      </c>
      <c r="L34" s="9">
        <f t="shared" si="5"/>
        <v>3384</v>
      </c>
    </row>
    <row r="35" spans="1:12" x14ac:dyDescent="0.25">
      <c r="A35" s="8">
        <v>2045</v>
      </c>
      <c r="B35" s="9">
        <f t="shared" si="7"/>
        <v>3600</v>
      </c>
      <c r="C35" s="9">
        <f t="shared" si="6"/>
        <v>116400</v>
      </c>
      <c r="D35" s="9">
        <v>160</v>
      </c>
      <c r="E35" s="9">
        <f t="shared" si="0"/>
        <v>582</v>
      </c>
      <c r="F35" s="9"/>
      <c r="G35" s="9">
        <f t="shared" si="1"/>
        <v>742</v>
      </c>
      <c r="H35" s="10">
        <f t="shared" si="2"/>
        <v>6.3745704467353956E-3</v>
      </c>
      <c r="I35" s="9">
        <f t="shared" si="3"/>
        <v>2858</v>
      </c>
      <c r="J35" s="9">
        <f>C35-D35-E35-F35</f>
        <v>115658</v>
      </c>
      <c r="K35" s="9">
        <f t="shared" si="4"/>
        <v>3469.74</v>
      </c>
      <c r="L35" s="9">
        <f t="shared" si="5"/>
        <v>3492</v>
      </c>
    </row>
    <row r="36" spans="1:12" x14ac:dyDescent="0.25">
      <c r="A36" s="8">
        <v>2046</v>
      </c>
      <c r="B36" s="9">
        <f t="shared" si="7"/>
        <v>3600</v>
      </c>
      <c r="C36" s="9">
        <f t="shared" si="6"/>
        <v>120000</v>
      </c>
      <c r="D36" s="9">
        <v>160</v>
      </c>
      <c r="E36" s="9">
        <f t="shared" si="0"/>
        <v>600</v>
      </c>
      <c r="F36" s="9"/>
      <c r="G36" s="9">
        <f t="shared" si="1"/>
        <v>760</v>
      </c>
      <c r="H36" s="10">
        <f t="shared" si="2"/>
        <v>6.3333333333333332E-3</v>
      </c>
      <c r="I36" s="9">
        <f t="shared" si="3"/>
        <v>2840</v>
      </c>
      <c r="J36" s="9">
        <f>C36-D36-E36-F36</f>
        <v>119240</v>
      </c>
      <c r="K36" s="9">
        <f t="shared" si="4"/>
        <v>3577.2000000000003</v>
      </c>
      <c r="L36" s="9">
        <f t="shared" si="5"/>
        <v>3600</v>
      </c>
    </row>
    <row r="37" spans="1:12" x14ac:dyDescent="0.25">
      <c r="A37" s="8">
        <v>2047</v>
      </c>
      <c r="B37" s="9">
        <f t="shared" si="7"/>
        <v>3600</v>
      </c>
      <c r="C37" s="9">
        <f t="shared" si="6"/>
        <v>123600</v>
      </c>
      <c r="D37" s="9">
        <v>160</v>
      </c>
      <c r="E37" s="9">
        <f t="shared" si="0"/>
        <v>618</v>
      </c>
      <c r="F37" s="9"/>
      <c r="G37" s="9">
        <f t="shared" si="1"/>
        <v>778</v>
      </c>
      <c r="H37" s="10">
        <f t="shared" si="2"/>
        <v>6.294498381877023E-3</v>
      </c>
      <c r="I37" s="9">
        <f t="shared" si="3"/>
        <v>2822</v>
      </c>
      <c r="J37" s="9">
        <f>C37-D37-E37-F37</f>
        <v>122822</v>
      </c>
      <c r="K37" s="9">
        <f t="shared" si="4"/>
        <v>3684.66</v>
      </c>
      <c r="L37" s="9">
        <f t="shared" si="5"/>
        <v>3708</v>
      </c>
    </row>
    <row r="38" spans="1:12" x14ac:dyDescent="0.25">
      <c r="A38" s="8">
        <v>2048</v>
      </c>
      <c r="B38" s="9">
        <f t="shared" si="7"/>
        <v>3600</v>
      </c>
      <c r="C38" s="9">
        <f t="shared" si="6"/>
        <v>127200</v>
      </c>
      <c r="D38" s="9">
        <v>160</v>
      </c>
      <c r="E38" s="9">
        <f t="shared" si="0"/>
        <v>636</v>
      </c>
      <c r="F38" s="9"/>
      <c r="G38" s="9">
        <f t="shared" si="1"/>
        <v>796</v>
      </c>
      <c r="H38" s="10">
        <f t="shared" si="2"/>
        <v>6.2578616352201256E-3</v>
      </c>
      <c r="I38" s="9">
        <f t="shared" si="3"/>
        <v>2804</v>
      </c>
      <c r="J38" s="9">
        <f>C38-D38-E38-F38</f>
        <v>126404</v>
      </c>
      <c r="K38" s="9">
        <f t="shared" si="4"/>
        <v>3792.12</v>
      </c>
      <c r="L38" s="9">
        <f t="shared" si="5"/>
        <v>3816</v>
      </c>
    </row>
    <row r="39" spans="1:12" x14ac:dyDescent="0.25">
      <c r="A39" s="8">
        <v>2049</v>
      </c>
      <c r="B39" s="9">
        <f t="shared" si="7"/>
        <v>3600</v>
      </c>
      <c r="C39" s="9">
        <f t="shared" si="6"/>
        <v>130800</v>
      </c>
      <c r="D39" s="9">
        <v>160</v>
      </c>
      <c r="E39" s="9">
        <f t="shared" si="0"/>
        <v>654</v>
      </c>
      <c r="F39" s="9"/>
      <c r="G39" s="9">
        <f t="shared" si="1"/>
        <v>814</v>
      </c>
      <c r="H39" s="10">
        <f t="shared" si="2"/>
        <v>6.2232415902140669E-3</v>
      </c>
      <c r="I39" s="9">
        <f t="shared" si="3"/>
        <v>2786</v>
      </c>
      <c r="J39" s="9">
        <f>C39-D39-E39-F39</f>
        <v>129986</v>
      </c>
      <c r="K39" s="9">
        <f t="shared" si="4"/>
        <v>3899.58</v>
      </c>
      <c r="L39" s="9">
        <f t="shared" si="5"/>
        <v>3924</v>
      </c>
    </row>
    <row r="40" spans="1:12" x14ac:dyDescent="0.25">
      <c r="A40" s="8">
        <v>2050</v>
      </c>
      <c r="B40" s="9">
        <f t="shared" si="7"/>
        <v>3600</v>
      </c>
      <c r="C40" s="9">
        <f t="shared" si="6"/>
        <v>134400</v>
      </c>
      <c r="D40" s="9">
        <v>160</v>
      </c>
      <c r="E40" s="9">
        <f t="shared" si="0"/>
        <v>672</v>
      </c>
      <c r="F40" s="9"/>
      <c r="G40" s="9">
        <f t="shared" si="1"/>
        <v>832</v>
      </c>
      <c r="H40" s="10">
        <f t="shared" si="2"/>
        <v>6.1904761904761907E-3</v>
      </c>
      <c r="I40" s="9">
        <f t="shared" si="3"/>
        <v>2768</v>
      </c>
      <c r="J40" s="9">
        <f>C40-D40-E40-F40</f>
        <v>133568</v>
      </c>
      <c r="K40" s="9">
        <f t="shared" si="4"/>
        <v>4007.04</v>
      </c>
      <c r="L40" s="9">
        <f t="shared" si="5"/>
        <v>4032</v>
      </c>
    </row>
    <row r="41" spans="1:12" x14ac:dyDescent="0.25">
      <c r="A41" s="8">
        <v>2051</v>
      </c>
      <c r="B41" s="9">
        <f t="shared" si="7"/>
        <v>3600</v>
      </c>
      <c r="C41" s="9">
        <f t="shared" si="6"/>
        <v>138000</v>
      </c>
      <c r="D41" s="9">
        <v>160</v>
      </c>
      <c r="E41" s="9">
        <f t="shared" si="0"/>
        <v>690</v>
      </c>
      <c r="F41" s="9">
        <f>1.75%*C41</f>
        <v>2415.0000000000005</v>
      </c>
      <c r="G41" s="9">
        <f t="shared" si="1"/>
        <v>3265.0000000000005</v>
      </c>
      <c r="H41" s="10">
        <f t="shared" si="2"/>
        <v>2.3659420289855074E-2</v>
      </c>
      <c r="I41" s="9">
        <f t="shared" si="3"/>
        <v>334.99999999999955</v>
      </c>
      <c r="J41" s="9">
        <f>C41-D41-E41-F41</f>
        <v>134735</v>
      </c>
      <c r="K41" s="9">
        <f t="shared" si="4"/>
        <v>4042.0499999999997</v>
      </c>
      <c r="L41" s="9">
        <f t="shared" si="5"/>
        <v>4140</v>
      </c>
    </row>
    <row r="42" spans="1:12" ht="15.75" thickBot="1" x14ac:dyDescent="0.3">
      <c r="B42" s="1"/>
      <c r="C42" s="1"/>
      <c r="D42" s="11">
        <f>SUM(D3:D41)</f>
        <v>6240</v>
      </c>
      <c r="E42" s="11">
        <f>SUM(E3:E41)</f>
        <v>13572</v>
      </c>
      <c r="F42" s="11">
        <f>SUM(F3:F41)</f>
        <v>7415</v>
      </c>
      <c r="G42" s="6"/>
      <c r="H42" s="7">
        <f>SUM(H3:H41)</f>
        <v>1.8224875338639548</v>
      </c>
      <c r="I42" s="6">
        <f t="shared" ref="I42" si="8">SUM(I3:I41)</f>
        <v>110773</v>
      </c>
      <c r="J42" s="6"/>
      <c r="K42" s="6">
        <f>SUM(K3:K41)</f>
        <v>80615.189999999988</v>
      </c>
      <c r="L42" s="6">
        <f>SUM(L3:L41)</f>
        <v>81432</v>
      </c>
    </row>
    <row r="43" spans="1:12" x14ac:dyDescent="0.25">
      <c r="D43" s="4" t="s">
        <v>5</v>
      </c>
      <c r="E43" s="12">
        <f>SUM(D3:D41)+SUM(E3:E41)+SUM(F3:F41)</f>
        <v>27227</v>
      </c>
      <c r="G43" s="2" t="s">
        <v>12</v>
      </c>
      <c r="H43" s="3">
        <f>H42/37</f>
        <v>4.9256419834160937E-2</v>
      </c>
    </row>
  </sheetData>
  <pageMargins left="0.7" right="0.7" top="0.78740157499999996" bottom="0.78740157499999996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VTG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Stelter, Florian (Etengo)</dc:creator>
  <cp:lastModifiedBy>Stelter, Florian (Etengo)</cp:lastModifiedBy>
  <cp:lastPrinted>2014-10-14T08:32:25Z</cp:lastPrinted>
  <dcterms:created xsi:type="dcterms:W3CDTF">2014-10-14T08:22:03Z</dcterms:created>
  <dcterms:modified xsi:type="dcterms:W3CDTF">2014-10-14T09:28:44Z</dcterms:modified>
</cp:coreProperties>
</file>