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BA\"/>
    </mc:Choice>
  </mc:AlternateContent>
  <bookViews>
    <workbookView xWindow="0" yWindow="0" windowWidth="25200" windowHeight="11985" activeTab="2"/>
  </bookViews>
  <sheets>
    <sheet name="Aktienindex" sheetId="2" r:id="rId1"/>
    <sheet name="Rentenindex" sheetId="1" r:id="rId2"/>
    <sheet name="Korrelatio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F2" i="2"/>
  <c r="H22" i="3" l="1"/>
  <c r="J23" i="3"/>
  <c r="E8" i="3"/>
  <c r="E9" i="3"/>
  <c r="H4" i="3"/>
  <c r="C27" i="3"/>
  <c r="C26" i="3"/>
  <c r="C25" i="3"/>
  <c r="C24" i="3"/>
  <c r="E24" i="3" s="1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E7" i="3" s="1"/>
  <c r="C6" i="3"/>
  <c r="C5" i="3"/>
  <c r="C4" i="3"/>
  <c r="B16" i="3"/>
  <c r="B27" i="3"/>
  <c r="B26" i="3"/>
  <c r="B25" i="3"/>
  <c r="B24" i="3"/>
  <c r="B23" i="3"/>
  <c r="B22" i="3"/>
  <c r="B21" i="3"/>
  <c r="B20" i="3"/>
  <c r="B19" i="3"/>
  <c r="B18" i="3"/>
  <c r="B17" i="3"/>
  <c r="B14" i="3"/>
  <c r="B15" i="3"/>
  <c r="B13" i="3"/>
  <c r="B12" i="3"/>
  <c r="B11" i="3"/>
  <c r="B10" i="3"/>
  <c r="B9" i="3"/>
  <c r="B8" i="3"/>
  <c r="B7" i="3"/>
  <c r="B6" i="3"/>
  <c r="B4" i="3"/>
  <c r="B5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4" i="3"/>
  <c r="H11" i="1" l="1"/>
  <c r="E4" i="3"/>
  <c r="J4" i="3" s="1"/>
  <c r="H3" i="1"/>
  <c r="H4" i="1"/>
  <c r="H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" i="1"/>
  <c r="I4" i="2"/>
  <c r="F3" i="2"/>
  <c r="I13" i="2"/>
  <c r="I3" i="2"/>
  <c r="I5" i="2"/>
  <c r="I6" i="2"/>
  <c r="I7" i="2"/>
  <c r="I8" i="2"/>
  <c r="I9" i="2"/>
  <c r="I10" i="2"/>
  <c r="I11" i="2"/>
  <c r="I12" i="2"/>
  <c r="I14" i="2"/>
  <c r="I15" i="2"/>
  <c r="I16" i="2"/>
  <c r="I17" i="2"/>
  <c r="I18" i="2"/>
  <c r="I19" i="2"/>
  <c r="I20" i="2"/>
  <c r="I21" i="2"/>
  <c r="I22" i="2"/>
  <c r="I23" i="2"/>
  <c r="I24" i="2"/>
  <c r="I25" i="2"/>
  <c r="I2" i="2"/>
  <c r="H8" i="3"/>
  <c r="J8" i="3" s="1"/>
  <c r="E10" i="3"/>
  <c r="H10" i="3" s="1"/>
  <c r="J10" i="3" s="1"/>
  <c r="E11" i="3"/>
  <c r="H11" i="3" s="1"/>
  <c r="J11" i="3" s="1"/>
  <c r="E12" i="3"/>
  <c r="H12" i="3" s="1"/>
  <c r="J12" i="3" s="1"/>
  <c r="E13" i="3"/>
  <c r="H13" i="3" s="1"/>
  <c r="J13" i="3" s="1"/>
  <c r="E14" i="3"/>
  <c r="E15" i="3"/>
  <c r="H15" i="3" s="1"/>
  <c r="J15" i="3" s="1"/>
  <c r="E16" i="3"/>
  <c r="H16" i="3" s="1"/>
  <c r="J16" i="3" s="1"/>
  <c r="E17" i="3"/>
  <c r="H17" i="3" s="1"/>
  <c r="J17" i="3" s="1"/>
  <c r="E18" i="3"/>
  <c r="H18" i="3" s="1"/>
  <c r="J18" i="3" s="1"/>
  <c r="E19" i="3"/>
  <c r="H19" i="3" s="1"/>
  <c r="J19" i="3" s="1"/>
  <c r="E20" i="3"/>
  <c r="H20" i="3" s="1"/>
  <c r="J20" i="3" s="1"/>
  <c r="E21" i="3"/>
  <c r="H21" i="3" s="1"/>
  <c r="J21" i="3" s="1"/>
  <c r="E22" i="3"/>
  <c r="J22" i="3" s="1"/>
  <c r="E23" i="3"/>
  <c r="H23" i="3" s="1"/>
  <c r="H24" i="3"/>
  <c r="J24" i="3" s="1"/>
  <c r="E25" i="3"/>
  <c r="H25" i="3" s="1"/>
  <c r="J25" i="3" s="1"/>
  <c r="E26" i="3"/>
  <c r="H26" i="3" s="1"/>
  <c r="J26" i="3" s="1"/>
  <c r="E27" i="3"/>
  <c r="H27" i="3" s="1"/>
  <c r="J27" i="3" s="1"/>
  <c r="H7" i="3"/>
  <c r="J7" i="3" s="1"/>
  <c r="E5" i="3"/>
  <c r="H5" i="3" s="1"/>
  <c r="J5" i="3" s="1"/>
  <c r="E6" i="3"/>
  <c r="H9" i="3"/>
  <c r="J9" i="3" s="1"/>
  <c r="H14" i="3"/>
  <c r="J14" i="3" s="1"/>
  <c r="G3" i="3"/>
  <c r="E2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E25" i="1" s="1"/>
  <c r="C280" i="1"/>
  <c r="C279" i="1"/>
  <c r="C278" i="1"/>
  <c r="C277" i="1"/>
  <c r="C276" i="1"/>
  <c r="C275" i="1"/>
  <c r="C274" i="1"/>
  <c r="C273" i="1"/>
  <c r="C272" i="1"/>
  <c r="C271" i="1"/>
  <c r="C270" i="1"/>
  <c r="C269" i="1"/>
  <c r="G24" i="1" s="1"/>
  <c r="C268" i="1"/>
  <c r="C267" i="1"/>
  <c r="C266" i="1"/>
  <c r="C265" i="1"/>
  <c r="C264" i="1"/>
  <c r="C263" i="1"/>
  <c r="C262" i="1"/>
  <c r="C261" i="1"/>
  <c r="C260" i="1"/>
  <c r="C259" i="1"/>
  <c r="C258" i="1"/>
  <c r="C257" i="1"/>
  <c r="G23" i="1" s="1"/>
  <c r="C256" i="1"/>
  <c r="C255" i="1"/>
  <c r="C254" i="1"/>
  <c r="C253" i="1"/>
  <c r="C252" i="1"/>
  <c r="C251" i="1"/>
  <c r="C250" i="1"/>
  <c r="C249" i="1"/>
  <c r="C248" i="1"/>
  <c r="C247" i="1"/>
  <c r="C246" i="1"/>
  <c r="C245" i="1"/>
  <c r="G22" i="1" s="1"/>
  <c r="C244" i="1"/>
  <c r="C243" i="1"/>
  <c r="C242" i="1"/>
  <c r="C241" i="1"/>
  <c r="C240" i="1"/>
  <c r="C239" i="1"/>
  <c r="C238" i="1"/>
  <c r="C237" i="1"/>
  <c r="C236" i="1"/>
  <c r="C235" i="1"/>
  <c r="C234" i="1"/>
  <c r="C233" i="1"/>
  <c r="E21" i="1" s="1"/>
  <c r="C232" i="1"/>
  <c r="C231" i="1"/>
  <c r="C230" i="1"/>
  <c r="C229" i="1"/>
  <c r="C228" i="1"/>
  <c r="C227" i="1"/>
  <c r="C226" i="1"/>
  <c r="C225" i="1"/>
  <c r="C224" i="1"/>
  <c r="C223" i="1"/>
  <c r="C222" i="1"/>
  <c r="C221" i="1"/>
  <c r="G20" i="1" s="1"/>
  <c r="C220" i="1"/>
  <c r="C219" i="1"/>
  <c r="C218" i="1"/>
  <c r="C217" i="1"/>
  <c r="C216" i="1"/>
  <c r="C215" i="1"/>
  <c r="C214" i="1"/>
  <c r="C213" i="1"/>
  <c r="C212" i="1"/>
  <c r="C211" i="1"/>
  <c r="C210" i="1"/>
  <c r="C209" i="1"/>
  <c r="G19" i="1" s="1"/>
  <c r="C208" i="1"/>
  <c r="C207" i="1"/>
  <c r="C206" i="1"/>
  <c r="C205" i="1"/>
  <c r="C204" i="1"/>
  <c r="C203" i="1"/>
  <c r="C202" i="1"/>
  <c r="C201" i="1"/>
  <c r="C200" i="1"/>
  <c r="C199" i="1"/>
  <c r="C198" i="1"/>
  <c r="C197" i="1"/>
  <c r="E18" i="1" s="1"/>
  <c r="C196" i="1"/>
  <c r="C195" i="1"/>
  <c r="C194" i="1"/>
  <c r="C193" i="1"/>
  <c r="C192" i="1"/>
  <c r="C191" i="1"/>
  <c r="C190" i="1"/>
  <c r="C189" i="1"/>
  <c r="C188" i="1"/>
  <c r="C187" i="1"/>
  <c r="C186" i="1"/>
  <c r="C185" i="1"/>
  <c r="E17" i="1" s="1"/>
  <c r="C184" i="1"/>
  <c r="C183" i="1"/>
  <c r="C182" i="1"/>
  <c r="C181" i="1"/>
  <c r="C180" i="1"/>
  <c r="C179" i="1"/>
  <c r="C178" i="1"/>
  <c r="C177" i="1"/>
  <c r="C176" i="1"/>
  <c r="C175" i="1"/>
  <c r="C174" i="1"/>
  <c r="C173" i="1"/>
  <c r="G16" i="1" s="1"/>
  <c r="C172" i="1"/>
  <c r="C171" i="1"/>
  <c r="C170" i="1"/>
  <c r="C169" i="1"/>
  <c r="C168" i="1"/>
  <c r="C167" i="1"/>
  <c r="C166" i="1"/>
  <c r="C165" i="1"/>
  <c r="C164" i="1"/>
  <c r="C163" i="1"/>
  <c r="C162" i="1"/>
  <c r="C161" i="1"/>
  <c r="G15" i="1" s="1"/>
  <c r="C160" i="1"/>
  <c r="C159" i="1"/>
  <c r="C158" i="1"/>
  <c r="C157" i="1"/>
  <c r="C156" i="1"/>
  <c r="C155" i="1"/>
  <c r="C154" i="1"/>
  <c r="C153" i="1"/>
  <c r="C152" i="1"/>
  <c r="C151" i="1"/>
  <c r="C150" i="1"/>
  <c r="C149" i="1"/>
  <c r="G14" i="1" s="1"/>
  <c r="C148" i="1"/>
  <c r="C147" i="1"/>
  <c r="C146" i="1"/>
  <c r="C145" i="1"/>
  <c r="C144" i="1"/>
  <c r="C143" i="1"/>
  <c r="C142" i="1"/>
  <c r="C141" i="1"/>
  <c r="C140" i="1"/>
  <c r="C139" i="1"/>
  <c r="C138" i="1"/>
  <c r="C137" i="1"/>
  <c r="E13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G12" i="1" s="1"/>
  <c r="C124" i="1"/>
  <c r="C123" i="1"/>
  <c r="C122" i="1"/>
  <c r="C121" i="1"/>
  <c r="C120" i="1"/>
  <c r="C119" i="1"/>
  <c r="C118" i="1"/>
  <c r="C117" i="1"/>
  <c r="C116" i="1"/>
  <c r="C115" i="1"/>
  <c r="C114" i="1"/>
  <c r="C113" i="1"/>
  <c r="G11" i="1" s="1"/>
  <c r="C112" i="1"/>
  <c r="C111" i="1"/>
  <c r="C110" i="1"/>
  <c r="C109" i="1"/>
  <c r="C108" i="1"/>
  <c r="C107" i="1"/>
  <c r="C106" i="1"/>
  <c r="C105" i="1"/>
  <c r="C104" i="1"/>
  <c r="C103" i="1"/>
  <c r="C102" i="1"/>
  <c r="C101" i="1"/>
  <c r="G10" i="1" s="1"/>
  <c r="C100" i="1"/>
  <c r="C99" i="1"/>
  <c r="C98" i="1"/>
  <c r="C97" i="1"/>
  <c r="C96" i="1"/>
  <c r="C95" i="1"/>
  <c r="C94" i="1"/>
  <c r="C93" i="1"/>
  <c r="C92" i="1"/>
  <c r="C91" i="1"/>
  <c r="C90" i="1"/>
  <c r="C89" i="1"/>
  <c r="E9" i="1" s="1"/>
  <c r="C88" i="1"/>
  <c r="C87" i="1"/>
  <c r="C86" i="1"/>
  <c r="C85" i="1"/>
  <c r="C84" i="1"/>
  <c r="C83" i="1"/>
  <c r="C82" i="1"/>
  <c r="C81" i="1"/>
  <c r="C80" i="1"/>
  <c r="C79" i="1"/>
  <c r="C78" i="1"/>
  <c r="C77" i="1"/>
  <c r="G8" i="1" s="1"/>
  <c r="C76" i="1"/>
  <c r="C75" i="1"/>
  <c r="C74" i="1"/>
  <c r="C73" i="1"/>
  <c r="C72" i="1"/>
  <c r="C71" i="1"/>
  <c r="C70" i="1"/>
  <c r="C69" i="1"/>
  <c r="C68" i="1"/>
  <c r="C67" i="1"/>
  <c r="C66" i="1"/>
  <c r="C65" i="1"/>
  <c r="G7" i="1" s="1"/>
  <c r="C64" i="1"/>
  <c r="C63" i="1"/>
  <c r="C62" i="1"/>
  <c r="C61" i="1"/>
  <c r="C60" i="1"/>
  <c r="C59" i="1"/>
  <c r="C58" i="1"/>
  <c r="C57" i="1"/>
  <c r="C56" i="1"/>
  <c r="C55" i="1"/>
  <c r="C54" i="1"/>
  <c r="C53" i="1"/>
  <c r="G6" i="1" s="1"/>
  <c r="C52" i="1"/>
  <c r="C51" i="1"/>
  <c r="C50" i="1"/>
  <c r="C49" i="1"/>
  <c r="C48" i="1"/>
  <c r="C47" i="1"/>
  <c r="C46" i="1"/>
  <c r="C45" i="1"/>
  <c r="C44" i="1"/>
  <c r="C43" i="1"/>
  <c r="C42" i="1"/>
  <c r="C41" i="1"/>
  <c r="G18" i="1" s="1"/>
  <c r="C40" i="1"/>
  <c r="C39" i="1"/>
  <c r="C38" i="1"/>
  <c r="C37" i="1"/>
  <c r="C36" i="1"/>
  <c r="C35" i="1"/>
  <c r="C34" i="1"/>
  <c r="C33" i="1"/>
  <c r="C32" i="1"/>
  <c r="C31" i="1"/>
  <c r="C30" i="1"/>
  <c r="C29" i="1"/>
  <c r="G4" i="1" s="1"/>
  <c r="C28" i="1"/>
  <c r="C27" i="1"/>
  <c r="C26" i="1"/>
  <c r="G25" i="1"/>
  <c r="C25" i="1"/>
  <c r="E24" i="1"/>
  <c r="C24" i="1"/>
  <c r="C23" i="1"/>
  <c r="C22" i="1"/>
  <c r="G21" i="1"/>
  <c r="C21" i="1"/>
  <c r="E20" i="1"/>
  <c r="C20" i="1"/>
  <c r="C19" i="1"/>
  <c r="C18" i="1"/>
  <c r="G17" i="1"/>
  <c r="C17" i="1"/>
  <c r="E16" i="1"/>
  <c r="C16" i="1"/>
  <c r="C15" i="1"/>
  <c r="G3" i="1" s="1"/>
  <c r="C14" i="1"/>
  <c r="G13" i="1"/>
  <c r="C13" i="1"/>
  <c r="E12" i="1"/>
  <c r="C12" i="1"/>
  <c r="C11" i="1"/>
  <c r="C10" i="1"/>
  <c r="G9" i="1"/>
  <c r="C9" i="1"/>
  <c r="E8" i="1"/>
  <c r="C8" i="1"/>
  <c r="C7" i="1"/>
  <c r="C6" i="1"/>
  <c r="G5" i="1"/>
  <c r="C5" i="1"/>
  <c r="E4" i="1"/>
  <c r="C4" i="1"/>
  <c r="C3" i="1"/>
  <c r="G2" i="1" s="1"/>
  <c r="D291" i="2"/>
  <c r="D289" i="2"/>
  <c r="D287" i="2"/>
  <c r="D285" i="2"/>
  <c r="D283" i="2"/>
  <c r="D281" i="2"/>
  <c r="D279" i="2"/>
  <c r="D277" i="2"/>
  <c r="D275" i="2"/>
  <c r="D273" i="2"/>
  <c r="D271" i="2"/>
  <c r="D269" i="2"/>
  <c r="D267" i="2"/>
  <c r="D265" i="2"/>
  <c r="D263" i="2"/>
  <c r="D261" i="2"/>
  <c r="D259" i="2"/>
  <c r="D257" i="2"/>
  <c r="D255" i="2"/>
  <c r="D253" i="2"/>
  <c r="D251" i="2"/>
  <c r="D249" i="2"/>
  <c r="D247" i="2"/>
  <c r="D245" i="2"/>
  <c r="D243" i="2"/>
  <c r="D241" i="2"/>
  <c r="D239" i="2"/>
  <c r="D237" i="2"/>
  <c r="D235" i="2"/>
  <c r="D233" i="2"/>
  <c r="D231" i="2"/>
  <c r="D229" i="2"/>
  <c r="D227" i="2"/>
  <c r="D225" i="2"/>
  <c r="D223" i="2"/>
  <c r="D221" i="2"/>
  <c r="D219" i="2"/>
  <c r="D217" i="2"/>
  <c r="D215" i="2"/>
  <c r="D213" i="2"/>
  <c r="D211" i="2"/>
  <c r="D209" i="2"/>
  <c r="D207" i="2"/>
  <c r="D205" i="2"/>
  <c r="D203" i="2"/>
  <c r="D201" i="2"/>
  <c r="D199" i="2"/>
  <c r="D197" i="2"/>
  <c r="D195" i="2"/>
  <c r="D193" i="2"/>
  <c r="D191" i="2"/>
  <c r="D189" i="2"/>
  <c r="D187" i="2"/>
  <c r="D185" i="2"/>
  <c r="D183" i="2"/>
  <c r="D181" i="2"/>
  <c r="D179" i="2"/>
  <c r="D177" i="2"/>
  <c r="D173" i="2"/>
  <c r="D170" i="2"/>
  <c r="D167" i="2"/>
  <c r="D163" i="2"/>
  <c r="D160" i="2"/>
  <c r="D157" i="2"/>
  <c r="D154" i="2"/>
  <c r="D151" i="2"/>
  <c r="D147" i="2"/>
  <c r="D144" i="2"/>
  <c r="D141" i="2"/>
  <c r="D138" i="2"/>
  <c r="D135" i="2"/>
  <c r="D131" i="2"/>
  <c r="D128" i="2"/>
  <c r="D125" i="2"/>
  <c r="D122" i="2"/>
  <c r="D120" i="2"/>
  <c r="D118" i="2"/>
  <c r="D116" i="2"/>
  <c r="D114" i="2"/>
  <c r="D112" i="2"/>
  <c r="D110" i="2"/>
  <c r="D108" i="2"/>
  <c r="D106" i="2"/>
  <c r="D104" i="2"/>
  <c r="D102" i="2"/>
  <c r="D100" i="2"/>
  <c r="D98" i="2"/>
  <c r="H10" i="2" s="1"/>
  <c r="D96" i="2"/>
  <c r="D94" i="2"/>
  <c r="D92" i="2"/>
  <c r="D90" i="2"/>
  <c r="D88" i="2"/>
  <c r="D86" i="2"/>
  <c r="D84" i="2"/>
  <c r="D82" i="2"/>
  <c r="D80" i="2"/>
  <c r="D78" i="2"/>
  <c r="D76" i="2"/>
  <c r="D74" i="2"/>
  <c r="D72" i="2"/>
  <c r="D70" i="2"/>
  <c r="D68" i="2"/>
  <c r="D66" i="2"/>
  <c r="D64" i="2"/>
  <c r="D62" i="2"/>
  <c r="D60" i="2"/>
  <c r="D58" i="2"/>
  <c r="D56" i="2"/>
  <c r="D54" i="2"/>
  <c r="D52" i="2"/>
  <c r="D50" i="2"/>
  <c r="D48" i="2"/>
  <c r="D46" i="2"/>
  <c r="D44" i="2"/>
  <c r="D42" i="2"/>
  <c r="D40" i="2"/>
  <c r="D38" i="2"/>
  <c r="D36" i="2"/>
  <c r="D34" i="2"/>
  <c r="D32" i="2"/>
  <c r="D30" i="2"/>
  <c r="D28" i="2"/>
  <c r="D26" i="2"/>
  <c r="D24" i="2"/>
  <c r="D22" i="2"/>
  <c r="D20" i="2"/>
  <c r="D18" i="2"/>
  <c r="D16" i="2"/>
  <c r="D14" i="2"/>
  <c r="D12" i="2"/>
  <c r="D10" i="2"/>
  <c r="D8" i="2"/>
  <c r="D6" i="2"/>
  <c r="D4" i="2"/>
  <c r="D292" i="2"/>
  <c r="D290" i="2"/>
  <c r="D288" i="2"/>
  <c r="D286" i="2"/>
  <c r="D284" i="2"/>
  <c r="D282" i="2"/>
  <c r="D280" i="2"/>
  <c r="D278" i="2"/>
  <c r="D276" i="2"/>
  <c r="D274" i="2"/>
  <c r="D272" i="2"/>
  <c r="D270" i="2"/>
  <c r="D268" i="2"/>
  <c r="D266" i="2"/>
  <c r="D264" i="2"/>
  <c r="D262" i="2"/>
  <c r="D260" i="2"/>
  <c r="D258" i="2"/>
  <c r="D256" i="2"/>
  <c r="D254" i="2"/>
  <c r="D252" i="2"/>
  <c r="D250" i="2"/>
  <c r="D248" i="2"/>
  <c r="D246" i="2"/>
  <c r="D244" i="2"/>
  <c r="D242" i="2"/>
  <c r="D240" i="2"/>
  <c r="D238" i="2"/>
  <c r="D236" i="2"/>
  <c r="D234" i="2"/>
  <c r="D232" i="2"/>
  <c r="D230" i="2"/>
  <c r="D228" i="2"/>
  <c r="D226" i="2"/>
  <c r="D224" i="2"/>
  <c r="D222" i="2"/>
  <c r="D220" i="2"/>
  <c r="D218" i="2"/>
  <c r="D216" i="2"/>
  <c r="D214" i="2"/>
  <c r="D212" i="2"/>
  <c r="D210" i="2"/>
  <c r="D208" i="2"/>
  <c r="D206" i="2"/>
  <c r="D204" i="2"/>
  <c r="D202" i="2"/>
  <c r="D200" i="2"/>
  <c r="D198" i="2"/>
  <c r="D196" i="2"/>
  <c r="D194" i="2"/>
  <c r="D192" i="2"/>
  <c r="D190" i="2"/>
  <c r="D188" i="2"/>
  <c r="D186" i="2"/>
  <c r="D184" i="2"/>
  <c r="D182" i="2"/>
  <c r="D180" i="2"/>
  <c r="D178" i="2"/>
  <c r="D175" i="2"/>
  <c r="D171" i="2"/>
  <c r="D168" i="2"/>
  <c r="D165" i="2"/>
  <c r="D162" i="2"/>
  <c r="D159" i="2"/>
  <c r="D155" i="2"/>
  <c r="D152" i="2"/>
  <c r="D149" i="2"/>
  <c r="D146" i="2"/>
  <c r="D143" i="2"/>
  <c r="D139" i="2"/>
  <c r="D136" i="2"/>
  <c r="D133" i="2"/>
  <c r="D130" i="2"/>
  <c r="D127" i="2"/>
  <c r="D123" i="2"/>
  <c r="D121" i="2"/>
  <c r="D119" i="2"/>
  <c r="D117" i="2"/>
  <c r="D115" i="2"/>
  <c r="D113" i="2"/>
  <c r="D111" i="2"/>
  <c r="D109" i="2"/>
  <c r="D107" i="2"/>
  <c r="D105" i="2"/>
  <c r="D103" i="2"/>
  <c r="D101" i="2"/>
  <c r="D99" i="2"/>
  <c r="D95" i="2"/>
  <c r="D91" i="2"/>
  <c r="D87" i="2"/>
  <c r="D83" i="2"/>
  <c r="D79" i="2"/>
  <c r="D75" i="2"/>
  <c r="D71" i="2"/>
  <c r="D67" i="2"/>
  <c r="D63" i="2"/>
  <c r="D59" i="2"/>
  <c r="D55" i="2"/>
  <c r="D51" i="2"/>
  <c r="D47" i="2"/>
  <c r="D43" i="2"/>
  <c r="D39" i="2"/>
  <c r="D35" i="2"/>
  <c r="D31" i="2"/>
  <c r="D27" i="2"/>
  <c r="D23" i="2"/>
  <c r="D19" i="2"/>
  <c r="D15" i="2"/>
  <c r="D11" i="2"/>
  <c r="D7" i="2"/>
  <c r="D3" i="2"/>
  <c r="H6" i="3" l="1"/>
  <c r="J6" i="3" s="1"/>
  <c r="E3" i="1"/>
  <c r="E7" i="1"/>
  <c r="E11" i="1"/>
  <c r="E15" i="1"/>
  <c r="E19" i="1"/>
  <c r="E23" i="1"/>
  <c r="E6" i="1"/>
  <c r="E10" i="1"/>
  <c r="E14" i="1"/>
  <c r="E22" i="1"/>
  <c r="E5" i="1"/>
  <c r="H17" i="2"/>
  <c r="H19" i="2"/>
  <c r="H21" i="2"/>
  <c r="H23" i="2"/>
  <c r="H25" i="2"/>
  <c r="D9" i="2"/>
  <c r="D17" i="2"/>
  <c r="D25" i="2"/>
  <c r="D37" i="2"/>
  <c r="D45" i="2"/>
  <c r="D53" i="2"/>
  <c r="D61" i="2"/>
  <c r="D73" i="2"/>
  <c r="D85" i="2"/>
  <c r="D97" i="2"/>
  <c r="H20" i="2"/>
  <c r="H24" i="2"/>
  <c r="D5" i="2"/>
  <c r="D13" i="2"/>
  <c r="D21" i="2"/>
  <c r="D29" i="2"/>
  <c r="H4" i="2" s="1"/>
  <c r="D33" i="2"/>
  <c r="D41" i="2"/>
  <c r="D49" i="2"/>
  <c r="H5" i="2" s="1"/>
  <c r="D57" i="2"/>
  <c r="D65" i="2"/>
  <c r="D69" i="2"/>
  <c r="D77" i="2"/>
  <c r="D81" i="2"/>
  <c r="D89" i="2"/>
  <c r="D93" i="2"/>
  <c r="F18" i="2"/>
  <c r="H22" i="2"/>
  <c r="H18" i="2"/>
  <c r="H9" i="2"/>
  <c r="H11" i="2"/>
  <c r="F7" i="2"/>
  <c r="F9" i="2"/>
  <c r="F10" i="2"/>
  <c r="F11" i="2"/>
  <c r="F17" i="2"/>
  <c r="F19" i="2"/>
  <c r="F20" i="2"/>
  <c r="F21" i="2"/>
  <c r="F22" i="2"/>
  <c r="F23" i="2"/>
  <c r="F24" i="2"/>
  <c r="F25" i="2"/>
  <c r="D176" i="2"/>
  <c r="D126" i="2"/>
  <c r="D134" i="2"/>
  <c r="D142" i="2"/>
  <c r="D150" i="2"/>
  <c r="D158" i="2"/>
  <c r="D166" i="2"/>
  <c r="D174" i="2"/>
  <c r="D124" i="2"/>
  <c r="D129" i="2"/>
  <c r="D132" i="2"/>
  <c r="D137" i="2"/>
  <c r="D140" i="2"/>
  <c r="D145" i="2"/>
  <c r="D148" i="2"/>
  <c r="F14" i="2" s="1"/>
  <c r="D153" i="2"/>
  <c r="D156" i="2"/>
  <c r="D161" i="2"/>
  <c r="D164" i="2"/>
  <c r="D169" i="2"/>
  <c r="D172" i="2"/>
  <c r="H3" i="2" l="1"/>
  <c r="F5" i="2"/>
  <c r="F8" i="2"/>
  <c r="H6" i="2"/>
  <c r="H7" i="2"/>
  <c r="H8" i="2"/>
  <c r="F6" i="2"/>
  <c r="H16" i="2"/>
  <c r="H12" i="2"/>
  <c r="F4" i="2"/>
  <c r="H15" i="2"/>
  <c r="F15" i="2"/>
  <c r="F12" i="2"/>
  <c r="H14" i="2"/>
  <c r="F16" i="2"/>
  <c r="H13" i="2"/>
  <c r="F13" i="2"/>
</calcChain>
</file>

<file path=xl/sharedStrings.xml><?xml version="1.0" encoding="utf-8"?>
<sst xmlns="http://schemas.openxmlformats.org/spreadsheetml/2006/main" count="364" uniqueCount="333">
  <si>
    <t>Datum</t>
  </si>
  <si>
    <t>Kurs USD</t>
  </si>
  <si>
    <t>Kurs EUR</t>
  </si>
  <si>
    <t>Diskrete Rendite</t>
  </si>
  <si>
    <t>Rendite</t>
  </si>
  <si>
    <t>Standardabweichung</t>
  </si>
  <si>
    <t>01.91-12.91</t>
  </si>
  <si>
    <t>01.92-12.92</t>
  </si>
  <si>
    <t>01.93-12.93</t>
  </si>
  <si>
    <t>01.94-12.94</t>
  </si>
  <si>
    <t>01.95-12.95</t>
  </si>
  <si>
    <t>01.96-12.96</t>
  </si>
  <si>
    <t>01.97-12.97</t>
  </si>
  <si>
    <t>01.98-12.98</t>
  </si>
  <si>
    <t>01.99-12.99</t>
  </si>
  <si>
    <t>01.00-12.00</t>
  </si>
  <si>
    <t>01.01-12.01</t>
  </si>
  <si>
    <t>01.02-12.02</t>
  </si>
  <si>
    <t>01.03-12.03</t>
  </si>
  <si>
    <t>01.04-12.04</t>
  </si>
  <si>
    <t>01.05.-12.05</t>
  </si>
  <si>
    <t>01.06-12.06</t>
  </si>
  <si>
    <t>01.07-12.07</t>
  </si>
  <si>
    <t>01.08-12.08</t>
  </si>
  <si>
    <t>01.09-12.09</t>
  </si>
  <si>
    <t>01.10-12.10</t>
  </si>
  <si>
    <t>01.11-12.11</t>
  </si>
  <si>
    <t>01.12-12.12</t>
  </si>
  <si>
    <t>01.13-12.13</t>
  </si>
  <si>
    <t>01.14-12.14</t>
  </si>
  <si>
    <t>Rendite, annualisiert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</si>
  <si>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</si>
  <si>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</si>
  <si>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</si>
  <si>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</si>
  <si>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</si>
  <si>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</si>
  <si>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</si>
  <si>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</si>
  <si>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</si>
  <si>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</si>
  <si>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</si>
  <si>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</si>
  <si>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</si>
  <si>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</si>
  <si>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</si>
  <si>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</si>
  <si>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</si>
  <si>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</si>
  <si>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</si>
  <si>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</si>
  <si>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</si>
  <si>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</si>
  <si>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</si>
  <si>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</si>
  <si>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</si>
  <si>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</si>
  <si>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</si>
  <si>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</si>
  <si>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</si>
  <si>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</si>
  <si>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</si>
  <si>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</si>
  <si>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</si>
  <si>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</si>
  <si>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</si>
  <si>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</si>
  <si>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</si>
  <si>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</si>
  <si>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</si>
  <si>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</si>
  <si>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</si>
  <si>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</si>
  <si>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</si>
  <si>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</si>
  <si>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</si>
  <si>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</si>
  <si>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</si>
  <si>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</si>
  <si>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</si>
  <si>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</si>
  <si>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</si>
  <si>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</si>
  <si>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</si>
  <si>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</si>
  <si>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</si>
  <si>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</si>
  <si>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</si>
  <si>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</si>
  <si>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</si>
  <si>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</si>
  <si>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</si>
  <si>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</si>
  <si>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</si>
  <si>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</si>
  <si>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</si>
  <si>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</si>
  <si>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</si>
  <si>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</si>
  <si>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</si>
  <si>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</si>
  <si>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</si>
  <si>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</si>
  <si>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</si>
  <si>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</si>
  <si>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</si>
  <si>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</si>
  <si>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</si>
  <si>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</si>
  <si>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</si>
  <si>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</si>
  <si>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</si>
  <si>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</si>
  <si>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</si>
  <si>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</si>
  <si>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</si>
  <si>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</si>
  <si>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</si>
  <si>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</si>
  <si>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</si>
  <si>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</si>
  <si>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</si>
  <si>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</si>
  <si>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</si>
  <si>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</si>
  <si>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</si>
  <si>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</si>
  <si>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</si>
  <si>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</si>
  <si>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</si>
  <si>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</si>
  <si>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</si>
  <si>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</si>
  <si>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</si>
  <si>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</si>
  <si>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</si>
  <si>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</si>
  <si>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</si>
  <si>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</si>
  <si>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</si>
  <si>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</si>
  <si>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</si>
  <si>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</si>
  <si>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</si>
  <si>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</si>
  <si>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</si>
  <si>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</si>
  <si>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</si>
  <si>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</si>
  <si>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</si>
  <si>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</si>
  <si>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</si>
  <si>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</si>
  <si>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</si>
  <si>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</si>
  <si>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</si>
  <si>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</si>
  <si>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</si>
  <si>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</si>
  <si>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</si>
  <si>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</si>
  <si>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</si>
  <si>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</si>
  <si>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</si>
  <si>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</si>
  <si>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</si>
  <si>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</si>
  <si>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</si>
  <si>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</si>
  <si>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</si>
  <si>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</si>
  <si>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</si>
  <si>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</si>
  <si>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</si>
  <si>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</si>
  <si>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</si>
  <si>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</si>
  <si>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</si>
  <si>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</si>
  <si>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</si>
  <si>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</si>
  <si>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</si>
  <si>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</si>
  <si>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</si>
  <si>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</si>
  <si>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</si>
  <si>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</si>
  <si>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</si>
  <si>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</si>
  <si>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</si>
  <si>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</si>
  <si>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</si>
  <si>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</si>
  <si>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</si>
  <si>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</si>
  <si>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</si>
  <si>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</si>
  <si>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</si>
  <si>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</si>
  <si>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</si>
  <si>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</si>
  <si>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</si>
  <si>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</si>
  <si>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</si>
  <si>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</si>
  <si>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</si>
  <si>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</si>
  <si>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</si>
  <si>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</si>
  <si>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</si>
  <si>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</si>
  <si>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</si>
  <si>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</si>
  <si>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</si>
  <si>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</si>
  <si>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</si>
  <si>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</si>
  <si>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</si>
  <si>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</si>
  <si>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</si>
  <si>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</si>
  <si>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</si>
  <si>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</si>
  <si>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</si>
  <si>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</si>
  <si>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</si>
  <si>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</si>
  <si>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</si>
  <si>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</si>
  <si>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</si>
  <si>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</si>
  <si>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</si>
  <si>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</si>
  <si>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</si>
  <si>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</si>
  <si>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</si>
  <si>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</si>
  <si>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</si>
  <si>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</si>
  <si>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</si>
  <si>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</si>
  <si>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</si>
  <si>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</si>
  <si>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</si>
  <si>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</si>
  <si>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</si>
  <si>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</si>
  <si>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</si>
  <si>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</si>
  <si>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</si>
  <si>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</si>
  <si>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</si>
  <si>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</si>
  <si>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</si>
  <si>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</si>
  <si>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</si>
  <si>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</si>
  <si>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</si>
  <si>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</si>
  <si>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</si>
  <si>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</si>
  <si>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</si>
  <si>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</si>
  <si>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</si>
  <si>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</si>
  <si>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</si>
  <si>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</si>
  <si>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</si>
  <si>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</si>
  <si>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</si>
  <si>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</si>
  <si>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</si>
  <si>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</si>
  <si>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</si>
  <si>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</si>
  <si>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</si>
  <si>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</si>
  <si>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</si>
  <si>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</si>
  <si>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</si>
  <si>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</si>
  <si>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</si>
  <si>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</si>
  <si>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</si>
  <si>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</si>
  <si>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</si>
  <si>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</si>
  <si>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</si>
  <si>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</si>
  <si>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</si>
  <si>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</si>
  <si>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</si>
  <si>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</si>
  <si>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</si>
  <si>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</si>
  <si>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</si>
  <si>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</si>
  <si>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</si>
  <si>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</si>
  <si>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</si>
  <si>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</si>
  <si>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</si>
  <si>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</si>
  <si>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</si>
  <si>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</si>
  <si>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</si>
  <si>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</si>
  <si>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</si>
  <si>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</si>
  <si>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</si>
  <si>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</si>
  <si>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</si>
  <si>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</si>
  <si>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</si>
  <si>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</si>
  <si>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</si>
  <si>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</si>
  <si>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</si>
  <si>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</si>
  <si>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</si>
  <si>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</si>
  <si>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</si>
  <si>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Kovarianz</t>
  </si>
  <si>
    <t>Korrelation Aktien/Rente</t>
  </si>
  <si>
    <t>Portfoliorisiko</t>
  </si>
  <si>
    <t>Portfolioanteil Aktienindex</t>
  </si>
  <si>
    <t>Portfolioanteil Rentenindex</t>
  </si>
  <si>
    <t>Summe</t>
  </si>
  <si>
    <t>Portfoliovolatilität</t>
  </si>
  <si>
    <t>SharpeRatio</t>
  </si>
  <si>
    <t>Risikofreier Zins</t>
  </si>
  <si>
    <t>Portfoliorendite</t>
  </si>
  <si>
    <t>SharpeRatio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</si>
</sst>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 dd\,\ yyyy"/>
    <numFmt numFmtId="165" formatCode="#,##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0" fillId="0" borderId="1" xfId="0" applyBorder="1"/>
    <xf numFmtId="0" fontId="0" fillId="0" borderId="2" xfId="0" applyBorder="1"/>
    <xf numFmtId="0" fontId="0" fillId="0" borderId="4" xfId="0" applyBorder="1"/>
    <xf numFmtId="166" fontId="0" fillId="0" borderId="4" xfId="0" applyNumberFormat="1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workbookViewId="0">
      <selection activeCell="H3" sqref="H3"/>
    </sheetView>
  </sheetViews>
  <sheetFormatPr baseColWidth="10" defaultRowHeight="15" x14ac:dyDescent="0.25"/>
  <cols>
    <col min="1" max="1" width="12" bestFit="1" customWidth="1"/>
    <col min="4" max="4" width="15.85546875" bestFit="1" customWidth="1"/>
    <col min="9" max="9" width="11.7109375" bestFit="1" customWidth="1"/>
    <col min="10" max="10" width="15.28515625" bestFit="1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4" t="s">
        <v>3</v>
      </c>
      <c r="E1" s="12" t="s">
        <v>4</v>
      </c>
      <c r="F1" s="13"/>
      <c r="G1" s="12" t="s">
        <v>5</v>
      </c>
      <c r="H1" s="13"/>
      <c r="I1" s="11" t="s">
        <v>329</v>
      </c>
      <c r="J1" s="11" t="s">
        <v>330</v>
      </c>
    </row>
    <row r="2" spans="1:10" x14ac:dyDescent="0.25">
      <c r="A2" s="1">
        <v>33269</v>
      </c>
      <c r="B2" s="2">
        <v>1240.116</v>
      </c>
      <c r="C2">
        <v>944.75125138687929</v>
      </c>
      <c r="D2" s="5"/>
      <c r="E2" t="s">
        <v>6</v>
      </c>
      <c r="F2" s="5">
        <f>((1+AVERAGE(D3:D13))^11-1)</f>
        <v>0.10881355024109629</v>
      </c>
      <c r="G2">
        <v>1991</v>
      </c>
      <c r="H2" s="5">
        <f>_xlfn.STDEV.P(D2:D13)*SQRT(12)</f>
        <v>0.13983419672242689</v>
      </c>
      <c r="I2">
        <f>(F2-H2)/$J$2</f>
        <v>-1.0340215493776868</v>
      </c>
      <c r="J2">
        <v>0.03</v>
      </c>
    </row>
    <row r="3" spans="1:10" x14ac:dyDescent="0.25">
      <c r="A3" s="1">
        <v>33297</v>
      </c>
      <c r="B3" s="2">
        <v>1349.164</v>
      </c>
      <c r="C3">
        <v>1048.6591947152872</v>
      </c>
      <c r="D3" s="5">
        <f>(C3-C2)/C3</f>
        <v>9.9086475236236385E-2</v>
      </c>
      <c r="E3" t="s">
        <v>7</v>
      </c>
      <c r="F3" s="5">
        <f>((1+AVERAGE(D14:D25))^12-1)</f>
        <v>5.3156047081746038E-3</v>
      </c>
      <c r="G3">
        <v>1992</v>
      </c>
      <c r="H3" s="5">
        <f>_xlfn.STDEV.P(D14:D25)*SQRT(12)</f>
        <v>0.15693367133591707</v>
      </c>
      <c r="I3">
        <f t="shared" ref="I3:I25" si="0">(F3-H3)/$J$2</f>
        <v>-5.0539355542580822</v>
      </c>
    </row>
    <row r="4" spans="1:10" x14ac:dyDescent="0.25">
      <c r="A4" s="1">
        <v>33326</v>
      </c>
      <c r="B4" s="2">
        <v>1259.21</v>
      </c>
      <c r="C4">
        <v>1105.4455499711121</v>
      </c>
      <c r="D4" s="5">
        <f t="shared" ref="D4:D67" si="1">(C4-C3)/C4</f>
        <v>5.136965385342486E-2</v>
      </c>
      <c r="E4" t="s">
        <v>8</v>
      </c>
      <c r="F4" s="5">
        <f>((1+AVERAGE(D26:D37))^12-1)</f>
        <v>0.36675554152975942</v>
      </c>
      <c r="G4">
        <v>1993</v>
      </c>
      <c r="H4" s="5">
        <f>_xlfn.STDEV.P(D26:D37)*SQRT(12)</f>
        <v>0.11750191256092639</v>
      </c>
      <c r="I4">
        <f>(F4-H4)/$J$2</f>
        <v>8.3084542989611005</v>
      </c>
    </row>
    <row r="5" spans="1:10" x14ac:dyDescent="0.25">
      <c r="A5" s="1">
        <v>33358</v>
      </c>
      <c r="B5" s="2">
        <v>1246.4670000000001</v>
      </c>
      <c r="C5">
        <v>1104.1369022358792</v>
      </c>
      <c r="D5" s="5">
        <f t="shared" si="1"/>
        <v>-1.1852223511258785E-3</v>
      </c>
      <c r="E5" t="s">
        <v>9</v>
      </c>
      <c r="F5" s="5">
        <f>((1+AVERAGE(D38:D49))^12-1)</f>
        <v>-8.9739227929439225E-2</v>
      </c>
      <c r="G5">
        <v>1994</v>
      </c>
      <c r="H5" s="5">
        <f>_xlfn.STDEV.P(D38:D49)*SQRT(12)</f>
        <v>0.14955315194575353</v>
      </c>
      <c r="I5">
        <f t="shared" si="0"/>
        <v>-7.9764126625064256</v>
      </c>
    </row>
    <row r="6" spans="1:10" x14ac:dyDescent="0.25">
      <c r="A6" s="1">
        <v>33389</v>
      </c>
      <c r="B6" s="2">
        <v>1283.761</v>
      </c>
      <c r="C6">
        <v>1132.0526818281753</v>
      </c>
      <c r="D6" s="5">
        <f>(C6-C5)/C6</f>
        <v>2.4659435060225558E-2</v>
      </c>
      <c r="E6" t="s">
        <v>10</v>
      </c>
      <c r="F6" s="5">
        <f>((1+AVERAGE(D50:D61))^12-1)</f>
        <v>0.12551369399831169</v>
      </c>
      <c r="G6">
        <v>1995</v>
      </c>
      <c r="H6" s="5">
        <f>_xlfn.STDEV.P(D50:D61)*SQRT(12)</f>
        <v>7.8684519439324391E-2</v>
      </c>
      <c r="I6">
        <f t="shared" si="0"/>
        <v>1.5609724852995768</v>
      </c>
    </row>
    <row r="7" spans="1:10" x14ac:dyDescent="0.25">
      <c r="A7" s="1">
        <v>33417</v>
      </c>
      <c r="B7" s="2">
        <v>1176.45</v>
      </c>
      <c r="C7">
        <v>1089.9349125435238</v>
      </c>
      <c r="D7" s="5">
        <f t="shared" si="1"/>
        <v>-3.8642462774555533E-2</v>
      </c>
      <c r="E7" t="s">
        <v>11</v>
      </c>
      <c r="F7" s="5">
        <f>((1+AVERAGE(D62:D73))^12-1)</f>
        <v>0.3050396418458039</v>
      </c>
      <c r="G7">
        <v>1996</v>
      </c>
      <c r="H7" s="5">
        <f>_xlfn.STDEV.P(D62:D73)*SQRT(12)</f>
        <v>9.0920999913251144E-2</v>
      </c>
      <c r="I7">
        <f t="shared" si="0"/>
        <v>7.1372880644184251</v>
      </c>
    </row>
    <row r="8" spans="1:10" x14ac:dyDescent="0.25">
      <c r="A8" s="1">
        <v>33450</v>
      </c>
      <c r="B8" s="2">
        <v>1258.4549999999999</v>
      </c>
      <c r="C8">
        <v>1123.3137537516043</v>
      </c>
      <c r="D8" s="5">
        <f t="shared" si="1"/>
        <v>2.9714619888346453E-2</v>
      </c>
      <c r="E8" t="s">
        <v>12</v>
      </c>
      <c r="F8" s="5">
        <f>((1+AVERAGE(D74:D85))^12-1)</f>
        <v>0.39283776447194341</v>
      </c>
      <c r="G8">
        <v>1997</v>
      </c>
      <c r="H8" s="5">
        <f>_xlfn.STDEV.P(D74:D85)*SQRT(12)</f>
        <v>0.18817197267338698</v>
      </c>
      <c r="I8">
        <f t="shared" si="0"/>
        <v>6.8221930599518812</v>
      </c>
    </row>
    <row r="9" spans="1:10" x14ac:dyDescent="0.25">
      <c r="A9" s="1">
        <v>33480</v>
      </c>
      <c r="B9" s="2">
        <v>1281.8969999999999</v>
      </c>
      <c r="C9">
        <v>1140.9612786387365</v>
      </c>
      <c r="D9" s="5">
        <f t="shared" si="1"/>
        <v>1.5467242594058267E-2</v>
      </c>
      <c r="E9" t="s">
        <v>13</v>
      </c>
      <c r="F9" s="5">
        <f>((1+AVERAGE(D86:D97))^12-1)</f>
        <v>0.16335889641781054</v>
      </c>
      <c r="G9">
        <v>1998</v>
      </c>
      <c r="H9" s="5">
        <f>_xlfn.STDEV.P(D86:D97)*SQRT(12)</f>
        <v>0.25303228991021903</v>
      </c>
      <c r="I9">
        <f t="shared" si="0"/>
        <v>-2.9891131164136167</v>
      </c>
    </row>
    <row r="10" spans="1:10" x14ac:dyDescent="0.25">
      <c r="A10" s="1">
        <v>33511</v>
      </c>
      <c r="B10" s="2">
        <v>1320.846</v>
      </c>
      <c r="C10">
        <v>1123.1543552353733</v>
      </c>
      <c r="D10" s="5">
        <f t="shared" si="1"/>
        <v>-1.5854386639164633E-2</v>
      </c>
      <c r="E10" t="s">
        <v>14</v>
      </c>
      <c r="F10" s="5">
        <f>((1+AVERAGE(D98:D109))^12-1)</f>
        <v>0.33171915802373042</v>
      </c>
      <c r="G10">
        <v>1999</v>
      </c>
      <c r="H10" s="5">
        <f>_xlfn.STDEV.P(D98:D109)*SQRT(12)</f>
        <v>0.12717803574511946</v>
      </c>
      <c r="I10">
        <f t="shared" si="0"/>
        <v>6.8180374092870322</v>
      </c>
    </row>
    <row r="11" spans="1:10" x14ac:dyDescent="0.25">
      <c r="A11" s="1">
        <v>33542</v>
      </c>
      <c r="B11" s="2">
        <v>1293.5909999999999</v>
      </c>
      <c r="C11">
        <v>1110.3626444016095</v>
      </c>
      <c r="D11" s="5">
        <f t="shared" si="1"/>
        <v>-1.1520300055354808E-2</v>
      </c>
      <c r="E11" t="s">
        <v>15</v>
      </c>
      <c r="F11" s="5">
        <f>((1+AVERAGE(D110:D121))^12-1)</f>
        <v>-1.6487122520914665E-2</v>
      </c>
      <c r="G11">
        <v>2000</v>
      </c>
      <c r="H11" s="5">
        <f>_xlfn.STDEV.P(D110:D121)*SQRT(12)</f>
        <v>0.12935042450451548</v>
      </c>
      <c r="I11">
        <f t="shared" si="0"/>
        <v>-4.861251567514338</v>
      </c>
    </row>
    <row r="12" spans="1:10" x14ac:dyDescent="0.25">
      <c r="A12" s="1">
        <v>33571</v>
      </c>
      <c r="B12" s="2">
        <v>1263.71</v>
      </c>
      <c r="C12">
        <v>1054.3462253876871</v>
      </c>
      <c r="D12" s="5">
        <f t="shared" si="1"/>
        <v>-5.3129055394801561E-2</v>
      </c>
      <c r="E12" t="s">
        <v>16</v>
      </c>
      <c r="F12" s="5">
        <f>((1+AVERAGE(D122:D133))^12-1)</f>
        <v>-0.16824112689279114</v>
      </c>
      <c r="G12">
        <v>2001</v>
      </c>
      <c r="H12" s="5">
        <f>_xlfn.STDEV.P(D122:D133)*SQRT(12)</f>
        <v>0.18836592417551015</v>
      </c>
      <c r="I12">
        <f t="shared" si="0"/>
        <v>-11.88690170227671</v>
      </c>
    </row>
    <row r="13" spans="1:10" x14ac:dyDescent="0.25">
      <c r="A13" s="1">
        <v>33603</v>
      </c>
      <c r="B13" s="2">
        <v>1363.0150000000001</v>
      </c>
      <c r="C13">
        <v>1058.3797571874857</v>
      </c>
      <c r="D13" s="5">
        <f t="shared" si="1"/>
        <v>3.811043977746848E-3</v>
      </c>
      <c r="E13" t="s">
        <v>17</v>
      </c>
      <c r="F13" s="5">
        <f>((1+AVERAGE(D134:D145))^12-1)</f>
        <v>-0.33879333371438314</v>
      </c>
      <c r="G13">
        <v>2002</v>
      </c>
      <c r="H13" s="5">
        <f>_xlfn.STDEV.P(D134:D145)*SQRT(12)</f>
        <v>0.23683212709351367</v>
      </c>
      <c r="I13">
        <f>(F13-H13)/$J$2</f>
        <v>-19.187515360263227</v>
      </c>
    </row>
    <row r="14" spans="1:10" x14ac:dyDescent="0.25">
      <c r="A14" s="1">
        <v>33634</v>
      </c>
      <c r="B14" s="2">
        <v>1363.153</v>
      </c>
      <c r="C14">
        <v>1118.4262533553531</v>
      </c>
      <c r="D14" s="5">
        <f t="shared" si="1"/>
        <v>5.3688382213600526E-2</v>
      </c>
      <c r="E14" t="s">
        <v>18</v>
      </c>
      <c r="F14" s="5">
        <f>((1+AVERAGE(D146:D157))^12-1)</f>
        <v>0.1372712835954697</v>
      </c>
      <c r="G14">
        <v>2003</v>
      </c>
      <c r="H14" s="5">
        <f>_xlfn.STDEV.P(D146:D157)*SQRT(12)</f>
        <v>0.16768070445579636</v>
      </c>
      <c r="I14">
        <f t="shared" si="0"/>
        <v>-1.0136473620108888</v>
      </c>
    </row>
    <row r="15" spans="1:10" x14ac:dyDescent="0.25">
      <c r="A15" s="1">
        <v>33662</v>
      </c>
      <c r="B15" s="2">
        <v>1368.9960000000001</v>
      </c>
      <c r="C15">
        <v>1146.388821523343</v>
      </c>
      <c r="D15" s="5">
        <f t="shared" si="1"/>
        <v>2.4391870928078985E-2</v>
      </c>
      <c r="E15" t="s">
        <v>19</v>
      </c>
      <c r="F15" s="5">
        <f>((1+AVERAGE(D158:D169))^12-1)</f>
        <v>0.1225715996132859</v>
      </c>
      <c r="G15">
        <v>2004</v>
      </c>
      <c r="H15" s="5">
        <f>_xlfn.STDEV.P(D158:D169)*SQRT(12)</f>
        <v>5.5108690851791993E-2</v>
      </c>
      <c r="I15">
        <f t="shared" si="0"/>
        <v>2.2487636253831305</v>
      </c>
    </row>
    <row r="16" spans="1:10" x14ac:dyDescent="0.25">
      <c r="A16" s="1">
        <v>33694</v>
      </c>
      <c r="B16" s="2">
        <v>1321.586</v>
      </c>
      <c r="C16">
        <v>1112.2288522008557</v>
      </c>
      <c r="D16" s="5">
        <f t="shared" si="1"/>
        <v>-3.0713076049854546E-2</v>
      </c>
      <c r="E16" t="s">
        <v>20</v>
      </c>
      <c r="F16" s="5">
        <f>((1+AVERAGE(D170:D181))^12-1)</f>
        <v>0.25871023117126568</v>
      </c>
      <c r="G16">
        <v>2005</v>
      </c>
      <c r="H16" s="5">
        <f>_xlfn.STDEV.P(D170:D181)*SQRT(12)</f>
        <v>8.6948317150495433E-2</v>
      </c>
      <c r="I16">
        <f t="shared" si="0"/>
        <v>5.7253971340256751</v>
      </c>
    </row>
    <row r="17" spans="1:9" x14ac:dyDescent="0.25">
      <c r="A17" s="1">
        <v>33724</v>
      </c>
      <c r="B17" s="2">
        <v>1395.0360000000001</v>
      </c>
      <c r="C17">
        <v>1180.0348488365555</v>
      </c>
      <c r="D17" s="5">
        <f t="shared" si="1"/>
        <v>5.746101202227416E-2</v>
      </c>
      <c r="E17" t="s">
        <v>21</v>
      </c>
      <c r="F17" s="5">
        <f>((1+AVERAGE(D182:D193))^12-1)</f>
        <v>0.19626347185543924</v>
      </c>
      <c r="G17">
        <v>2006</v>
      </c>
      <c r="H17" s="5">
        <f>_xlfn.STDEV.P(D182:D193)*SQRT(12)</f>
        <v>8.1335044245923652E-2</v>
      </c>
      <c r="I17">
        <f t="shared" si="0"/>
        <v>3.8309475869838532</v>
      </c>
    </row>
    <row r="18" spans="1:9" x14ac:dyDescent="0.25">
      <c r="A18" s="1">
        <v>33753</v>
      </c>
      <c r="B18" s="2">
        <v>1474.9949999999999</v>
      </c>
      <c r="C18">
        <v>1216.2979072823302</v>
      </c>
      <c r="D18" s="5">
        <f t="shared" si="1"/>
        <v>2.9814289927374886E-2</v>
      </c>
      <c r="E18" t="s">
        <v>22</v>
      </c>
      <c r="F18" s="5">
        <f>((1+AVERAGE(D194:D205))^12-1)</f>
        <v>1.8244557183589416E-2</v>
      </c>
      <c r="G18">
        <v>2007</v>
      </c>
      <c r="H18" s="5">
        <f t="shared" ref="H18" si="2">_xlfn.STDEV.P(D40:D51)*SQRT(12)</f>
        <v>0.12845669406150448</v>
      </c>
      <c r="I18">
        <f t="shared" si="0"/>
        <v>-3.6737378959305023</v>
      </c>
    </row>
    <row r="19" spans="1:9" x14ac:dyDescent="0.25">
      <c r="A19" s="1">
        <v>33785</v>
      </c>
      <c r="B19" s="2">
        <v>1448.075</v>
      </c>
      <c r="C19">
        <v>1125.0210716166539</v>
      </c>
      <c r="D19" s="5">
        <f t="shared" si="1"/>
        <v>-8.1133445380282207E-2</v>
      </c>
      <c r="E19" t="s">
        <v>23</v>
      </c>
      <c r="F19" s="5">
        <f>((1+AVERAGE(D206:D217))^12-1)</f>
        <v>-0.45879898760692372</v>
      </c>
      <c r="G19">
        <v>2008</v>
      </c>
      <c r="H19" s="5">
        <f>_xlfn.STDEV.P(D206:D217)*SQRT(12)</f>
        <v>0.22284621434462687</v>
      </c>
      <c r="I19">
        <f t="shared" si="0"/>
        <v>-22.721506731718357</v>
      </c>
    </row>
    <row r="20" spans="1:9" x14ac:dyDescent="0.25">
      <c r="A20" s="1">
        <v>33816</v>
      </c>
      <c r="B20" s="2">
        <v>1396.924</v>
      </c>
      <c r="C20">
        <v>1062.2830538441481</v>
      </c>
      <c r="D20" s="5">
        <f t="shared" si="1"/>
        <v>-5.9059605201713383E-2</v>
      </c>
      <c r="E20" t="s">
        <v>24</v>
      </c>
      <c r="F20" s="5">
        <f>((1+AVERAGE(D218:D229))^12-1)</f>
        <v>0.28683326735621106</v>
      </c>
      <c r="G20">
        <v>2009</v>
      </c>
      <c r="H20" s="5">
        <f>_xlfn.STDEV.P(D218:D229)*SQRT(12)</f>
        <v>0.20214412314813518</v>
      </c>
      <c r="I20">
        <f t="shared" si="0"/>
        <v>2.8229714736025295</v>
      </c>
    </row>
    <row r="21" spans="1:9" x14ac:dyDescent="0.25">
      <c r="A21" s="1">
        <v>33847</v>
      </c>
      <c r="B21" s="2">
        <v>1392.982</v>
      </c>
      <c r="C21">
        <v>1004.0170799098081</v>
      </c>
      <c r="D21" s="5">
        <f t="shared" si="1"/>
        <v>-5.8032851333140727E-2</v>
      </c>
      <c r="E21" t="s">
        <v>25</v>
      </c>
      <c r="F21" s="5">
        <f>((1+AVERAGE(D230:D241))^12-1)</f>
        <v>0.11716368374631547</v>
      </c>
      <c r="G21">
        <v>2010</v>
      </c>
      <c r="H21" s="5">
        <f>_xlfn.STDEV.P(D230:D241)*SQRT(12)</f>
        <v>0.11959665952201175</v>
      </c>
      <c r="I21">
        <f t="shared" si="0"/>
        <v>-8.1099192523209171E-2</v>
      </c>
    </row>
    <row r="22" spans="1:9" x14ac:dyDescent="0.25">
      <c r="A22" s="1">
        <v>33877</v>
      </c>
      <c r="B22" s="2">
        <v>1370.5450000000001</v>
      </c>
      <c r="C22">
        <v>998.70680682881436</v>
      </c>
      <c r="D22" s="5">
        <f t="shared" si="1"/>
        <v>-5.317149182006084E-3</v>
      </c>
      <c r="E22" t="s">
        <v>26</v>
      </c>
      <c r="F22" s="5">
        <f>((1+AVERAGE(D242:D253))^12-1)</f>
        <v>-8.8685707747696241E-2</v>
      </c>
      <c r="G22">
        <v>2011</v>
      </c>
      <c r="H22" s="5">
        <f>_xlfn.STDEV.P(D242:D253)*SQRT(12)</f>
        <v>0.1664671404157626</v>
      </c>
      <c r="I22">
        <f t="shared" si="0"/>
        <v>-8.5050949387819621</v>
      </c>
    </row>
    <row r="23" spans="1:9" x14ac:dyDescent="0.25">
      <c r="A23" s="1">
        <v>33907</v>
      </c>
      <c r="B23" s="2">
        <v>1275.4680000000001</v>
      </c>
      <c r="C23">
        <v>1002.333697714014</v>
      </c>
      <c r="D23" s="5">
        <f t="shared" si="1"/>
        <v>3.6184465248163544E-3</v>
      </c>
      <c r="E23" t="s">
        <v>27</v>
      </c>
      <c r="F23" s="5">
        <f>((1+AVERAGE(D254:D265))^12-1)</f>
        <v>0.16720822479382447</v>
      </c>
      <c r="G23">
        <v>2012</v>
      </c>
      <c r="H23" s="5">
        <f>_xlfn.STDEV.P(D254:D265)*SQRT(12)</f>
        <v>0.10546128561580838</v>
      </c>
      <c r="I23">
        <f t="shared" si="0"/>
        <v>2.0582313059338695</v>
      </c>
    </row>
    <row r="24" spans="1:9" x14ac:dyDescent="0.25">
      <c r="A24" s="1">
        <v>33938</v>
      </c>
      <c r="B24" s="2">
        <v>1275.3710000000001</v>
      </c>
      <c r="C24">
        <v>1044.3170707576835</v>
      </c>
      <c r="D24" s="5">
        <f t="shared" si="1"/>
        <v>4.0201749276404464E-2</v>
      </c>
      <c r="E24" t="s">
        <v>28</v>
      </c>
      <c r="F24" s="5">
        <f>((1+AVERAGE(D266:D277))^12-1)</f>
        <v>0.19618075255265488</v>
      </c>
      <c r="G24">
        <v>2013</v>
      </c>
      <c r="H24" s="5">
        <f>_xlfn.STDEV.P(D266:D277)*SQRT(12)</f>
        <v>9.6064081758573908E-2</v>
      </c>
      <c r="I24">
        <f t="shared" si="0"/>
        <v>3.3372223598026993</v>
      </c>
    </row>
    <row r="25" spans="1:9" x14ac:dyDescent="0.25">
      <c r="A25" s="1">
        <v>33969</v>
      </c>
      <c r="B25" s="2">
        <v>1305.1479999999999</v>
      </c>
      <c r="C25">
        <v>1077.0408839214042</v>
      </c>
      <c r="D25" s="5">
        <f t="shared" si="1"/>
        <v>3.0383074266017079E-2</v>
      </c>
      <c r="E25" t="s">
        <v>29</v>
      </c>
      <c r="F25" s="5">
        <f>((1+AVERAGE(D278:D289))^12-1)</f>
        <v>6.7724100588596015E-2</v>
      </c>
      <c r="G25">
        <v>2014</v>
      </c>
      <c r="H25" s="5">
        <f>_xlfn.STDEV.P(D278:D289)*SQRT(12)</f>
        <v>7.726149300217823E-2</v>
      </c>
      <c r="I25">
        <f t="shared" si="0"/>
        <v>-0.31791308045274053</v>
      </c>
    </row>
    <row r="26" spans="1:9" x14ac:dyDescent="0.25">
      <c r="A26" s="1">
        <v>33998</v>
      </c>
      <c r="B26" s="2">
        <v>1307.8579999999999</v>
      </c>
      <c r="C26">
        <v>1065.5689518005142</v>
      </c>
      <c r="D26" s="5">
        <f t="shared" si="1"/>
        <v>-1.0766015752904206E-2</v>
      </c>
      <c r="F26" s="5"/>
      <c r="H26" s="5"/>
    </row>
    <row r="27" spans="1:9" x14ac:dyDescent="0.25">
      <c r="A27" s="1">
        <v>34026</v>
      </c>
      <c r="B27" s="2">
        <v>1323.317</v>
      </c>
      <c r="C27">
        <v>1111.6558346073025</v>
      </c>
      <c r="D27" s="5">
        <f t="shared" si="1"/>
        <v>4.1457869757926161E-2</v>
      </c>
      <c r="F27" s="5"/>
      <c r="H27" s="5"/>
    </row>
    <row r="28" spans="1:9" x14ac:dyDescent="0.25">
      <c r="A28" s="1">
        <v>34059</v>
      </c>
      <c r="B28" s="2">
        <v>1391.8910000000001</v>
      </c>
      <c r="C28">
        <v>1159.7964867600967</v>
      </c>
      <c r="D28" s="5">
        <f t="shared" si="1"/>
        <v>4.1507844438532185E-2</v>
      </c>
      <c r="F28" s="5"/>
      <c r="H28" s="5"/>
    </row>
    <row r="29" spans="1:9" x14ac:dyDescent="0.25">
      <c r="A29" s="1">
        <v>34089</v>
      </c>
      <c r="B29" s="2">
        <v>1423.1030000000001</v>
      </c>
      <c r="C29">
        <v>1150.2232926174565</v>
      </c>
      <c r="D29" s="5">
        <f t="shared" si="1"/>
        <v>-8.3229006090246825E-3</v>
      </c>
      <c r="F29" s="5"/>
      <c r="H29" s="5"/>
    </row>
    <row r="30" spans="1:9" x14ac:dyDescent="0.25">
      <c r="A30" s="1">
        <v>34120</v>
      </c>
      <c r="B30" s="2">
        <v>1438.91</v>
      </c>
      <c r="C30">
        <v>1172.710583230649</v>
      </c>
      <c r="D30" s="5">
        <f t="shared" si="1"/>
        <v>1.9175481943075202E-2</v>
      </c>
      <c r="F30" s="5"/>
      <c r="H30" s="5"/>
    </row>
    <row r="31" spans="1:9" x14ac:dyDescent="0.25">
      <c r="A31" s="1">
        <v>34150</v>
      </c>
      <c r="B31" s="2">
        <v>1418.3579999999999</v>
      </c>
      <c r="C31">
        <v>1232.6138225714915</v>
      </c>
      <c r="D31" s="5">
        <f t="shared" si="1"/>
        <v>4.8598545825059548E-2</v>
      </c>
      <c r="F31" s="5"/>
      <c r="H31" s="5"/>
    </row>
    <row r="32" spans="1:9" x14ac:dyDescent="0.25">
      <c r="A32" s="1">
        <v>34180</v>
      </c>
      <c r="B32" s="2">
        <v>1423.6759999999999</v>
      </c>
      <c r="C32">
        <v>1266.351951447723</v>
      </c>
      <c r="D32" s="5">
        <f t="shared" si="1"/>
        <v>2.6641984353292361E-2</v>
      </c>
      <c r="F32" s="5"/>
      <c r="H32" s="5"/>
    </row>
    <row r="33" spans="1:8" x14ac:dyDescent="0.25">
      <c r="A33" s="1">
        <v>34212</v>
      </c>
      <c r="B33" s="2">
        <v>1549.07</v>
      </c>
      <c r="C33">
        <v>1321.1008932269162</v>
      </c>
      <c r="D33" s="5">
        <f t="shared" si="1"/>
        <v>4.144190807824201E-2</v>
      </c>
      <c r="F33" s="5"/>
      <c r="H33" s="5"/>
    </row>
    <row r="34" spans="1:8" x14ac:dyDescent="0.25">
      <c r="A34" s="1">
        <v>34242</v>
      </c>
      <c r="B34" s="2">
        <v>1544.7370000000001</v>
      </c>
      <c r="C34">
        <v>1270.9646443709321</v>
      </c>
      <c r="D34" s="5">
        <f t="shared" si="1"/>
        <v>-3.9447398539397799E-2</v>
      </c>
      <c r="F34" s="5"/>
      <c r="H34" s="5"/>
    </row>
    <row r="35" spans="1:8" x14ac:dyDescent="0.25">
      <c r="A35" s="1">
        <v>34271</v>
      </c>
      <c r="B35" s="2">
        <v>1609.559</v>
      </c>
      <c r="C35">
        <v>1378.6955884202614</v>
      </c>
      <c r="D35" s="5">
        <f t="shared" si="1"/>
        <v>7.8139761201941396E-2</v>
      </c>
      <c r="F35" s="5"/>
      <c r="H35" s="5"/>
    </row>
    <row r="36" spans="1:8" x14ac:dyDescent="0.25">
      <c r="A36" s="1">
        <v>34303</v>
      </c>
      <c r="B36" s="2">
        <v>1575.277</v>
      </c>
      <c r="C36">
        <v>1382.2726859696393</v>
      </c>
      <c r="D36" s="5">
        <f t="shared" si="1"/>
        <v>2.5878378309042538E-3</v>
      </c>
      <c r="F36" s="5"/>
      <c r="H36" s="5"/>
    </row>
    <row r="37" spans="1:8" x14ac:dyDescent="0.25">
      <c r="A37" s="1">
        <v>34334</v>
      </c>
      <c r="B37" s="2">
        <v>1694.0050000000001</v>
      </c>
      <c r="C37">
        <v>1495.201950834173</v>
      </c>
      <c r="D37" s="5">
        <f t="shared" si="1"/>
        <v>7.5527767203306881E-2</v>
      </c>
      <c r="F37" s="5"/>
      <c r="H37" s="5"/>
    </row>
    <row r="38" spans="1:8" x14ac:dyDescent="0.25">
      <c r="A38" s="1">
        <v>34365</v>
      </c>
      <c r="B38" s="2">
        <v>1780.7380000000001</v>
      </c>
      <c r="C38">
        <v>1585.5044422061226</v>
      </c>
      <c r="D38" s="5">
        <f t="shared" si="1"/>
        <v>5.6955054156959513E-2</v>
      </c>
      <c r="F38" s="5"/>
      <c r="H38" s="5"/>
    </row>
    <row r="39" spans="1:8" x14ac:dyDescent="0.25">
      <c r="A39" s="1">
        <v>34393</v>
      </c>
      <c r="B39" s="2">
        <v>1718.1559999999999</v>
      </c>
      <c r="C39">
        <v>1505.3619801311975</v>
      </c>
      <c r="D39" s="5">
        <f t="shared" si="1"/>
        <v>-5.3238000648814322E-2</v>
      </c>
      <c r="F39" s="5"/>
      <c r="H39" s="5"/>
    </row>
    <row r="40" spans="1:8" x14ac:dyDescent="0.25">
      <c r="A40" s="1">
        <v>34424</v>
      </c>
      <c r="B40" s="2">
        <v>1670.0329999999999</v>
      </c>
      <c r="C40">
        <v>1433.3988112975053</v>
      </c>
      <c r="D40" s="5">
        <f t="shared" si="1"/>
        <v>-5.0204568516804812E-2</v>
      </c>
      <c r="F40" s="5"/>
      <c r="H40" s="5"/>
    </row>
    <row r="41" spans="1:8" x14ac:dyDescent="0.25">
      <c r="A41" s="1">
        <v>34453</v>
      </c>
      <c r="B41" s="2">
        <v>1739.7</v>
      </c>
      <c r="C41">
        <v>1480.11882423319</v>
      </c>
      <c r="D41" s="5">
        <f t="shared" si="1"/>
        <v>3.1565042056599157E-2</v>
      </c>
      <c r="F41" s="5"/>
      <c r="H41" s="5"/>
    </row>
    <row r="42" spans="1:8" x14ac:dyDescent="0.25">
      <c r="A42" s="1">
        <v>34485</v>
      </c>
      <c r="B42" s="2">
        <v>1666.2670000000001</v>
      </c>
      <c r="C42">
        <v>1401.4557579135201</v>
      </c>
      <c r="D42" s="5">
        <f t="shared" si="1"/>
        <v>-5.6129539498830205E-2</v>
      </c>
      <c r="F42" s="5"/>
      <c r="H42" s="5"/>
    </row>
    <row r="43" spans="1:8" x14ac:dyDescent="0.25">
      <c r="A43" s="1">
        <v>34515</v>
      </c>
      <c r="B43" s="2">
        <v>1649.3130000000001</v>
      </c>
      <c r="C43">
        <v>1335.7560687789842</v>
      </c>
      <c r="D43" s="5">
        <f t="shared" si="1"/>
        <v>-4.9185394451991556E-2</v>
      </c>
      <c r="F43" s="5"/>
      <c r="H43" s="5"/>
    </row>
    <row r="44" spans="1:8" x14ac:dyDescent="0.25">
      <c r="A44" s="1">
        <v>34544</v>
      </c>
      <c r="B44" s="2">
        <v>1736.296</v>
      </c>
      <c r="C44">
        <v>1416.6779100433066</v>
      </c>
      <c r="D44" s="5">
        <f t="shared" si="1"/>
        <v>5.7120846376328922E-2</v>
      </c>
      <c r="F44" s="5"/>
      <c r="H44" s="5"/>
    </row>
    <row r="45" spans="1:8" x14ac:dyDescent="0.25">
      <c r="A45" s="1">
        <v>34577</v>
      </c>
      <c r="B45" s="2">
        <v>1791.915</v>
      </c>
      <c r="C45">
        <v>1447.5827142440805</v>
      </c>
      <c r="D45" s="5">
        <f t="shared" si="1"/>
        <v>2.1349249266845685E-2</v>
      </c>
      <c r="F45" s="5"/>
      <c r="H45" s="5"/>
    </row>
    <row r="46" spans="1:8" x14ac:dyDescent="0.25">
      <c r="A46" s="1">
        <v>34607</v>
      </c>
      <c r="B46" s="2">
        <v>1721.422</v>
      </c>
      <c r="C46">
        <v>1363.2629297024791</v>
      </c>
      <c r="D46" s="5">
        <f t="shared" si="1"/>
        <v>-6.1851446778504779E-2</v>
      </c>
      <c r="F46" s="5"/>
      <c r="H46" s="5"/>
    </row>
    <row r="47" spans="1:8" x14ac:dyDescent="0.25">
      <c r="A47" s="1">
        <v>34638</v>
      </c>
      <c r="B47" s="2">
        <v>1796.9949999999999</v>
      </c>
      <c r="C47">
        <v>1389.2088985239002</v>
      </c>
      <c r="D47" s="5">
        <f t="shared" si="1"/>
        <v>1.8676794288454285E-2</v>
      </c>
      <c r="F47" s="5"/>
      <c r="H47" s="5"/>
    </row>
    <row r="48" spans="1:8" x14ac:dyDescent="0.25">
      <c r="A48" s="1">
        <v>34668</v>
      </c>
      <c r="B48" s="2">
        <v>1728.7190000000001</v>
      </c>
      <c r="C48">
        <v>1382.0347516910983</v>
      </c>
      <c r="D48" s="5">
        <f t="shared" si="1"/>
        <v>-5.1910032103196797E-3</v>
      </c>
      <c r="F48" s="5"/>
      <c r="H48" s="5"/>
    </row>
    <row r="49" spans="1:8" x14ac:dyDescent="0.25">
      <c r="A49" s="1">
        <v>34698</v>
      </c>
      <c r="B49" s="2">
        <v>1739.11</v>
      </c>
      <c r="C49">
        <v>1377.1818450478825</v>
      </c>
      <c r="D49" s="5">
        <f t="shared" si="1"/>
        <v>-3.5237951042312401E-3</v>
      </c>
      <c r="F49" s="5"/>
      <c r="H49" s="5"/>
    </row>
    <row r="50" spans="1:8" x14ac:dyDescent="0.25">
      <c r="A50" s="1">
        <v>34730</v>
      </c>
      <c r="B50" s="2">
        <v>1726.079</v>
      </c>
      <c r="C50">
        <v>1335.7094259214757</v>
      </c>
      <c r="D50" s="5">
        <f t="shared" si="1"/>
        <v>-3.1048982901199385E-2</v>
      </c>
      <c r="F50" s="5"/>
      <c r="H50" s="5"/>
    </row>
    <row r="51" spans="1:8" x14ac:dyDescent="0.25">
      <c r="A51" s="1">
        <v>34758</v>
      </c>
      <c r="B51" s="2">
        <v>1765.8030000000001</v>
      </c>
      <c r="C51">
        <v>1314.6263981532138</v>
      </c>
      <c r="D51" s="5">
        <f t="shared" si="1"/>
        <v>-1.6037277052917333E-2</v>
      </c>
      <c r="F51" s="5"/>
      <c r="H51" s="5"/>
    </row>
    <row r="52" spans="1:8" x14ac:dyDescent="0.25">
      <c r="A52" s="1">
        <v>34789</v>
      </c>
      <c r="B52" s="2">
        <v>1848.422</v>
      </c>
      <c r="C52">
        <v>1301.8520551377164</v>
      </c>
      <c r="D52" s="5">
        <f t="shared" si="1"/>
        <v>-9.8124383374315494E-3</v>
      </c>
      <c r="F52" s="5"/>
      <c r="H52" s="5"/>
    </row>
    <row r="53" spans="1:8" x14ac:dyDescent="0.25">
      <c r="A53" s="1">
        <v>34817</v>
      </c>
      <c r="B53" s="2">
        <v>1908.2159999999999</v>
      </c>
      <c r="C53">
        <v>1347.5751671668804</v>
      </c>
      <c r="D53" s="5">
        <f t="shared" si="1"/>
        <v>3.3929915854186816E-2</v>
      </c>
      <c r="F53" s="5"/>
      <c r="H53" s="5"/>
    </row>
    <row r="54" spans="1:8" x14ac:dyDescent="0.25">
      <c r="A54" s="1">
        <v>34850</v>
      </c>
      <c r="B54" s="2">
        <v>1947.9670000000001</v>
      </c>
      <c r="C54">
        <v>1381.1250665446385</v>
      </c>
      <c r="D54" s="5">
        <f t="shared" si="1"/>
        <v>2.4291717086631918E-2</v>
      </c>
      <c r="F54" s="5"/>
      <c r="H54" s="5"/>
    </row>
    <row r="55" spans="1:8" x14ac:dyDescent="0.25">
      <c r="A55" s="1">
        <v>34880</v>
      </c>
      <c r="B55" s="2">
        <v>1967.0319999999999</v>
      </c>
      <c r="C55">
        <v>1404.6995875919688</v>
      </c>
      <c r="D55" s="5">
        <f t="shared" si="1"/>
        <v>1.6782606939995889E-2</v>
      </c>
      <c r="F55" s="5"/>
      <c r="H55" s="5"/>
    </row>
    <row r="56" spans="1:8" x14ac:dyDescent="0.25">
      <c r="A56" s="1">
        <v>34911</v>
      </c>
      <c r="B56" s="2">
        <v>2070.2750000000001</v>
      </c>
      <c r="C56">
        <v>1461.2796804937036</v>
      </c>
      <c r="D56" s="5">
        <f t="shared" si="1"/>
        <v>3.8719550854644631E-2</v>
      </c>
      <c r="F56" s="5"/>
      <c r="H56" s="5"/>
    </row>
    <row r="57" spans="1:8" x14ac:dyDescent="0.25">
      <c r="A57" s="1">
        <v>34942</v>
      </c>
      <c r="B57" s="2">
        <v>1990.924</v>
      </c>
      <c r="C57">
        <v>1503.0950432297286</v>
      </c>
      <c r="D57" s="5">
        <f t="shared" si="1"/>
        <v>2.7819506773287969E-2</v>
      </c>
      <c r="F57" s="5"/>
      <c r="H57" s="5"/>
    </row>
    <row r="58" spans="1:8" x14ac:dyDescent="0.25">
      <c r="A58" s="1">
        <v>34971</v>
      </c>
      <c r="B58" s="2">
        <v>2051.777</v>
      </c>
      <c r="C58">
        <v>1488.4019611111396</v>
      </c>
      <c r="D58" s="5">
        <f t="shared" si="1"/>
        <v>-9.8717164465573284E-3</v>
      </c>
      <c r="F58" s="5"/>
      <c r="H58" s="5"/>
    </row>
    <row r="59" spans="1:8" x14ac:dyDescent="0.25">
      <c r="A59" s="1">
        <v>35003</v>
      </c>
      <c r="B59" s="2">
        <v>2042.808</v>
      </c>
      <c r="C59">
        <v>1471.8687378759912</v>
      </c>
      <c r="D59" s="5">
        <f t="shared" si="1"/>
        <v>-1.1232810922397187E-2</v>
      </c>
      <c r="F59" s="5"/>
      <c r="H59" s="5"/>
    </row>
    <row r="60" spans="1:8" x14ac:dyDescent="0.25">
      <c r="A60" s="1">
        <v>35033</v>
      </c>
      <c r="B60" s="2">
        <v>2058.0439999999999</v>
      </c>
      <c r="C60">
        <v>1511.9941015323418</v>
      </c>
      <c r="D60" s="5">
        <f t="shared" si="1"/>
        <v>2.6538042453793469E-2</v>
      </c>
      <c r="F60" s="5"/>
      <c r="H60" s="5"/>
    </row>
    <row r="61" spans="1:8" x14ac:dyDescent="0.25">
      <c r="A61" s="1">
        <v>35062</v>
      </c>
      <c r="B61" s="2">
        <v>2123.9810000000002</v>
      </c>
      <c r="C61">
        <v>1556.7440746383893</v>
      </c>
      <c r="D61" s="5">
        <f t="shared" si="1"/>
        <v>2.8745876624866749E-2</v>
      </c>
      <c r="F61" s="5"/>
      <c r="H61" s="5"/>
    </row>
    <row r="62" spans="1:8" x14ac:dyDescent="0.25">
      <c r="A62" s="1">
        <v>35095</v>
      </c>
      <c r="B62" s="2">
        <v>2138.558</v>
      </c>
      <c r="C62">
        <v>1623.1928904863919</v>
      </c>
      <c r="D62" s="5">
        <f t="shared" si="1"/>
        <v>4.0937103801687504E-2</v>
      </c>
      <c r="F62" s="5"/>
      <c r="H62" s="5"/>
    </row>
    <row r="63" spans="1:8" x14ac:dyDescent="0.25">
      <c r="A63" s="1">
        <v>35124</v>
      </c>
      <c r="B63" s="2">
        <v>2178.2530000000002</v>
      </c>
      <c r="C63">
        <v>1621.9149127991695</v>
      </c>
      <c r="D63" s="5">
        <f t="shared" si="1"/>
        <v>-7.8794373067127082E-4</v>
      </c>
      <c r="F63" s="5"/>
      <c r="H63" s="5"/>
    </row>
    <row r="64" spans="1:8" x14ac:dyDescent="0.25">
      <c r="A64" s="1">
        <v>35153</v>
      </c>
      <c r="B64" s="2">
        <v>2205.0569999999998</v>
      </c>
      <c r="C64">
        <v>1663.7451183896351</v>
      </c>
      <c r="D64" s="5">
        <f t="shared" si="1"/>
        <v>2.5142195837637469E-2</v>
      </c>
      <c r="F64" s="5"/>
      <c r="H64" s="5"/>
    </row>
    <row r="65" spans="1:8" x14ac:dyDescent="0.25">
      <c r="A65" s="1">
        <v>35185</v>
      </c>
      <c r="B65" s="2">
        <v>2221.7550000000001</v>
      </c>
      <c r="C65">
        <v>1728.4847906004102</v>
      </c>
      <c r="D65" s="5">
        <f t="shared" si="1"/>
        <v>3.7454580198120799E-2</v>
      </c>
      <c r="F65" s="5"/>
      <c r="H65" s="5"/>
    </row>
    <row r="66" spans="1:8" x14ac:dyDescent="0.25">
      <c r="A66" s="1">
        <v>35216</v>
      </c>
      <c r="B66" s="2">
        <v>2239.6689999999999</v>
      </c>
      <c r="C66">
        <v>1750.8954771120189</v>
      </c>
      <c r="D66" s="5">
        <f t="shared" si="1"/>
        <v>1.2799557029282841E-2</v>
      </c>
      <c r="F66" s="5"/>
      <c r="H66" s="5"/>
    </row>
    <row r="67" spans="1:8" x14ac:dyDescent="0.25">
      <c r="A67" s="1">
        <v>35244</v>
      </c>
      <c r="B67" s="2">
        <v>2265.0909999999999</v>
      </c>
      <c r="C67">
        <v>1762.5468434884424</v>
      </c>
      <c r="D67" s="5">
        <f t="shared" si="1"/>
        <v>6.6105286333060466E-3</v>
      </c>
      <c r="F67" s="5"/>
      <c r="H67" s="5"/>
    </row>
    <row r="68" spans="1:8" x14ac:dyDescent="0.25">
      <c r="A68" s="1">
        <v>35277</v>
      </c>
      <c r="B68" s="2">
        <v>2237.5039999999999</v>
      </c>
      <c r="C68">
        <v>1691.3156632222638</v>
      </c>
      <c r="D68" s="5">
        <f t="shared" ref="D68:D131" si="3">(C68-C67)/C68</f>
        <v>-4.2115840239113189E-2</v>
      </c>
      <c r="F68" s="5"/>
      <c r="H68" s="5"/>
    </row>
    <row r="69" spans="1:8" x14ac:dyDescent="0.25">
      <c r="A69" s="1">
        <v>35307</v>
      </c>
      <c r="B69" s="2">
        <v>2304.6909999999998</v>
      </c>
      <c r="C69">
        <v>1745.0478323269404</v>
      </c>
      <c r="D69" s="5">
        <f t="shared" si="3"/>
        <v>3.079122996475531E-2</v>
      </c>
      <c r="F69" s="5"/>
      <c r="H69" s="5"/>
    </row>
    <row r="70" spans="1:8" x14ac:dyDescent="0.25">
      <c r="A70" s="1">
        <v>35338</v>
      </c>
      <c r="B70" s="2">
        <v>2353.9589999999998</v>
      </c>
      <c r="C70">
        <v>1837.5955994130366</v>
      </c>
      <c r="D70" s="5">
        <f t="shared" si="3"/>
        <v>5.0363511490590061E-2</v>
      </c>
      <c r="F70" s="5"/>
      <c r="H70" s="5"/>
    </row>
    <row r="71" spans="1:8" x14ac:dyDescent="0.25">
      <c r="A71" s="1">
        <v>35369</v>
      </c>
      <c r="B71" s="2">
        <v>2409.3939999999998</v>
      </c>
      <c r="C71">
        <v>1862.2686582167159</v>
      </c>
      <c r="D71" s="5">
        <f t="shared" si="3"/>
        <v>1.3248925548318035E-2</v>
      </c>
      <c r="F71" s="5"/>
      <c r="H71" s="5"/>
    </row>
    <row r="72" spans="1:8" x14ac:dyDescent="0.25">
      <c r="A72" s="1">
        <v>35398</v>
      </c>
      <c r="B72" s="2">
        <v>2532.2649999999999</v>
      </c>
      <c r="C72">
        <v>1986.6283961284978</v>
      </c>
      <c r="D72" s="5">
        <f t="shared" si="3"/>
        <v>6.2598389388841741E-2</v>
      </c>
      <c r="F72" s="5"/>
      <c r="H72" s="5"/>
    </row>
    <row r="73" spans="1:8" x14ac:dyDescent="0.25">
      <c r="A73" s="1">
        <v>35430</v>
      </c>
      <c r="B73" s="2">
        <v>2582.0970000000002</v>
      </c>
      <c r="C73">
        <v>2052.6550955860175</v>
      </c>
      <c r="D73" s="5">
        <f t="shared" si="3"/>
        <v>3.2166485056111971E-2</v>
      </c>
      <c r="F73" s="5"/>
      <c r="H73" s="5"/>
    </row>
    <row r="74" spans="1:8" x14ac:dyDescent="0.25">
      <c r="A74" s="1">
        <v>35461</v>
      </c>
      <c r="B74" s="2">
        <v>2589.8440000000001</v>
      </c>
      <c r="C74">
        <v>2172.294668759555</v>
      </c>
      <c r="D74" s="5">
        <f t="shared" si="3"/>
        <v>5.5075204526398434E-2</v>
      </c>
      <c r="F74" s="5"/>
      <c r="H74" s="5"/>
    </row>
    <row r="75" spans="1:8" x14ac:dyDescent="0.25">
      <c r="A75" s="1">
        <v>35489</v>
      </c>
      <c r="B75" s="2">
        <v>2624.8090000000002</v>
      </c>
      <c r="C75">
        <v>2267.382546284698</v>
      </c>
      <c r="D75" s="5">
        <f t="shared" si="3"/>
        <v>4.193728917996338E-2</v>
      </c>
      <c r="F75" s="5"/>
      <c r="H75" s="5"/>
    </row>
    <row r="76" spans="1:8" x14ac:dyDescent="0.25">
      <c r="A76" s="1">
        <v>35520</v>
      </c>
      <c r="B76" s="2">
        <v>2710.3679999999999</v>
      </c>
      <c r="C76">
        <v>2325.0770416651758</v>
      </c>
      <c r="D76" s="5">
        <f t="shared" si="3"/>
        <v>2.4814014480637619E-2</v>
      </c>
      <c r="F76" s="5"/>
      <c r="H76" s="5"/>
    </row>
    <row r="77" spans="1:8" x14ac:dyDescent="0.25">
      <c r="A77" s="1">
        <v>35550</v>
      </c>
      <c r="B77" s="2">
        <v>2697.6610000000001</v>
      </c>
      <c r="C77">
        <v>2388.934034144072</v>
      </c>
      <c r="D77" s="5">
        <f t="shared" si="3"/>
        <v>2.6730328910808742E-2</v>
      </c>
      <c r="F77" s="5"/>
      <c r="H77" s="5"/>
    </row>
    <row r="78" spans="1:8" x14ac:dyDescent="0.25">
      <c r="A78" s="1">
        <v>35580</v>
      </c>
      <c r="B78" s="2">
        <v>2813.6529999999998</v>
      </c>
      <c r="C78">
        <v>2445.6164901857519</v>
      </c>
      <c r="D78" s="5">
        <f t="shared" si="3"/>
        <v>2.3177164640959168E-2</v>
      </c>
      <c r="F78" s="5"/>
      <c r="H78" s="5"/>
    </row>
    <row r="79" spans="1:8" x14ac:dyDescent="0.25">
      <c r="A79" s="1">
        <v>35611</v>
      </c>
      <c r="B79" s="2">
        <v>2955.2020000000002</v>
      </c>
      <c r="C79">
        <v>2635.2841546555687</v>
      </c>
      <c r="D79" s="5">
        <f t="shared" si="3"/>
        <v>7.1972376919864398E-2</v>
      </c>
      <c r="F79" s="5"/>
      <c r="H79" s="5"/>
    </row>
    <row r="80" spans="1:8" x14ac:dyDescent="0.25">
      <c r="A80" s="1">
        <v>35642</v>
      </c>
      <c r="B80" s="2">
        <v>3094.4259999999999</v>
      </c>
      <c r="C80">
        <v>2917.1771875878785</v>
      </c>
      <c r="D80" s="5">
        <f t="shared" si="3"/>
        <v>9.6632125786434736E-2</v>
      </c>
      <c r="F80" s="5"/>
      <c r="H80" s="5"/>
    </row>
    <row r="81" spans="1:8" x14ac:dyDescent="0.25">
      <c r="A81" s="1">
        <v>35671</v>
      </c>
      <c r="B81" s="2">
        <v>2918.375</v>
      </c>
      <c r="C81">
        <v>2676.9017501521093</v>
      </c>
      <c r="D81" s="5">
        <f t="shared" si="3"/>
        <v>-8.9758780807743882E-2</v>
      </c>
      <c r="F81" s="5"/>
      <c r="H81" s="5"/>
    </row>
    <row r="82" spans="1:8" x14ac:dyDescent="0.25">
      <c r="A82" s="1">
        <v>35703</v>
      </c>
      <c r="B82" s="2">
        <v>3202.1590000000001</v>
      </c>
      <c r="C82">
        <v>2886.1229683561455</v>
      </c>
      <c r="D82" s="5">
        <f t="shared" si="3"/>
        <v>7.2492135816098882E-2</v>
      </c>
      <c r="F82" s="5"/>
      <c r="H82" s="5"/>
    </row>
    <row r="83" spans="1:8" x14ac:dyDescent="0.25">
      <c r="A83" s="1">
        <v>35734</v>
      </c>
      <c r="B83" s="2">
        <v>3045.5030000000002</v>
      </c>
      <c r="C83">
        <v>2676.7253069029521</v>
      </c>
      <c r="D83" s="5">
        <f t="shared" si="3"/>
        <v>-7.8229043866840611E-2</v>
      </c>
      <c r="F83" s="5"/>
      <c r="H83" s="5"/>
    </row>
    <row r="84" spans="1:8" x14ac:dyDescent="0.25">
      <c r="A84" s="1">
        <v>35762</v>
      </c>
      <c r="B84" s="2">
        <v>3093.085</v>
      </c>
      <c r="C84">
        <v>2789.237313314552</v>
      </c>
      <c r="D84" s="5">
        <f t="shared" si="3"/>
        <v>4.0337910967460075E-2</v>
      </c>
      <c r="F84" s="5"/>
      <c r="H84" s="5"/>
    </row>
    <row r="85" spans="1:8" x14ac:dyDescent="0.25">
      <c r="A85" s="1">
        <v>35795</v>
      </c>
      <c r="B85" s="2">
        <v>3206.913</v>
      </c>
      <c r="C85">
        <v>2938.4500632979352</v>
      </c>
      <c r="D85" s="5">
        <f t="shared" si="3"/>
        <v>5.0779406411254793E-2</v>
      </c>
      <c r="F85" s="5"/>
      <c r="H85" s="5"/>
    </row>
    <row r="86" spans="1:8" x14ac:dyDescent="0.25">
      <c r="A86" s="1">
        <v>35825</v>
      </c>
      <c r="B86" s="2">
        <v>3341.1959999999999</v>
      </c>
      <c r="C86">
        <v>3120.2581482030641</v>
      </c>
      <c r="D86" s="5">
        <f t="shared" si="3"/>
        <v>5.8267001084455455E-2</v>
      </c>
      <c r="F86" s="5"/>
      <c r="H86" s="5"/>
    </row>
    <row r="87" spans="1:8" x14ac:dyDescent="0.25">
      <c r="A87" s="1">
        <v>35853</v>
      </c>
      <c r="B87" s="2">
        <v>3603.2640000000001</v>
      </c>
      <c r="C87">
        <v>3336.8093120567737</v>
      </c>
      <c r="D87" s="5">
        <f t="shared" si="3"/>
        <v>6.4897674275618031E-2</v>
      </c>
      <c r="F87" s="5"/>
      <c r="H87" s="5"/>
    </row>
    <row r="88" spans="1:8" x14ac:dyDescent="0.25">
      <c r="A88" s="1">
        <v>35885</v>
      </c>
      <c r="B88" s="2">
        <v>3860.7689999999998</v>
      </c>
      <c r="C88">
        <v>3620.2790354989947</v>
      </c>
      <c r="D88" s="5">
        <f t="shared" si="3"/>
        <v>7.8300517905562347E-2</v>
      </c>
      <c r="F88" s="5"/>
      <c r="H88" s="5"/>
    </row>
    <row r="89" spans="1:8" x14ac:dyDescent="0.25">
      <c r="A89" s="1">
        <v>35915</v>
      </c>
      <c r="B89" s="2">
        <v>3936.587</v>
      </c>
      <c r="C89">
        <v>3618.9154609551952</v>
      </c>
      <c r="D89" s="5">
        <f t="shared" si="3"/>
        <v>-3.7679093598933579E-4</v>
      </c>
      <c r="F89" s="5"/>
      <c r="H89" s="5"/>
    </row>
    <row r="90" spans="1:8" x14ac:dyDescent="0.25">
      <c r="A90" s="1">
        <v>35944</v>
      </c>
      <c r="B90" s="2">
        <v>4017.288</v>
      </c>
      <c r="C90">
        <v>3499.0004795917844</v>
      </c>
      <c r="D90" s="5">
        <f t="shared" si="3"/>
        <v>-3.4271210325012826E-2</v>
      </c>
      <c r="F90" s="5"/>
      <c r="H90" s="5"/>
    </row>
    <row r="91" spans="1:8" x14ac:dyDescent="0.25">
      <c r="A91" s="1">
        <v>35976</v>
      </c>
      <c r="B91" s="2">
        <v>4062.2289999999998</v>
      </c>
      <c r="C91">
        <v>3759.7577170817503</v>
      </c>
      <c r="D91" s="5">
        <f t="shared" si="3"/>
        <v>6.9354798131077602E-2</v>
      </c>
      <c r="F91" s="5"/>
      <c r="H91" s="5"/>
    </row>
    <row r="92" spans="1:8" x14ac:dyDescent="0.25">
      <c r="A92" s="1">
        <v>36007</v>
      </c>
      <c r="B92" s="2">
        <v>4143.4210000000003</v>
      </c>
      <c r="C92">
        <v>3747.6221087722347</v>
      </c>
      <c r="D92" s="5">
        <f t="shared" si="3"/>
        <v>-3.2382155823846965E-3</v>
      </c>
      <c r="F92" s="5"/>
      <c r="H92" s="5"/>
    </row>
    <row r="93" spans="1:8" x14ac:dyDescent="0.25">
      <c r="A93" s="1">
        <v>36038</v>
      </c>
      <c r="B93" s="2">
        <v>3623.2040000000002</v>
      </c>
      <c r="C93">
        <v>3323.4115316770885</v>
      </c>
      <c r="D93" s="5">
        <f t="shared" si="3"/>
        <v>-0.12764310800867848</v>
      </c>
      <c r="F93" s="5"/>
      <c r="H93" s="5"/>
    </row>
    <row r="94" spans="1:8" x14ac:dyDescent="0.25">
      <c r="A94" s="1">
        <v>36068</v>
      </c>
      <c r="B94" s="2">
        <v>3479.3319999999999</v>
      </c>
      <c r="C94">
        <v>2976.5461734404321</v>
      </c>
      <c r="D94" s="5">
        <f t="shared" si="3"/>
        <v>-0.11653283303034845</v>
      </c>
      <c r="F94" s="5"/>
      <c r="H94" s="5"/>
    </row>
    <row r="95" spans="1:8" x14ac:dyDescent="0.25">
      <c r="A95" s="1">
        <v>36098</v>
      </c>
      <c r="B95" s="2">
        <v>3758.8539999999998</v>
      </c>
      <c r="C95">
        <v>3172.6255263494272</v>
      </c>
      <c r="D95" s="5">
        <f t="shared" si="3"/>
        <v>6.1803497223516732E-2</v>
      </c>
      <c r="F95" s="5"/>
      <c r="H95" s="5"/>
    </row>
    <row r="96" spans="1:8" x14ac:dyDescent="0.25">
      <c r="A96" s="1">
        <v>36129</v>
      </c>
      <c r="B96" s="2">
        <v>3959.8249999999998</v>
      </c>
      <c r="C96">
        <v>3570.83353486755</v>
      </c>
      <c r="D96" s="5">
        <f t="shared" si="3"/>
        <v>0.11151682222926508</v>
      </c>
      <c r="F96" s="5"/>
      <c r="H96" s="5"/>
    </row>
    <row r="97" spans="1:8" x14ac:dyDescent="0.25">
      <c r="A97" s="1">
        <v>36160</v>
      </c>
      <c r="B97" s="2">
        <v>4133.9539999999997</v>
      </c>
      <c r="C97">
        <v>3536.1483574748318</v>
      </c>
      <c r="D97" s="5">
        <f t="shared" si="3"/>
        <v>-9.8087449638247139E-3</v>
      </c>
      <c r="F97" s="5"/>
      <c r="H97" s="5"/>
    </row>
    <row r="98" spans="1:8" x14ac:dyDescent="0.25">
      <c r="A98" s="1">
        <v>36189</v>
      </c>
      <c r="B98" s="2">
        <v>4108.299</v>
      </c>
      <c r="C98">
        <v>3608.8360857343637</v>
      </c>
      <c r="D98" s="5">
        <f t="shared" si="3"/>
        <v>2.0141598712910415E-2</v>
      </c>
      <c r="F98" s="5"/>
      <c r="H98" s="5"/>
    </row>
    <row r="99" spans="1:8" x14ac:dyDescent="0.25">
      <c r="A99" s="1">
        <v>36217</v>
      </c>
      <c r="B99" s="2">
        <v>4005.0210000000002</v>
      </c>
      <c r="C99">
        <v>3634.9800326738068</v>
      </c>
      <c r="D99" s="5">
        <f t="shared" si="3"/>
        <v>7.1923220222511811E-3</v>
      </c>
      <c r="F99" s="5"/>
      <c r="H99" s="5"/>
    </row>
    <row r="100" spans="1:8" x14ac:dyDescent="0.25">
      <c r="A100" s="1">
        <v>36250</v>
      </c>
      <c r="B100" s="2">
        <v>4049.741</v>
      </c>
      <c r="C100">
        <v>3770.0065164773782</v>
      </c>
      <c r="D100" s="5">
        <f t="shared" si="3"/>
        <v>3.5815981540991491E-2</v>
      </c>
      <c r="F100" s="5"/>
      <c r="H100" s="5"/>
    </row>
    <row r="101" spans="1:8" x14ac:dyDescent="0.25">
      <c r="A101" s="1">
        <v>36280</v>
      </c>
      <c r="B101" s="2">
        <v>4171.4070000000002</v>
      </c>
      <c r="C101">
        <v>3936.4036991601397</v>
      </c>
      <c r="D101" s="5">
        <f t="shared" si="3"/>
        <v>4.2271371383545725E-2</v>
      </c>
      <c r="F101" s="5"/>
      <c r="H101" s="5"/>
    </row>
    <row r="102" spans="1:8" x14ac:dyDescent="0.25">
      <c r="A102" s="1">
        <v>36311</v>
      </c>
      <c r="B102" s="2">
        <v>3972.0590000000002</v>
      </c>
      <c r="C102">
        <v>3798.8322494261665</v>
      </c>
      <c r="D102" s="5">
        <f t="shared" si="3"/>
        <v>-3.6214141794430131E-2</v>
      </c>
      <c r="F102" s="5"/>
      <c r="H102" s="5"/>
    </row>
    <row r="103" spans="1:8" x14ac:dyDescent="0.25">
      <c r="A103" s="1">
        <v>36341</v>
      </c>
      <c r="B103" s="2">
        <v>4040.0949999999998</v>
      </c>
      <c r="C103">
        <v>3911.7883423702556</v>
      </c>
      <c r="D103" s="5">
        <f t="shared" si="3"/>
        <v>2.8875819205403629E-2</v>
      </c>
      <c r="F103" s="5"/>
      <c r="H103" s="5"/>
    </row>
    <row r="104" spans="1:8" x14ac:dyDescent="0.25">
      <c r="A104" s="1">
        <v>36371</v>
      </c>
      <c r="B104" s="2">
        <v>4078.654</v>
      </c>
      <c r="C104">
        <v>3813.964840097251</v>
      </c>
      <c r="D104" s="5">
        <f t="shared" si="3"/>
        <v>-2.5648768768017853E-2</v>
      </c>
      <c r="F104" s="5"/>
      <c r="H104" s="5"/>
    </row>
    <row r="105" spans="1:8" x14ac:dyDescent="0.25">
      <c r="A105" s="1">
        <v>36403</v>
      </c>
      <c r="B105" s="2">
        <v>4121.1149999999998</v>
      </c>
      <c r="C105">
        <v>3897.772628393077</v>
      </c>
      <c r="D105" s="5">
        <f t="shared" si="3"/>
        <v>2.1501456417784212E-2</v>
      </c>
      <c r="F105" s="5"/>
      <c r="H105" s="5"/>
    </row>
    <row r="106" spans="1:8" x14ac:dyDescent="0.25">
      <c r="A106" s="1">
        <v>36433</v>
      </c>
      <c r="B106" s="2">
        <v>4090.3870000000002</v>
      </c>
      <c r="C106">
        <v>3835.3370839193626</v>
      </c>
      <c r="D106" s="5">
        <f t="shared" si="3"/>
        <v>-1.6279024009517033E-2</v>
      </c>
      <c r="F106" s="5"/>
      <c r="H106" s="5"/>
    </row>
    <row r="107" spans="1:8" x14ac:dyDescent="0.25">
      <c r="A107" s="1">
        <v>36462</v>
      </c>
      <c r="B107" s="2">
        <v>4241.9290000000001</v>
      </c>
      <c r="C107">
        <v>4058.0971969769448</v>
      </c>
      <c r="D107" s="5">
        <f t="shared" si="3"/>
        <v>5.4892749543684172E-2</v>
      </c>
      <c r="F107" s="5"/>
      <c r="H107" s="5"/>
    </row>
    <row r="108" spans="1:8" x14ac:dyDescent="0.25">
      <c r="A108" s="1">
        <v>36494</v>
      </c>
      <c r="B108" s="2">
        <v>4357.3230000000003</v>
      </c>
      <c r="C108">
        <v>4315.4630088144995</v>
      </c>
      <c r="D108" s="5">
        <f t="shared" si="3"/>
        <v>5.9638053045959406E-2</v>
      </c>
      <c r="F108" s="5"/>
      <c r="H108" s="5"/>
    </row>
    <row r="109" spans="1:8" x14ac:dyDescent="0.25">
      <c r="A109" s="1">
        <v>36525</v>
      </c>
      <c r="B109" s="2">
        <v>4804.8969999999999</v>
      </c>
      <c r="C109">
        <v>4782.8956798725867</v>
      </c>
      <c r="D109" s="5">
        <f t="shared" si="3"/>
        <v>9.7730057760854042E-2</v>
      </c>
      <c r="F109" s="5"/>
      <c r="H109" s="5"/>
    </row>
    <row r="110" spans="1:8" x14ac:dyDescent="0.25">
      <c r="A110" s="1">
        <v>36556</v>
      </c>
      <c r="B110" s="2">
        <v>4463.6180000000004</v>
      </c>
      <c r="C110">
        <v>4558.8989888673277</v>
      </c>
      <c r="D110" s="5">
        <f t="shared" si="3"/>
        <v>-4.9133944742415017E-2</v>
      </c>
      <c r="F110" s="5"/>
      <c r="H110" s="5"/>
    </row>
    <row r="111" spans="1:8" x14ac:dyDescent="0.25">
      <c r="A111" s="1">
        <v>36585</v>
      </c>
      <c r="B111" s="2">
        <v>4697.3680000000004</v>
      </c>
      <c r="C111">
        <v>4835.6681078855263</v>
      </c>
      <c r="D111" s="5">
        <f t="shared" si="3"/>
        <v>5.7234928626898739E-2</v>
      </c>
      <c r="F111" s="5"/>
      <c r="H111" s="5"/>
    </row>
    <row r="112" spans="1:8" x14ac:dyDescent="0.25">
      <c r="A112" s="1">
        <v>36616</v>
      </c>
      <c r="B112" s="2">
        <v>4811.8339999999998</v>
      </c>
      <c r="C112">
        <v>5036.9873338218358</v>
      </c>
      <c r="D112" s="5">
        <f t="shared" si="3"/>
        <v>3.9968181890097723E-2</v>
      </c>
      <c r="F112" s="5"/>
      <c r="H112" s="5"/>
    </row>
    <row r="113" spans="1:8" x14ac:dyDescent="0.25">
      <c r="A113" s="1">
        <v>36644</v>
      </c>
      <c r="B113" s="2">
        <v>4600.42</v>
      </c>
      <c r="C113">
        <v>5063.7534397358286</v>
      </c>
      <c r="D113" s="5">
        <f t="shared" si="3"/>
        <v>5.285823299364497E-3</v>
      </c>
      <c r="F113" s="5"/>
      <c r="H113" s="5"/>
    </row>
    <row r="114" spans="1:8" x14ac:dyDescent="0.25">
      <c r="A114" s="1">
        <v>36677</v>
      </c>
      <c r="B114" s="2">
        <v>4563.84</v>
      </c>
      <c r="C114">
        <v>4905.7723315059657</v>
      </c>
      <c r="D114" s="5">
        <f t="shared" si="3"/>
        <v>-3.2203106372318373E-2</v>
      </c>
      <c r="F114" s="5"/>
      <c r="H114" s="5"/>
    </row>
    <row r="115" spans="1:8" x14ac:dyDescent="0.25">
      <c r="A115" s="1">
        <v>36707</v>
      </c>
      <c r="B115" s="2">
        <v>4662.9189999999999</v>
      </c>
      <c r="C115">
        <v>4879.5719966513179</v>
      </c>
      <c r="D115" s="5">
        <f t="shared" si="3"/>
        <v>-5.3693920025420514E-3</v>
      </c>
      <c r="F115" s="5"/>
      <c r="H115" s="5"/>
    </row>
    <row r="116" spans="1:8" x14ac:dyDescent="0.25">
      <c r="A116" s="1">
        <v>36738</v>
      </c>
      <c r="B116" s="2">
        <v>4589.4570000000003</v>
      </c>
      <c r="C116">
        <v>4965.332684193444</v>
      </c>
      <c r="D116" s="5">
        <f t="shared" si="3"/>
        <v>1.7271891532089124E-2</v>
      </c>
      <c r="F116" s="5"/>
      <c r="H116" s="5"/>
    </row>
    <row r="117" spans="1:8" x14ac:dyDescent="0.25">
      <c r="A117" s="1">
        <v>36769</v>
      </c>
      <c r="B117" s="2">
        <v>4536.4690000000001</v>
      </c>
      <c r="C117">
        <v>5093.7222097462391</v>
      </c>
      <c r="D117" s="5">
        <f t="shared" si="3"/>
        <v>2.5205443144727592E-2</v>
      </c>
      <c r="F117" s="5"/>
      <c r="H117" s="5"/>
    </row>
    <row r="118" spans="1:8" x14ac:dyDescent="0.25">
      <c r="A118" s="1">
        <v>36798</v>
      </c>
      <c r="B118" s="2">
        <v>4325.0780000000004</v>
      </c>
      <c r="C118">
        <v>4934.4871648602402</v>
      </c>
      <c r="D118" s="5">
        <f t="shared" si="3"/>
        <v>-3.2269826542452633E-2</v>
      </c>
      <c r="F118" s="5"/>
      <c r="H118" s="5"/>
    </row>
    <row r="119" spans="1:8" x14ac:dyDescent="0.25">
      <c r="A119" s="1">
        <v>36830</v>
      </c>
      <c r="B119" s="2">
        <v>4293.2550000000001</v>
      </c>
      <c r="C119">
        <v>5100.695021979328</v>
      </c>
      <c r="D119" s="5">
        <f t="shared" si="3"/>
        <v>3.2585335214688191E-2</v>
      </c>
      <c r="F119" s="5"/>
      <c r="H119" s="5"/>
    </row>
    <row r="120" spans="1:8" x14ac:dyDescent="0.25">
      <c r="A120" s="1">
        <v>36860</v>
      </c>
      <c r="B120" s="2">
        <v>4128.0190000000002</v>
      </c>
      <c r="C120">
        <v>4753.5916628281902</v>
      </c>
      <c r="D120" s="5">
        <f t="shared" si="3"/>
        <v>-7.3019178711834415E-2</v>
      </c>
      <c r="F120" s="5"/>
      <c r="H120" s="5"/>
    </row>
    <row r="121" spans="1:8" x14ac:dyDescent="0.25">
      <c r="A121" s="1">
        <v>36889</v>
      </c>
      <c r="B121" s="2">
        <v>4413.643</v>
      </c>
      <c r="C121">
        <v>4743.3025255239118</v>
      </c>
      <c r="D121" s="5">
        <f t="shared" si="3"/>
        <v>-2.1691927194000802E-3</v>
      </c>
      <c r="F121" s="5"/>
      <c r="H121" s="5"/>
    </row>
    <row r="122" spans="1:8" x14ac:dyDescent="0.25">
      <c r="A122" s="1">
        <v>36922</v>
      </c>
      <c r="B122" s="2">
        <v>4415.9189999999999</v>
      </c>
      <c r="C122">
        <v>4751.8766813730763</v>
      </c>
      <c r="D122" s="5">
        <f t="shared" si="3"/>
        <v>1.8043725509069787E-3</v>
      </c>
      <c r="F122" s="5"/>
      <c r="H122" s="5"/>
    </row>
    <row r="123" spans="1:8" x14ac:dyDescent="0.25">
      <c r="A123" s="1">
        <v>36950</v>
      </c>
      <c r="B123" s="2">
        <v>4028.4969999999998</v>
      </c>
      <c r="C123">
        <v>4356.0737456747402</v>
      </c>
      <c r="D123" s="5">
        <f t="shared" si="3"/>
        <v>-9.0862312900771985E-2</v>
      </c>
      <c r="F123" s="5"/>
      <c r="H123" s="5"/>
    </row>
    <row r="124" spans="1:8" x14ac:dyDescent="0.25">
      <c r="A124" s="1">
        <v>36980</v>
      </c>
      <c r="B124" s="2">
        <v>3729.2869999999998</v>
      </c>
      <c r="C124">
        <v>4222.47169384058</v>
      </c>
      <c r="D124" s="5">
        <f t="shared" si="3"/>
        <v>-3.1640721719709497E-2</v>
      </c>
      <c r="F124" s="5"/>
      <c r="H124" s="5"/>
    </row>
    <row r="125" spans="1:8" x14ac:dyDescent="0.25">
      <c r="A125" s="1">
        <v>37011</v>
      </c>
      <c r="B125" s="2">
        <v>3997.6469999999999</v>
      </c>
      <c r="C125">
        <v>4503.8835060838219</v>
      </c>
      <c r="D125" s="5">
        <f t="shared" si="3"/>
        <v>6.2482036194566833E-2</v>
      </c>
      <c r="F125" s="5"/>
      <c r="H125" s="5"/>
    </row>
    <row r="126" spans="1:8" x14ac:dyDescent="0.25">
      <c r="A126" s="1">
        <v>37042</v>
      </c>
      <c r="B126" s="2">
        <v>3807.2139999999999</v>
      </c>
      <c r="C126">
        <v>4489.6391509433961</v>
      </c>
      <c r="D126" s="5">
        <f t="shared" si="3"/>
        <v>-3.1727171519859601E-3</v>
      </c>
      <c r="F126" s="5"/>
      <c r="H126" s="5"/>
    </row>
    <row r="127" spans="1:8" x14ac:dyDescent="0.25">
      <c r="A127" s="1">
        <v>37071</v>
      </c>
      <c r="B127" s="2">
        <v>3665.0459999999998</v>
      </c>
      <c r="C127">
        <v>4321.9882075471696</v>
      </c>
      <c r="D127" s="5">
        <f t="shared" si="3"/>
        <v>-3.8790236193488446E-2</v>
      </c>
      <c r="F127" s="5"/>
      <c r="H127" s="5"/>
    </row>
    <row r="128" spans="1:8" x14ac:dyDescent="0.25">
      <c r="A128" s="1">
        <v>37103</v>
      </c>
      <c r="B128" s="2">
        <v>3674.5790000000002</v>
      </c>
      <c r="C128">
        <v>4197.1205025699601</v>
      </c>
      <c r="D128" s="5">
        <f t="shared" si="3"/>
        <v>-2.9750802937573789E-2</v>
      </c>
      <c r="F128" s="5"/>
      <c r="H128" s="5"/>
    </row>
    <row r="129" spans="1:8" x14ac:dyDescent="0.25">
      <c r="A129" s="1">
        <v>37134</v>
      </c>
      <c r="B129" s="2">
        <v>3579.8359999999998</v>
      </c>
      <c r="C129">
        <v>3908.9713911334352</v>
      </c>
      <c r="D129" s="5">
        <f t="shared" si="3"/>
        <v>-7.3714817174186056E-2</v>
      </c>
      <c r="F129" s="5"/>
      <c r="H129" s="5"/>
    </row>
    <row r="130" spans="1:8" x14ac:dyDescent="0.25">
      <c r="A130" s="1">
        <v>37162</v>
      </c>
      <c r="B130" s="2">
        <v>3222.643</v>
      </c>
      <c r="C130">
        <v>3529.3428978206111</v>
      </c>
      <c r="D130" s="5">
        <f t="shared" si="3"/>
        <v>-0.10756350524831315</v>
      </c>
      <c r="F130" s="5"/>
      <c r="H130" s="5"/>
    </row>
    <row r="131" spans="1:8" x14ac:dyDescent="0.25">
      <c r="A131" s="1">
        <v>37195</v>
      </c>
      <c r="B131" s="2">
        <v>3324.848</v>
      </c>
      <c r="C131">
        <v>3677.1156823711567</v>
      </c>
      <c r="D131" s="5">
        <f t="shared" si="3"/>
        <v>4.0187145935875357E-2</v>
      </c>
      <c r="F131" s="5"/>
      <c r="H131" s="5"/>
    </row>
    <row r="132" spans="1:8" x14ac:dyDescent="0.25">
      <c r="A132" s="1">
        <v>37225</v>
      </c>
      <c r="B132" s="2">
        <v>3458.373</v>
      </c>
      <c r="C132">
        <v>3886.6857720836142</v>
      </c>
      <c r="D132" s="5">
        <f t="shared" ref="D132:D195" si="4">(C132-C131)/C132</f>
        <v>5.3919998168544772E-2</v>
      </c>
      <c r="F132" s="5"/>
      <c r="H132" s="5"/>
    </row>
    <row r="133" spans="1:8" x14ac:dyDescent="0.25">
      <c r="A133" s="1">
        <v>37256</v>
      </c>
      <c r="B133" s="2">
        <v>3546.982</v>
      </c>
      <c r="C133">
        <v>4024.7157608078974</v>
      </c>
      <c r="D133" s="5">
        <f t="shared" si="4"/>
        <v>3.4295586801035567E-2</v>
      </c>
      <c r="F133" s="5"/>
      <c r="H133" s="5"/>
    </row>
    <row r="134" spans="1:8" x14ac:dyDescent="0.25">
      <c r="A134" s="1">
        <v>37287</v>
      </c>
      <c r="B134" s="2">
        <v>3361.9929999999999</v>
      </c>
      <c r="C134">
        <v>3892.5471807340509</v>
      </c>
      <c r="D134" s="5">
        <f t="shared" si="4"/>
        <v>-3.3954265404413743E-2</v>
      </c>
      <c r="F134" s="5"/>
      <c r="H134" s="5"/>
    </row>
    <row r="135" spans="1:8" x14ac:dyDescent="0.25">
      <c r="A135" s="1">
        <v>37315</v>
      </c>
      <c r="B135" s="2">
        <v>3361.4369999999999</v>
      </c>
      <c r="C135">
        <v>3885.6051323546412</v>
      </c>
      <c r="D135" s="5">
        <f t="shared" si="4"/>
        <v>-1.7866067556902984E-3</v>
      </c>
      <c r="F135" s="5"/>
      <c r="H135" s="5"/>
    </row>
    <row r="136" spans="1:8" x14ac:dyDescent="0.25">
      <c r="A136" s="1">
        <v>37344</v>
      </c>
      <c r="B136" s="2">
        <v>3544.68</v>
      </c>
      <c r="C136">
        <v>4063.1361760660247</v>
      </c>
      <c r="D136" s="5">
        <f t="shared" si="4"/>
        <v>4.3693107003681848E-2</v>
      </c>
      <c r="F136" s="5"/>
      <c r="H136" s="5"/>
    </row>
    <row r="137" spans="1:8" x14ac:dyDescent="0.25">
      <c r="A137" s="1">
        <v>37376</v>
      </c>
      <c r="B137" s="2">
        <v>3520.5619999999999</v>
      </c>
      <c r="C137">
        <v>3908.2615452930727</v>
      </c>
      <c r="D137" s="5">
        <f t="shared" si="4"/>
        <v>-3.962749907550988E-2</v>
      </c>
      <c r="F137" s="5"/>
      <c r="H137" s="5"/>
    </row>
    <row r="138" spans="1:8" x14ac:dyDescent="0.25">
      <c r="A138" s="1">
        <v>37407</v>
      </c>
      <c r="B138" s="2">
        <v>3514.0630000000001</v>
      </c>
      <c r="C138">
        <v>3743.542132736764</v>
      </c>
      <c r="D138" s="5">
        <f t="shared" si="4"/>
        <v>-4.4000950627978777E-2</v>
      </c>
      <c r="F138" s="5"/>
      <c r="H138" s="5"/>
    </row>
    <row r="139" spans="1:8" x14ac:dyDescent="0.25">
      <c r="A139" s="1">
        <v>37435</v>
      </c>
      <c r="B139" s="2">
        <v>3393.5160000000001</v>
      </c>
      <c r="C139">
        <v>3402.0210526315786</v>
      </c>
      <c r="D139" s="5">
        <f t="shared" si="4"/>
        <v>-0.10038770331565326</v>
      </c>
      <c r="F139" s="5"/>
      <c r="H139" s="5"/>
    </row>
    <row r="140" spans="1:8" x14ac:dyDescent="0.25">
      <c r="A140" s="1">
        <v>37468</v>
      </c>
      <c r="B140" s="2">
        <v>3016.277</v>
      </c>
      <c r="C140">
        <v>3083.1820504957582</v>
      </c>
      <c r="D140" s="5">
        <f t="shared" si="4"/>
        <v>-0.1034123178307142</v>
      </c>
      <c r="F140" s="5"/>
      <c r="H140" s="5"/>
    </row>
    <row r="141" spans="1:8" x14ac:dyDescent="0.25">
      <c r="A141" s="1">
        <v>37498</v>
      </c>
      <c r="B141" s="2">
        <v>3016.4679999999998</v>
      </c>
      <c r="C141">
        <v>3067.6985660530863</v>
      </c>
      <c r="D141" s="5">
        <f t="shared" si="4"/>
        <v>-5.0472639698081441E-3</v>
      </c>
      <c r="F141" s="5"/>
      <c r="H141" s="5"/>
    </row>
    <row r="142" spans="1:8" x14ac:dyDescent="0.25">
      <c r="A142" s="1">
        <v>37529</v>
      </c>
      <c r="B142" s="2">
        <v>2619.7130000000002</v>
      </c>
      <c r="C142">
        <v>2656.9097363083165</v>
      </c>
      <c r="D142" s="5">
        <f t="shared" si="4"/>
        <v>-0.15461151130995762</v>
      </c>
      <c r="F142" s="5"/>
      <c r="H142" s="5"/>
    </row>
    <row r="143" spans="1:8" x14ac:dyDescent="0.25">
      <c r="A143" s="1">
        <v>37560</v>
      </c>
      <c r="B143" s="2">
        <v>2873.056</v>
      </c>
      <c r="C143">
        <v>2912.6682887266829</v>
      </c>
      <c r="D143" s="5">
        <f t="shared" si="4"/>
        <v>8.7809021510710766E-2</v>
      </c>
      <c r="F143" s="5"/>
      <c r="H143" s="5"/>
    </row>
    <row r="144" spans="1:8" x14ac:dyDescent="0.25">
      <c r="A144" s="1">
        <v>37589</v>
      </c>
      <c r="B144" s="2">
        <v>3014.194</v>
      </c>
      <c r="C144">
        <v>3036.3594237936936</v>
      </c>
      <c r="D144" s="5">
        <f t="shared" si="4"/>
        <v>4.0736657886327667E-2</v>
      </c>
      <c r="F144" s="5"/>
      <c r="H144" s="5"/>
    </row>
    <row r="145" spans="1:8" x14ac:dyDescent="0.25">
      <c r="A145" s="1">
        <v>37621</v>
      </c>
      <c r="B145" s="2">
        <v>2905.1869999999999</v>
      </c>
      <c r="C145">
        <v>2770.2746257270906</v>
      </c>
      <c r="D145" s="5">
        <f t="shared" si="4"/>
        <v>-9.6049971217841285E-2</v>
      </c>
      <c r="F145" s="5"/>
      <c r="H145" s="5"/>
    </row>
    <row r="146" spans="1:8" x14ac:dyDescent="0.25">
      <c r="A146" s="1">
        <v>37652</v>
      </c>
      <c r="B146" s="2">
        <v>2768.0419999999999</v>
      </c>
      <c r="C146">
        <v>2559.210428994083</v>
      </c>
      <c r="D146" s="5">
        <f t="shared" si="4"/>
        <v>-8.2472388492089682E-2</v>
      </c>
      <c r="F146" s="5"/>
      <c r="H146" s="5"/>
    </row>
    <row r="147" spans="1:8" x14ac:dyDescent="0.25">
      <c r="A147" s="1">
        <v>37680</v>
      </c>
      <c r="B147" s="2">
        <v>2677.78</v>
      </c>
      <c r="C147">
        <v>2483.5652012613614</v>
      </c>
      <c r="D147" s="5">
        <f t="shared" si="4"/>
        <v>-3.0458321647566448E-2</v>
      </c>
      <c r="F147" s="5"/>
      <c r="H147" s="5"/>
    </row>
    <row r="148" spans="1:8" x14ac:dyDescent="0.25">
      <c r="A148" s="1">
        <v>37711</v>
      </c>
      <c r="B148" s="2">
        <v>2639.297</v>
      </c>
      <c r="C148">
        <v>2422.484625975218</v>
      </c>
      <c r="D148" s="5">
        <f t="shared" si="4"/>
        <v>-2.5214019784152063E-2</v>
      </c>
      <c r="F148" s="5"/>
      <c r="H148" s="5"/>
    </row>
    <row r="149" spans="1:8" x14ac:dyDescent="0.25">
      <c r="A149" s="1">
        <v>37741</v>
      </c>
      <c r="B149" s="2">
        <v>2999.5230000000001</v>
      </c>
      <c r="C149">
        <v>2694.7471026861917</v>
      </c>
      <c r="D149" s="5">
        <f t="shared" si="4"/>
        <v>0.10103451876414511</v>
      </c>
      <c r="F149" s="5"/>
      <c r="H149" s="5"/>
    </row>
    <row r="150" spans="1:8" x14ac:dyDescent="0.25">
      <c r="A150" s="1">
        <v>37771</v>
      </c>
      <c r="B150" s="2">
        <v>3197.6390000000001</v>
      </c>
      <c r="C150">
        <v>2704.8206733209272</v>
      </c>
      <c r="D150" s="5">
        <f t="shared" si="4"/>
        <v>3.7243025883735661E-3</v>
      </c>
      <c r="F150" s="5"/>
      <c r="H150" s="5"/>
    </row>
    <row r="151" spans="1:8" x14ac:dyDescent="0.25">
      <c r="A151" s="1">
        <v>37802</v>
      </c>
      <c r="B151" s="2">
        <v>3230.5059999999999</v>
      </c>
      <c r="C151">
        <v>2827.081473702634</v>
      </c>
      <c r="D151" s="5">
        <f t="shared" si="4"/>
        <v>4.3246295346975466E-2</v>
      </c>
      <c r="F151" s="5"/>
      <c r="H151" s="5"/>
    </row>
    <row r="152" spans="1:8" x14ac:dyDescent="0.25">
      <c r="A152" s="1">
        <v>37833</v>
      </c>
      <c r="B152" s="2">
        <v>3296.7919999999999</v>
      </c>
      <c r="C152">
        <v>2912.875066266125</v>
      </c>
      <c r="D152" s="5">
        <f t="shared" si="4"/>
        <v>2.9453234557521125E-2</v>
      </c>
      <c r="F152" s="5"/>
      <c r="H152" s="5"/>
    </row>
    <row r="153" spans="1:8" x14ac:dyDescent="0.25">
      <c r="A153" s="1">
        <v>37862</v>
      </c>
      <c r="B153" s="2">
        <v>3291.0390000000002</v>
      </c>
      <c r="C153">
        <v>3011.8413105152376</v>
      </c>
      <c r="D153" s="5">
        <f t="shared" si="4"/>
        <v>3.2859050011563321E-2</v>
      </c>
      <c r="F153" s="5"/>
      <c r="H153" s="5"/>
    </row>
    <row r="154" spans="1:8" x14ac:dyDescent="0.25">
      <c r="A154" s="1">
        <v>37894</v>
      </c>
      <c r="B154" s="2">
        <v>3358.047</v>
      </c>
      <c r="C154">
        <v>2881.9490216271884</v>
      </c>
      <c r="D154" s="5">
        <f t="shared" si="4"/>
        <v>-4.5070987693845564E-2</v>
      </c>
      <c r="F154" s="5"/>
      <c r="H154" s="5"/>
    </row>
    <row r="155" spans="1:8" x14ac:dyDescent="0.25">
      <c r="A155" s="1">
        <v>37925</v>
      </c>
      <c r="B155" s="2">
        <v>3582.9319999999998</v>
      </c>
      <c r="C155">
        <v>3082.8876269144725</v>
      </c>
      <c r="D155" s="5">
        <f t="shared" si="4"/>
        <v>6.5178699195207079E-2</v>
      </c>
      <c r="F155" s="5"/>
      <c r="H155" s="5"/>
    </row>
    <row r="156" spans="1:8" x14ac:dyDescent="0.25">
      <c r="A156" s="1">
        <v>37953</v>
      </c>
      <c r="B156" s="2">
        <v>3735.5129999999999</v>
      </c>
      <c r="C156">
        <v>3114.4847423711853</v>
      </c>
      <c r="D156" s="5">
        <f t="shared" si="4"/>
        <v>1.0145214399944889E-2</v>
      </c>
      <c r="F156" s="5"/>
      <c r="H156" s="5"/>
    </row>
    <row r="157" spans="1:8" x14ac:dyDescent="0.25">
      <c r="A157" s="1">
        <v>37986</v>
      </c>
      <c r="B157" s="2">
        <v>4042.3249999999998</v>
      </c>
      <c r="C157">
        <v>3200.5740300870943</v>
      </c>
      <c r="D157" s="5">
        <f t="shared" si="4"/>
        <v>2.6898077315701499E-2</v>
      </c>
      <c r="F157" s="5"/>
      <c r="H157" s="5"/>
    </row>
    <row r="158" spans="1:8" x14ac:dyDescent="0.25">
      <c r="A158" s="1">
        <v>38016</v>
      </c>
      <c r="B158" s="2">
        <v>4089.9929999999999</v>
      </c>
      <c r="C158">
        <v>3302.6429263565892</v>
      </c>
      <c r="D158" s="5">
        <f t="shared" si="4"/>
        <v>3.0905216986958767E-2</v>
      </c>
      <c r="F158" s="5"/>
      <c r="H158" s="5"/>
    </row>
    <row r="159" spans="1:8" x14ac:dyDescent="0.25">
      <c r="A159" s="1">
        <v>38044</v>
      </c>
      <c r="B159" s="2">
        <v>4210.3419999999996</v>
      </c>
      <c r="C159">
        <v>3390.5153808986952</v>
      </c>
      <c r="D159" s="5">
        <f t="shared" si="4"/>
        <v>2.5917137859676767E-2</v>
      </c>
      <c r="F159" s="5"/>
      <c r="H159" s="5"/>
    </row>
    <row r="160" spans="1:8" x14ac:dyDescent="0.25">
      <c r="A160" s="1">
        <v>38077</v>
      </c>
      <c r="B160" s="2">
        <v>4080.4479999999999</v>
      </c>
      <c r="C160">
        <v>3338.0628272251311</v>
      </c>
      <c r="D160" s="5">
        <f t="shared" si="4"/>
        <v>-1.5713471072432435E-2</v>
      </c>
      <c r="F160" s="5"/>
      <c r="H160" s="5"/>
    </row>
    <row r="161" spans="1:8" x14ac:dyDescent="0.25">
      <c r="A161" s="1">
        <v>38107</v>
      </c>
      <c r="B161" s="2">
        <v>4051.549</v>
      </c>
      <c r="C161">
        <v>3391.2689378086548</v>
      </c>
      <c r="D161" s="5">
        <f t="shared" si="4"/>
        <v>1.5689145142792488E-2</v>
      </c>
      <c r="F161" s="5"/>
      <c r="H161" s="5"/>
    </row>
    <row r="162" spans="1:8" x14ac:dyDescent="0.25">
      <c r="A162" s="1">
        <v>38138</v>
      </c>
      <c r="B162" s="2">
        <v>4122.7259999999997</v>
      </c>
      <c r="C162">
        <v>3379.8376783079188</v>
      </c>
      <c r="D162" s="5">
        <f t="shared" si="4"/>
        <v>-3.3821918650421248E-3</v>
      </c>
      <c r="F162" s="5"/>
      <c r="H162" s="5"/>
    </row>
    <row r="163" spans="1:8" x14ac:dyDescent="0.25">
      <c r="A163" s="1">
        <v>38168</v>
      </c>
      <c r="B163" s="2">
        <v>4179.8270000000002</v>
      </c>
      <c r="C163">
        <v>3438.7716988893462</v>
      </c>
      <c r="D163" s="5">
        <f t="shared" si="4"/>
        <v>1.7138102131194658E-2</v>
      </c>
      <c r="F163" s="5"/>
      <c r="H163" s="5"/>
    </row>
    <row r="164" spans="1:8" x14ac:dyDescent="0.25">
      <c r="A164" s="1">
        <v>38198</v>
      </c>
      <c r="B164" s="2">
        <v>4065.444</v>
      </c>
      <c r="C164">
        <v>3376.8950909543983</v>
      </c>
      <c r="D164" s="5">
        <f t="shared" si="4"/>
        <v>-1.8323520947006983E-2</v>
      </c>
      <c r="F164" s="5"/>
      <c r="H164" s="5"/>
    </row>
    <row r="165" spans="1:8" x14ac:dyDescent="0.25">
      <c r="A165" s="1">
        <v>38230</v>
      </c>
      <c r="B165" s="2">
        <v>4068.5079999999998</v>
      </c>
      <c r="C165">
        <v>3359.3493518289156</v>
      </c>
      <c r="D165" s="5">
        <f t="shared" si="4"/>
        <v>-5.222957569426449E-3</v>
      </c>
      <c r="F165" s="5"/>
      <c r="H165" s="5"/>
    </row>
    <row r="166" spans="1:8" x14ac:dyDescent="0.25">
      <c r="A166" s="1">
        <v>38260</v>
      </c>
      <c r="B166" s="2">
        <v>4231.7809999999999</v>
      </c>
      <c r="C166">
        <v>3410.2514304134097</v>
      </c>
      <c r="D166" s="5">
        <f t="shared" si="4"/>
        <v>1.4926195215560246E-2</v>
      </c>
      <c r="F166" s="5"/>
      <c r="H166" s="5"/>
    </row>
    <row r="167" spans="1:8" x14ac:dyDescent="0.25">
      <c r="A167" s="1">
        <v>38289</v>
      </c>
      <c r="B167" s="2">
        <v>4384.7449999999999</v>
      </c>
      <c r="C167">
        <v>3442.5257124911673</v>
      </c>
      <c r="D167" s="5">
        <f t="shared" si="4"/>
        <v>9.3751753140581279E-3</v>
      </c>
      <c r="F167" s="5"/>
      <c r="H167" s="5"/>
    </row>
    <row r="168" spans="1:8" x14ac:dyDescent="0.25">
      <c r="A168" s="1">
        <v>38321</v>
      </c>
      <c r="B168" s="2">
        <v>4707.4269999999997</v>
      </c>
      <c r="C168">
        <v>3540.7499059796914</v>
      </c>
      <c r="D168" s="5">
        <f t="shared" si="4"/>
        <v>2.7741070704440644E-2</v>
      </c>
      <c r="F168" s="5"/>
      <c r="H168" s="5"/>
    </row>
    <row r="169" spans="1:8" x14ac:dyDescent="0.25">
      <c r="A169" s="1">
        <v>38352</v>
      </c>
      <c r="B169" s="2">
        <v>4906.9160000000002</v>
      </c>
      <c r="C169">
        <v>3602.4638425959915</v>
      </c>
      <c r="D169" s="5">
        <f t="shared" si="4"/>
        <v>1.7131035678023092E-2</v>
      </c>
      <c r="F169" s="5"/>
      <c r="H169" s="5"/>
    </row>
    <row r="170" spans="1:8" x14ac:dyDescent="0.25">
      <c r="A170" s="1">
        <v>38383</v>
      </c>
      <c r="B170" s="2">
        <v>4816.4840000000004</v>
      </c>
      <c r="C170">
        <v>3695.0395090141924</v>
      </c>
      <c r="D170" s="5">
        <f t="shared" si="4"/>
        <v>2.5054039663813855E-2</v>
      </c>
      <c r="F170" s="5"/>
      <c r="H170" s="5"/>
    </row>
    <row r="171" spans="1:8" x14ac:dyDescent="0.25">
      <c r="A171" s="1">
        <v>38411</v>
      </c>
      <c r="B171" s="2">
        <v>5058.0789999999997</v>
      </c>
      <c r="C171">
        <v>3815.4024289054832</v>
      </c>
      <c r="D171" s="5">
        <f t="shared" si="4"/>
        <v>3.1546585749230943E-2</v>
      </c>
      <c r="F171" s="5"/>
      <c r="H171" s="5"/>
    </row>
    <row r="172" spans="1:8" x14ac:dyDescent="0.25">
      <c r="A172" s="1">
        <v>38442</v>
      </c>
      <c r="B172" s="2">
        <v>4932.2579999999998</v>
      </c>
      <c r="C172">
        <v>3804.5803764270286</v>
      </c>
      <c r="D172" s="5">
        <f t="shared" si="4"/>
        <v>-2.8444799183393586E-3</v>
      </c>
      <c r="F172" s="5"/>
      <c r="H172" s="5"/>
    </row>
    <row r="173" spans="1:8" x14ac:dyDescent="0.25">
      <c r="A173" s="1">
        <v>38471</v>
      </c>
      <c r="B173" s="2">
        <v>4815.0370000000003</v>
      </c>
      <c r="C173">
        <v>3716.1665508991277</v>
      </c>
      <c r="D173" s="5">
        <f t="shared" si="4"/>
        <v>-2.3791674650994604E-2</v>
      </c>
      <c r="F173" s="5"/>
      <c r="H173" s="5"/>
    </row>
    <row r="174" spans="1:8" x14ac:dyDescent="0.25">
      <c r="A174" s="1">
        <v>38503</v>
      </c>
      <c r="B174" s="2">
        <v>4838.9589999999998</v>
      </c>
      <c r="C174">
        <v>3924.2226907793361</v>
      </c>
      <c r="D174" s="5">
        <f t="shared" si="4"/>
        <v>5.3018433528013963E-2</v>
      </c>
      <c r="F174" s="5"/>
      <c r="H174" s="5"/>
    </row>
    <row r="175" spans="1:8" x14ac:dyDescent="0.25">
      <c r="A175" s="1">
        <v>38533</v>
      </c>
      <c r="B175" s="2">
        <v>4907.6099999999997</v>
      </c>
      <c r="C175">
        <v>4058.5593781012235</v>
      </c>
      <c r="D175" s="5">
        <f t="shared" si="4"/>
        <v>3.3099598849465686E-2</v>
      </c>
      <c r="F175" s="5"/>
      <c r="H175" s="5"/>
    </row>
    <row r="176" spans="1:8" x14ac:dyDescent="0.25">
      <c r="A176" s="1">
        <v>38562</v>
      </c>
      <c r="B176" s="2">
        <v>5086.7950000000001</v>
      </c>
      <c r="C176">
        <v>4206.3962623005045</v>
      </c>
      <c r="D176" s="5">
        <f t="shared" si="4"/>
        <v>3.5145734015660263E-2</v>
      </c>
      <c r="F176" s="5"/>
      <c r="H176" s="5"/>
    </row>
    <row r="177" spans="1:8" x14ac:dyDescent="0.25">
      <c r="A177" s="1">
        <v>38595</v>
      </c>
      <c r="B177" s="2">
        <v>5163.7809999999999</v>
      </c>
      <c r="C177">
        <v>4233.3013608788324</v>
      </c>
      <c r="D177" s="5">
        <f t="shared" si="4"/>
        <v>6.3555830980911695E-3</v>
      </c>
      <c r="F177" s="5"/>
      <c r="H177" s="5"/>
    </row>
    <row r="178" spans="1:8" x14ac:dyDescent="0.25">
      <c r="A178" s="1">
        <v>38625</v>
      </c>
      <c r="B178" s="2">
        <v>5289.2280000000001</v>
      </c>
      <c r="C178">
        <v>4392.3168908819134</v>
      </c>
      <c r="D178" s="5">
        <f t="shared" si="4"/>
        <v>3.6203109646570385E-2</v>
      </c>
      <c r="F178" s="5"/>
      <c r="H178" s="5"/>
    </row>
    <row r="179" spans="1:8" x14ac:dyDescent="0.25">
      <c r="A179" s="1">
        <v>38656</v>
      </c>
      <c r="B179" s="2">
        <v>5123.1400000000003</v>
      </c>
      <c r="C179">
        <v>4261.116193961574</v>
      </c>
      <c r="D179" s="5">
        <f t="shared" si="4"/>
        <v>-3.0790218090336014E-2</v>
      </c>
      <c r="F179" s="5"/>
      <c r="H179" s="5"/>
    </row>
    <row r="180" spans="1:8" x14ac:dyDescent="0.25">
      <c r="A180" s="1">
        <v>38686</v>
      </c>
      <c r="B180" s="2">
        <v>5210.8450000000003</v>
      </c>
      <c r="C180">
        <v>4427.6021752060497</v>
      </c>
      <c r="D180" s="5">
        <f t="shared" si="4"/>
        <v>3.7601838344188586E-2</v>
      </c>
      <c r="F180" s="5"/>
      <c r="H180" s="5"/>
    </row>
    <row r="181" spans="1:8" x14ac:dyDescent="0.25">
      <c r="A181" s="1">
        <v>38716</v>
      </c>
      <c r="B181" s="2">
        <v>5394.29</v>
      </c>
      <c r="C181">
        <v>4572.5947274730861</v>
      </c>
      <c r="D181" s="5">
        <f t="shared" si="4"/>
        <v>3.1709031941075265E-2</v>
      </c>
      <c r="F181" s="5"/>
      <c r="H181" s="5"/>
    </row>
    <row r="182" spans="1:8" x14ac:dyDescent="0.25">
      <c r="A182" s="1">
        <v>38748</v>
      </c>
      <c r="B182" s="2">
        <v>5747.2939999999999</v>
      </c>
      <c r="C182">
        <v>4742.7743852120811</v>
      </c>
      <c r="D182" s="5">
        <f t="shared" si="4"/>
        <v>3.5881879237100837E-2</v>
      </c>
      <c r="F182" s="5"/>
      <c r="H182" s="5"/>
    </row>
    <row r="183" spans="1:8" x14ac:dyDescent="0.25">
      <c r="A183" s="1">
        <v>38776</v>
      </c>
      <c r="B183" s="2">
        <v>5752.4139999999998</v>
      </c>
      <c r="C183">
        <v>4844.1381052631577</v>
      </c>
      <c r="D183" s="5">
        <f t="shared" si="4"/>
        <v>2.0925026877525413E-2</v>
      </c>
      <c r="F183" s="5"/>
      <c r="H183" s="5"/>
    </row>
    <row r="184" spans="1:8" x14ac:dyDescent="0.25">
      <c r="A184" s="1">
        <v>38807</v>
      </c>
      <c r="B184" s="2">
        <v>5978.67</v>
      </c>
      <c r="C184">
        <v>4939.4167217448785</v>
      </c>
      <c r="D184" s="5">
        <f t="shared" si="4"/>
        <v>1.928944688191099E-2</v>
      </c>
      <c r="F184" s="5"/>
      <c r="H184" s="5"/>
    </row>
    <row r="185" spans="1:8" x14ac:dyDescent="0.25">
      <c r="A185" s="1">
        <v>38835</v>
      </c>
      <c r="B185" s="2">
        <v>6290.6040000000003</v>
      </c>
      <c r="C185">
        <v>5017.6310122038767</v>
      </c>
      <c r="D185" s="5">
        <f t="shared" si="4"/>
        <v>1.5587892028880862E-2</v>
      </c>
      <c r="F185" s="5"/>
      <c r="H185" s="5"/>
    </row>
    <row r="186" spans="1:8" x14ac:dyDescent="0.25">
      <c r="A186" s="1">
        <v>38868</v>
      </c>
      <c r="B186" s="2">
        <v>6127.94</v>
      </c>
      <c r="C186">
        <v>4762.1541809138944</v>
      </c>
      <c r="D186" s="5">
        <f t="shared" si="4"/>
        <v>-5.3647324631760314E-2</v>
      </c>
      <c r="F186" s="5"/>
      <c r="H186" s="5"/>
    </row>
    <row r="187" spans="1:8" x14ac:dyDescent="0.25">
      <c r="A187" s="1">
        <v>38898</v>
      </c>
      <c r="B187" s="2">
        <v>6150.8429999999998</v>
      </c>
      <c r="C187">
        <v>4838.2309447022726</v>
      </c>
      <c r="D187" s="5">
        <f t="shared" si="4"/>
        <v>1.5724086894132277E-2</v>
      </c>
      <c r="F187" s="5"/>
      <c r="H187" s="5"/>
    </row>
    <row r="188" spans="1:8" x14ac:dyDescent="0.25">
      <c r="A188" s="1">
        <v>38929</v>
      </c>
      <c r="B188" s="2">
        <v>6245.6350000000002</v>
      </c>
      <c r="C188">
        <v>4892.0145688102139</v>
      </c>
      <c r="D188" s="5">
        <f t="shared" si="4"/>
        <v>1.0994166789863416E-2</v>
      </c>
      <c r="F188" s="5"/>
      <c r="H188" s="5"/>
    </row>
    <row r="189" spans="1:8" x14ac:dyDescent="0.25">
      <c r="A189" s="1">
        <v>38960</v>
      </c>
      <c r="B189" s="2">
        <v>6444.1580000000004</v>
      </c>
      <c r="C189">
        <v>5014.5187144969268</v>
      </c>
      <c r="D189" s="5">
        <f t="shared" si="4"/>
        <v>2.4429891014775676E-2</v>
      </c>
      <c r="F189" s="5"/>
      <c r="H189" s="5"/>
    </row>
    <row r="190" spans="1:8" x14ac:dyDescent="0.25">
      <c r="A190" s="1">
        <v>38989</v>
      </c>
      <c r="B190" s="2">
        <v>6499.66</v>
      </c>
      <c r="C190">
        <v>5134.0126382306471</v>
      </c>
      <c r="D190" s="5">
        <f t="shared" si="4"/>
        <v>2.3274957066506542E-2</v>
      </c>
      <c r="F190" s="5"/>
      <c r="H190" s="5"/>
    </row>
    <row r="191" spans="1:8" x14ac:dyDescent="0.25">
      <c r="A191" s="1">
        <v>39021</v>
      </c>
      <c r="B191" s="2">
        <v>6779.0709999999999</v>
      </c>
      <c r="C191">
        <v>5339.5329237555134</v>
      </c>
      <c r="D191" s="5">
        <f t="shared" si="4"/>
        <v>3.8490311504684079E-2</v>
      </c>
      <c r="F191" s="5"/>
      <c r="H191" s="5"/>
    </row>
    <row r="192" spans="1:8" x14ac:dyDescent="0.25">
      <c r="A192" s="1">
        <v>39051</v>
      </c>
      <c r="B192" s="2">
        <v>7021.9359999999997</v>
      </c>
      <c r="C192">
        <v>5319.6484848484843</v>
      </c>
      <c r="D192" s="5">
        <f t="shared" si="4"/>
        <v>-3.737923466872729E-3</v>
      </c>
      <c r="F192" s="5"/>
      <c r="H192" s="5"/>
    </row>
    <row r="193" spans="1:8" x14ac:dyDescent="0.25">
      <c r="A193" s="1">
        <v>39080</v>
      </c>
      <c r="B193" s="2">
        <v>7247.5770000000002</v>
      </c>
      <c r="C193">
        <v>5503.0956719817768</v>
      </c>
      <c r="D193" s="5">
        <f t="shared" si="4"/>
        <v>3.3335271285085531E-2</v>
      </c>
      <c r="F193" s="5"/>
      <c r="H193" s="5"/>
    </row>
    <row r="194" spans="1:8" x14ac:dyDescent="0.25">
      <c r="A194" s="1">
        <v>39113</v>
      </c>
      <c r="B194" s="2">
        <v>7291.19</v>
      </c>
      <c r="C194">
        <v>5628.5240080284075</v>
      </c>
      <c r="D194" s="5">
        <f t="shared" si="4"/>
        <v>2.2284409885739553E-2</v>
      </c>
      <c r="F194" s="5"/>
      <c r="H194" s="5"/>
    </row>
    <row r="195" spans="1:8" x14ac:dyDescent="0.25">
      <c r="A195" s="1">
        <v>39141</v>
      </c>
      <c r="B195" s="2">
        <v>7265.326</v>
      </c>
      <c r="C195">
        <v>5499.4519718416477</v>
      </c>
      <c r="D195" s="5">
        <f t="shared" si="4"/>
        <v>-2.3469981526820449E-2</v>
      </c>
      <c r="F195" s="5"/>
      <c r="H195" s="5"/>
    </row>
    <row r="196" spans="1:8" x14ac:dyDescent="0.25">
      <c r="A196" s="1">
        <v>39171</v>
      </c>
      <c r="B196" s="2">
        <v>7531.8429999999998</v>
      </c>
      <c r="C196">
        <v>5655.3859438354102</v>
      </c>
      <c r="D196" s="5">
        <f t="shared" ref="D196:D259" si="5">(C196-C195)/C196</f>
        <v>2.7572649071587515E-2</v>
      </c>
      <c r="F196" s="5"/>
      <c r="H196" s="5"/>
    </row>
    <row r="197" spans="1:8" x14ac:dyDescent="0.25">
      <c r="A197" s="1">
        <v>39202</v>
      </c>
      <c r="B197" s="2">
        <v>8028.0469999999996</v>
      </c>
      <c r="C197">
        <v>5900.8063212054385</v>
      </c>
      <c r="D197" s="5">
        <f t="shared" si="5"/>
        <v>4.1590990114024437E-2</v>
      </c>
      <c r="F197" s="5"/>
      <c r="H197" s="5"/>
    </row>
    <row r="198" spans="1:8" x14ac:dyDescent="0.25">
      <c r="A198" s="1">
        <v>39233</v>
      </c>
      <c r="B198" s="2">
        <v>8183.9350000000004</v>
      </c>
      <c r="C198">
        <v>6083.3531554300162</v>
      </c>
      <c r="D198" s="5">
        <f t="shared" si="5"/>
        <v>3.0007600999070044E-2</v>
      </c>
      <c r="F198" s="5"/>
      <c r="H198" s="5"/>
    </row>
    <row r="199" spans="1:8" x14ac:dyDescent="0.25">
      <c r="A199" s="1">
        <v>39262</v>
      </c>
      <c r="B199" s="2">
        <v>8185.241</v>
      </c>
      <c r="C199">
        <v>6060.8967049241019</v>
      </c>
      <c r="D199" s="5">
        <f t="shared" si="5"/>
        <v>-3.7051366487849593E-3</v>
      </c>
      <c r="F199" s="5"/>
      <c r="H199" s="5"/>
    </row>
    <row r="200" spans="1:8" x14ac:dyDescent="0.25">
      <c r="A200" s="1">
        <v>39294</v>
      </c>
      <c r="B200" s="2">
        <v>8012.1139999999996</v>
      </c>
      <c r="C200">
        <v>5845.2717589552776</v>
      </c>
      <c r="D200" s="5">
        <f t="shared" si="5"/>
        <v>-3.688878034429708E-2</v>
      </c>
      <c r="F200" s="5"/>
      <c r="H200" s="5"/>
    </row>
    <row r="201" spans="1:8" x14ac:dyDescent="0.25">
      <c r="A201" s="1">
        <v>39325</v>
      </c>
      <c r="B201" s="2">
        <v>7924.7790000000005</v>
      </c>
      <c r="C201">
        <v>5782.3998540678585</v>
      </c>
      <c r="D201" s="5">
        <f t="shared" si="5"/>
        <v>-1.0872977738332873E-2</v>
      </c>
      <c r="F201" s="5"/>
      <c r="H201" s="5"/>
    </row>
    <row r="202" spans="1:8" x14ac:dyDescent="0.25">
      <c r="A202" s="1">
        <v>39353</v>
      </c>
      <c r="B202" s="2">
        <v>8326.3130000000001</v>
      </c>
      <c r="C202">
        <v>5872.2850694689332</v>
      </c>
      <c r="D202" s="5">
        <f t="shared" si="5"/>
        <v>1.5306684593430942E-2</v>
      </c>
      <c r="F202" s="5"/>
      <c r="H202" s="5"/>
    </row>
    <row r="203" spans="1:8" x14ac:dyDescent="0.25">
      <c r="A203" s="1">
        <v>39386</v>
      </c>
      <c r="B203" s="2">
        <v>8715.5069999999996</v>
      </c>
      <c r="C203">
        <v>6032.74520661729</v>
      </c>
      <c r="D203" s="5">
        <f t="shared" si="5"/>
        <v>2.6598195622839969E-2</v>
      </c>
      <c r="F203" s="5"/>
      <c r="H203" s="5"/>
    </row>
    <row r="204" spans="1:8" x14ac:dyDescent="0.25">
      <c r="A204" s="1">
        <v>39416</v>
      </c>
      <c r="B204" s="2">
        <v>8438.4680000000008</v>
      </c>
      <c r="C204">
        <v>5716.7319287311166</v>
      </c>
      <c r="D204" s="5">
        <f t="shared" si="5"/>
        <v>-5.5278659525376E-2</v>
      </c>
      <c r="F204" s="5"/>
      <c r="H204" s="5"/>
    </row>
    <row r="205" spans="1:8" x14ac:dyDescent="0.25">
      <c r="A205" s="1">
        <v>39447</v>
      </c>
      <c r="B205" s="2">
        <v>8290.8140000000003</v>
      </c>
      <c r="C205">
        <v>5631.9638611507371</v>
      </c>
      <c r="D205" s="5">
        <f t="shared" si="5"/>
        <v>-1.5051244942303206E-2</v>
      </c>
      <c r="F205" s="5"/>
      <c r="H205" s="5"/>
    </row>
    <row r="206" spans="1:8" x14ac:dyDescent="0.25">
      <c r="A206" s="1">
        <v>39478</v>
      </c>
      <c r="B206" s="2">
        <v>7426.8119999999999</v>
      </c>
      <c r="C206">
        <v>4994.4936112979149</v>
      </c>
      <c r="D206" s="5">
        <f t="shared" si="5"/>
        <v>-0.12763461112670507</v>
      </c>
      <c r="F206" s="5"/>
      <c r="H206" s="5"/>
    </row>
    <row r="207" spans="1:8" x14ac:dyDescent="0.25">
      <c r="A207" s="1">
        <v>39507</v>
      </c>
      <c r="B207" s="2">
        <v>7547.65</v>
      </c>
      <c r="C207">
        <v>4976.3631568536957</v>
      </c>
      <c r="D207" s="5">
        <f t="shared" si="5"/>
        <v>-3.6433141779954248E-3</v>
      </c>
      <c r="F207" s="5"/>
      <c r="H207" s="5"/>
    </row>
    <row r="208" spans="1:8" x14ac:dyDescent="0.25">
      <c r="A208" s="1">
        <v>39538</v>
      </c>
      <c r="B208" s="2">
        <v>7581.7290000000003</v>
      </c>
      <c r="C208">
        <v>4794.9209461168739</v>
      </c>
      <c r="D208" s="5">
        <f t="shared" si="5"/>
        <v>-3.7840500975049707E-2</v>
      </c>
      <c r="F208" s="5"/>
      <c r="H208" s="5"/>
    </row>
    <row r="209" spans="1:8" x14ac:dyDescent="0.25">
      <c r="A209" s="1">
        <v>39568</v>
      </c>
      <c r="B209" s="2">
        <v>7938.549</v>
      </c>
      <c r="C209">
        <v>5108.4613899613896</v>
      </c>
      <c r="D209" s="5">
        <f t="shared" si="5"/>
        <v>6.1376688578023197E-2</v>
      </c>
      <c r="F209" s="5"/>
      <c r="H209" s="5"/>
    </row>
    <row r="210" spans="1:8" x14ac:dyDescent="0.25">
      <c r="A210" s="1">
        <v>39598</v>
      </c>
      <c r="B210" s="2">
        <v>7994.116</v>
      </c>
      <c r="C210">
        <v>5154.8336342532884</v>
      </c>
      <c r="D210" s="5">
        <f t="shared" si="5"/>
        <v>8.995876022799356E-3</v>
      </c>
      <c r="F210" s="5"/>
      <c r="H210" s="5"/>
    </row>
    <row r="211" spans="1:8" x14ac:dyDescent="0.25">
      <c r="A211" s="1">
        <v>39629</v>
      </c>
      <c r="B211" s="2">
        <v>7300.0550000000003</v>
      </c>
      <c r="C211">
        <v>4630.839253996448</v>
      </c>
      <c r="D211" s="5">
        <f t="shared" si="5"/>
        <v>-0.11315322159036929</v>
      </c>
      <c r="F211" s="5"/>
      <c r="H211" s="5"/>
    </row>
    <row r="212" spans="1:8" x14ac:dyDescent="0.25">
      <c r="A212" s="1">
        <v>39660</v>
      </c>
      <c r="B212" s="2">
        <v>7091.1170000000002</v>
      </c>
      <c r="C212">
        <v>4542.3848568317217</v>
      </c>
      <c r="D212" s="5">
        <f t="shared" si="5"/>
        <v>-1.9473118186296205E-2</v>
      </c>
      <c r="F212" s="5"/>
      <c r="H212" s="5"/>
    </row>
    <row r="213" spans="1:8" x14ac:dyDescent="0.25">
      <c r="A213" s="1">
        <v>39689</v>
      </c>
      <c r="B213" s="2">
        <v>6812.9049999999997</v>
      </c>
      <c r="C213">
        <v>4623.620631150322</v>
      </c>
      <c r="D213" s="5">
        <f t="shared" si="5"/>
        <v>1.7569731774985498E-2</v>
      </c>
      <c r="F213" s="5"/>
      <c r="H213" s="5"/>
    </row>
    <row r="214" spans="1:8" x14ac:dyDescent="0.25">
      <c r="A214" s="1">
        <v>39721</v>
      </c>
      <c r="B214" s="2">
        <v>5786.44</v>
      </c>
      <c r="C214">
        <v>4045.6128085017131</v>
      </c>
      <c r="D214" s="5">
        <f t="shared" si="5"/>
        <v>-0.14287274882903914</v>
      </c>
      <c r="F214" s="5"/>
      <c r="H214" s="5"/>
    </row>
    <row r="215" spans="1:8" x14ac:dyDescent="0.25">
      <c r="A215" s="1">
        <v>39752</v>
      </c>
      <c r="B215" s="2">
        <v>4557.4319999999998</v>
      </c>
      <c r="C215">
        <v>3572.495100729011</v>
      </c>
      <c r="D215" s="5">
        <f t="shared" si="5"/>
        <v>-0.13243340982501464</v>
      </c>
      <c r="F215" s="5"/>
      <c r="H215" s="5"/>
    </row>
    <row r="216" spans="1:8" x14ac:dyDescent="0.25">
      <c r="A216" s="1">
        <v>39780</v>
      </c>
      <c r="B216" s="2">
        <v>4247.1710000000003</v>
      </c>
      <c r="C216">
        <v>3337.1344385951129</v>
      </c>
      <c r="D216" s="5">
        <f t="shared" si="5"/>
        <v>-7.0527773592777912E-2</v>
      </c>
      <c r="F216" s="5"/>
      <c r="H216" s="5"/>
    </row>
    <row r="217" spans="1:8" x14ac:dyDescent="0.25">
      <c r="A217" s="1">
        <v>39813</v>
      </c>
      <c r="B217" s="2">
        <v>4470.451</v>
      </c>
      <c r="C217">
        <v>3212.223180283107</v>
      </c>
      <c r="D217" s="5">
        <f t="shared" si="5"/>
        <v>-3.8886232774460246E-2</v>
      </c>
      <c r="F217" s="5"/>
      <c r="H217" s="5"/>
    </row>
    <row r="218" spans="1:8" x14ac:dyDescent="0.25">
      <c r="A218" s="1">
        <v>39843</v>
      </c>
      <c r="B218" s="2">
        <v>3977.116</v>
      </c>
      <c r="C218">
        <v>3103.2428214731585</v>
      </c>
      <c r="D218" s="5">
        <f t="shared" si="5"/>
        <v>-3.5118218289541966E-2</v>
      </c>
      <c r="F218" s="5"/>
      <c r="H218" s="5"/>
    </row>
    <row r="219" spans="1:8" x14ac:dyDescent="0.25">
      <c r="A219" s="1">
        <v>39871</v>
      </c>
      <c r="B219" s="2">
        <v>3574.8429999999998</v>
      </c>
      <c r="C219">
        <v>2827.3038595381208</v>
      </c>
      <c r="D219" s="5">
        <f t="shared" si="5"/>
        <v>-9.7597915061070281E-2</v>
      </c>
      <c r="F219" s="5"/>
      <c r="H219" s="5"/>
    </row>
    <row r="220" spans="1:8" x14ac:dyDescent="0.25">
      <c r="A220" s="1">
        <v>39903</v>
      </c>
      <c r="B220" s="2">
        <v>3824.317</v>
      </c>
      <c r="C220">
        <v>2873.6977757739705</v>
      </c>
      <c r="D220" s="5">
        <f t="shared" si="5"/>
        <v>1.6144326876320343E-2</v>
      </c>
      <c r="F220" s="5"/>
      <c r="H220" s="5"/>
    </row>
    <row r="221" spans="1:8" x14ac:dyDescent="0.25">
      <c r="A221" s="1">
        <v>39933</v>
      </c>
      <c r="B221" s="2">
        <v>4366.8789999999999</v>
      </c>
      <c r="C221">
        <v>3289.5510357815442</v>
      </c>
      <c r="D221" s="5">
        <f t="shared" si="5"/>
        <v>0.126416418375699</v>
      </c>
      <c r="F221" s="5"/>
      <c r="H221" s="5"/>
    </row>
    <row r="222" spans="1:8" x14ac:dyDescent="0.25">
      <c r="A222" s="1">
        <v>39962</v>
      </c>
      <c r="B222" s="2">
        <v>4908.6509999999998</v>
      </c>
      <c r="C222">
        <v>3481.8066392396086</v>
      </c>
      <c r="D222" s="5">
        <f t="shared" si="5"/>
        <v>5.5217197098587599E-2</v>
      </c>
      <c r="F222" s="5"/>
      <c r="H222" s="5"/>
    </row>
    <row r="223" spans="1:8" x14ac:dyDescent="0.25">
      <c r="A223" s="1">
        <v>39994</v>
      </c>
      <c r="B223" s="2">
        <v>4814.3919999999998</v>
      </c>
      <c r="C223">
        <v>3406.2487618508558</v>
      </c>
      <c r="D223" s="5">
        <f t="shared" si="5"/>
        <v>-2.2182137204711041E-2</v>
      </c>
      <c r="F223" s="5"/>
      <c r="H223" s="5"/>
    </row>
    <row r="224" spans="1:8" x14ac:dyDescent="0.25">
      <c r="A224" s="1">
        <v>40025</v>
      </c>
      <c r="B224" s="2">
        <v>5320.9229999999998</v>
      </c>
      <c r="C224">
        <v>3763.5613240911021</v>
      </c>
      <c r="D224" s="5">
        <f t="shared" si="5"/>
        <v>9.4940013320106334E-2</v>
      </c>
      <c r="F224" s="5"/>
      <c r="H224" s="5"/>
    </row>
    <row r="225" spans="1:8" x14ac:dyDescent="0.25">
      <c r="A225" s="1">
        <v>40056</v>
      </c>
      <c r="B225" s="2">
        <v>5657.5129999999999</v>
      </c>
      <c r="C225">
        <v>3964.064602017937</v>
      </c>
      <c r="D225" s="5">
        <f t="shared" si="5"/>
        <v>5.058022460702765E-2</v>
      </c>
      <c r="F225" s="5"/>
      <c r="H225" s="5"/>
    </row>
    <row r="226" spans="1:8" x14ac:dyDescent="0.25">
      <c r="A226" s="1">
        <v>40086</v>
      </c>
      <c r="B226" s="2">
        <v>5920.67</v>
      </c>
      <c r="C226">
        <v>4043.3449429761663</v>
      </c>
      <c r="D226" s="5">
        <f t="shared" si="5"/>
        <v>1.9607612527827962E-2</v>
      </c>
      <c r="F226" s="5"/>
      <c r="H226" s="5"/>
    </row>
    <row r="227" spans="1:8" x14ac:dyDescent="0.25">
      <c r="A227" s="1">
        <v>40116</v>
      </c>
      <c r="B227" s="2">
        <v>5852.31</v>
      </c>
      <c r="C227">
        <v>3954.2635135135138</v>
      </c>
      <c r="D227" s="5">
        <f t="shared" si="5"/>
        <v>-2.2527944624383487E-2</v>
      </c>
      <c r="F227" s="5"/>
      <c r="H227" s="5"/>
    </row>
    <row r="228" spans="1:8" x14ac:dyDescent="0.25">
      <c r="A228" s="1">
        <v>40147</v>
      </c>
      <c r="B228" s="2">
        <v>6024.3050000000003</v>
      </c>
      <c r="C228">
        <v>4010.0545829727753</v>
      </c>
      <c r="D228" s="5">
        <f t="shared" si="5"/>
        <v>1.391279552556661E-2</v>
      </c>
      <c r="F228" s="5"/>
      <c r="H228" s="5"/>
    </row>
    <row r="229" spans="1:8" x14ac:dyDescent="0.25">
      <c r="A229" s="1">
        <v>40178</v>
      </c>
      <c r="B229" s="2">
        <v>6116.0860000000002</v>
      </c>
      <c r="C229">
        <v>4245.512980702485</v>
      </c>
      <c r="D229" s="5">
        <f t="shared" si="5"/>
        <v>5.546052945779701E-2</v>
      </c>
      <c r="F229" s="5"/>
      <c r="H229" s="5"/>
    </row>
    <row r="230" spans="1:8" x14ac:dyDescent="0.25">
      <c r="A230" s="1">
        <v>40207</v>
      </c>
      <c r="B230" s="2">
        <v>5755.28</v>
      </c>
      <c r="C230">
        <v>4120.922239725046</v>
      </c>
      <c r="D230" s="5">
        <f t="shared" si="5"/>
        <v>-3.0233703459969178E-2</v>
      </c>
      <c r="F230" s="5"/>
      <c r="H230" s="5"/>
    </row>
    <row r="231" spans="1:8" x14ac:dyDescent="0.25">
      <c r="A231" s="1">
        <v>40235</v>
      </c>
      <c r="B231" s="2">
        <v>5641.3220000000001</v>
      </c>
      <c r="C231">
        <v>4157.2011790714814</v>
      </c>
      <c r="D231" s="5">
        <f t="shared" si="5"/>
        <v>8.7267701955521925E-3</v>
      </c>
      <c r="F231" s="5"/>
      <c r="H231" s="5"/>
    </row>
    <row r="232" spans="1:8" x14ac:dyDescent="0.25">
      <c r="A232" s="1">
        <v>40268</v>
      </c>
      <c r="B232" s="2">
        <v>6011.0349999999999</v>
      </c>
      <c r="C232">
        <v>4459.5556050152081</v>
      </c>
      <c r="D232" s="5">
        <f t="shared" si="5"/>
        <v>6.7799227708630755E-2</v>
      </c>
      <c r="F232" s="5"/>
      <c r="H232" s="5"/>
    </row>
    <row r="233" spans="1:8" x14ac:dyDescent="0.25">
      <c r="A233" s="1">
        <v>40298</v>
      </c>
      <c r="B233" s="2">
        <v>5855.8950000000004</v>
      </c>
      <c r="C233">
        <v>4397.9684566278638</v>
      </c>
      <c r="D233" s="5">
        <f t="shared" si="5"/>
        <v>-1.4003544817273695E-2</v>
      </c>
      <c r="F233" s="5"/>
      <c r="H233" s="5"/>
    </row>
    <row r="234" spans="1:8" x14ac:dyDescent="0.25">
      <c r="A234" s="1">
        <v>40329</v>
      </c>
      <c r="B234" s="2">
        <v>5155.6229999999996</v>
      </c>
      <c r="C234">
        <v>4189.1793288372473</v>
      </c>
      <c r="D234" s="5">
        <f t="shared" si="5"/>
        <v>-4.9840102655277878E-2</v>
      </c>
      <c r="F234" s="5"/>
      <c r="H234" s="5"/>
    </row>
    <row r="235" spans="1:8" x14ac:dyDescent="0.25">
      <c r="A235" s="1">
        <v>40359</v>
      </c>
      <c r="B235" s="2">
        <v>5118.9589999999998</v>
      </c>
      <c r="C235">
        <v>4171.5907424007819</v>
      </c>
      <c r="D235" s="5">
        <f t="shared" si="5"/>
        <v>-4.2162780393800291E-3</v>
      </c>
      <c r="F235" s="5"/>
      <c r="H235" s="5"/>
    </row>
    <row r="236" spans="1:8" x14ac:dyDescent="0.25">
      <c r="A236" s="1">
        <v>40389</v>
      </c>
      <c r="B236" s="2">
        <v>5715.7659999999996</v>
      </c>
      <c r="C236">
        <v>4387.2935216456863</v>
      </c>
      <c r="D236" s="5">
        <f t="shared" si="5"/>
        <v>4.9165340358625846E-2</v>
      </c>
      <c r="F236" s="5"/>
      <c r="H236" s="5"/>
    </row>
    <row r="237" spans="1:8" x14ac:dyDescent="0.25">
      <c r="A237" s="1">
        <v>40421</v>
      </c>
      <c r="B237" s="2">
        <v>5506.3620000000001</v>
      </c>
      <c r="C237">
        <v>4342.5567823343845</v>
      </c>
      <c r="D237" s="5">
        <f t="shared" si="5"/>
        <v>-1.0301935369801453E-2</v>
      </c>
      <c r="F237" s="5"/>
      <c r="H237" s="5"/>
    </row>
    <row r="238" spans="1:8" x14ac:dyDescent="0.25">
      <c r="A238" s="1">
        <v>40451</v>
      </c>
      <c r="B238" s="2">
        <v>6112.05</v>
      </c>
      <c r="C238">
        <v>4478.3484759671746</v>
      </c>
      <c r="D238" s="5">
        <f t="shared" si="5"/>
        <v>3.0321823851249909E-2</v>
      </c>
      <c r="F238" s="5"/>
      <c r="H238" s="5"/>
    </row>
    <row r="239" spans="1:8" x14ac:dyDescent="0.25">
      <c r="A239" s="1">
        <v>40480</v>
      </c>
      <c r="B239" s="2">
        <v>6377.308</v>
      </c>
      <c r="C239">
        <v>4602.2284765822333</v>
      </c>
      <c r="D239" s="5">
        <f t="shared" si="5"/>
        <v>2.6917394745915788E-2</v>
      </c>
      <c r="F239" s="5"/>
      <c r="H239" s="5"/>
    </row>
    <row r="240" spans="1:8" x14ac:dyDescent="0.25">
      <c r="A240" s="1">
        <v>40512</v>
      </c>
      <c r="B240" s="2">
        <v>5895.4210000000003</v>
      </c>
      <c r="C240">
        <v>4535.6370210801661</v>
      </c>
      <c r="D240" s="5">
        <f t="shared" si="5"/>
        <v>-1.4681830841527174E-2</v>
      </c>
      <c r="F240" s="5"/>
      <c r="H240" s="5"/>
    </row>
    <row r="241" spans="1:8" x14ac:dyDescent="0.25">
      <c r="A241" s="1">
        <v>40543</v>
      </c>
      <c r="B241" s="2">
        <v>6390.6120000000001</v>
      </c>
      <c r="C241">
        <v>4782.6762460709469</v>
      </c>
      <c r="D241" s="5">
        <f t="shared" si="5"/>
        <v>5.1652926579282464E-2</v>
      </c>
      <c r="F241" s="5"/>
      <c r="H241" s="5"/>
    </row>
    <row r="242" spans="1:8" x14ac:dyDescent="0.25">
      <c r="A242" s="1">
        <v>40574</v>
      </c>
      <c r="B242" s="2">
        <v>6643.7950000000001</v>
      </c>
      <c r="C242">
        <v>4852.31887233421</v>
      </c>
      <c r="D242" s="5">
        <f t="shared" si="5"/>
        <v>1.4352442223105891E-2</v>
      </c>
      <c r="F242" s="5"/>
      <c r="H242" s="5"/>
    </row>
    <row r="243" spans="1:8" x14ac:dyDescent="0.25">
      <c r="A243" s="1">
        <v>40602</v>
      </c>
      <c r="B243" s="2">
        <v>6863.9750000000004</v>
      </c>
      <c r="C243">
        <v>4961.6705219025589</v>
      </c>
      <c r="D243" s="5">
        <f t="shared" si="5"/>
        <v>2.20392807393462E-2</v>
      </c>
      <c r="F243" s="5"/>
      <c r="H243" s="5"/>
    </row>
    <row r="244" spans="1:8" x14ac:dyDescent="0.25">
      <c r="A244" s="1">
        <v>40633</v>
      </c>
      <c r="B244" s="2">
        <v>6809.866</v>
      </c>
      <c r="C244">
        <v>4793.3173787569503</v>
      </c>
      <c r="D244" s="5">
        <f t="shared" si="5"/>
        <v>-3.5122469438747562E-2</v>
      </c>
      <c r="F244" s="5"/>
      <c r="H244" s="5"/>
    </row>
    <row r="245" spans="1:8" x14ac:dyDescent="0.25">
      <c r="A245" s="1">
        <v>40662</v>
      </c>
      <c r="B245" s="2">
        <v>7365.0910000000003</v>
      </c>
      <c r="C245">
        <v>4956.3196500672948</v>
      </c>
      <c r="D245" s="5">
        <f t="shared" si="5"/>
        <v>3.28877640706913E-2</v>
      </c>
      <c r="F245" s="5"/>
      <c r="H245" s="5"/>
    </row>
    <row r="246" spans="1:8" x14ac:dyDescent="0.25">
      <c r="A246" s="1">
        <v>40694</v>
      </c>
      <c r="B246" s="2">
        <v>7138.317</v>
      </c>
      <c r="C246">
        <v>4962.3336809176226</v>
      </c>
      <c r="D246" s="5">
        <f t="shared" si="5"/>
        <v>1.2119360037101937E-3</v>
      </c>
      <c r="F246" s="5"/>
      <c r="H246" s="5"/>
    </row>
    <row r="247" spans="1:8" x14ac:dyDescent="0.25">
      <c r="A247" s="1">
        <v>40724</v>
      </c>
      <c r="B247" s="2">
        <v>7003.759</v>
      </c>
      <c r="C247">
        <v>4845.8859752300559</v>
      </c>
      <c r="D247" s="5">
        <f t="shared" si="5"/>
        <v>-2.4030219919080612E-2</v>
      </c>
      <c r="F247" s="5"/>
      <c r="H247" s="5"/>
    </row>
    <row r="248" spans="1:8" x14ac:dyDescent="0.25">
      <c r="A248" s="1">
        <v>40753</v>
      </c>
      <c r="B248" s="2">
        <v>6768.0770000000002</v>
      </c>
      <c r="C248">
        <v>4746.1970546984576</v>
      </c>
      <c r="D248" s="5">
        <f t="shared" si="5"/>
        <v>-2.100395735421734E-2</v>
      </c>
      <c r="F248" s="5"/>
      <c r="H248" s="5"/>
    </row>
    <row r="249" spans="1:8" x14ac:dyDescent="0.25">
      <c r="A249" s="1">
        <v>40786</v>
      </c>
      <c r="B249" s="2">
        <v>6090.8230000000003</v>
      </c>
      <c r="C249">
        <v>4215.102422145329</v>
      </c>
      <c r="D249" s="5">
        <f t="shared" si="5"/>
        <v>-0.12599803738169221</v>
      </c>
      <c r="F249" s="5"/>
      <c r="H249" s="5"/>
    </row>
    <row r="250" spans="1:8" x14ac:dyDescent="0.25">
      <c r="A250" s="1">
        <v>40816</v>
      </c>
      <c r="B250" s="2">
        <v>5423.759</v>
      </c>
      <c r="C250">
        <v>4016.7066577797523</v>
      </c>
      <c r="D250" s="5">
        <f t="shared" si="5"/>
        <v>-4.939264458889827E-2</v>
      </c>
      <c r="F250" s="5"/>
      <c r="H250" s="5"/>
    </row>
    <row r="251" spans="1:8" x14ac:dyDescent="0.25">
      <c r="A251" s="1">
        <v>40847</v>
      </c>
      <c r="B251" s="2">
        <v>6080.598</v>
      </c>
      <c r="C251">
        <v>4342.9740732804803</v>
      </c>
      <c r="D251" s="5">
        <f t="shared" si="5"/>
        <v>7.5125342678889359E-2</v>
      </c>
      <c r="F251" s="5"/>
      <c r="H251" s="5"/>
    </row>
    <row r="252" spans="1:8" x14ac:dyDescent="0.25">
      <c r="A252" s="1">
        <v>40877</v>
      </c>
      <c r="B252" s="2">
        <v>5808.4480000000003</v>
      </c>
      <c r="C252">
        <v>4328.8478163660757</v>
      </c>
      <c r="D252" s="5">
        <f t="shared" si="5"/>
        <v>-3.2632833293416968E-3</v>
      </c>
      <c r="F252" s="5"/>
      <c r="H252" s="5"/>
    </row>
    <row r="253" spans="1:8" x14ac:dyDescent="0.25">
      <c r="A253" s="1">
        <v>40907</v>
      </c>
      <c r="B253" s="2">
        <v>5719.4009999999998</v>
      </c>
      <c r="C253">
        <v>4420.2805471829352</v>
      </c>
      <c r="D253" s="5">
        <f t="shared" si="5"/>
        <v>2.0684825282216525E-2</v>
      </c>
      <c r="F253" s="5"/>
      <c r="H253" s="5"/>
    </row>
    <row r="254" spans="1:8" x14ac:dyDescent="0.25">
      <c r="A254" s="1">
        <v>40939</v>
      </c>
      <c r="B254" s="2">
        <v>5989.0709999999999</v>
      </c>
      <c r="C254">
        <v>4545.4394353369762</v>
      </c>
      <c r="D254" s="5">
        <f t="shared" si="5"/>
        <v>2.7535046926604224E-2</v>
      </c>
      <c r="F254" s="5"/>
      <c r="H254" s="5"/>
    </row>
    <row r="255" spans="1:8" x14ac:dyDescent="0.25">
      <c r="A255" s="1">
        <v>40968</v>
      </c>
      <c r="B255" s="2">
        <v>6370.8050000000003</v>
      </c>
      <c r="C255">
        <v>4739.1244513873389</v>
      </c>
      <c r="D255" s="5">
        <f t="shared" si="5"/>
        <v>4.086936691305143E-2</v>
      </c>
      <c r="F255" s="5"/>
      <c r="H255" s="5"/>
    </row>
    <row r="256" spans="1:8" x14ac:dyDescent="0.25">
      <c r="A256" s="1">
        <v>40998</v>
      </c>
      <c r="B256" s="2">
        <v>6337.5559999999996</v>
      </c>
      <c r="C256">
        <v>4745.1003294399525</v>
      </c>
      <c r="D256" s="5">
        <f t="shared" si="5"/>
        <v>1.2593786511820423E-3</v>
      </c>
      <c r="F256" s="5"/>
      <c r="H256" s="5"/>
    </row>
    <row r="257" spans="1:8" x14ac:dyDescent="0.25">
      <c r="A257" s="1">
        <v>41029</v>
      </c>
      <c r="B257" s="2">
        <v>6203.6580000000004</v>
      </c>
      <c r="C257">
        <v>4694.7616164673836</v>
      </c>
      <c r="D257" s="5">
        <f t="shared" si="5"/>
        <v>-1.0722315015101161E-2</v>
      </c>
      <c r="F257" s="5"/>
      <c r="H257" s="5"/>
    </row>
    <row r="258" spans="1:8" x14ac:dyDescent="0.25">
      <c r="A258" s="1">
        <v>41060</v>
      </c>
      <c r="B258" s="2">
        <v>5455.3739999999998</v>
      </c>
      <c r="C258">
        <v>4398.4310247520762</v>
      </c>
      <c r="D258" s="5">
        <f t="shared" si="5"/>
        <v>-6.7371885576405194E-2</v>
      </c>
      <c r="F258" s="5"/>
      <c r="H258" s="5"/>
    </row>
    <row r="259" spans="1:8" x14ac:dyDescent="0.25">
      <c r="A259" s="1">
        <v>41089</v>
      </c>
      <c r="B259" s="2">
        <v>5890.8239999999996</v>
      </c>
      <c r="C259">
        <v>4678.9706115965055</v>
      </c>
      <c r="D259" s="5">
        <f t="shared" si="5"/>
        <v>5.9957544112188121E-2</v>
      </c>
      <c r="F259" s="5"/>
      <c r="H259" s="5"/>
    </row>
    <row r="260" spans="1:8" x14ac:dyDescent="0.25">
      <c r="A260" s="1">
        <v>41121</v>
      </c>
      <c r="B260" s="2">
        <v>5958.232</v>
      </c>
      <c r="C260">
        <v>4850.4005210029309</v>
      </c>
      <c r="D260" s="5">
        <f t="shared" ref="D260:D291" si="6">(C260-C259)/C260</f>
        <v>3.5343454352709483E-2</v>
      </c>
      <c r="F260" s="5"/>
      <c r="H260" s="5"/>
    </row>
    <row r="261" spans="1:8" x14ac:dyDescent="0.25">
      <c r="A261" s="1">
        <v>41152</v>
      </c>
      <c r="B261" s="2">
        <v>6221.64</v>
      </c>
      <c r="C261">
        <v>4933.5024978193642</v>
      </c>
      <c r="D261" s="5">
        <f t="shared" si="6"/>
        <v>1.6844417703885797E-2</v>
      </c>
      <c r="F261" s="5"/>
      <c r="H261" s="5"/>
    </row>
    <row r="262" spans="1:8" x14ac:dyDescent="0.25">
      <c r="A262" s="1">
        <v>41180</v>
      </c>
      <c r="B262" s="2">
        <v>6407.0569999999998</v>
      </c>
      <c r="C262">
        <v>4955.1871616395983</v>
      </c>
      <c r="D262" s="5">
        <f t="shared" si="6"/>
        <v>4.3761543434938646E-3</v>
      </c>
      <c r="F262" s="5"/>
      <c r="H262" s="5"/>
    </row>
    <row r="263" spans="1:8" x14ac:dyDescent="0.25">
      <c r="A263" s="1">
        <v>41213</v>
      </c>
      <c r="B263" s="2">
        <v>6500.9290000000001</v>
      </c>
      <c r="C263">
        <v>5003.4087585623029</v>
      </c>
      <c r="D263" s="5">
        <f t="shared" si="6"/>
        <v>9.637748832769898E-3</v>
      </c>
      <c r="F263" s="5"/>
      <c r="H263" s="5"/>
    </row>
    <row r="264" spans="1:8" x14ac:dyDescent="0.25">
      <c r="A264" s="1">
        <v>41243</v>
      </c>
      <c r="B264" s="2">
        <v>6670.616</v>
      </c>
      <c r="C264">
        <v>5136.7749884490995</v>
      </c>
      <c r="D264" s="5">
        <f t="shared" si="6"/>
        <v>2.5963027422204202E-2</v>
      </c>
      <c r="F264" s="5"/>
      <c r="H264" s="5"/>
    </row>
    <row r="265" spans="1:8" x14ac:dyDescent="0.25">
      <c r="A265" s="1">
        <v>41274</v>
      </c>
      <c r="B265" s="2">
        <v>6859.2449999999999</v>
      </c>
      <c r="C265">
        <v>5198.7608003638024</v>
      </c>
      <c r="D265" s="5">
        <f t="shared" si="6"/>
        <v>1.1923189832154856E-2</v>
      </c>
      <c r="F265" s="5"/>
      <c r="H265" s="5"/>
    </row>
    <row r="266" spans="1:8" x14ac:dyDescent="0.25">
      <c r="A266" s="1">
        <v>41305</v>
      </c>
      <c r="B266" s="2">
        <v>7262.0169999999998</v>
      </c>
      <c r="C266">
        <v>5359.4221402214025</v>
      </c>
      <c r="D266" s="5">
        <f t="shared" si="6"/>
        <v>2.9977362419703519E-2</v>
      </c>
      <c r="F266" s="5"/>
      <c r="H266" s="5"/>
    </row>
    <row r="267" spans="1:8" x14ac:dyDescent="0.25">
      <c r="A267" s="1">
        <v>41333</v>
      </c>
      <c r="B267" s="2">
        <v>7063.5510000000004</v>
      </c>
      <c r="C267">
        <v>5380.1134892223326</v>
      </c>
      <c r="D267" s="5">
        <f t="shared" si="6"/>
        <v>3.8458945229277977E-3</v>
      </c>
      <c r="F267" s="5"/>
      <c r="H267" s="5"/>
    </row>
    <row r="268" spans="1:8" x14ac:dyDescent="0.25">
      <c r="A268" s="1">
        <v>41362</v>
      </c>
      <c r="B268" s="2">
        <v>7053.3580000000002</v>
      </c>
      <c r="C268">
        <v>5508.284263959391</v>
      </c>
      <c r="D268" s="5">
        <f t="shared" si="6"/>
        <v>2.3268729171382362E-2</v>
      </c>
      <c r="F268" s="5"/>
      <c r="H268" s="5"/>
    </row>
    <row r="269" spans="1:8" x14ac:dyDescent="0.25">
      <c r="A269" s="1">
        <v>41394</v>
      </c>
      <c r="B269" s="2">
        <v>7372.4840000000004</v>
      </c>
      <c r="C269">
        <v>5639.9051407588749</v>
      </c>
      <c r="D269" s="5">
        <f t="shared" si="6"/>
        <v>2.3337427406052755E-2</v>
      </c>
      <c r="F269" s="5"/>
      <c r="H269" s="5"/>
    </row>
    <row r="270" spans="1:8" x14ac:dyDescent="0.25">
      <c r="A270" s="1">
        <v>41425</v>
      </c>
      <c r="B270" s="2">
        <v>7398.799</v>
      </c>
      <c r="C270">
        <v>5688.7582654159623</v>
      </c>
      <c r="D270" s="5">
        <f t="shared" si="6"/>
        <v>8.5876605012526839E-3</v>
      </c>
      <c r="F270" s="5"/>
      <c r="H270" s="5"/>
    </row>
    <row r="271" spans="1:8" x14ac:dyDescent="0.25">
      <c r="A271" s="1">
        <v>41453</v>
      </c>
      <c r="B271" s="2">
        <v>7043.759</v>
      </c>
      <c r="C271">
        <v>5385.136850152905</v>
      </c>
      <c r="D271" s="5">
        <f t="shared" si="6"/>
        <v>-5.6381374087909449E-2</v>
      </c>
      <c r="F271" s="5"/>
      <c r="H271" s="5"/>
    </row>
    <row r="272" spans="1:8" x14ac:dyDescent="0.25">
      <c r="A272" s="1">
        <v>41486</v>
      </c>
      <c r="B272" s="2">
        <v>7563.3010000000004</v>
      </c>
      <c r="C272">
        <v>5697.4018832391721</v>
      </c>
      <c r="D272" s="5">
        <f t="shared" si="6"/>
        <v>5.4808321316581143E-2</v>
      </c>
      <c r="F272" s="5"/>
      <c r="H272" s="5"/>
    </row>
    <row r="273" spans="1:8" x14ac:dyDescent="0.25">
      <c r="A273" s="1">
        <v>41516</v>
      </c>
      <c r="B273" s="2">
        <v>7467.5770000000002</v>
      </c>
      <c r="C273">
        <v>5642.2946732149612</v>
      </c>
      <c r="D273" s="5">
        <f t="shared" si="6"/>
        <v>-9.766808225351151E-3</v>
      </c>
      <c r="F273" s="5"/>
      <c r="H273" s="5"/>
    </row>
    <row r="274" spans="1:8" x14ac:dyDescent="0.25">
      <c r="A274" s="1">
        <v>41547</v>
      </c>
      <c r="B274" s="2">
        <v>8005.6530000000002</v>
      </c>
      <c r="C274">
        <v>5927.9178082191784</v>
      </c>
      <c r="D274" s="5">
        <f t="shared" si="6"/>
        <v>4.8182708371596328E-2</v>
      </c>
      <c r="F274" s="5"/>
      <c r="H274" s="5"/>
    </row>
    <row r="275" spans="1:8" x14ac:dyDescent="0.25">
      <c r="A275" s="1">
        <v>41578</v>
      </c>
      <c r="B275" s="2">
        <v>8348.7729999999992</v>
      </c>
      <c r="C275">
        <v>6120.3526134447611</v>
      </c>
      <c r="D275" s="5">
        <f t="shared" si="6"/>
        <v>3.1441784057156356E-2</v>
      </c>
      <c r="F275" s="5"/>
      <c r="H275" s="5"/>
    </row>
    <row r="276" spans="1:8" x14ac:dyDescent="0.25">
      <c r="A276" s="1">
        <v>41607</v>
      </c>
      <c r="B276" s="2">
        <v>8449.4310000000005</v>
      </c>
      <c r="C276">
        <v>6207.7959003746973</v>
      </c>
      <c r="D276" s="5">
        <f t="shared" si="6"/>
        <v>1.4086044118276861E-2</v>
      </c>
      <c r="F276" s="5"/>
      <c r="H276" s="5"/>
    </row>
    <row r="277" spans="1:8" x14ac:dyDescent="0.25">
      <c r="A277" s="1">
        <v>41639</v>
      </c>
      <c r="B277" s="2">
        <v>8639.7039999999997</v>
      </c>
      <c r="C277">
        <v>6264.7407729678771</v>
      </c>
      <c r="D277" s="5">
        <f t="shared" si="6"/>
        <v>9.0897412449841113E-3</v>
      </c>
      <c r="F277" s="5"/>
      <c r="H277" s="5"/>
    </row>
    <row r="278" spans="1:8" x14ac:dyDescent="0.25">
      <c r="A278" s="1">
        <v>41670</v>
      </c>
      <c r="B278" s="2">
        <v>8306.884</v>
      </c>
      <c r="C278">
        <v>6145.9633027522941</v>
      </c>
      <c r="D278" s="5">
        <f t="shared" si="6"/>
        <v>-1.9326094928421047E-2</v>
      </c>
      <c r="F278" s="5"/>
      <c r="H278" s="5"/>
    </row>
    <row r="279" spans="1:8" x14ac:dyDescent="0.25">
      <c r="A279" s="1">
        <v>41698</v>
      </c>
      <c r="B279" s="2">
        <v>8916.2430000000004</v>
      </c>
      <c r="C279">
        <v>6454.9648881488456</v>
      </c>
      <c r="D279" s="5">
        <f t="shared" si="6"/>
        <v>4.7870374316655182E-2</v>
      </c>
      <c r="F279" s="5"/>
      <c r="H279" s="5"/>
    </row>
    <row r="280" spans="1:8" x14ac:dyDescent="0.25">
      <c r="A280" s="1">
        <v>41729</v>
      </c>
      <c r="B280" s="2">
        <v>8830.9269999999997</v>
      </c>
      <c r="C280">
        <v>6404.7918479837535</v>
      </c>
      <c r="D280" s="5">
        <f t="shared" si="6"/>
        <v>-7.8336722497682216E-3</v>
      </c>
      <c r="F280" s="5"/>
      <c r="H280" s="5"/>
    </row>
    <row r="281" spans="1:8" x14ac:dyDescent="0.25">
      <c r="A281" s="1">
        <v>41759</v>
      </c>
      <c r="B281" s="2">
        <v>9062.0499999999993</v>
      </c>
      <c r="C281">
        <v>6542.9963898916958</v>
      </c>
      <c r="D281" s="5">
        <f t="shared" si="6"/>
        <v>2.1122515384763937E-2</v>
      </c>
      <c r="F281" s="5"/>
      <c r="H281" s="5"/>
    </row>
    <row r="282" spans="1:8" x14ac:dyDescent="0.25">
      <c r="A282" s="1">
        <v>41789</v>
      </c>
      <c r="B282" s="2">
        <v>9160.116</v>
      </c>
      <c r="C282">
        <v>6731.9144557948111</v>
      </c>
      <c r="D282" s="5">
        <f t="shared" si="6"/>
        <v>2.806305206990491E-2</v>
      </c>
      <c r="F282" s="5"/>
      <c r="H282" s="5"/>
    </row>
    <row r="283" spans="1:8" x14ac:dyDescent="0.25">
      <c r="A283" s="1">
        <v>41820</v>
      </c>
      <c r="B283" s="2">
        <v>9153.6730000000007</v>
      </c>
      <c r="C283">
        <v>6702.0595987699526</v>
      </c>
      <c r="D283" s="5">
        <f t="shared" si="6"/>
        <v>-4.4545794594751022E-3</v>
      </c>
      <c r="F283" s="5"/>
      <c r="H283" s="5"/>
    </row>
    <row r="284" spans="1:8" x14ac:dyDescent="0.25">
      <c r="A284" s="1">
        <v>41851</v>
      </c>
      <c r="B284" s="2">
        <v>8808.2180000000008</v>
      </c>
      <c r="C284">
        <v>6583.6146199267514</v>
      </c>
      <c r="D284" s="5">
        <f t="shared" si="6"/>
        <v>-1.7990873658476531E-2</v>
      </c>
      <c r="F284" s="5"/>
      <c r="H284" s="5"/>
    </row>
    <row r="285" spans="1:8" x14ac:dyDescent="0.25">
      <c r="A285" s="1">
        <v>41880</v>
      </c>
      <c r="B285" s="2">
        <v>8846.0169999999998</v>
      </c>
      <c r="C285">
        <v>6707.6258720048527</v>
      </c>
      <c r="D285" s="5">
        <f t="shared" si="6"/>
        <v>1.848809913440139E-2</v>
      </c>
      <c r="F285" s="5"/>
      <c r="H285" s="5"/>
    </row>
    <row r="286" spans="1:8" x14ac:dyDescent="0.25">
      <c r="A286" s="1">
        <v>41912</v>
      </c>
      <c r="B286" s="2">
        <v>8515.1919999999991</v>
      </c>
      <c r="C286">
        <v>6767.219264086465</v>
      </c>
      <c r="D286" s="5">
        <f t="shared" si="6"/>
        <v>8.8061860796906106E-3</v>
      </c>
      <c r="F286" s="5"/>
      <c r="H286" s="5"/>
    </row>
    <row r="287" spans="1:8" x14ac:dyDescent="0.25">
      <c r="A287" s="1">
        <v>41943</v>
      </c>
      <c r="B287" s="2">
        <v>8291.0480000000007</v>
      </c>
      <c r="C287">
        <v>6620.1277547109557</v>
      </c>
      <c r="D287" s="5">
        <f t="shared" si="6"/>
        <v>-2.2218832449394557E-2</v>
      </c>
      <c r="F287" s="5"/>
      <c r="H287" s="5"/>
    </row>
    <row r="288" spans="1:8" x14ac:dyDescent="0.25">
      <c r="A288" s="1">
        <v>41971</v>
      </c>
      <c r="B288" s="2">
        <v>8512.7849999999999</v>
      </c>
      <c r="C288">
        <v>6819.5025234318673</v>
      </c>
      <c r="D288" s="5">
        <f t="shared" si="6"/>
        <v>2.9235969637940333E-2</v>
      </c>
      <c r="F288" s="5"/>
      <c r="H288" s="5"/>
    </row>
    <row r="289" spans="1:8" x14ac:dyDescent="0.25">
      <c r="A289" s="1">
        <v>42004</v>
      </c>
      <c r="B289" s="2">
        <v>8148.7420000000002</v>
      </c>
      <c r="C289">
        <v>6711.7552096202953</v>
      </c>
      <c r="D289" s="5">
        <f t="shared" si="6"/>
        <v>-1.6053522580372473E-2</v>
      </c>
      <c r="F289" s="5"/>
      <c r="H289" s="5"/>
    </row>
    <row r="290" spans="1:8" x14ac:dyDescent="0.25">
      <c r="A290" s="1">
        <v>42034</v>
      </c>
      <c r="B290" s="2">
        <v>8149.4939999999997</v>
      </c>
      <c r="C290">
        <v>7208.7518796992472</v>
      </c>
      <c r="D290" s="5">
        <f t="shared" si="6"/>
        <v>6.8943511771927826E-2</v>
      </c>
      <c r="F290" s="5"/>
      <c r="H290" s="5"/>
    </row>
    <row r="291" spans="1:8" x14ac:dyDescent="0.25">
      <c r="A291" s="1">
        <v>42062</v>
      </c>
      <c r="B291" s="2">
        <v>8661.9989999999998</v>
      </c>
      <c r="C291">
        <v>7706.4048042704617</v>
      </c>
      <c r="D291" s="5">
        <f t="shared" si="6"/>
        <v>6.4576535649339739E-2</v>
      </c>
      <c r="F291" s="5"/>
      <c r="H291" s="5"/>
    </row>
    <row r="292" spans="1:8" x14ac:dyDescent="0.25">
      <c r="A292" s="1">
        <v>42094</v>
      </c>
      <c r="B292" s="2">
        <v>8440.3379999999997</v>
      </c>
      <c r="C292">
        <v>7844.9093781949987</v>
      </c>
      <c r="D292" s="5">
        <f>(C292-C291)/C292</f>
        <v>1.7655344025963103E-2</v>
      </c>
      <c r="F292" s="5"/>
      <c r="H292" s="5"/>
    </row>
  </sheetData>
  <mergeCells count="2">
    <mergeCell ref="E1:F1"/>
    <mergeCell ref="G1: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workbookViewId="0">
      <selection activeCell="E2" sqref="E2"/>
    </sheetView>
  </sheetViews>
  <sheetFormatPr baseColWidth="10" defaultRowHeight="15" x14ac:dyDescent="0.25"/>
  <cols>
    <col min="3" max="3" width="15.85546875" bestFit="1" customWidth="1"/>
  </cols>
  <sheetData>
    <row r="1" spans="1:9" x14ac:dyDescent="0.25">
      <c r="A1" s="3" t="s">
        <v>0</v>
      </c>
      <c r="B1" s="3" t="s">
        <v>2</v>
      </c>
      <c r="C1" s="4" t="s">
        <v>3</v>
      </c>
      <c r="D1" s="14" t="s">
        <v>30</v>
      </c>
      <c r="E1" s="14"/>
      <c r="F1" s="3" t="s">
        <v>5</v>
      </c>
      <c r="G1" s="4"/>
      <c r="H1" t="s">
        <v>329</v>
      </c>
      <c r="I1" t="s">
        <v>330</v>
      </c>
    </row>
    <row r="2" spans="1:9" x14ac:dyDescent="0.25">
      <c r="A2" t="s">
        <v>31</v>
      </c>
      <c r="B2">
        <v>109.78</v>
      </c>
      <c r="C2" s="5"/>
      <c r="D2" t="s">
        <v>6</v>
      </c>
      <c r="E2" s="5">
        <f>((1+AVERAGE(C3:C13))^11-1)</f>
        <v>9.5433085287654817E-2</v>
      </c>
      <c r="F2">
        <v>1991</v>
      </c>
      <c r="G2" s="5">
        <f>_xlfn.STDEV.P(C2:C13)*SQRT(12)</f>
        <v>2.599909870671771E-2</v>
      </c>
      <c r="H2">
        <f>(E2-G2)/$I$2</f>
        <v>2.3144662193645704</v>
      </c>
      <c r="I2">
        <v>0.03</v>
      </c>
    </row>
    <row r="3" spans="1:9" x14ac:dyDescent="0.25">
      <c r="A3" t="s">
        <v>32</v>
      </c>
      <c r="B3">
        <v>112.13</v>
      </c>
      <c r="C3" s="5">
        <f>(B3-B2)/B2</f>
        <v>2.1406449262160634E-2</v>
      </c>
      <c r="D3" t="s">
        <v>7</v>
      </c>
      <c r="E3" s="5">
        <f>((1+AVERAGE(C14:C25))^12-1)</f>
        <v>0.13461362700541435</v>
      </c>
      <c r="F3">
        <v>1992</v>
      </c>
      <c r="G3" s="5">
        <f>_xlfn.STDEV.P(C14:C25)*SQRT(12)</f>
        <v>3.0835732604523592E-2</v>
      </c>
      <c r="H3">
        <f t="shared" ref="H3:H25" si="0">(E3-G3)/$I$2</f>
        <v>3.4592631466963586</v>
      </c>
    </row>
    <row r="4" spans="1:9" x14ac:dyDescent="0.25">
      <c r="A4" t="s">
        <v>33</v>
      </c>
      <c r="B4">
        <v>112.26</v>
      </c>
      <c r="C4" s="5">
        <f t="shared" ref="C4:C67" si="1">(B4-B3)/B3</f>
        <v>1.1593685900295164E-3</v>
      </c>
      <c r="D4" t="s">
        <v>8</v>
      </c>
      <c r="E4" s="5">
        <f>((1+AVERAGE(C26:C37))^12-1)</f>
        <v>0.1468818978925166</v>
      </c>
      <c r="F4">
        <v>1993</v>
      </c>
      <c r="G4" s="5">
        <f>_xlfn.STDEV.P(C26:C37)*SQRT(12)</f>
        <v>2.1685839339691128E-2</v>
      </c>
      <c r="H4">
        <f t="shared" si="0"/>
        <v>4.1732019517608494</v>
      </c>
    </row>
    <row r="5" spans="1:9" x14ac:dyDescent="0.25">
      <c r="A5" t="s">
        <v>34</v>
      </c>
      <c r="B5">
        <v>113.46</v>
      </c>
      <c r="C5" s="5">
        <f t="shared" si="1"/>
        <v>1.0689470871191774E-2</v>
      </c>
      <c r="D5" t="s">
        <v>9</v>
      </c>
      <c r="E5" s="5">
        <f>((1+AVERAGE(C38:C49))^12-1)</f>
        <v>-2.4742576149385798E-2</v>
      </c>
      <c r="F5">
        <v>1994</v>
      </c>
      <c r="G5" s="5">
        <f>_xlfn.STDEV.P(C38:C49)*SQRT(12)</f>
        <v>2.842576466676535E-2</v>
      </c>
      <c r="H5">
        <f t="shared" si="0"/>
        <v>-1.7722780272050382</v>
      </c>
    </row>
    <row r="6" spans="1:9" x14ac:dyDescent="0.25">
      <c r="A6" t="s">
        <v>35</v>
      </c>
      <c r="B6">
        <v>114.77</v>
      </c>
      <c r="C6" s="5">
        <f t="shared" si="1"/>
        <v>1.1545919266701942E-2</v>
      </c>
      <c r="D6" t="s">
        <v>10</v>
      </c>
      <c r="E6" s="5">
        <f>((1+AVERAGE(C50:C61))^12-1)</f>
        <v>0.16745415946441611</v>
      </c>
      <c r="F6">
        <v>1995</v>
      </c>
      <c r="G6" s="5">
        <f>_xlfn.STDEV.P(C50:C61)*SQRT(12)</f>
        <v>3.022546817210647E-2</v>
      </c>
      <c r="H6">
        <f t="shared" si="0"/>
        <v>4.5742897097436543</v>
      </c>
    </row>
    <row r="7" spans="1:9" x14ac:dyDescent="0.25">
      <c r="A7" t="s">
        <v>36</v>
      </c>
      <c r="B7">
        <v>114.39</v>
      </c>
      <c r="C7" s="5">
        <f t="shared" si="1"/>
        <v>-3.3109697656181535E-3</v>
      </c>
      <c r="D7" t="s">
        <v>11</v>
      </c>
      <c r="E7" s="5">
        <f>((1+AVERAGE(C62:C73))^12-1)</f>
        <v>7.5989433318515154E-2</v>
      </c>
      <c r="F7">
        <v>1996</v>
      </c>
      <c r="G7" s="5">
        <f>_xlfn.STDEV.P(C62:C73)*SQRT(12)</f>
        <v>3.143692826970719E-2</v>
      </c>
      <c r="H7">
        <f t="shared" si="0"/>
        <v>1.4850835016269321</v>
      </c>
    </row>
    <row r="8" spans="1:9" x14ac:dyDescent="0.25">
      <c r="A8" t="s">
        <v>37</v>
      </c>
      <c r="B8">
        <v>114.09</v>
      </c>
      <c r="C8" s="5">
        <f t="shared" si="1"/>
        <v>-2.6226068712299779E-3</v>
      </c>
      <c r="D8" t="s">
        <v>12</v>
      </c>
      <c r="E8" s="5">
        <f>((1+AVERAGE(C74:C85))^12-1)</f>
        <v>6.5988270592705511E-2</v>
      </c>
      <c r="F8">
        <v>1997</v>
      </c>
      <c r="G8" s="5">
        <f>_xlfn.STDEV.P(C74:C85)*SQRT(12)</f>
        <v>2.6481363755825583E-2</v>
      </c>
      <c r="H8">
        <f t="shared" si="0"/>
        <v>1.3168968945626642</v>
      </c>
    </row>
    <row r="9" spans="1:9" x14ac:dyDescent="0.25">
      <c r="A9" t="s">
        <v>38</v>
      </c>
      <c r="B9">
        <v>115.97</v>
      </c>
      <c r="C9" s="5">
        <f t="shared" si="1"/>
        <v>1.6478218949951752E-2</v>
      </c>
      <c r="D9" t="s">
        <v>13</v>
      </c>
      <c r="E9" s="5">
        <f>((1+AVERAGE(C86:C97))^12-1)</f>
        <v>0.11273037074494274</v>
      </c>
      <c r="F9">
        <v>1998</v>
      </c>
      <c r="G9" s="5">
        <f>_xlfn.STDEV.P(C86:C97)*SQRT(12)</f>
        <v>2.4288697886111703E-2</v>
      </c>
      <c r="H9">
        <f t="shared" si="0"/>
        <v>2.9480557619610344</v>
      </c>
    </row>
    <row r="10" spans="1:9" x14ac:dyDescent="0.25">
      <c r="A10" t="s">
        <v>39</v>
      </c>
      <c r="B10">
        <v>116.78</v>
      </c>
      <c r="C10" s="5">
        <f t="shared" si="1"/>
        <v>6.9845649737001149E-3</v>
      </c>
      <c r="D10" t="s">
        <v>14</v>
      </c>
      <c r="E10" s="5">
        <f>((1+AVERAGE(C98:C109))^12-1)</f>
        <v>-1.8908061675427024E-2</v>
      </c>
      <c r="F10">
        <v>1999</v>
      </c>
      <c r="G10" s="5">
        <f>_xlfn.STDEV.P(C98:C109)*SQRT(12)</f>
        <v>3.3239143128810995E-2</v>
      </c>
      <c r="H10">
        <f t="shared" si="0"/>
        <v>-1.7382401601412674</v>
      </c>
    </row>
    <row r="11" spans="1:9" x14ac:dyDescent="0.25">
      <c r="A11" t="s">
        <v>40</v>
      </c>
      <c r="B11">
        <v>117.45</v>
      </c>
      <c r="C11" s="5">
        <f t="shared" si="1"/>
        <v>5.737283781469444E-3</v>
      </c>
      <c r="D11" t="s">
        <v>15</v>
      </c>
      <c r="E11" s="5">
        <f>((1+AVERAGE(C110:C121))^12-1)</f>
        <v>6.8839048426085903E-2</v>
      </c>
      <c r="F11">
        <v>2000</v>
      </c>
      <c r="G11" s="5">
        <f>_xlfn.STDEV.P(C110:C121)*SQRT(12)</f>
        <v>2.3258405216294256E-2</v>
      </c>
      <c r="H11">
        <f>(E11-G11)/$I$2</f>
        <v>1.5193547736597217</v>
      </c>
    </row>
    <row r="12" spans="1:9" x14ac:dyDescent="0.25">
      <c r="A12" t="s">
        <v>41</v>
      </c>
      <c r="B12">
        <v>118.39</v>
      </c>
      <c r="C12" s="5">
        <f t="shared" si="1"/>
        <v>8.0034057045551103E-3</v>
      </c>
      <c r="D12" t="s">
        <v>16</v>
      </c>
      <c r="E12" s="5">
        <f>((1+AVERAGE(C122:C133))^12-1)</f>
        <v>5.674736244489953E-2</v>
      </c>
      <c r="F12">
        <v>2001</v>
      </c>
      <c r="G12" s="5">
        <f>_xlfn.STDEV.P(C122:C133)*SQRT(12)</f>
        <v>3.1049977511181413E-2</v>
      </c>
      <c r="H12">
        <f t="shared" si="0"/>
        <v>0.85657949779060394</v>
      </c>
    </row>
    <row r="13" spans="1:9" x14ac:dyDescent="0.25">
      <c r="A13" t="s">
        <v>42</v>
      </c>
      <c r="B13">
        <v>120.22</v>
      </c>
      <c r="C13" s="5">
        <f t="shared" si="1"/>
        <v>1.5457386603598262E-2</v>
      </c>
      <c r="D13" t="s">
        <v>17</v>
      </c>
      <c r="E13" s="5">
        <f>((1+AVERAGE(C134:C145))^12-1)</f>
        <v>9.0665769090180426E-2</v>
      </c>
      <c r="F13">
        <v>2002</v>
      </c>
      <c r="G13" s="5">
        <f>_xlfn.STDEV.P(C134:C145)*SQRT(12)</f>
        <v>2.9675185103437411E-2</v>
      </c>
      <c r="H13">
        <f t="shared" si="0"/>
        <v>2.0330194662247671</v>
      </c>
    </row>
    <row r="14" spans="1:9" x14ac:dyDescent="0.25">
      <c r="A14" t="s">
        <v>43</v>
      </c>
      <c r="B14">
        <v>122.52</v>
      </c>
      <c r="C14" s="5">
        <f>(B14-B13)/B13</f>
        <v>1.9131592081184472E-2</v>
      </c>
      <c r="D14" t="s">
        <v>18</v>
      </c>
      <c r="E14" s="5">
        <f>((1+AVERAGE(C146:C157))^12-1)</f>
        <v>4.1552705264006118E-2</v>
      </c>
      <c r="F14">
        <v>2003</v>
      </c>
      <c r="G14" s="5">
        <f>_xlfn.STDEV.P(C146:C157)*SQRT(12)</f>
        <v>3.6354509519759735E-2</v>
      </c>
      <c r="H14">
        <f t="shared" si="0"/>
        <v>0.17327319147487943</v>
      </c>
    </row>
    <row r="15" spans="1:9" x14ac:dyDescent="0.25">
      <c r="A15" t="s">
        <v>44</v>
      </c>
      <c r="B15">
        <v>123.37</v>
      </c>
      <c r="C15" s="5">
        <f t="shared" si="1"/>
        <v>6.937642833823119E-3</v>
      </c>
      <c r="D15" t="s">
        <v>19</v>
      </c>
      <c r="E15" s="5">
        <f>((1+AVERAGE(C158:C169))^12-1)</f>
        <v>6.7269114896585602E-2</v>
      </c>
      <c r="F15">
        <v>2004</v>
      </c>
      <c r="G15" s="5">
        <f>_xlfn.STDEV.P(C158:C169)*SQRT(12)</f>
        <v>2.1973087073296801E-2</v>
      </c>
      <c r="H15">
        <f t="shared" si="0"/>
        <v>1.5098675941096267</v>
      </c>
    </row>
    <row r="16" spans="1:9" x14ac:dyDescent="0.25">
      <c r="A16" t="s">
        <v>45</v>
      </c>
      <c r="B16">
        <v>123.16</v>
      </c>
      <c r="C16" s="5">
        <f t="shared" si="1"/>
        <v>-1.7021966442409657E-3</v>
      </c>
      <c r="D16" t="s">
        <v>20</v>
      </c>
      <c r="E16" s="5">
        <f>((1+AVERAGE(C170:C181))^12-1)</f>
        <v>4.1136063189171956E-2</v>
      </c>
      <c r="F16">
        <v>2005</v>
      </c>
      <c r="G16" s="5">
        <f>_xlfn.STDEV.P(C170:C181)*SQRT(12)</f>
        <v>2.4850449996547872E-2</v>
      </c>
      <c r="H16">
        <f t="shared" si="0"/>
        <v>0.54285377308746952</v>
      </c>
    </row>
    <row r="17" spans="1:8" x14ac:dyDescent="0.25">
      <c r="A17" t="s">
        <v>46</v>
      </c>
      <c r="B17">
        <v>123.79</v>
      </c>
      <c r="C17" s="5">
        <f t="shared" si="1"/>
        <v>5.1152971744073536E-3</v>
      </c>
      <c r="D17" t="s">
        <v>21</v>
      </c>
      <c r="E17" s="5">
        <f>((1+AVERAGE(C182:C193))^12-1)</f>
        <v>3.0075329354071201E-3</v>
      </c>
      <c r="F17">
        <v>2006</v>
      </c>
      <c r="G17" s="5">
        <f>_xlfn.STDEV.P(C182:C193)*SQRT(12)</f>
        <v>2.5246583835239828E-2</v>
      </c>
      <c r="H17">
        <f t="shared" si="0"/>
        <v>-0.74130169666109025</v>
      </c>
    </row>
    <row r="18" spans="1:8" x14ac:dyDescent="0.25">
      <c r="A18" t="s">
        <v>47</v>
      </c>
      <c r="B18">
        <v>124.79</v>
      </c>
      <c r="C18" s="5">
        <f t="shared" si="1"/>
        <v>8.0781969464415546E-3</v>
      </c>
      <c r="D18" t="s">
        <v>22</v>
      </c>
      <c r="E18" s="5">
        <f>((1+AVERAGE(C194:C205))^12-1)</f>
        <v>2.5580237736265721E-2</v>
      </c>
      <c r="F18">
        <v>2007</v>
      </c>
      <c r="G18" s="5">
        <f t="shared" ref="G18" si="2">_xlfn.STDEV.P(C40:C51)*SQRT(12)</f>
        <v>2.834882429263905E-2</v>
      </c>
      <c r="H18">
        <f t="shared" si="0"/>
        <v>-9.2286218545777648E-2</v>
      </c>
    </row>
    <row r="19" spans="1:8" x14ac:dyDescent="0.25">
      <c r="A19" t="s">
        <v>48</v>
      </c>
      <c r="B19">
        <v>124.96</v>
      </c>
      <c r="C19" s="5">
        <f t="shared" si="1"/>
        <v>1.3622886449233711E-3</v>
      </c>
      <c r="D19" t="s">
        <v>23</v>
      </c>
      <c r="E19" s="5">
        <f>((1+AVERAGE(C206:C217))^12-1)</f>
        <v>0.10249372956298219</v>
      </c>
      <c r="F19">
        <v>2008</v>
      </c>
      <c r="G19" s="5">
        <f>_xlfn.STDEV.P(C206:C217)*SQRT(12)</f>
        <v>4.4010758017774668E-2</v>
      </c>
      <c r="H19">
        <f t="shared" si="0"/>
        <v>1.9494323848402511</v>
      </c>
    </row>
    <row r="20" spans="1:8" x14ac:dyDescent="0.25">
      <c r="A20" t="s">
        <v>49</v>
      </c>
      <c r="B20">
        <v>125.13</v>
      </c>
      <c r="C20" s="5">
        <f t="shared" si="1"/>
        <v>1.3604353393085924E-3</v>
      </c>
      <c r="D20" t="s">
        <v>24</v>
      </c>
      <c r="E20" s="5">
        <f>((1+AVERAGE(C218:C229))^12-1)</f>
        <v>4.9645095174317477E-2</v>
      </c>
      <c r="F20">
        <v>2009</v>
      </c>
      <c r="G20" s="5">
        <f>_xlfn.STDEV.P(C218:C229)*SQRT(12)</f>
        <v>2.7634040143894995E-2</v>
      </c>
      <c r="H20">
        <f t="shared" si="0"/>
        <v>0.73370183434741609</v>
      </c>
    </row>
    <row r="21" spans="1:8" x14ac:dyDescent="0.25">
      <c r="A21" t="s">
        <v>50</v>
      </c>
      <c r="B21">
        <v>126.75</v>
      </c>
      <c r="C21" s="5">
        <f t="shared" si="1"/>
        <v>1.2946535602972944E-2</v>
      </c>
      <c r="D21" t="s">
        <v>25</v>
      </c>
      <c r="E21" s="5">
        <f>((1+AVERAGE(C230:C241))^12-1)</f>
        <v>4.1003698603412797E-2</v>
      </c>
      <c r="F21">
        <v>2010</v>
      </c>
      <c r="G21" s="5">
        <f>_xlfn.STDEV.P(C230:C241)*SQRT(12)</f>
        <v>4.2637339610517029E-2</v>
      </c>
      <c r="H21">
        <f t="shared" si="0"/>
        <v>-5.4454700236807735E-2</v>
      </c>
    </row>
    <row r="22" spans="1:8" x14ac:dyDescent="0.25">
      <c r="A22" t="s">
        <v>51</v>
      </c>
      <c r="B22">
        <v>130.54</v>
      </c>
      <c r="C22" s="5">
        <f t="shared" si="1"/>
        <v>2.9901380670611377E-2</v>
      </c>
      <c r="D22" t="s">
        <v>26</v>
      </c>
      <c r="E22" s="5">
        <f>((1+AVERAGE(C242:C253))^12-1)</f>
        <v>8.3851742110986782E-2</v>
      </c>
      <c r="F22">
        <v>2011</v>
      </c>
      <c r="G22" s="5">
        <f>_xlfn.STDEV.P(C242:C253)*SQRT(12)</f>
        <v>4.1965012978000718E-2</v>
      </c>
      <c r="H22">
        <f t="shared" si="0"/>
        <v>1.3962243044328688</v>
      </c>
    </row>
    <row r="23" spans="1:8" x14ac:dyDescent="0.25">
      <c r="A23" t="s">
        <v>52</v>
      </c>
      <c r="B23">
        <v>133.31</v>
      </c>
      <c r="C23" s="5">
        <f t="shared" si="1"/>
        <v>2.121954956335231E-2</v>
      </c>
      <c r="D23" t="s">
        <v>27</v>
      </c>
      <c r="E23" s="5">
        <f>((1+AVERAGE(C254:C265))^12-1)</f>
        <v>4.6779392320188462E-2</v>
      </c>
      <c r="F23">
        <v>2012</v>
      </c>
      <c r="G23" s="5">
        <f>_xlfn.STDEV.P(C254:C265)*SQRT(12)</f>
        <v>2.7008543852658874E-2</v>
      </c>
      <c r="H23">
        <f t="shared" si="0"/>
        <v>0.65902828225098631</v>
      </c>
    </row>
    <row r="24" spans="1:8" x14ac:dyDescent="0.25">
      <c r="A24" t="s">
        <v>53</v>
      </c>
      <c r="B24">
        <v>134.46</v>
      </c>
      <c r="C24" s="5">
        <f t="shared" si="1"/>
        <v>8.6265096391869005E-3</v>
      </c>
      <c r="D24" t="s">
        <v>28</v>
      </c>
      <c r="E24" s="5">
        <f>((1+AVERAGE(C266:C277))^12-1)</f>
        <v>-4.4076720435093364E-3</v>
      </c>
      <c r="F24">
        <v>2013</v>
      </c>
      <c r="G24" s="5">
        <f>_xlfn.STDEV.P(C266:C277)*SQRT(12)</f>
        <v>3.0020078361987092E-2</v>
      </c>
      <c r="H24">
        <f t="shared" si="0"/>
        <v>-1.1475916801832142</v>
      </c>
    </row>
    <row r="25" spans="1:8" x14ac:dyDescent="0.25">
      <c r="A25" t="s">
        <v>54</v>
      </c>
      <c r="B25">
        <v>136.34</v>
      </c>
      <c r="C25" s="5">
        <f t="shared" si="1"/>
        <v>1.3981853339283024E-2</v>
      </c>
      <c r="D25" t="s">
        <v>29</v>
      </c>
      <c r="E25" s="5">
        <f>((1+AVERAGE(C278:C289))^12-1)</f>
        <v>7.1166098058596861E-2</v>
      </c>
      <c r="F25">
        <v>2014</v>
      </c>
      <c r="G25" s="5">
        <f>_xlfn.STDEV.P(C278:C289)*SQRT(12)</f>
        <v>1.7543688918949644E-2</v>
      </c>
      <c r="H25">
        <f t="shared" si="0"/>
        <v>1.7874136379882408</v>
      </c>
    </row>
    <row r="26" spans="1:8" x14ac:dyDescent="0.25">
      <c r="A26" t="s">
        <v>55</v>
      </c>
      <c r="B26">
        <v>137.87</v>
      </c>
      <c r="C26" s="5">
        <f t="shared" si="1"/>
        <v>1.1221945137157116E-2</v>
      </c>
      <c r="E26" s="5"/>
      <c r="G26" s="5"/>
    </row>
    <row r="27" spans="1:8" x14ac:dyDescent="0.25">
      <c r="A27" t="s">
        <v>56</v>
      </c>
      <c r="B27">
        <v>141.4</v>
      </c>
      <c r="C27" s="5">
        <f t="shared" si="1"/>
        <v>2.5603829694639885E-2</v>
      </c>
      <c r="E27" s="5"/>
      <c r="G27" s="5"/>
    </row>
    <row r="28" spans="1:8" x14ac:dyDescent="0.25">
      <c r="A28" t="s">
        <v>57</v>
      </c>
      <c r="B28">
        <v>142.34</v>
      </c>
      <c r="C28" s="5">
        <f t="shared" si="1"/>
        <v>6.6478076379066315E-3</v>
      </c>
      <c r="E28" s="5"/>
      <c r="G28" s="5"/>
    </row>
    <row r="29" spans="1:8" x14ac:dyDescent="0.25">
      <c r="A29" t="s">
        <v>58</v>
      </c>
      <c r="B29">
        <v>142.37</v>
      </c>
      <c r="C29" s="5">
        <f t="shared" si="1"/>
        <v>2.1076296192216619E-4</v>
      </c>
      <c r="E29" s="5"/>
      <c r="G29" s="5"/>
    </row>
    <row r="30" spans="1:8" x14ac:dyDescent="0.25">
      <c r="A30" t="s">
        <v>59</v>
      </c>
      <c r="B30">
        <v>142.97999999999999</v>
      </c>
      <c r="C30" s="5">
        <f t="shared" si="1"/>
        <v>4.2846105218795052E-3</v>
      </c>
      <c r="E30" s="5"/>
      <c r="G30" s="5"/>
    </row>
    <row r="31" spans="1:8" x14ac:dyDescent="0.25">
      <c r="A31" t="s">
        <v>60</v>
      </c>
      <c r="B31">
        <v>144.79</v>
      </c>
      <c r="C31" s="5">
        <f t="shared" si="1"/>
        <v>1.2659113162680112E-2</v>
      </c>
      <c r="E31" s="5"/>
      <c r="G31" s="5"/>
    </row>
    <row r="32" spans="1:8" x14ac:dyDescent="0.25">
      <c r="A32" t="s">
        <v>61</v>
      </c>
      <c r="B32">
        <v>146.57</v>
      </c>
      <c r="C32" s="5">
        <f t="shared" si="1"/>
        <v>1.2293666689688523E-2</v>
      </c>
      <c r="E32" s="5"/>
      <c r="G32" s="5"/>
    </row>
    <row r="33" spans="1:7" x14ac:dyDescent="0.25">
      <c r="A33" t="s">
        <v>62</v>
      </c>
      <c r="B33">
        <v>149.1</v>
      </c>
      <c r="C33" s="5">
        <f t="shared" si="1"/>
        <v>1.7261376816538183E-2</v>
      </c>
      <c r="E33" s="5"/>
      <c r="G33" s="5"/>
    </row>
    <row r="34" spans="1:7" x14ac:dyDescent="0.25">
      <c r="A34" t="s">
        <v>63</v>
      </c>
      <c r="B34">
        <v>150.63999999999999</v>
      </c>
      <c r="C34" s="5">
        <f t="shared" si="1"/>
        <v>1.032863849765253E-2</v>
      </c>
      <c r="E34" s="5"/>
      <c r="G34" s="5"/>
    </row>
    <row r="35" spans="1:7" x14ac:dyDescent="0.25">
      <c r="A35" t="s">
        <v>64</v>
      </c>
      <c r="B35">
        <v>153.02000000000001</v>
      </c>
      <c r="C35" s="5">
        <f t="shared" si="1"/>
        <v>1.5799256505576367E-2</v>
      </c>
      <c r="E35" s="5"/>
      <c r="G35" s="5"/>
    </row>
    <row r="36" spans="1:7" x14ac:dyDescent="0.25">
      <c r="A36" t="s">
        <v>65</v>
      </c>
      <c r="B36">
        <v>154.29</v>
      </c>
      <c r="C36" s="5">
        <f t="shared" si="1"/>
        <v>8.2995686838320589E-3</v>
      </c>
      <c r="E36" s="5"/>
      <c r="G36" s="5"/>
    </row>
    <row r="37" spans="1:7" x14ac:dyDescent="0.25">
      <c r="A37" t="s">
        <v>66</v>
      </c>
      <c r="B37">
        <v>156.33000000000001</v>
      </c>
      <c r="C37" s="5">
        <f t="shared" si="1"/>
        <v>1.3221854948473787E-2</v>
      </c>
      <c r="E37" s="5"/>
      <c r="G37" s="5"/>
    </row>
    <row r="38" spans="1:7" x14ac:dyDescent="0.25">
      <c r="A38" t="s">
        <v>67</v>
      </c>
      <c r="B38">
        <v>156.37</v>
      </c>
      <c r="C38" s="5">
        <f t="shared" si="1"/>
        <v>2.5586899507447093E-4</v>
      </c>
      <c r="E38" s="5"/>
      <c r="G38" s="5"/>
    </row>
    <row r="39" spans="1:7" x14ac:dyDescent="0.25">
      <c r="A39" t="s">
        <v>68</v>
      </c>
      <c r="B39">
        <v>153.22</v>
      </c>
      <c r="C39" s="5">
        <f t="shared" si="1"/>
        <v>-2.014452900172671E-2</v>
      </c>
      <c r="E39" s="5"/>
      <c r="G39" s="5"/>
    </row>
    <row r="40" spans="1:7" x14ac:dyDescent="0.25">
      <c r="A40" t="s">
        <v>69</v>
      </c>
      <c r="B40">
        <v>153.44999999999999</v>
      </c>
      <c r="C40" s="5">
        <f t="shared" si="1"/>
        <v>1.5011095157289503E-3</v>
      </c>
      <c r="E40" s="5"/>
      <c r="G40" s="5"/>
    </row>
    <row r="41" spans="1:7" x14ac:dyDescent="0.25">
      <c r="A41" t="s">
        <v>70</v>
      </c>
      <c r="B41">
        <v>152.34</v>
      </c>
      <c r="C41" s="5">
        <f t="shared" si="1"/>
        <v>-7.2336265884652027E-3</v>
      </c>
      <c r="E41" s="5"/>
      <c r="G41" s="5"/>
    </row>
    <row r="42" spans="1:7" x14ac:dyDescent="0.25">
      <c r="A42" t="s">
        <v>71</v>
      </c>
      <c r="B42">
        <v>151.55000000000001</v>
      </c>
      <c r="C42" s="5">
        <f t="shared" si="1"/>
        <v>-5.185768675331443E-3</v>
      </c>
      <c r="E42" s="5"/>
      <c r="G42" s="5"/>
    </row>
    <row r="43" spans="1:7" x14ac:dyDescent="0.25">
      <c r="A43" t="s">
        <v>72</v>
      </c>
      <c r="B43">
        <v>152.1</v>
      </c>
      <c r="C43" s="5">
        <f t="shared" si="1"/>
        <v>3.6291652919827311E-3</v>
      </c>
      <c r="E43" s="5"/>
      <c r="G43" s="5"/>
    </row>
    <row r="44" spans="1:7" x14ac:dyDescent="0.25">
      <c r="A44" t="s">
        <v>73</v>
      </c>
      <c r="B44">
        <v>153.12</v>
      </c>
      <c r="C44" s="5">
        <f t="shared" si="1"/>
        <v>6.7061143984221581E-3</v>
      </c>
      <c r="E44" s="5"/>
      <c r="G44" s="5"/>
    </row>
    <row r="45" spans="1:7" x14ac:dyDescent="0.25">
      <c r="A45" t="s">
        <v>74</v>
      </c>
      <c r="B45">
        <v>151.97</v>
      </c>
      <c r="C45" s="5">
        <f t="shared" si="1"/>
        <v>-7.5104493207941853E-3</v>
      </c>
      <c r="E45" s="5"/>
      <c r="G45" s="5"/>
    </row>
    <row r="46" spans="1:7" x14ac:dyDescent="0.25">
      <c r="A46" t="s">
        <v>75</v>
      </c>
      <c r="B46">
        <v>150.78</v>
      </c>
      <c r="C46" s="5">
        <f t="shared" si="1"/>
        <v>-7.8304928604329659E-3</v>
      </c>
      <c r="E46" s="5"/>
      <c r="G46" s="5"/>
    </row>
    <row r="47" spans="1:7" x14ac:dyDescent="0.25">
      <c r="A47" t="s">
        <v>76</v>
      </c>
      <c r="B47">
        <v>151.76</v>
      </c>
      <c r="C47" s="5">
        <f t="shared" si="1"/>
        <v>6.4995357474465429E-3</v>
      </c>
      <c r="E47" s="5"/>
      <c r="G47" s="5"/>
    </row>
    <row r="48" spans="1:7" x14ac:dyDescent="0.25">
      <c r="A48" t="s">
        <v>77</v>
      </c>
      <c r="B48">
        <v>153.38</v>
      </c>
      <c r="C48" s="5">
        <f t="shared" si="1"/>
        <v>1.0674749604638933E-2</v>
      </c>
      <c r="E48" s="5"/>
      <c r="G48" s="5"/>
    </row>
    <row r="49" spans="1:7" x14ac:dyDescent="0.25">
      <c r="A49" t="s">
        <v>78</v>
      </c>
      <c r="B49">
        <v>152.4</v>
      </c>
      <c r="C49" s="5">
        <f t="shared" si="1"/>
        <v>-6.3893597600729549E-3</v>
      </c>
      <c r="E49" s="5"/>
      <c r="G49" s="5"/>
    </row>
    <row r="50" spans="1:7" x14ac:dyDescent="0.25">
      <c r="A50" t="s">
        <v>79</v>
      </c>
      <c r="B50">
        <v>154.84</v>
      </c>
      <c r="C50" s="5">
        <f t="shared" si="1"/>
        <v>1.6010498687664028E-2</v>
      </c>
      <c r="E50" s="5"/>
      <c r="G50" s="5"/>
    </row>
    <row r="51" spans="1:7" x14ac:dyDescent="0.25">
      <c r="A51" t="s">
        <v>80</v>
      </c>
      <c r="B51">
        <v>156.63999999999999</v>
      </c>
      <c r="C51" s="5">
        <f t="shared" si="1"/>
        <v>1.1624903125807174E-2</v>
      </c>
      <c r="E51" s="5"/>
      <c r="G51" s="5"/>
    </row>
    <row r="52" spans="1:7" x14ac:dyDescent="0.25">
      <c r="A52" t="s">
        <v>81</v>
      </c>
      <c r="B52">
        <v>159.9</v>
      </c>
      <c r="C52" s="5">
        <f t="shared" si="1"/>
        <v>2.0812053115424028E-2</v>
      </c>
      <c r="E52" s="5"/>
      <c r="G52" s="5"/>
    </row>
    <row r="53" spans="1:7" x14ac:dyDescent="0.25">
      <c r="A53" t="s">
        <v>82</v>
      </c>
      <c r="B53">
        <v>161.96</v>
      </c>
      <c r="C53" s="5">
        <f t="shared" si="1"/>
        <v>1.2883051907442164E-2</v>
      </c>
      <c r="E53" s="5"/>
      <c r="G53" s="5"/>
    </row>
    <row r="54" spans="1:7" x14ac:dyDescent="0.25">
      <c r="A54" t="s">
        <v>83</v>
      </c>
      <c r="B54">
        <v>165.93</v>
      </c>
      <c r="C54" s="5">
        <f t="shared" si="1"/>
        <v>2.4512225240800191E-2</v>
      </c>
      <c r="E54" s="5"/>
      <c r="G54" s="5"/>
    </row>
    <row r="55" spans="1:7" x14ac:dyDescent="0.25">
      <c r="A55" t="s">
        <v>84</v>
      </c>
      <c r="B55">
        <v>163.86</v>
      </c>
      <c r="C55" s="5">
        <f t="shared" si="1"/>
        <v>-1.2475140119327386E-2</v>
      </c>
      <c r="E55" s="5"/>
      <c r="G55" s="5"/>
    </row>
    <row r="56" spans="1:7" x14ac:dyDescent="0.25">
      <c r="A56" t="s">
        <v>85</v>
      </c>
      <c r="B56">
        <v>166.14</v>
      </c>
      <c r="C56" s="5">
        <f t="shared" si="1"/>
        <v>1.3914317099963215E-2</v>
      </c>
      <c r="E56" s="5"/>
      <c r="G56" s="5"/>
    </row>
    <row r="57" spans="1:7" x14ac:dyDescent="0.25">
      <c r="A57" t="s">
        <v>86</v>
      </c>
      <c r="B57">
        <v>168.19</v>
      </c>
      <c r="C57" s="5">
        <f t="shared" si="1"/>
        <v>1.2338991212230718E-2</v>
      </c>
      <c r="E57" s="5"/>
      <c r="G57" s="5"/>
    </row>
    <row r="58" spans="1:7" x14ac:dyDescent="0.25">
      <c r="A58" t="s">
        <v>87</v>
      </c>
      <c r="B58">
        <v>169.78</v>
      </c>
      <c r="C58" s="5">
        <f t="shared" si="1"/>
        <v>9.4535941494738301E-3</v>
      </c>
      <c r="E58" s="5"/>
      <c r="G58" s="5"/>
    </row>
    <row r="59" spans="1:7" x14ac:dyDescent="0.25">
      <c r="A59" t="s">
        <v>88</v>
      </c>
      <c r="B59">
        <v>172.24</v>
      </c>
      <c r="C59" s="5">
        <f t="shared" si="1"/>
        <v>1.4489339144775638E-2</v>
      </c>
      <c r="E59" s="5"/>
      <c r="G59" s="5"/>
    </row>
    <row r="60" spans="1:7" x14ac:dyDescent="0.25">
      <c r="A60" t="s">
        <v>89</v>
      </c>
      <c r="B60">
        <v>175.62</v>
      </c>
      <c r="C60" s="5">
        <f t="shared" si="1"/>
        <v>1.9623780771017157E-2</v>
      </c>
      <c r="E60" s="5"/>
      <c r="G60" s="5"/>
    </row>
    <row r="61" spans="1:7" x14ac:dyDescent="0.25">
      <c r="A61" t="s">
        <v>90</v>
      </c>
      <c r="B61">
        <v>177.84</v>
      </c>
      <c r="C61" s="5">
        <f t="shared" si="1"/>
        <v>1.2640929279125378E-2</v>
      </c>
      <c r="E61" s="5"/>
      <c r="G61" s="5"/>
    </row>
    <row r="62" spans="1:7" x14ac:dyDescent="0.25">
      <c r="A62" t="s">
        <v>91</v>
      </c>
      <c r="B62">
        <v>179.93</v>
      </c>
      <c r="C62" s="5">
        <f t="shared" si="1"/>
        <v>1.1752136752136771E-2</v>
      </c>
      <c r="E62" s="5"/>
      <c r="G62" s="5"/>
    </row>
    <row r="63" spans="1:7" x14ac:dyDescent="0.25">
      <c r="A63" t="s">
        <v>92</v>
      </c>
      <c r="B63">
        <v>177.06</v>
      </c>
      <c r="C63" s="5">
        <f t="shared" si="1"/>
        <v>-1.5950647474017698E-2</v>
      </c>
      <c r="E63" s="5"/>
      <c r="G63" s="5"/>
    </row>
    <row r="64" spans="1:7" x14ac:dyDescent="0.25">
      <c r="A64" t="s">
        <v>93</v>
      </c>
      <c r="B64">
        <v>177.76</v>
      </c>
      <c r="C64" s="5">
        <f t="shared" si="1"/>
        <v>3.953462103241775E-3</v>
      </c>
      <c r="E64" s="5"/>
      <c r="G64" s="5"/>
    </row>
    <row r="65" spans="1:7" x14ac:dyDescent="0.25">
      <c r="A65" t="s">
        <v>94</v>
      </c>
      <c r="B65">
        <v>180.03</v>
      </c>
      <c r="C65" s="5">
        <f t="shared" si="1"/>
        <v>1.2770027002700328E-2</v>
      </c>
      <c r="E65" s="5"/>
      <c r="G65" s="5"/>
    </row>
    <row r="66" spans="1:7" x14ac:dyDescent="0.25">
      <c r="A66" t="s">
        <v>95</v>
      </c>
      <c r="B66">
        <v>180.06</v>
      </c>
      <c r="C66" s="5">
        <f t="shared" si="1"/>
        <v>1.6663889351775334E-4</v>
      </c>
      <c r="E66" s="5"/>
      <c r="G66" s="5"/>
    </row>
    <row r="67" spans="1:7" x14ac:dyDescent="0.25">
      <c r="A67" t="s">
        <v>96</v>
      </c>
      <c r="B67">
        <v>179.37</v>
      </c>
      <c r="C67" s="5">
        <f t="shared" si="1"/>
        <v>-3.8320559813395409E-3</v>
      </c>
      <c r="E67" s="5"/>
      <c r="G67" s="5"/>
    </row>
    <row r="68" spans="1:7" x14ac:dyDescent="0.25">
      <c r="A68" t="s">
        <v>97</v>
      </c>
      <c r="B68">
        <v>181.73</v>
      </c>
      <c r="C68" s="5">
        <f t="shared" ref="C68:C131" si="3">(B68-B67)/B67</f>
        <v>1.3157161175224313E-2</v>
      </c>
      <c r="E68" s="5"/>
      <c r="G68" s="5"/>
    </row>
    <row r="69" spans="1:7" x14ac:dyDescent="0.25">
      <c r="A69" t="s">
        <v>98</v>
      </c>
      <c r="B69">
        <v>183.21</v>
      </c>
      <c r="C69" s="5">
        <f t="shared" si="3"/>
        <v>8.1439498156606963E-3</v>
      </c>
      <c r="E69" s="5"/>
      <c r="G69" s="5"/>
    </row>
    <row r="70" spans="1:7" x14ac:dyDescent="0.25">
      <c r="A70" t="s">
        <v>99</v>
      </c>
      <c r="B70">
        <v>186.17</v>
      </c>
      <c r="C70" s="5">
        <f t="shared" si="3"/>
        <v>1.6156323344795477E-2</v>
      </c>
      <c r="E70" s="5"/>
      <c r="G70" s="5"/>
    </row>
    <row r="71" spans="1:7" x14ac:dyDescent="0.25">
      <c r="A71" t="s">
        <v>100</v>
      </c>
      <c r="B71">
        <v>187.69</v>
      </c>
      <c r="C71" s="5">
        <f t="shared" si="3"/>
        <v>8.164580759520923E-3</v>
      </c>
      <c r="E71" s="5"/>
      <c r="G71" s="5"/>
    </row>
    <row r="72" spans="1:7" x14ac:dyDescent="0.25">
      <c r="A72" t="s">
        <v>101</v>
      </c>
      <c r="B72">
        <v>190.83</v>
      </c>
      <c r="C72" s="5">
        <f t="shared" si="3"/>
        <v>1.6729713889924953E-2</v>
      </c>
      <c r="E72" s="5"/>
      <c r="G72" s="5"/>
    </row>
    <row r="73" spans="1:7" x14ac:dyDescent="0.25">
      <c r="A73" t="s">
        <v>102</v>
      </c>
      <c r="B73">
        <v>191.26</v>
      </c>
      <c r="C73" s="5">
        <f t="shared" si="3"/>
        <v>2.2533144683748803E-3</v>
      </c>
      <c r="E73" s="5"/>
      <c r="G73" s="5"/>
    </row>
    <row r="74" spans="1:7" x14ac:dyDescent="0.25">
      <c r="A74" t="s">
        <v>103</v>
      </c>
      <c r="B74">
        <v>192.84</v>
      </c>
      <c r="C74" s="5">
        <f t="shared" si="3"/>
        <v>8.2610059604727205E-3</v>
      </c>
      <c r="E74" s="5"/>
      <c r="G74" s="5"/>
    </row>
    <row r="75" spans="1:7" x14ac:dyDescent="0.25">
      <c r="A75" t="s">
        <v>104</v>
      </c>
      <c r="B75">
        <v>195.44</v>
      </c>
      <c r="C75" s="5">
        <f t="shared" si="3"/>
        <v>1.3482679941920733E-2</v>
      </c>
      <c r="E75" s="5"/>
      <c r="G75" s="5"/>
    </row>
    <row r="76" spans="1:7" x14ac:dyDescent="0.25">
      <c r="A76" t="s">
        <v>105</v>
      </c>
      <c r="B76">
        <v>193.35</v>
      </c>
      <c r="C76" s="5">
        <f t="shared" si="3"/>
        <v>-1.0693819074907917E-2</v>
      </c>
      <c r="E76" s="5"/>
      <c r="G76" s="5"/>
    </row>
    <row r="77" spans="1:7" x14ac:dyDescent="0.25">
      <c r="A77" t="s">
        <v>106</v>
      </c>
      <c r="B77">
        <v>194.98</v>
      </c>
      <c r="C77" s="5">
        <f t="shared" si="3"/>
        <v>8.4303077320920378E-3</v>
      </c>
      <c r="E77" s="5"/>
      <c r="G77" s="5"/>
    </row>
    <row r="78" spans="1:7" x14ac:dyDescent="0.25">
      <c r="A78" t="s">
        <v>107</v>
      </c>
      <c r="B78">
        <v>195.01</v>
      </c>
      <c r="C78" s="5">
        <f t="shared" si="3"/>
        <v>1.5386193455739635E-4</v>
      </c>
      <c r="E78" s="5"/>
      <c r="G78" s="5"/>
    </row>
    <row r="79" spans="1:7" x14ac:dyDescent="0.25">
      <c r="A79" t="s">
        <v>108</v>
      </c>
      <c r="B79">
        <v>198.27</v>
      </c>
      <c r="C79" s="5">
        <f t="shared" si="3"/>
        <v>1.6717091431208756E-2</v>
      </c>
      <c r="E79" s="5"/>
      <c r="G79" s="5"/>
    </row>
    <row r="80" spans="1:7" x14ac:dyDescent="0.25">
      <c r="A80" t="s">
        <v>109</v>
      </c>
      <c r="B80">
        <v>199.41</v>
      </c>
      <c r="C80" s="5">
        <f t="shared" si="3"/>
        <v>5.7497352095626482E-3</v>
      </c>
      <c r="E80" s="5"/>
      <c r="G80" s="5"/>
    </row>
    <row r="81" spans="1:7" x14ac:dyDescent="0.25">
      <c r="A81" t="s">
        <v>110</v>
      </c>
      <c r="B81">
        <v>198.66</v>
      </c>
      <c r="C81" s="5">
        <f t="shared" si="3"/>
        <v>-3.7610952309312471E-3</v>
      </c>
      <c r="E81" s="5"/>
      <c r="G81" s="5"/>
    </row>
    <row r="82" spans="1:7" x14ac:dyDescent="0.25">
      <c r="A82" t="s">
        <v>111</v>
      </c>
      <c r="B82">
        <v>200.08</v>
      </c>
      <c r="C82" s="5">
        <f t="shared" si="3"/>
        <v>7.1478908688211813E-3</v>
      </c>
      <c r="E82" s="5"/>
      <c r="G82" s="5"/>
    </row>
    <row r="83" spans="1:7" x14ac:dyDescent="0.25">
      <c r="A83" t="s">
        <v>112</v>
      </c>
      <c r="B83">
        <v>199.67</v>
      </c>
      <c r="C83" s="5">
        <f t="shared" si="3"/>
        <v>-2.0491803278689775E-3</v>
      </c>
      <c r="E83" s="5"/>
      <c r="G83" s="5"/>
    </row>
    <row r="84" spans="1:7" x14ac:dyDescent="0.25">
      <c r="A84" t="s">
        <v>113</v>
      </c>
      <c r="B84">
        <v>201.22</v>
      </c>
      <c r="C84" s="5">
        <f t="shared" si="3"/>
        <v>7.7628086342465645E-3</v>
      </c>
      <c r="E84" s="5"/>
      <c r="G84" s="5"/>
    </row>
    <row r="85" spans="1:7" x14ac:dyDescent="0.25">
      <c r="A85" t="s">
        <v>114</v>
      </c>
      <c r="B85">
        <v>203.81</v>
      </c>
      <c r="C85" s="5">
        <f t="shared" si="3"/>
        <v>1.287148394791772E-2</v>
      </c>
      <c r="E85" s="5"/>
      <c r="G85" s="5"/>
    </row>
    <row r="86" spans="1:7" x14ac:dyDescent="0.25">
      <c r="A86" t="s">
        <v>115</v>
      </c>
      <c r="B86">
        <v>207.2</v>
      </c>
      <c r="C86" s="5">
        <f t="shared" si="3"/>
        <v>1.6633138707619774E-2</v>
      </c>
      <c r="E86" s="5"/>
      <c r="G86" s="5"/>
    </row>
    <row r="87" spans="1:7" x14ac:dyDescent="0.25">
      <c r="A87" t="s">
        <v>116</v>
      </c>
      <c r="B87">
        <v>208.97</v>
      </c>
      <c r="C87" s="5">
        <f t="shared" si="3"/>
        <v>8.542471042471092E-3</v>
      </c>
      <c r="E87" s="5"/>
      <c r="G87" s="5"/>
    </row>
    <row r="88" spans="1:7" x14ac:dyDescent="0.25">
      <c r="A88" t="s">
        <v>117</v>
      </c>
      <c r="B88">
        <v>209.22</v>
      </c>
      <c r="C88" s="5">
        <f t="shared" si="3"/>
        <v>1.196343972819065E-3</v>
      </c>
      <c r="E88" s="5"/>
      <c r="G88" s="5"/>
    </row>
    <row r="89" spans="1:7" x14ac:dyDescent="0.25">
      <c r="A89" t="s">
        <v>118</v>
      </c>
      <c r="B89">
        <v>208.8</v>
      </c>
      <c r="C89" s="5">
        <f t="shared" si="3"/>
        <v>-2.0074562661312853E-3</v>
      </c>
      <c r="E89" s="5"/>
      <c r="G89" s="5"/>
    </row>
    <row r="90" spans="1:7" x14ac:dyDescent="0.25">
      <c r="A90" t="s">
        <v>119</v>
      </c>
      <c r="B90">
        <v>211.38</v>
      </c>
      <c r="C90" s="5">
        <f t="shared" si="3"/>
        <v>1.2356321839080383E-2</v>
      </c>
      <c r="E90" s="5"/>
      <c r="G90" s="5"/>
    </row>
    <row r="91" spans="1:7" x14ac:dyDescent="0.25">
      <c r="A91" t="s">
        <v>120</v>
      </c>
      <c r="B91">
        <v>213.03</v>
      </c>
      <c r="C91" s="5">
        <f t="shared" si="3"/>
        <v>7.8058472892421505E-3</v>
      </c>
      <c r="E91" s="5"/>
      <c r="G91" s="5"/>
    </row>
    <row r="92" spans="1:7" x14ac:dyDescent="0.25">
      <c r="A92" t="s">
        <v>121</v>
      </c>
      <c r="B92">
        <v>214.8</v>
      </c>
      <c r="C92" s="5">
        <f t="shared" si="3"/>
        <v>8.3086889170539847E-3</v>
      </c>
      <c r="E92" s="5"/>
      <c r="G92" s="5"/>
    </row>
    <row r="93" spans="1:7" x14ac:dyDescent="0.25">
      <c r="A93" t="s">
        <v>122</v>
      </c>
      <c r="B93">
        <v>220.09</v>
      </c>
      <c r="C93" s="5">
        <f t="shared" si="3"/>
        <v>2.462756052141523E-2</v>
      </c>
      <c r="E93" s="5"/>
      <c r="G93" s="5"/>
    </row>
    <row r="94" spans="1:7" x14ac:dyDescent="0.25">
      <c r="A94" t="s">
        <v>123</v>
      </c>
      <c r="B94">
        <v>222.59</v>
      </c>
      <c r="C94" s="5">
        <f t="shared" si="3"/>
        <v>1.1358989504293699E-2</v>
      </c>
      <c r="E94" s="5"/>
      <c r="G94" s="5"/>
    </row>
    <row r="95" spans="1:7" x14ac:dyDescent="0.25">
      <c r="A95" t="s">
        <v>124</v>
      </c>
      <c r="B95">
        <v>222.53</v>
      </c>
      <c r="C95" s="5">
        <f t="shared" si="3"/>
        <v>-2.6955388831484915E-4</v>
      </c>
      <c r="E95" s="5"/>
      <c r="G95" s="5"/>
    </row>
    <row r="96" spans="1:7" x14ac:dyDescent="0.25">
      <c r="A96" t="s">
        <v>125</v>
      </c>
      <c r="B96">
        <v>224.53</v>
      </c>
      <c r="C96" s="5">
        <f t="shared" si="3"/>
        <v>8.9875522401473961E-3</v>
      </c>
      <c r="E96" s="5"/>
      <c r="G96" s="5"/>
    </row>
    <row r="97" spans="1:7" x14ac:dyDescent="0.25">
      <c r="A97" t="s">
        <v>126</v>
      </c>
      <c r="B97">
        <v>226.72</v>
      </c>
      <c r="C97" s="5">
        <f t="shared" si="3"/>
        <v>9.7537077450674647E-3</v>
      </c>
      <c r="E97" s="5"/>
      <c r="G97" s="5"/>
    </row>
    <row r="98" spans="1:7" x14ac:dyDescent="0.25">
      <c r="A98" t="s">
        <v>127</v>
      </c>
      <c r="B98">
        <v>229.95</v>
      </c>
      <c r="C98" s="5">
        <f t="shared" si="3"/>
        <v>1.4246647847565234E-2</v>
      </c>
      <c r="E98" s="5"/>
      <c r="G98" s="5"/>
    </row>
    <row r="99" spans="1:7" x14ac:dyDescent="0.25">
      <c r="A99" t="s">
        <v>128</v>
      </c>
      <c r="B99">
        <v>226.98</v>
      </c>
      <c r="C99" s="5">
        <f t="shared" si="3"/>
        <v>-1.2915851272015652E-2</v>
      </c>
      <c r="E99" s="5"/>
      <c r="G99" s="5"/>
    </row>
    <row r="100" spans="1:7" x14ac:dyDescent="0.25">
      <c r="A100" t="s">
        <v>129</v>
      </c>
      <c r="B100">
        <v>228.61</v>
      </c>
      <c r="C100" s="5">
        <f t="shared" si="3"/>
        <v>7.1812494492907919E-3</v>
      </c>
      <c r="E100" s="5"/>
      <c r="G100" s="5"/>
    </row>
    <row r="101" spans="1:7" x14ac:dyDescent="0.25">
      <c r="A101" t="s">
        <v>130</v>
      </c>
      <c r="B101">
        <v>231.69</v>
      </c>
      <c r="C101" s="5">
        <f t="shared" si="3"/>
        <v>1.3472726477406867E-2</v>
      </c>
      <c r="E101" s="5"/>
      <c r="G101" s="5"/>
    </row>
    <row r="102" spans="1:7" x14ac:dyDescent="0.25">
      <c r="A102" t="s">
        <v>131</v>
      </c>
      <c r="B102">
        <v>229.99</v>
      </c>
      <c r="C102" s="5">
        <f t="shared" si="3"/>
        <v>-7.3373904786567766E-3</v>
      </c>
      <c r="E102" s="5"/>
      <c r="G102" s="5"/>
    </row>
    <row r="103" spans="1:7" x14ac:dyDescent="0.25">
      <c r="A103" t="s">
        <v>132</v>
      </c>
      <c r="B103">
        <v>225.62</v>
      </c>
      <c r="C103" s="5">
        <f t="shared" si="3"/>
        <v>-1.9000826122874927E-2</v>
      </c>
      <c r="E103" s="5"/>
      <c r="G103" s="5"/>
    </row>
    <row r="104" spans="1:7" x14ac:dyDescent="0.25">
      <c r="A104" t="s">
        <v>133</v>
      </c>
      <c r="B104">
        <v>223.94</v>
      </c>
      <c r="C104" s="5">
        <f t="shared" si="3"/>
        <v>-7.4461483911001103E-3</v>
      </c>
      <c r="E104" s="5"/>
      <c r="G104" s="5"/>
    </row>
    <row r="105" spans="1:7" x14ac:dyDescent="0.25">
      <c r="A105" t="s">
        <v>134</v>
      </c>
      <c r="B105">
        <v>223.25</v>
      </c>
      <c r="C105" s="5">
        <f t="shared" si="3"/>
        <v>-3.0811824595873795E-3</v>
      </c>
      <c r="E105" s="5"/>
      <c r="G105" s="5"/>
    </row>
    <row r="106" spans="1:7" x14ac:dyDescent="0.25">
      <c r="A106" t="s">
        <v>135</v>
      </c>
      <c r="B106">
        <v>222.11</v>
      </c>
      <c r="C106" s="5">
        <f t="shared" si="3"/>
        <v>-5.1063829787233433E-3</v>
      </c>
      <c r="E106" s="5"/>
      <c r="G106" s="5"/>
    </row>
    <row r="107" spans="1:7" x14ac:dyDescent="0.25">
      <c r="A107" t="s">
        <v>136</v>
      </c>
      <c r="B107">
        <v>221.59</v>
      </c>
      <c r="C107" s="5">
        <f t="shared" si="3"/>
        <v>-2.3411822970600613E-3</v>
      </c>
      <c r="E107" s="5"/>
      <c r="G107" s="5"/>
    </row>
    <row r="108" spans="1:7" x14ac:dyDescent="0.25">
      <c r="A108" t="s">
        <v>137</v>
      </c>
      <c r="B108">
        <v>222.57</v>
      </c>
      <c r="C108" s="5">
        <f t="shared" si="3"/>
        <v>4.4225822464912211E-3</v>
      </c>
      <c r="E108" s="5"/>
      <c r="G108" s="5"/>
    </row>
    <row r="109" spans="1:7" x14ac:dyDescent="0.25">
      <c r="A109" t="s">
        <v>138</v>
      </c>
      <c r="B109">
        <v>222.31</v>
      </c>
      <c r="C109" s="5">
        <f t="shared" si="3"/>
        <v>-1.1681718111155634E-3</v>
      </c>
      <c r="E109" s="5"/>
      <c r="G109" s="5"/>
    </row>
    <row r="110" spans="1:7" x14ac:dyDescent="0.25">
      <c r="A110" t="s">
        <v>139</v>
      </c>
      <c r="B110">
        <v>220.63</v>
      </c>
      <c r="C110" s="5">
        <f t="shared" si="3"/>
        <v>-7.5570149790832927E-3</v>
      </c>
      <c r="E110" s="5"/>
      <c r="G110" s="5"/>
    </row>
    <row r="111" spans="1:7" x14ac:dyDescent="0.25">
      <c r="A111" t="s">
        <v>140</v>
      </c>
      <c r="B111">
        <v>222.25</v>
      </c>
      <c r="C111" s="5">
        <f t="shared" si="3"/>
        <v>7.3426097992113698E-3</v>
      </c>
      <c r="E111" s="5"/>
      <c r="G111" s="5"/>
    </row>
    <row r="112" spans="1:7" x14ac:dyDescent="0.25">
      <c r="A112" t="s">
        <v>141</v>
      </c>
      <c r="B112">
        <v>225.43</v>
      </c>
      <c r="C112" s="5">
        <f t="shared" si="3"/>
        <v>1.4308211473565835E-2</v>
      </c>
      <c r="E112" s="5"/>
      <c r="G112" s="5"/>
    </row>
    <row r="113" spans="1:7" x14ac:dyDescent="0.25">
      <c r="A113" t="s">
        <v>142</v>
      </c>
      <c r="B113">
        <v>225.09</v>
      </c>
      <c r="C113" s="5">
        <f t="shared" si="3"/>
        <v>-1.5082287184492011E-3</v>
      </c>
      <c r="E113" s="5"/>
      <c r="G113" s="5"/>
    </row>
    <row r="114" spans="1:7" x14ac:dyDescent="0.25">
      <c r="A114" t="s">
        <v>143</v>
      </c>
      <c r="B114">
        <v>225.62</v>
      </c>
      <c r="C114" s="5">
        <f t="shared" si="3"/>
        <v>2.3546137100715321E-3</v>
      </c>
      <c r="E114" s="5"/>
      <c r="G114" s="5"/>
    </row>
    <row r="115" spans="1:7" x14ac:dyDescent="0.25">
      <c r="A115" t="s">
        <v>144</v>
      </c>
      <c r="B115">
        <v>227.33</v>
      </c>
      <c r="C115" s="5">
        <f t="shared" si="3"/>
        <v>7.5791153266554735E-3</v>
      </c>
      <c r="E115" s="5"/>
      <c r="G115" s="5"/>
    </row>
    <row r="116" spans="1:7" x14ac:dyDescent="0.25">
      <c r="A116" t="s">
        <v>145</v>
      </c>
      <c r="B116">
        <v>227.46</v>
      </c>
      <c r="C116" s="5">
        <f t="shared" si="3"/>
        <v>5.7185589231511656E-4</v>
      </c>
      <c r="E116" s="5"/>
      <c r="G116" s="5"/>
    </row>
    <row r="117" spans="1:7" x14ac:dyDescent="0.25">
      <c r="A117" t="s">
        <v>146</v>
      </c>
      <c r="B117">
        <v>227.59</v>
      </c>
      <c r="C117" s="5">
        <f t="shared" si="3"/>
        <v>5.715290600544951E-4</v>
      </c>
      <c r="E117" s="5"/>
      <c r="G117" s="5"/>
    </row>
    <row r="118" spans="1:7" x14ac:dyDescent="0.25">
      <c r="A118" t="s">
        <v>147</v>
      </c>
      <c r="B118">
        <v>229.65</v>
      </c>
      <c r="C118" s="5">
        <f t="shared" si="3"/>
        <v>9.0513642954435699E-3</v>
      </c>
      <c r="E118" s="5"/>
      <c r="G118" s="5"/>
    </row>
    <row r="119" spans="1:7" x14ac:dyDescent="0.25">
      <c r="A119" t="s">
        <v>148</v>
      </c>
      <c r="B119">
        <v>230.78</v>
      </c>
      <c r="C119" s="5">
        <f t="shared" si="3"/>
        <v>4.9205312431961478E-3</v>
      </c>
      <c r="E119" s="5"/>
      <c r="G119" s="5"/>
    </row>
    <row r="120" spans="1:7" x14ac:dyDescent="0.25">
      <c r="A120" t="s">
        <v>149</v>
      </c>
      <c r="B120">
        <v>234.25</v>
      </c>
      <c r="C120" s="5">
        <f t="shared" si="3"/>
        <v>1.5035964988300541E-2</v>
      </c>
      <c r="E120" s="5"/>
      <c r="G120" s="5"/>
    </row>
    <row r="121" spans="1:7" x14ac:dyDescent="0.25">
      <c r="A121" t="s">
        <v>150</v>
      </c>
      <c r="B121">
        <v>237.55</v>
      </c>
      <c r="C121" s="5">
        <f t="shared" si="3"/>
        <v>1.4087513340448287E-2</v>
      </c>
      <c r="E121" s="5"/>
      <c r="G121" s="5"/>
    </row>
    <row r="122" spans="1:7" x14ac:dyDescent="0.25">
      <c r="A122" t="s">
        <v>151</v>
      </c>
      <c r="B122">
        <v>239.32</v>
      </c>
      <c r="C122" s="5">
        <f t="shared" si="3"/>
        <v>7.451062934119056E-3</v>
      </c>
      <c r="E122" s="5"/>
      <c r="G122" s="5"/>
    </row>
    <row r="123" spans="1:7" x14ac:dyDescent="0.25">
      <c r="A123" t="s">
        <v>152</v>
      </c>
      <c r="B123">
        <v>240.68</v>
      </c>
      <c r="C123" s="5">
        <f t="shared" si="3"/>
        <v>5.6827678422196794E-3</v>
      </c>
      <c r="E123" s="5"/>
      <c r="G123" s="5"/>
    </row>
    <row r="124" spans="1:7" x14ac:dyDescent="0.25">
      <c r="A124" t="s">
        <v>153</v>
      </c>
      <c r="B124">
        <v>242.49</v>
      </c>
      <c r="C124" s="5">
        <f t="shared" si="3"/>
        <v>7.520358982881844E-3</v>
      </c>
      <c r="E124" s="5"/>
      <c r="G124" s="5"/>
    </row>
    <row r="125" spans="1:7" x14ac:dyDescent="0.25">
      <c r="A125" t="s">
        <v>154</v>
      </c>
      <c r="B125">
        <v>239.85</v>
      </c>
      <c r="C125" s="5">
        <f t="shared" si="3"/>
        <v>-1.0887046888531546E-2</v>
      </c>
      <c r="E125" s="5"/>
      <c r="G125" s="5"/>
    </row>
    <row r="126" spans="1:7" x14ac:dyDescent="0.25">
      <c r="A126" t="s">
        <v>155</v>
      </c>
      <c r="B126">
        <v>240.17</v>
      </c>
      <c r="C126" s="5">
        <f t="shared" si="3"/>
        <v>1.334167187825696E-3</v>
      </c>
      <c r="E126" s="5"/>
      <c r="G126" s="5"/>
    </row>
    <row r="127" spans="1:7" x14ac:dyDescent="0.25">
      <c r="A127" t="s">
        <v>156</v>
      </c>
      <c r="B127">
        <v>242.72</v>
      </c>
      <c r="C127" s="5">
        <f t="shared" si="3"/>
        <v>1.0617479285506147E-2</v>
      </c>
      <c r="E127" s="5"/>
      <c r="G127" s="5"/>
    </row>
    <row r="128" spans="1:7" x14ac:dyDescent="0.25">
      <c r="A128" t="s">
        <v>157</v>
      </c>
      <c r="B128">
        <v>245.5</v>
      </c>
      <c r="C128" s="5">
        <f t="shared" si="3"/>
        <v>1.1453526697429141E-2</v>
      </c>
      <c r="E128" s="5"/>
      <c r="G128" s="5"/>
    </row>
    <row r="129" spans="1:7" x14ac:dyDescent="0.25">
      <c r="A129" t="s">
        <v>158</v>
      </c>
      <c r="B129">
        <v>248.33</v>
      </c>
      <c r="C129" s="5">
        <f t="shared" si="3"/>
        <v>1.1527494908350356E-2</v>
      </c>
      <c r="E129" s="5"/>
      <c r="G129" s="5"/>
    </row>
    <row r="130" spans="1:7" x14ac:dyDescent="0.25">
      <c r="A130" t="s">
        <v>159</v>
      </c>
      <c r="B130">
        <v>250.7</v>
      </c>
      <c r="C130" s="5">
        <f t="shared" si="3"/>
        <v>9.5437522651309788E-3</v>
      </c>
      <c r="E130" s="5"/>
      <c r="G130" s="5"/>
    </row>
    <row r="131" spans="1:7" x14ac:dyDescent="0.25">
      <c r="A131" t="s">
        <v>160</v>
      </c>
      <c r="B131">
        <v>255.22</v>
      </c>
      <c r="C131" s="5">
        <f t="shared" si="3"/>
        <v>1.8029517351416075E-2</v>
      </c>
      <c r="E131" s="5"/>
      <c r="G131" s="5"/>
    </row>
    <row r="132" spans="1:7" x14ac:dyDescent="0.25">
      <c r="A132" t="s">
        <v>161</v>
      </c>
      <c r="B132">
        <v>253.82</v>
      </c>
      <c r="C132" s="5">
        <f t="shared" ref="C132:C195" si="4">(B132-B131)/B131</f>
        <v>-5.4854635216676035E-3</v>
      </c>
      <c r="E132" s="5"/>
      <c r="G132" s="5"/>
    </row>
    <row r="133" spans="1:7" x14ac:dyDescent="0.25">
      <c r="A133" t="s">
        <v>162</v>
      </c>
      <c r="B133">
        <v>250.91</v>
      </c>
      <c r="C133" s="5">
        <f t="shared" si="4"/>
        <v>-1.1464817587266554E-2</v>
      </c>
      <c r="E133" s="5"/>
      <c r="G133" s="5"/>
    </row>
    <row r="134" spans="1:7" x14ac:dyDescent="0.25">
      <c r="A134" t="s">
        <v>163</v>
      </c>
      <c r="B134">
        <v>251.1</v>
      </c>
      <c r="C134" s="5">
        <f t="shared" si="4"/>
        <v>7.5724363317523306E-4</v>
      </c>
      <c r="E134" s="5"/>
      <c r="G134" s="5"/>
    </row>
    <row r="135" spans="1:7" x14ac:dyDescent="0.25">
      <c r="A135" t="s">
        <v>164</v>
      </c>
      <c r="B135">
        <v>251.99</v>
      </c>
      <c r="C135" s="5">
        <f t="shared" si="4"/>
        <v>3.5444046196734958E-3</v>
      </c>
      <c r="E135" s="5"/>
      <c r="G135" s="5"/>
    </row>
    <row r="136" spans="1:7" x14ac:dyDescent="0.25">
      <c r="A136" t="s">
        <v>165</v>
      </c>
      <c r="B136">
        <v>249.73</v>
      </c>
      <c r="C136" s="5">
        <f t="shared" si="4"/>
        <v>-8.9686098654709282E-3</v>
      </c>
      <c r="E136" s="5"/>
      <c r="G136" s="5"/>
    </row>
    <row r="137" spans="1:7" x14ac:dyDescent="0.25">
      <c r="A137" t="s">
        <v>166</v>
      </c>
      <c r="B137">
        <v>252.14</v>
      </c>
      <c r="C137" s="5">
        <f t="shared" si="4"/>
        <v>9.6504224562527392E-3</v>
      </c>
      <c r="E137" s="5"/>
      <c r="G137" s="5"/>
    </row>
    <row r="138" spans="1:7" x14ac:dyDescent="0.25">
      <c r="A138" t="s">
        <v>167</v>
      </c>
      <c r="B138">
        <v>253.25</v>
      </c>
      <c r="C138" s="5">
        <f t="shared" si="4"/>
        <v>4.4023161735544285E-3</v>
      </c>
      <c r="E138" s="5"/>
      <c r="G138" s="5"/>
    </row>
    <row r="139" spans="1:7" x14ac:dyDescent="0.25">
      <c r="A139" t="s">
        <v>168</v>
      </c>
      <c r="B139">
        <v>256.5</v>
      </c>
      <c r="C139" s="5">
        <f t="shared" si="4"/>
        <v>1.2833168805528134E-2</v>
      </c>
      <c r="E139" s="5"/>
      <c r="G139" s="5"/>
    </row>
    <row r="140" spans="1:7" x14ac:dyDescent="0.25">
      <c r="A140" t="s">
        <v>169</v>
      </c>
      <c r="B140">
        <v>259.70999999999998</v>
      </c>
      <c r="C140" s="5">
        <f t="shared" si="4"/>
        <v>1.2514619883040855E-2</v>
      </c>
      <c r="E140" s="5"/>
      <c r="G140" s="5"/>
    </row>
    <row r="141" spans="1:7" x14ac:dyDescent="0.25">
      <c r="A141" t="s">
        <v>170</v>
      </c>
      <c r="B141">
        <v>263.68</v>
      </c>
      <c r="C141" s="5">
        <f t="shared" si="4"/>
        <v>1.5286280851719332E-2</v>
      </c>
      <c r="E141" s="5"/>
      <c r="G141" s="5"/>
    </row>
    <row r="142" spans="1:7" x14ac:dyDescent="0.25">
      <c r="A142" t="s">
        <v>171</v>
      </c>
      <c r="B142">
        <v>268.26</v>
      </c>
      <c r="C142" s="5">
        <f t="shared" si="4"/>
        <v>1.7369538834951397E-2</v>
      </c>
      <c r="E142" s="5"/>
      <c r="G142" s="5"/>
    </row>
    <row r="143" spans="1:7" x14ac:dyDescent="0.25">
      <c r="A143" t="s">
        <v>172</v>
      </c>
      <c r="B143">
        <v>267.01</v>
      </c>
      <c r="C143" s="5">
        <f t="shared" si="4"/>
        <v>-4.6596585402221731E-3</v>
      </c>
      <c r="E143" s="5"/>
      <c r="G143" s="5"/>
    </row>
    <row r="144" spans="1:7" x14ac:dyDescent="0.25">
      <c r="A144" t="s">
        <v>173</v>
      </c>
      <c r="B144">
        <v>268.10000000000002</v>
      </c>
      <c r="C144" s="5">
        <f t="shared" si="4"/>
        <v>4.0822441107075834E-3</v>
      </c>
      <c r="E144" s="5"/>
      <c r="G144" s="5"/>
    </row>
    <row r="145" spans="1:7" x14ac:dyDescent="0.25">
      <c r="A145" t="s">
        <v>174</v>
      </c>
      <c r="B145">
        <v>273.54000000000002</v>
      </c>
      <c r="C145" s="5">
        <f t="shared" si="4"/>
        <v>2.0290936217829156E-2</v>
      </c>
      <c r="E145" s="5"/>
      <c r="G145" s="5"/>
    </row>
    <row r="146" spans="1:7" x14ac:dyDescent="0.25">
      <c r="A146" t="s">
        <v>175</v>
      </c>
      <c r="B146">
        <v>276.85000000000002</v>
      </c>
      <c r="C146" s="5">
        <f t="shared" si="4"/>
        <v>1.2100606858229151E-2</v>
      </c>
      <c r="E146" s="5"/>
      <c r="G146" s="5"/>
    </row>
    <row r="147" spans="1:7" x14ac:dyDescent="0.25">
      <c r="A147" t="s">
        <v>176</v>
      </c>
      <c r="B147">
        <v>279.54000000000002</v>
      </c>
      <c r="C147" s="5">
        <f t="shared" si="4"/>
        <v>9.7164529528625514E-3</v>
      </c>
      <c r="E147" s="5"/>
      <c r="G147" s="5"/>
    </row>
    <row r="148" spans="1:7" x14ac:dyDescent="0.25">
      <c r="A148" t="s">
        <v>177</v>
      </c>
      <c r="B148">
        <v>278.70999999999998</v>
      </c>
      <c r="C148" s="5">
        <f t="shared" si="4"/>
        <v>-2.9691636259570756E-3</v>
      </c>
      <c r="E148" s="5"/>
      <c r="G148" s="5"/>
    </row>
    <row r="149" spans="1:7" x14ac:dyDescent="0.25">
      <c r="A149" t="s">
        <v>178</v>
      </c>
      <c r="B149">
        <v>278.89999999999998</v>
      </c>
      <c r="C149" s="5">
        <f t="shared" si="4"/>
        <v>6.81712173944235E-4</v>
      </c>
      <c r="E149" s="5"/>
      <c r="G149" s="5"/>
    </row>
    <row r="150" spans="1:7" x14ac:dyDescent="0.25">
      <c r="A150" t="s">
        <v>179</v>
      </c>
      <c r="B150">
        <v>285.95</v>
      </c>
      <c r="C150" s="5">
        <f t="shared" si="4"/>
        <v>2.5277877375403414E-2</v>
      </c>
      <c r="E150" s="5"/>
      <c r="G150" s="5"/>
    </row>
    <row r="151" spans="1:7" x14ac:dyDescent="0.25">
      <c r="A151" t="s">
        <v>180</v>
      </c>
      <c r="B151">
        <v>284.58</v>
      </c>
      <c r="C151" s="5">
        <f t="shared" si="4"/>
        <v>-4.7910473859066431E-3</v>
      </c>
      <c r="E151" s="5"/>
      <c r="G151" s="5"/>
    </row>
    <row r="152" spans="1:7" x14ac:dyDescent="0.25">
      <c r="A152" t="s">
        <v>181</v>
      </c>
      <c r="B152">
        <v>282.91000000000003</v>
      </c>
      <c r="C152" s="5">
        <f t="shared" si="4"/>
        <v>-5.8682971396442447E-3</v>
      </c>
      <c r="E152" s="5"/>
      <c r="G152" s="5"/>
    </row>
    <row r="153" spans="1:7" x14ac:dyDescent="0.25">
      <c r="A153" t="s">
        <v>182</v>
      </c>
      <c r="B153">
        <v>281.05</v>
      </c>
      <c r="C153" s="5">
        <f t="shared" si="4"/>
        <v>-6.5745290021562101E-3</v>
      </c>
      <c r="E153" s="5"/>
      <c r="G153" s="5"/>
    </row>
    <row r="154" spans="1:7" x14ac:dyDescent="0.25">
      <c r="A154" t="s">
        <v>183</v>
      </c>
      <c r="B154">
        <v>284.93</v>
      </c>
      <c r="C154" s="5">
        <f t="shared" si="4"/>
        <v>1.3805372709482282E-2</v>
      </c>
      <c r="E154" s="5"/>
      <c r="G154" s="5"/>
    </row>
    <row r="155" spans="1:7" x14ac:dyDescent="0.25">
      <c r="A155" t="s">
        <v>184</v>
      </c>
      <c r="B155">
        <v>281.51</v>
      </c>
      <c r="C155" s="5">
        <f t="shared" si="4"/>
        <v>-1.2002948092514006E-2</v>
      </c>
      <c r="E155" s="5"/>
      <c r="G155" s="5"/>
    </row>
    <row r="156" spans="1:7" x14ac:dyDescent="0.25">
      <c r="A156" t="s">
        <v>185</v>
      </c>
      <c r="B156">
        <v>281.44</v>
      </c>
      <c r="C156" s="5">
        <f t="shared" si="4"/>
        <v>-2.4865901744162972E-4</v>
      </c>
      <c r="E156" s="5"/>
      <c r="G156" s="5"/>
    </row>
    <row r="157" spans="1:7" x14ac:dyDescent="0.25">
      <c r="A157" t="s">
        <v>186</v>
      </c>
      <c r="B157">
        <v>284.72000000000003</v>
      </c>
      <c r="C157" s="5">
        <f t="shared" si="4"/>
        <v>1.1654349061967132E-2</v>
      </c>
      <c r="E157" s="5"/>
      <c r="G157" s="5"/>
    </row>
    <row r="158" spans="1:7" x14ac:dyDescent="0.25">
      <c r="A158" t="s">
        <v>187</v>
      </c>
      <c r="B158">
        <v>286.48</v>
      </c>
      <c r="C158" s="5">
        <f t="shared" si="4"/>
        <v>6.1815116605787816E-3</v>
      </c>
      <c r="E158" s="5"/>
      <c r="G158" s="5"/>
    </row>
    <row r="159" spans="1:7" x14ac:dyDescent="0.25">
      <c r="A159" t="s">
        <v>188</v>
      </c>
      <c r="B159">
        <v>290.62</v>
      </c>
      <c r="C159" s="5">
        <f t="shared" si="4"/>
        <v>1.4451270594805872E-2</v>
      </c>
      <c r="E159" s="5"/>
      <c r="G159" s="5"/>
    </row>
    <row r="160" spans="1:7" x14ac:dyDescent="0.25">
      <c r="A160" t="s">
        <v>189</v>
      </c>
      <c r="B160">
        <v>292.95</v>
      </c>
      <c r="C160" s="5">
        <f t="shared" si="4"/>
        <v>8.0173422338448291E-3</v>
      </c>
      <c r="E160" s="5"/>
      <c r="G160" s="5"/>
    </row>
    <row r="161" spans="1:7" x14ac:dyDescent="0.25">
      <c r="A161" t="s">
        <v>190</v>
      </c>
      <c r="B161">
        <v>290.02999999999997</v>
      </c>
      <c r="C161" s="5">
        <f t="shared" si="4"/>
        <v>-9.9675712578938935E-3</v>
      </c>
      <c r="E161" s="5"/>
      <c r="G161" s="5"/>
    </row>
    <row r="162" spans="1:7" x14ac:dyDescent="0.25">
      <c r="A162" t="s">
        <v>191</v>
      </c>
      <c r="B162">
        <v>289.49</v>
      </c>
      <c r="C162" s="5">
        <f t="shared" si="4"/>
        <v>-1.8618763576180521E-3</v>
      </c>
      <c r="E162" s="5"/>
      <c r="G162" s="5"/>
    </row>
    <row r="163" spans="1:7" x14ac:dyDescent="0.25">
      <c r="A163" t="s">
        <v>192</v>
      </c>
      <c r="B163">
        <v>289.68</v>
      </c>
      <c r="C163" s="5">
        <f t="shared" si="4"/>
        <v>6.5632664340736367E-4</v>
      </c>
      <c r="E163" s="5"/>
      <c r="G163" s="5"/>
    </row>
    <row r="164" spans="1:7" x14ac:dyDescent="0.25">
      <c r="A164" t="s">
        <v>193</v>
      </c>
      <c r="B164">
        <v>292.23</v>
      </c>
      <c r="C164" s="5">
        <f t="shared" si="4"/>
        <v>8.8028169014084893E-3</v>
      </c>
      <c r="E164" s="5"/>
      <c r="G164" s="5"/>
    </row>
    <row r="165" spans="1:7" x14ac:dyDescent="0.25">
      <c r="A165" t="s">
        <v>194</v>
      </c>
      <c r="B165">
        <v>295.7</v>
      </c>
      <c r="C165" s="5">
        <f t="shared" si="4"/>
        <v>1.1874208671251994E-2</v>
      </c>
      <c r="E165" s="5"/>
      <c r="G165" s="5"/>
    </row>
    <row r="166" spans="1:7" x14ac:dyDescent="0.25">
      <c r="A166" t="s">
        <v>195</v>
      </c>
      <c r="B166">
        <v>297.20999999999998</v>
      </c>
      <c r="C166" s="5">
        <f t="shared" si="4"/>
        <v>5.1065268853567498E-3</v>
      </c>
      <c r="E166" s="5"/>
      <c r="G166" s="5"/>
    </row>
    <row r="167" spans="1:7" x14ac:dyDescent="0.25">
      <c r="A167" t="s">
        <v>196</v>
      </c>
      <c r="B167">
        <v>299.95999999999998</v>
      </c>
      <c r="C167" s="5">
        <f t="shared" si="4"/>
        <v>9.2527169341543019E-3</v>
      </c>
      <c r="E167" s="5"/>
      <c r="G167" s="5"/>
    </row>
    <row r="168" spans="1:7" x14ac:dyDescent="0.25">
      <c r="A168" t="s">
        <v>197</v>
      </c>
      <c r="B168">
        <v>302.60000000000002</v>
      </c>
      <c r="C168" s="5">
        <f t="shared" si="4"/>
        <v>8.8011734897987838E-3</v>
      </c>
      <c r="E168" s="5"/>
      <c r="G168" s="5"/>
    </row>
    <row r="169" spans="1:7" x14ac:dyDescent="0.25">
      <c r="A169" t="s">
        <v>198</v>
      </c>
      <c r="B169">
        <v>303.8</v>
      </c>
      <c r="C169" s="5">
        <f t="shared" si="4"/>
        <v>3.9656311962987063E-3</v>
      </c>
      <c r="E169" s="5"/>
      <c r="G169" s="5"/>
    </row>
    <row r="170" spans="1:7" x14ac:dyDescent="0.25">
      <c r="A170" t="s">
        <v>199</v>
      </c>
      <c r="B170">
        <v>306.63</v>
      </c>
      <c r="C170" s="5">
        <f t="shared" si="4"/>
        <v>9.3153390388412902E-3</v>
      </c>
      <c r="E170" s="5"/>
      <c r="G170" s="5"/>
    </row>
    <row r="171" spans="1:7" x14ac:dyDescent="0.25">
      <c r="A171" t="s">
        <v>200</v>
      </c>
      <c r="B171">
        <v>305.64</v>
      </c>
      <c r="C171" s="5">
        <f t="shared" si="4"/>
        <v>-3.228646903434136E-3</v>
      </c>
      <c r="E171" s="5"/>
      <c r="G171" s="5"/>
    </row>
    <row r="172" spans="1:7" x14ac:dyDescent="0.25">
      <c r="A172" t="s">
        <v>201</v>
      </c>
      <c r="B172">
        <v>306.7</v>
      </c>
      <c r="C172" s="5">
        <f t="shared" si="4"/>
        <v>3.4681324433974686E-3</v>
      </c>
      <c r="E172" s="5"/>
      <c r="G172" s="5"/>
    </row>
    <row r="173" spans="1:7" x14ac:dyDescent="0.25">
      <c r="A173" t="s">
        <v>202</v>
      </c>
      <c r="B173">
        <v>311.74</v>
      </c>
      <c r="C173" s="5">
        <f t="shared" si="4"/>
        <v>1.643299641343339E-2</v>
      </c>
      <c r="E173" s="5"/>
      <c r="G173" s="5"/>
    </row>
    <row r="174" spans="1:7" x14ac:dyDescent="0.25">
      <c r="A174" t="s">
        <v>203</v>
      </c>
      <c r="B174">
        <v>313.99</v>
      </c>
      <c r="C174" s="5">
        <f t="shared" si="4"/>
        <v>7.2175530891127222E-3</v>
      </c>
      <c r="E174" s="5"/>
      <c r="G174" s="5"/>
    </row>
    <row r="175" spans="1:7" x14ac:dyDescent="0.25">
      <c r="A175" t="s">
        <v>204</v>
      </c>
      <c r="B175">
        <v>317.11</v>
      </c>
      <c r="C175" s="5">
        <f t="shared" si="4"/>
        <v>9.936622185419932E-3</v>
      </c>
      <c r="E175" s="5"/>
      <c r="G175" s="5"/>
    </row>
    <row r="176" spans="1:7" x14ac:dyDescent="0.25">
      <c r="A176" t="s">
        <v>205</v>
      </c>
      <c r="B176">
        <v>315.91000000000003</v>
      </c>
      <c r="C176" s="5">
        <f t="shared" si="4"/>
        <v>-3.784175838037238E-3</v>
      </c>
      <c r="E176" s="5"/>
      <c r="G176" s="5"/>
    </row>
    <row r="177" spans="1:7" x14ac:dyDescent="0.25">
      <c r="A177" t="s">
        <v>206</v>
      </c>
      <c r="B177">
        <v>317.77999999999997</v>
      </c>
      <c r="C177" s="5">
        <f t="shared" si="4"/>
        <v>5.9194074261655141E-3</v>
      </c>
      <c r="E177" s="5"/>
      <c r="G177" s="5"/>
    </row>
    <row r="178" spans="1:7" x14ac:dyDescent="0.25">
      <c r="A178" t="s">
        <v>207</v>
      </c>
      <c r="B178">
        <v>317.62</v>
      </c>
      <c r="C178" s="5">
        <f t="shared" si="4"/>
        <v>-5.0349298256645531E-4</v>
      </c>
      <c r="E178" s="5"/>
      <c r="G178" s="5"/>
    </row>
    <row r="179" spans="1:7" x14ac:dyDescent="0.25">
      <c r="A179" t="s">
        <v>208</v>
      </c>
      <c r="B179">
        <v>313.92</v>
      </c>
      <c r="C179" s="5">
        <f t="shared" si="4"/>
        <v>-1.1649140482337348E-2</v>
      </c>
      <c r="E179" s="5"/>
      <c r="G179" s="5"/>
    </row>
    <row r="180" spans="1:7" x14ac:dyDescent="0.25">
      <c r="A180" t="s">
        <v>209</v>
      </c>
      <c r="B180">
        <v>314.3</v>
      </c>
      <c r="C180" s="5">
        <f t="shared" si="4"/>
        <v>1.2104994903159895E-3</v>
      </c>
      <c r="E180" s="5"/>
      <c r="G180" s="5"/>
    </row>
    <row r="181" spans="1:7" x14ac:dyDescent="0.25">
      <c r="A181" t="s">
        <v>210</v>
      </c>
      <c r="B181">
        <v>316.2</v>
      </c>
      <c r="C181" s="5">
        <f t="shared" si="4"/>
        <v>6.0451797645560837E-3</v>
      </c>
      <c r="E181" s="5"/>
      <c r="G181" s="5"/>
    </row>
    <row r="182" spans="1:7" x14ac:dyDescent="0.25">
      <c r="A182" t="s">
        <v>211</v>
      </c>
      <c r="B182">
        <v>314.69</v>
      </c>
      <c r="C182" s="5">
        <f t="shared" si="4"/>
        <v>-4.7754585705249552E-3</v>
      </c>
      <c r="E182" s="5"/>
      <c r="G182" s="5"/>
    </row>
    <row r="183" spans="1:7" x14ac:dyDescent="0.25">
      <c r="A183" t="s">
        <v>212</v>
      </c>
      <c r="B183">
        <v>314.77</v>
      </c>
      <c r="C183" s="5">
        <f t="shared" si="4"/>
        <v>2.542184371921068E-4</v>
      </c>
      <c r="E183" s="5"/>
      <c r="G183" s="5"/>
    </row>
    <row r="184" spans="1:7" x14ac:dyDescent="0.25">
      <c r="A184" t="s">
        <v>213</v>
      </c>
      <c r="B184">
        <v>311.5</v>
      </c>
      <c r="C184" s="5">
        <f t="shared" si="4"/>
        <v>-1.0388537662420122E-2</v>
      </c>
      <c r="E184" s="5"/>
      <c r="G184" s="5"/>
    </row>
    <row r="185" spans="1:7" x14ac:dyDescent="0.25">
      <c r="A185" t="s">
        <v>214</v>
      </c>
      <c r="B185">
        <v>309.69</v>
      </c>
      <c r="C185" s="5">
        <f t="shared" si="4"/>
        <v>-5.810593900481548E-3</v>
      </c>
      <c r="E185" s="5"/>
      <c r="G185" s="5"/>
    </row>
    <row r="186" spans="1:7" x14ac:dyDescent="0.25">
      <c r="A186" t="s">
        <v>215</v>
      </c>
      <c r="B186">
        <v>311.81</v>
      </c>
      <c r="C186" s="5">
        <f t="shared" si="4"/>
        <v>6.8455552326520215E-3</v>
      </c>
      <c r="E186" s="5"/>
      <c r="G186" s="5"/>
    </row>
    <row r="187" spans="1:7" x14ac:dyDescent="0.25">
      <c r="A187" t="s">
        <v>216</v>
      </c>
      <c r="B187">
        <v>310.13</v>
      </c>
      <c r="C187" s="5">
        <f t="shared" si="4"/>
        <v>-5.3878964754177439E-3</v>
      </c>
      <c r="E187" s="5"/>
      <c r="G187" s="5"/>
    </row>
    <row r="188" spans="1:7" x14ac:dyDescent="0.25">
      <c r="A188" t="s">
        <v>217</v>
      </c>
      <c r="B188">
        <v>313.3</v>
      </c>
      <c r="C188" s="5">
        <f t="shared" si="4"/>
        <v>1.0221520007738742E-2</v>
      </c>
      <c r="E188" s="5"/>
      <c r="G188" s="5"/>
    </row>
    <row r="189" spans="1:7" x14ac:dyDescent="0.25">
      <c r="A189" t="s">
        <v>218</v>
      </c>
      <c r="B189">
        <v>315.58</v>
      </c>
      <c r="C189" s="5">
        <f t="shared" si="4"/>
        <v>7.2773699329715053E-3</v>
      </c>
      <c r="E189" s="5"/>
      <c r="G189" s="5"/>
    </row>
    <row r="190" spans="1:7" x14ac:dyDescent="0.25">
      <c r="A190" t="s">
        <v>219</v>
      </c>
      <c r="B190">
        <v>318.45</v>
      </c>
      <c r="C190" s="5">
        <f t="shared" si="4"/>
        <v>9.0943659293998506E-3</v>
      </c>
      <c r="E190" s="5"/>
      <c r="G190" s="5"/>
    </row>
    <row r="191" spans="1:7" x14ac:dyDescent="0.25">
      <c r="A191" t="s">
        <v>220</v>
      </c>
      <c r="B191">
        <v>317.27</v>
      </c>
      <c r="C191" s="5">
        <f t="shared" si="4"/>
        <v>-3.7054482650337789E-3</v>
      </c>
      <c r="E191" s="5"/>
      <c r="G191" s="5"/>
    </row>
    <row r="192" spans="1:7" x14ac:dyDescent="0.25">
      <c r="A192" t="s">
        <v>221</v>
      </c>
      <c r="B192">
        <v>319.86</v>
      </c>
      <c r="C192" s="5">
        <f t="shared" si="4"/>
        <v>8.1633939546759283E-3</v>
      </c>
      <c r="E192" s="5"/>
      <c r="G192" s="5"/>
    </row>
    <row r="193" spans="1:7" x14ac:dyDescent="0.25">
      <c r="A193" t="s">
        <v>222</v>
      </c>
      <c r="B193">
        <v>317.05</v>
      </c>
      <c r="C193" s="5">
        <f t="shared" si="4"/>
        <v>-8.7850934783968056E-3</v>
      </c>
      <c r="E193" s="5"/>
      <c r="G193" s="5"/>
    </row>
    <row r="194" spans="1:7" x14ac:dyDescent="0.25">
      <c r="A194" t="s">
        <v>223</v>
      </c>
      <c r="B194">
        <v>315.8</v>
      </c>
      <c r="C194" s="5">
        <f t="shared" si="4"/>
        <v>-3.9425958050780634E-3</v>
      </c>
      <c r="E194" s="5"/>
      <c r="G194" s="5"/>
    </row>
    <row r="195" spans="1:7" x14ac:dyDescent="0.25">
      <c r="A195" t="s">
        <v>224</v>
      </c>
      <c r="B195">
        <v>319.06</v>
      </c>
      <c r="C195" s="5">
        <f t="shared" si="4"/>
        <v>1.0322989233692181E-2</v>
      </c>
      <c r="E195" s="5"/>
      <c r="G195" s="5"/>
    </row>
    <row r="196" spans="1:7" x14ac:dyDescent="0.25">
      <c r="A196" t="s">
        <v>225</v>
      </c>
      <c r="B196">
        <v>318.64999999999998</v>
      </c>
      <c r="C196" s="5">
        <f t="shared" ref="C196:C259" si="5">(B196-B195)/B195</f>
        <v>-1.2850247602332633E-3</v>
      </c>
      <c r="E196" s="5"/>
      <c r="G196" s="5"/>
    </row>
    <row r="197" spans="1:7" x14ac:dyDescent="0.25">
      <c r="A197" t="s">
        <v>226</v>
      </c>
      <c r="B197">
        <v>317.17</v>
      </c>
      <c r="C197" s="5">
        <f t="shared" si="5"/>
        <v>-4.6445943825512677E-3</v>
      </c>
      <c r="E197" s="5"/>
      <c r="G197" s="5"/>
    </row>
    <row r="198" spans="1:7" x14ac:dyDescent="0.25">
      <c r="A198" t="s">
        <v>227</v>
      </c>
      <c r="B198">
        <v>315.93</v>
      </c>
      <c r="C198" s="5">
        <f t="shared" si="5"/>
        <v>-3.9095753066179309E-3</v>
      </c>
      <c r="E198" s="5"/>
      <c r="G198" s="5"/>
    </row>
    <row r="199" spans="1:7" x14ac:dyDescent="0.25">
      <c r="A199" t="s">
        <v>228</v>
      </c>
      <c r="B199">
        <v>314.75</v>
      </c>
      <c r="C199" s="5">
        <f t="shared" si="5"/>
        <v>-3.7350045896243052E-3</v>
      </c>
      <c r="E199" s="5"/>
      <c r="G199" s="5"/>
    </row>
    <row r="200" spans="1:7" x14ac:dyDescent="0.25">
      <c r="A200" t="s">
        <v>229</v>
      </c>
      <c r="B200">
        <v>318.17</v>
      </c>
      <c r="C200" s="5">
        <f t="shared" si="5"/>
        <v>1.0865766481334443E-2</v>
      </c>
      <c r="E200" s="5"/>
      <c r="G200" s="5"/>
    </row>
    <row r="201" spans="1:7" x14ac:dyDescent="0.25">
      <c r="A201" t="s">
        <v>230</v>
      </c>
      <c r="B201">
        <v>321.38</v>
      </c>
      <c r="C201" s="5">
        <f t="shared" si="5"/>
        <v>1.0088946160857339E-2</v>
      </c>
      <c r="E201" s="5"/>
      <c r="G201" s="5"/>
    </row>
    <row r="202" spans="1:7" x14ac:dyDescent="0.25">
      <c r="A202" t="s">
        <v>231</v>
      </c>
      <c r="B202">
        <v>321.24</v>
      </c>
      <c r="C202" s="5">
        <f t="shared" si="5"/>
        <v>-4.3562138278668979E-4</v>
      </c>
      <c r="E202" s="5"/>
      <c r="G202" s="5"/>
    </row>
    <row r="203" spans="1:7" x14ac:dyDescent="0.25">
      <c r="A203" t="s">
        <v>232</v>
      </c>
      <c r="B203">
        <v>325.07</v>
      </c>
      <c r="C203" s="5">
        <f t="shared" si="5"/>
        <v>1.192255011829157E-2</v>
      </c>
      <c r="E203" s="5"/>
      <c r="G203" s="5"/>
    </row>
    <row r="204" spans="1:7" x14ac:dyDescent="0.25">
      <c r="A204" t="s">
        <v>233</v>
      </c>
      <c r="B204">
        <v>329.57</v>
      </c>
      <c r="C204" s="5">
        <f t="shared" si="5"/>
        <v>1.3843172239825268E-2</v>
      </c>
      <c r="E204" s="5"/>
      <c r="G204" s="5"/>
    </row>
    <row r="205" spans="1:7" x14ac:dyDescent="0.25">
      <c r="A205" t="s">
        <v>234</v>
      </c>
      <c r="B205">
        <v>325.02</v>
      </c>
      <c r="C205" s="5">
        <f t="shared" si="5"/>
        <v>-1.3805868252571567E-2</v>
      </c>
      <c r="E205" s="5"/>
      <c r="G205" s="5"/>
    </row>
    <row r="206" spans="1:7" x14ac:dyDescent="0.25">
      <c r="A206" t="s">
        <v>235</v>
      </c>
      <c r="B206">
        <v>333.54</v>
      </c>
      <c r="C206" s="5">
        <f t="shared" si="5"/>
        <v>2.6213771460217954E-2</v>
      </c>
      <c r="E206" s="5"/>
      <c r="G206" s="5"/>
    </row>
    <row r="207" spans="1:7" x14ac:dyDescent="0.25">
      <c r="A207" t="s">
        <v>236</v>
      </c>
      <c r="B207">
        <v>337.41</v>
      </c>
      <c r="C207" s="5">
        <f t="shared" si="5"/>
        <v>1.1602806260118739E-2</v>
      </c>
      <c r="E207" s="5"/>
      <c r="G207" s="5"/>
    </row>
    <row r="208" spans="1:7" x14ac:dyDescent="0.25">
      <c r="A208" t="s">
        <v>237</v>
      </c>
      <c r="B208">
        <v>339.39</v>
      </c>
      <c r="C208" s="5">
        <f t="shared" si="5"/>
        <v>5.8682315284074599E-3</v>
      </c>
      <c r="E208" s="5"/>
      <c r="G208" s="5"/>
    </row>
    <row r="209" spans="1:7" x14ac:dyDescent="0.25">
      <c r="A209" t="s">
        <v>238</v>
      </c>
      <c r="B209">
        <v>336.84</v>
      </c>
      <c r="C209" s="5">
        <f t="shared" si="5"/>
        <v>-7.5134800671793848E-3</v>
      </c>
      <c r="E209" s="5"/>
      <c r="G209" s="5"/>
    </row>
    <row r="210" spans="1:7" x14ac:dyDescent="0.25">
      <c r="A210" t="s">
        <v>239</v>
      </c>
      <c r="B210">
        <v>331.48</v>
      </c>
      <c r="C210" s="5">
        <f t="shared" si="5"/>
        <v>-1.591259945374646E-2</v>
      </c>
      <c r="E210" s="5"/>
      <c r="G210" s="5"/>
    </row>
    <row r="211" spans="1:7" x14ac:dyDescent="0.25">
      <c r="A211" t="s">
        <v>240</v>
      </c>
      <c r="B211">
        <v>328.66</v>
      </c>
      <c r="C211" s="5">
        <f t="shared" si="5"/>
        <v>-8.5073005912875369E-3</v>
      </c>
      <c r="E211" s="5"/>
      <c r="G211" s="5"/>
    </row>
    <row r="212" spans="1:7" x14ac:dyDescent="0.25">
      <c r="A212" t="s">
        <v>241</v>
      </c>
      <c r="B212">
        <v>330.9</v>
      </c>
      <c r="C212" s="5">
        <f t="shared" si="5"/>
        <v>6.8155540680336886E-3</v>
      </c>
      <c r="E212" s="5"/>
      <c r="G212" s="5"/>
    </row>
    <row r="213" spans="1:7" x14ac:dyDescent="0.25">
      <c r="A213" t="s">
        <v>242</v>
      </c>
      <c r="B213">
        <v>338.04</v>
      </c>
      <c r="C213" s="5">
        <f t="shared" si="5"/>
        <v>2.1577515865820622E-2</v>
      </c>
      <c r="E213" s="5"/>
      <c r="G213" s="5"/>
    </row>
    <row r="214" spans="1:7" x14ac:dyDescent="0.25">
      <c r="A214" t="s">
        <v>243</v>
      </c>
      <c r="B214">
        <v>340.64</v>
      </c>
      <c r="C214" s="5">
        <f t="shared" si="5"/>
        <v>7.6913974677551939E-3</v>
      </c>
      <c r="E214" s="5"/>
      <c r="G214" s="5"/>
    </row>
    <row r="215" spans="1:7" x14ac:dyDescent="0.25">
      <c r="A215" t="s">
        <v>244</v>
      </c>
      <c r="B215">
        <v>346.77</v>
      </c>
      <c r="C215" s="5">
        <f t="shared" si="5"/>
        <v>1.7995537811178946E-2</v>
      </c>
      <c r="E215" s="5"/>
      <c r="G215" s="5"/>
    </row>
    <row r="216" spans="1:7" x14ac:dyDescent="0.25">
      <c r="A216" t="s">
        <v>245</v>
      </c>
      <c r="B216">
        <v>354.63</v>
      </c>
      <c r="C216" s="5">
        <f t="shared" si="5"/>
        <v>2.2666320615970278E-2</v>
      </c>
      <c r="E216" s="5"/>
      <c r="G216" s="5"/>
    </row>
    <row r="217" spans="1:7" x14ac:dyDescent="0.25">
      <c r="A217" t="s">
        <v>246</v>
      </c>
      <c r="B217">
        <v>357.99</v>
      </c>
      <c r="C217" s="5">
        <f t="shared" si="5"/>
        <v>9.4746637340326918E-3</v>
      </c>
      <c r="E217" s="5"/>
      <c r="G217" s="5"/>
    </row>
    <row r="218" spans="1:7" x14ac:dyDescent="0.25">
      <c r="A218" t="s">
        <v>247</v>
      </c>
      <c r="B218">
        <v>356.29</v>
      </c>
      <c r="C218" s="5">
        <f t="shared" si="5"/>
        <v>-4.7487359982122087E-3</v>
      </c>
      <c r="E218" s="5"/>
      <c r="G218" s="5"/>
    </row>
    <row r="219" spans="1:7" x14ac:dyDescent="0.25">
      <c r="A219" t="s">
        <v>248</v>
      </c>
      <c r="B219">
        <v>361.56</v>
      </c>
      <c r="C219" s="5">
        <f t="shared" si="5"/>
        <v>1.4791321676162624E-2</v>
      </c>
      <c r="E219" s="5"/>
      <c r="G219" s="5"/>
    </row>
    <row r="220" spans="1:7" x14ac:dyDescent="0.25">
      <c r="A220" t="s">
        <v>249</v>
      </c>
      <c r="B220">
        <v>366.1</v>
      </c>
      <c r="C220" s="5">
        <f t="shared" si="5"/>
        <v>1.2556698749861766E-2</v>
      </c>
      <c r="E220" s="5"/>
      <c r="G220" s="5"/>
    </row>
    <row r="221" spans="1:7" x14ac:dyDescent="0.25">
      <c r="A221" t="s">
        <v>250</v>
      </c>
      <c r="B221">
        <v>364.52</v>
      </c>
      <c r="C221" s="5">
        <f t="shared" si="5"/>
        <v>-4.3157607211145614E-3</v>
      </c>
      <c r="E221" s="5"/>
      <c r="G221" s="5"/>
    </row>
    <row r="222" spans="1:7" x14ac:dyDescent="0.25">
      <c r="A222" t="s">
        <v>251</v>
      </c>
      <c r="B222">
        <v>361.09</v>
      </c>
      <c r="C222" s="5">
        <f t="shared" si="5"/>
        <v>-9.4096345879512971E-3</v>
      </c>
      <c r="E222" s="5"/>
      <c r="G222" s="5"/>
    </row>
    <row r="223" spans="1:7" x14ac:dyDescent="0.25">
      <c r="A223" t="s">
        <v>252</v>
      </c>
      <c r="B223">
        <v>365.2</v>
      </c>
      <c r="C223" s="5">
        <f t="shared" si="5"/>
        <v>1.1382203882688565E-2</v>
      </c>
      <c r="E223" s="5"/>
      <c r="G223" s="5"/>
    </row>
    <row r="224" spans="1:7" x14ac:dyDescent="0.25">
      <c r="A224" t="s">
        <v>253</v>
      </c>
      <c r="B224">
        <v>364.79</v>
      </c>
      <c r="C224" s="5">
        <f t="shared" si="5"/>
        <v>-1.1226725082145897E-3</v>
      </c>
      <c r="E224" s="5"/>
      <c r="G224" s="5"/>
    </row>
    <row r="225" spans="1:7" x14ac:dyDescent="0.25">
      <c r="A225" t="s">
        <v>254</v>
      </c>
      <c r="B225">
        <v>368.15</v>
      </c>
      <c r="C225" s="5">
        <f t="shared" si="5"/>
        <v>9.2107788042434177E-3</v>
      </c>
      <c r="E225" s="5"/>
      <c r="G225" s="5"/>
    </row>
    <row r="226" spans="1:7" x14ac:dyDescent="0.25">
      <c r="A226" t="s">
        <v>255</v>
      </c>
      <c r="B226">
        <v>369.64</v>
      </c>
      <c r="C226" s="5">
        <f t="shared" si="5"/>
        <v>4.0472633437457807E-3</v>
      </c>
      <c r="E226" s="5"/>
      <c r="G226" s="5"/>
    </row>
    <row r="227" spans="1:7" x14ac:dyDescent="0.25">
      <c r="A227" t="s">
        <v>256</v>
      </c>
      <c r="B227">
        <v>372.19</v>
      </c>
      <c r="C227" s="5">
        <f t="shared" si="5"/>
        <v>6.8986040471810724E-3</v>
      </c>
      <c r="E227" s="5"/>
      <c r="G227" s="5"/>
    </row>
    <row r="228" spans="1:7" x14ac:dyDescent="0.25">
      <c r="A228" t="s">
        <v>257</v>
      </c>
      <c r="B228">
        <v>376.93</v>
      </c>
      <c r="C228" s="5">
        <f t="shared" si="5"/>
        <v>1.2735430828340388E-2</v>
      </c>
      <c r="E228" s="5"/>
      <c r="G228" s="5"/>
    </row>
    <row r="229" spans="1:7" x14ac:dyDescent="0.25">
      <c r="A229" t="s">
        <v>258</v>
      </c>
      <c r="B229">
        <v>375.62</v>
      </c>
      <c r="C229" s="5">
        <f t="shared" si="5"/>
        <v>-3.4754463693524055E-3</v>
      </c>
      <c r="E229" s="5"/>
      <c r="G229" s="5"/>
    </row>
    <row r="230" spans="1:7" x14ac:dyDescent="0.25">
      <c r="A230" t="s">
        <v>259</v>
      </c>
      <c r="B230">
        <v>377.34</v>
      </c>
      <c r="C230" s="5">
        <f t="shared" si="5"/>
        <v>4.5790958947872062E-3</v>
      </c>
      <c r="E230" s="5"/>
      <c r="G230" s="5"/>
    </row>
    <row r="231" spans="1:7" x14ac:dyDescent="0.25">
      <c r="A231" t="s">
        <v>260</v>
      </c>
      <c r="B231">
        <v>380.9</v>
      </c>
      <c r="C231" s="5">
        <f t="shared" si="5"/>
        <v>9.4344622886521502E-3</v>
      </c>
      <c r="E231" s="5"/>
      <c r="G231" s="5"/>
    </row>
    <row r="232" spans="1:7" x14ac:dyDescent="0.25">
      <c r="A232" t="s">
        <v>261</v>
      </c>
      <c r="B232">
        <v>382.77</v>
      </c>
      <c r="C232" s="5">
        <f t="shared" si="5"/>
        <v>4.9094250459438297E-3</v>
      </c>
      <c r="E232" s="5"/>
      <c r="G232" s="5"/>
    </row>
    <row r="233" spans="1:7" x14ac:dyDescent="0.25">
      <c r="A233" t="s">
        <v>262</v>
      </c>
      <c r="B233">
        <v>385.2</v>
      </c>
      <c r="C233" s="5">
        <f t="shared" si="5"/>
        <v>6.3484599106513233E-3</v>
      </c>
      <c r="E233" s="5"/>
      <c r="G233" s="5"/>
    </row>
    <row r="234" spans="1:7" x14ac:dyDescent="0.25">
      <c r="A234" t="s">
        <v>263</v>
      </c>
      <c r="B234">
        <v>392.46</v>
      </c>
      <c r="C234" s="5">
        <f t="shared" si="5"/>
        <v>1.8847352024922097E-2</v>
      </c>
      <c r="E234" s="5"/>
      <c r="G234" s="5"/>
    </row>
    <row r="235" spans="1:7" x14ac:dyDescent="0.25">
      <c r="A235" t="s">
        <v>264</v>
      </c>
      <c r="B235">
        <v>394.19</v>
      </c>
      <c r="C235" s="5">
        <f t="shared" si="5"/>
        <v>4.4080925444631765E-3</v>
      </c>
      <c r="E235" s="5"/>
      <c r="G235" s="5"/>
    </row>
    <row r="236" spans="1:7" x14ac:dyDescent="0.25">
      <c r="A236" t="s">
        <v>265</v>
      </c>
      <c r="B236">
        <v>388.67</v>
      </c>
      <c r="C236" s="5">
        <f t="shared" si="5"/>
        <v>-1.4003399375935416E-2</v>
      </c>
      <c r="E236" s="5"/>
      <c r="G236" s="5"/>
    </row>
    <row r="237" spans="1:7" x14ac:dyDescent="0.25">
      <c r="A237" t="s">
        <v>266</v>
      </c>
      <c r="B237">
        <v>400.19</v>
      </c>
      <c r="C237" s="5">
        <f t="shared" si="5"/>
        <v>2.9639539969640007E-2</v>
      </c>
      <c r="E237" s="5"/>
      <c r="G237" s="5"/>
    </row>
    <row r="238" spans="1:7" x14ac:dyDescent="0.25">
      <c r="A238" t="s">
        <v>267</v>
      </c>
      <c r="B238">
        <v>398.49</v>
      </c>
      <c r="C238" s="5">
        <f t="shared" si="5"/>
        <v>-4.247982208450957E-3</v>
      </c>
      <c r="E238" s="5"/>
      <c r="G238" s="5"/>
    </row>
    <row r="239" spans="1:7" x14ac:dyDescent="0.25">
      <c r="A239" t="s">
        <v>268</v>
      </c>
      <c r="B239">
        <v>394.42</v>
      </c>
      <c r="C239" s="5">
        <f t="shared" si="5"/>
        <v>-1.0213556174558942E-2</v>
      </c>
      <c r="E239" s="5"/>
      <c r="G239" s="5"/>
    </row>
    <row r="240" spans="1:7" x14ac:dyDescent="0.25">
      <c r="A240" t="s">
        <v>269</v>
      </c>
      <c r="B240">
        <v>396.11</v>
      </c>
      <c r="C240" s="5">
        <f t="shared" si="5"/>
        <v>4.2847725774554984E-3</v>
      </c>
      <c r="E240" s="5"/>
      <c r="G240" s="5"/>
    </row>
    <row r="241" spans="1:7" x14ac:dyDescent="0.25">
      <c r="A241" t="s">
        <v>270</v>
      </c>
      <c r="B241">
        <v>390.67</v>
      </c>
      <c r="C241" s="5">
        <f t="shared" si="5"/>
        <v>-1.3733558859912644E-2</v>
      </c>
      <c r="E241" s="5"/>
      <c r="G241" s="5"/>
    </row>
    <row r="242" spans="1:7" x14ac:dyDescent="0.25">
      <c r="A242" t="s">
        <v>271</v>
      </c>
      <c r="B242">
        <v>383.93</v>
      </c>
      <c r="C242" s="5">
        <f t="shared" si="5"/>
        <v>-1.725241252207748E-2</v>
      </c>
      <c r="E242" s="5"/>
      <c r="G242" s="5"/>
    </row>
    <row r="243" spans="1:7" x14ac:dyDescent="0.25">
      <c r="A243" t="s">
        <v>272</v>
      </c>
      <c r="B243">
        <v>385.67</v>
      </c>
      <c r="C243" s="5">
        <f t="shared" si="5"/>
        <v>4.5320761597166387E-3</v>
      </c>
      <c r="E243" s="5"/>
      <c r="G243" s="5"/>
    </row>
    <row r="244" spans="1:7" x14ac:dyDescent="0.25">
      <c r="A244" t="s">
        <v>273</v>
      </c>
      <c r="B244">
        <v>382.96</v>
      </c>
      <c r="C244" s="5">
        <f t="shared" si="5"/>
        <v>-7.0267326989396023E-3</v>
      </c>
      <c r="E244" s="5"/>
      <c r="G244" s="5"/>
    </row>
    <row r="245" spans="1:7" x14ac:dyDescent="0.25">
      <c r="A245" t="s">
        <v>274</v>
      </c>
      <c r="B245">
        <v>385.59</v>
      </c>
      <c r="C245" s="5">
        <f t="shared" si="5"/>
        <v>6.86755796950072E-3</v>
      </c>
      <c r="E245" s="5"/>
      <c r="G245" s="5"/>
    </row>
    <row r="246" spans="1:7" x14ac:dyDescent="0.25">
      <c r="A246" t="s">
        <v>275</v>
      </c>
      <c r="B246">
        <v>391.7</v>
      </c>
      <c r="C246" s="5">
        <f t="shared" si="5"/>
        <v>1.5845846624653166E-2</v>
      </c>
      <c r="E246" s="5"/>
      <c r="G246" s="5"/>
    </row>
    <row r="247" spans="1:7" x14ac:dyDescent="0.25">
      <c r="A247" t="s">
        <v>276</v>
      </c>
      <c r="B247">
        <v>393.18</v>
      </c>
      <c r="C247" s="5">
        <f t="shared" si="5"/>
        <v>3.7784018381414814E-3</v>
      </c>
      <c r="E247" s="5"/>
      <c r="G247" s="5"/>
    </row>
    <row r="248" spans="1:7" x14ac:dyDescent="0.25">
      <c r="A248" t="s">
        <v>277</v>
      </c>
      <c r="B248">
        <v>400.88</v>
      </c>
      <c r="C248" s="5">
        <f t="shared" si="5"/>
        <v>1.9583905590314841E-2</v>
      </c>
      <c r="E248" s="5"/>
      <c r="G248" s="5"/>
    </row>
    <row r="249" spans="1:7" x14ac:dyDescent="0.25">
      <c r="A249" t="s">
        <v>278</v>
      </c>
      <c r="B249">
        <v>411.27</v>
      </c>
      <c r="C249" s="5">
        <f t="shared" si="5"/>
        <v>2.5917980443025311E-2</v>
      </c>
      <c r="E249" s="5"/>
      <c r="G249" s="5"/>
    </row>
    <row r="250" spans="1:7" x14ac:dyDescent="0.25">
      <c r="A250" t="s">
        <v>279</v>
      </c>
      <c r="B250">
        <v>414.52</v>
      </c>
      <c r="C250" s="5">
        <f t="shared" si="5"/>
        <v>7.9023512534344836E-3</v>
      </c>
      <c r="E250" s="5"/>
      <c r="G250" s="5"/>
    </row>
    <row r="251" spans="1:7" x14ac:dyDescent="0.25">
      <c r="A251" t="s">
        <v>280</v>
      </c>
      <c r="B251">
        <v>415.61</v>
      </c>
      <c r="C251" s="5">
        <f t="shared" si="5"/>
        <v>2.6295474283509405E-3</v>
      </c>
      <c r="E251" s="5"/>
      <c r="G251" s="5"/>
    </row>
    <row r="252" spans="1:7" x14ac:dyDescent="0.25">
      <c r="A252" t="s">
        <v>281</v>
      </c>
      <c r="B252">
        <v>413.95</v>
      </c>
      <c r="C252" s="5">
        <f t="shared" si="5"/>
        <v>-3.9941291114266378E-3</v>
      </c>
      <c r="E252" s="5"/>
      <c r="G252" s="5"/>
    </row>
    <row r="253" spans="1:7" x14ac:dyDescent="0.25">
      <c r="A253" t="s">
        <v>282</v>
      </c>
      <c r="B253">
        <v>423.06</v>
      </c>
      <c r="C253" s="5">
        <f t="shared" si="5"/>
        <v>2.200748882715307E-2</v>
      </c>
      <c r="E253" s="5"/>
      <c r="G253" s="5"/>
    </row>
    <row r="254" spans="1:7" x14ac:dyDescent="0.25">
      <c r="A254" t="s">
        <v>283</v>
      </c>
      <c r="B254">
        <v>423.47</v>
      </c>
      <c r="C254" s="5">
        <f t="shared" si="5"/>
        <v>9.6912967427793936E-4</v>
      </c>
      <c r="E254" s="5"/>
      <c r="G254" s="5"/>
    </row>
    <row r="255" spans="1:7" x14ac:dyDescent="0.25">
      <c r="A255" t="s">
        <v>284</v>
      </c>
      <c r="B255">
        <v>424.14</v>
      </c>
      <c r="C255" s="5">
        <f t="shared" si="5"/>
        <v>1.5821663872292229E-3</v>
      </c>
      <c r="E255" s="5"/>
      <c r="G255" s="5"/>
    </row>
    <row r="256" spans="1:7" x14ac:dyDescent="0.25">
      <c r="A256" t="s">
        <v>285</v>
      </c>
      <c r="B256">
        <v>425.23</v>
      </c>
      <c r="C256" s="5">
        <f t="shared" si="5"/>
        <v>2.5699061630594425E-3</v>
      </c>
      <c r="E256" s="5"/>
      <c r="G256" s="5"/>
    </row>
    <row r="257" spans="1:7" x14ac:dyDescent="0.25">
      <c r="A257" t="s">
        <v>286</v>
      </c>
      <c r="B257">
        <v>430.04</v>
      </c>
      <c r="C257" s="5">
        <f t="shared" si="5"/>
        <v>1.1311525527361668E-2</v>
      </c>
      <c r="E257" s="5"/>
      <c r="G257" s="5"/>
    </row>
    <row r="258" spans="1:7" x14ac:dyDescent="0.25">
      <c r="A258" t="s">
        <v>287</v>
      </c>
      <c r="B258">
        <v>437.51</v>
      </c>
      <c r="C258" s="5">
        <f t="shared" si="5"/>
        <v>1.7370477164914824E-2</v>
      </c>
      <c r="E258" s="5"/>
      <c r="G258" s="5"/>
    </row>
    <row r="259" spans="1:7" x14ac:dyDescent="0.25">
      <c r="A259" t="s">
        <v>288</v>
      </c>
      <c r="B259">
        <v>431.56</v>
      </c>
      <c r="C259" s="5">
        <f t="shared" si="5"/>
        <v>-1.3599689149962261E-2</v>
      </c>
      <c r="E259" s="5"/>
      <c r="G259" s="5"/>
    </row>
    <row r="260" spans="1:7" x14ac:dyDescent="0.25">
      <c r="A260" t="s">
        <v>289</v>
      </c>
      <c r="B260">
        <v>437.82</v>
      </c>
      <c r="C260" s="5">
        <f t="shared" ref="C260:C292" si="6">(B260-B259)/B259</f>
        <v>1.4505514876262839E-2</v>
      </c>
      <c r="E260" s="5"/>
      <c r="G260" s="5"/>
    </row>
    <row r="261" spans="1:7" x14ac:dyDescent="0.25">
      <c r="A261" t="s">
        <v>290</v>
      </c>
      <c r="B261">
        <v>439.23</v>
      </c>
      <c r="C261" s="5">
        <f t="shared" si="6"/>
        <v>3.2205015759901902E-3</v>
      </c>
      <c r="E261" s="5"/>
      <c r="G261" s="5"/>
    </row>
    <row r="262" spans="1:7" x14ac:dyDescent="0.25">
      <c r="A262" t="s">
        <v>291</v>
      </c>
      <c r="B262">
        <v>438.18</v>
      </c>
      <c r="C262" s="5">
        <f t="shared" si="6"/>
        <v>-2.3905470937777731E-3</v>
      </c>
      <c r="E262" s="5"/>
      <c r="G262" s="5"/>
    </row>
    <row r="263" spans="1:7" x14ac:dyDescent="0.25">
      <c r="A263" t="s">
        <v>292</v>
      </c>
      <c r="B263">
        <v>438.64</v>
      </c>
      <c r="C263" s="5">
        <f t="shared" si="6"/>
        <v>1.0497968871239663E-3</v>
      </c>
      <c r="E263" s="5"/>
      <c r="G263" s="5"/>
    </row>
    <row r="264" spans="1:7" x14ac:dyDescent="0.25">
      <c r="A264" t="s">
        <v>293</v>
      </c>
      <c r="B264">
        <v>441.62</v>
      </c>
      <c r="C264" s="5">
        <f t="shared" si="6"/>
        <v>6.793726062374654E-3</v>
      </c>
      <c r="E264" s="5"/>
      <c r="G264" s="5"/>
    </row>
    <row r="265" spans="1:7" x14ac:dyDescent="0.25">
      <c r="A265" t="s">
        <v>294</v>
      </c>
      <c r="B265">
        <v>442.69</v>
      </c>
      <c r="C265" s="5">
        <f t="shared" si="6"/>
        <v>2.4228975136995454E-3</v>
      </c>
      <c r="E265" s="5"/>
      <c r="G265" s="5"/>
    </row>
    <row r="266" spans="1:7" x14ac:dyDescent="0.25">
      <c r="A266" t="s">
        <v>295</v>
      </c>
      <c r="B266">
        <v>436.83</v>
      </c>
      <c r="C266" s="5">
        <f t="shared" si="6"/>
        <v>-1.3237254060403474E-2</v>
      </c>
      <c r="E266" s="5"/>
      <c r="G266" s="5"/>
    </row>
    <row r="267" spans="1:7" x14ac:dyDescent="0.25">
      <c r="A267" t="s">
        <v>296</v>
      </c>
      <c r="B267">
        <v>442.38</v>
      </c>
      <c r="C267" s="5">
        <f t="shared" si="6"/>
        <v>1.2705171348121722E-2</v>
      </c>
      <c r="E267" s="5"/>
      <c r="G267" s="5"/>
    </row>
    <row r="268" spans="1:7" x14ac:dyDescent="0.25">
      <c r="A268" t="s">
        <v>297</v>
      </c>
      <c r="B268">
        <v>446.99</v>
      </c>
      <c r="C268" s="5">
        <f t="shared" si="6"/>
        <v>1.0420905104209082E-2</v>
      </c>
      <c r="E268" s="5"/>
      <c r="G268" s="5"/>
    </row>
    <row r="269" spans="1:7" x14ac:dyDescent="0.25">
      <c r="A269" t="s">
        <v>298</v>
      </c>
      <c r="B269">
        <v>447.19</v>
      </c>
      <c r="C269" s="5">
        <f t="shared" si="6"/>
        <v>4.47437302847913E-4</v>
      </c>
      <c r="E269" s="5"/>
      <c r="G269" s="5"/>
    </row>
    <row r="270" spans="1:7" x14ac:dyDescent="0.25">
      <c r="A270" t="s">
        <v>299</v>
      </c>
      <c r="B270">
        <v>444.13</v>
      </c>
      <c r="C270" s="5">
        <f t="shared" si="6"/>
        <v>-6.8427290413470834E-3</v>
      </c>
      <c r="E270" s="5"/>
      <c r="G270" s="5"/>
    </row>
    <row r="271" spans="1:7" x14ac:dyDescent="0.25">
      <c r="A271" t="s">
        <v>300</v>
      </c>
      <c r="B271">
        <v>439.78</v>
      </c>
      <c r="C271" s="5">
        <f t="shared" si="6"/>
        <v>-9.7944295589129822E-3</v>
      </c>
      <c r="E271" s="5"/>
      <c r="G271" s="5"/>
    </row>
    <row r="272" spans="1:7" x14ac:dyDescent="0.25">
      <c r="A272" t="s">
        <v>301</v>
      </c>
      <c r="B272">
        <v>442.08</v>
      </c>
      <c r="C272" s="5">
        <f t="shared" si="6"/>
        <v>5.2298876711083077E-3</v>
      </c>
      <c r="E272" s="5"/>
      <c r="G272" s="5"/>
    </row>
    <row r="273" spans="1:7" x14ac:dyDescent="0.25">
      <c r="A273" t="s">
        <v>302</v>
      </c>
      <c r="B273">
        <v>439.74</v>
      </c>
      <c r="C273" s="5">
        <f t="shared" si="6"/>
        <v>-5.2931596091204645E-3</v>
      </c>
      <c r="E273" s="5"/>
      <c r="G273" s="5"/>
    </row>
    <row r="274" spans="1:7" x14ac:dyDescent="0.25">
      <c r="A274" t="s">
        <v>303</v>
      </c>
      <c r="B274">
        <v>443.6</v>
      </c>
      <c r="C274" s="5">
        <f t="shared" si="6"/>
        <v>8.7779142220403266E-3</v>
      </c>
      <c r="E274" s="5"/>
      <c r="G274" s="5"/>
    </row>
    <row r="275" spans="1:7" x14ac:dyDescent="0.25">
      <c r="A275" t="s">
        <v>304</v>
      </c>
      <c r="B275">
        <v>446.12</v>
      </c>
      <c r="C275" s="5">
        <f t="shared" si="6"/>
        <v>5.6807935076645215E-3</v>
      </c>
      <c r="E275" s="5"/>
      <c r="G275" s="5"/>
    </row>
    <row r="276" spans="1:7" x14ac:dyDescent="0.25">
      <c r="A276" t="s">
        <v>305</v>
      </c>
      <c r="B276">
        <v>446</v>
      </c>
      <c r="C276" s="5">
        <f t="shared" si="6"/>
        <v>-2.6898592307003617E-4</v>
      </c>
      <c r="E276" s="5"/>
      <c r="G276" s="5"/>
    </row>
    <row r="277" spans="1:7" x14ac:dyDescent="0.25">
      <c r="A277" t="s">
        <v>306</v>
      </c>
      <c r="B277">
        <v>440.54</v>
      </c>
      <c r="C277" s="5">
        <f t="shared" si="6"/>
        <v>-1.2242152466367668E-2</v>
      </c>
      <c r="E277" s="5"/>
      <c r="G277" s="5"/>
    </row>
    <row r="278" spans="1:7" x14ac:dyDescent="0.25">
      <c r="A278" t="s">
        <v>307</v>
      </c>
      <c r="B278">
        <v>448.66</v>
      </c>
      <c r="C278" s="5">
        <f t="shared" si="6"/>
        <v>1.8431924456349037E-2</v>
      </c>
      <c r="E278" s="5"/>
      <c r="G278" s="5"/>
    </row>
    <row r="279" spans="1:7" x14ac:dyDescent="0.25">
      <c r="A279" t="s">
        <v>308</v>
      </c>
      <c r="B279">
        <v>450.42</v>
      </c>
      <c r="C279" s="5">
        <f t="shared" si="6"/>
        <v>3.922792314893217E-3</v>
      </c>
      <c r="E279" s="5"/>
      <c r="G279" s="5"/>
    </row>
    <row r="280" spans="1:7" x14ac:dyDescent="0.25">
      <c r="A280" t="s">
        <v>309</v>
      </c>
      <c r="B280">
        <v>451.07</v>
      </c>
      <c r="C280" s="5">
        <f t="shared" si="6"/>
        <v>1.4430975533945589E-3</v>
      </c>
      <c r="E280" s="5"/>
      <c r="G280" s="5"/>
    </row>
    <row r="281" spans="1:7" x14ac:dyDescent="0.25">
      <c r="A281" t="s">
        <v>310</v>
      </c>
      <c r="B281">
        <v>452.44</v>
      </c>
      <c r="C281" s="5">
        <f t="shared" si="6"/>
        <v>3.0372226040304268E-3</v>
      </c>
      <c r="E281" s="5"/>
      <c r="G281" s="5"/>
    </row>
    <row r="282" spans="1:7" x14ac:dyDescent="0.25">
      <c r="A282" t="s">
        <v>311</v>
      </c>
      <c r="B282">
        <v>456.59</v>
      </c>
      <c r="C282" s="5">
        <f t="shared" si="6"/>
        <v>9.1724869595968019E-3</v>
      </c>
      <c r="E282" s="5"/>
      <c r="G282" s="5"/>
    </row>
    <row r="283" spans="1:7" x14ac:dyDescent="0.25">
      <c r="A283" t="s">
        <v>312</v>
      </c>
      <c r="B283">
        <v>458.36</v>
      </c>
      <c r="C283" s="5">
        <f t="shared" si="6"/>
        <v>3.8765632186426309E-3</v>
      </c>
      <c r="E283" s="5"/>
      <c r="G283" s="5"/>
    </row>
    <row r="284" spans="1:7" x14ac:dyDescent="0.25">
      <c r="A284" t="s">
        <v>313</v>
      </c>
      <c r="B284">
        <v>460.39</v>
      </c>
      <c r="C284" s="5">
        <f t="shared" si="6"/>
        <v>4.4288332315210151E-3</v>
      </c>
      <c r="E284" s="5"/>
      <c r="G284" s="5"/>
    </row>
    <row r="285" spans="1:7" x14ac:dyDescent="0.25">
      <c r="A285" t="s">
        <v>314</v>
      </c>
      <c r="B285">
        <v>465.12</v>
      </c>
      <c r="C285" s="5">
        <f t="shared" si="6"/>
        <v>1.0273898216729334E-2</v>
      </c>
      <c r="E285" s="5"/>
      <c r="G285" s="5"/>
    </row>
    <row r="286" spans="1:7" x14ac:dyDescent="0.25">
      <c r="A286" t="s">
        <v>315</v>
      </c>
      <c r="B286">
        <v>464.86</v>
      </c>
      <c r="C286" s="5">
        <f t="shared" si="6"/>
        <v>-5.5899552803575614E-4</v>
      </c>
      <c r="E286" s="5"/>
      <c r="G286" s="5"/>
    </row>
    <row r="287" spans="1:7" x14ac:dyDescent="0.25">
      <c r="A287" t="s">
        <v>316</v>
      </c>
      <c r="B287">
        <v>465.55</v>
      </c>
      <c r="C287" s="5">
        <f t="shared" si="6"/>
        <v>1.4843178591403814E-3</v>
      </c>
      <c r="E287" s="5"/>
      <c r="G287" s="5"/>
    </row>
    <row r="288" spans="1:7" x14ac:dyDescent="0.25">
      <c r="A288" t="s">
        <v>317</v>
      </c>
      <c r="B288">
        <v>467.19</v>
      </c>
      <c r="C288" s="5">
        <f t="shared" si="6"/>
        <v>3.522715068198875E-3</v>
      </c>
      <c r="E288" s="5"/>
      <c r="G288" s="5"/>
    </row>
    <row r="289" spans="1:7" x14ac:dyDescent="0.25">
      <c r="A289" t="s">
        <v>318</v>
      </c>
      <c r="B289">
        <v>471.82</v>
      </c>
      <c r="C289" s="5">
        <f t="shared" si="6"/>
        <v>9.9103148611913681E-3</v>
      </c>
      <c r="E289" s="5"/>
      <c r="G289" s="5"/>
    </row>
    <row r="290" spans="1:7" x14ac:dyDescent="0.25">
      <c r="A290" t="s">
        <v>319</v>
      </c>
      <c r="B290">
        <v>473.21</v>
      </c>
      <c r="C290" s="5">
        <f t="shared" si="6"/>
        <v>2.946038743588628E-3</v>
      </c>
      <c r="E290" s="5"/>
      <c r="G290" s="5"/>
    </row>
    <row r="291" spans="1:7" x14ac:dyDescent="0.25">
      <c r="A291" t="s">
        <v>320</v>
      </c>
      <c r="B291">
        <v>473.85</v>
      </c>
      <c r="C291" s="5">
        <f t="shared" si="6"/>
        <v>1.352465078929108E-3</v>
      </c>
      <c r="E291" s="5"/>
      <c r="G291" s="5"/>
    </row>
    <row r="292" spans="1:7" x14ac:dyDescent="0.25">
      <c r="A292" t="s">
        <v>321</v>
      </c>
      <c r="B292">
        <v>475.14</v>
      </c>
      <c r="C292" s="5">
        <f t="shared" si="6"/>
        <v>2.7223805001582008E-3</v>
      </c>
      <c r="E292" s="5"/>
      <c r="G292" s="5"/>
    </row>
  </sheetData>
  <mergeCells count="1">
    <mergeCell ref="D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C1" workbookViewId="0">
      <selection activeCell="E18" sqref="E18:F18"/>
    </sheetView>
  </sheetViews>
  <sheetFormatPr baseColWidth="10" defaultRowHeight="15" x14ac:dyDescent="0.25"/>
  <cols>
    <col min="3" max="3" width="11.42578125" style="5"/>
    <col min="5" max="5" width="25.5703125" bestFit="1" customWidth="1"/>
    <col min="6" max="6" width="26.140625" style="5" bestFit="1" customWidth="1"/>
    <col min="7" max="7" width="11.42578125" style="5"/>
    <col min="8" max="8" width="17.5703125" style="10" bestFit="1" customWidth="1"/>
    <col min="9" max="9" width="15.42578125" bestFit="1" customWidth="1"/>
    <col min="10" max="10" width="20.140625" bestFit="1" customWidth="1"/>
  </cols>
  <sheetData>
    <row r="1" spans="1:11" s="3" customFormat="1" x14ac:dyDescent="0.25">
      <c r="A1" s="3" t="s">
        <v>323</v>
      </c>
      <c r="C1" s="4" t="s">
        <v>322</v>
      </c>
      <c r="D1" s="12" t="s">
        <v>324</v>
      </c>
      <c r="E1" s="14"/>
      <c r="F1" s="13"/>
      <c r="G1" s="7"/>
      <c r="H1" s="7" t="s">
        <v>328</v>
      </c>
      <c r="I1" s="3" t="s">
        <v>331</v>
      </c>
      <c r="J1" s="3" t="s">
        <v>332</v>
      </c>
      <c r="K1" s="3" t="s">
        <v>330</v>
      </c>
    </row>
    <row r="2" spans="1:11" x14ac:dyDescent="0.25">
      <c r="E2" s="9" t="s">
        <v>325</v>
      </c>
      <c r="F2" s="5" t="s">
        <v>326</v>
      </c>
      <c r="G2" s="5" t="s">
        <v>327</v>
      </c>
      <c r="K2">
        <v>0.03</v>
      </c>
    </row>
    <row r="3" spans="1:11" x14ac:dyDescent="0.25">
      <c r="D3" s="8"/>
      <c r="E3" s="4">
        <v>0.65</v>
      </c>
      <c r="F3" s="4">
        <v>0.35</v>
      </c>
      <c r="G3" s="7">
        <f>SUM(E3:F3)</f>
        <v>1</v>
      </c>
    </row>
    <row r="4" spans="1:11" x14ac:dyDescent="0.25">
      <c r="A4">
        <v>1991</v>
      </c>
      <c r="B4">
        <f>CORREL(Aktienindex!D3:D13,Rentenindex!C3:C13)</f>
        <v>0.40537074642358262</v>
      </c>
      <c r="C4" s="6">
        <f>_xlfn.COVARIANCE.P(Aktienindex!D3:D13,Rentenindex!C3:C13)*12</f>
        <v>1.4737509206909794E-3</v>
      </c>
      <c r="D4">
        <v>1991</v>
      </c>
      <c r="E4" s="17">
        <f t="shared" ref="E4:E9" si="0">$E$3*$F$3*C4</f>
        <v>3.3527833445719777E-4</v>
      </c>
      <c r="F4" s="18"/>
      <c r="H4" s="10">
        <f>SQRT(E4)</f>
        <v>1.8310607156978652E-2</v>
      </c>
      <c r="I4">
        <f>$E$3*Aktienindex!F2+$F$3*Rentenindex!E2</f>
        <v>0.10413038750739177</v>
      </c>
      <c r="J4">
        <f>(I4-H4)/$K$2</f>
        <v>2.8606593450137709</v>
      </c>
    </row>
    <row r="5" spans="1:11" x14ac:dyDescent="0.25">
      <c r="A5">
        <v>1992</v>
      </c>
      <c r="B5">
        <f>CORREL(Aktienindex!D14:D25,Rentenindex!C14:C25)</f>
        <v>0.30470663036167861</v>
      </c>
      <c r="C5" s="6">
        <f>_xlfn.COVARIANCE.P(Aktienindex!D14:D25,Rentenindex!C14:C25)*12</f>
        <v>1.4745255774125279E-3</v>
      </c>
      <c r="D5">
        <v>1992</v>
      </c>
      <c r="E5" s="15">
        <f t="shared" si="0"/>
        <v>3.3545456886135006E-4</v>
      </c>
      <c r="F5" s="16"/>
      <c r="H5" s="10">
        <f t="shared" ref="H5:H27" si="1">SQRT(E5)</f>
        <v>1.83154188830436E-2</v>
      </c>
      <c r="I5">
        <f>$E$3*Aktienindex!F3+$F$3*Rentenindex!E3</f>
        <v>5.0569912512208513E-2</v>
      </c>
      <c r="J5">
        <f t="shared" ref="J5:J26" si="2">(I5-H5)/$K$2</f>
        <v>1.0751497876388303</v>
      </c>
    </row>
    <row r="6" spans="1:11" x14ac:dyDescent="0.25">
      <c r="A6">
        <v>1993</v>
      </c>
      <c r="B6">
        <f>CORREL(Aktienindex!D26:D37,Rentenindex!C26:C37)</f>
        <v>0.45777899933810051</v>
      </c>
      <c r="C6" s="6">
        <f>_xlfn.COVARIANCE.P(Aktienindex!D26:D37,Rentenindex!C26:C37)*12</f>
        <v>1.1664793019536888E-3</v>
      </c>
      <c r="D6">
        <v>1993</v>
      </c>
      <c r="E6" s="15">
        <f t="shared" si="0"/>
        <v>2.6537404119446421E-4</v>
      </c>
      <c r="F6" s="16"/>
      <c r="H6" s="10">
        <f>SQRT(E6)</f>
        <v>1.6290305128955202E-2</v>
      </c>
      <c r="I6">
        <f>$E$3*Aktienindex!F4+$F$3*Rentenindex!E4</f>
        <v>0.28979976625672443</v>
      </c>
      <c r="J6">
        <f t="shared" si="2"/>
        <v>9.1169820375923081</v>
      </c>
    </row>
    <row r="7" spans="1:11" x14ac:dyDescent="0.25">
      <c r="A7">
        <v>1994</v>
      </c>
      <c r="B7">
        <f>CORREL(Aktienindex!D38:D49,Rentenindex!C38:C49)</f>
        <v>0.35192964583461517</v>
      </c>
      <c r="C7" s="6">
        <f>_xlfn.COVARIANCE.P(Aktienindex!D38:D49,Rentenindex!C38:C49)*12</f>
        <v>1.4961101842349712E-3</v>
      </c>
      <c r="D7">
        <v>1994</v>
      </c>
      <c r="E7" s="15">
        <f t="shared" si="0"/>
        <v>3.4036506691345592E-4</v>
      </c>
      <c r="F7" s="16"/>
      <c r="H7" s="10">
        <f t="shared" si="1"/>
        <v>1.8448985525319702E-2</v>
      </c>
      <c r="I7">
        <f>$E$3*Aktienindex!F5+$F$3*Rentenindex!E5</f>
        <v>-6.699039980642052E-2</v>
      </c>
      <c r="J7">
        <f t="shared" si="2"/>
        <v>-2.8479795110580075</v>
      </c>
    </row>
    <row r="8" spans="1:11" x14ac:dyDescent="0.25">
      <c r="A8">
        <v>1995</v>
      </c>
      <c r="B8">
        <f>CORREL(Aktienindex!D50:D61,Rentenindex!C50:C61)</f>
        <v>-4.0987748002188594E-2</v>
      </c>
      <c r="C8" s="6">
        <f>_xlfn.COVARIANCE.P(Aktienindex!D50:D61,Rentenindex!C50:C61)*12</f>
        <v>-9.7480195318269786E-5</v>
      </c>
      <c r="D8">
        <v>1995</v>
      </c>
      <c r="E8" s="15">
        <f t="shared" si="0"/>
        <v>-2.2176744434906374E-5</v>
      </c>
      <c r="F8" s="16"/>
      <c r="H8" s="10" t="e">
        <f t="shared" si="1"/>
        <v>#NUM!</v>
      </c>
      <c r="I8">
        <f>$E$3*Aktienindex!F6+$F$3*Rentenindex!E6</f>
        <v>0.14019285691144823</v>
      </c>
      <c r="J8" t="e">
        <f t="shared" si="2"/>
        <v>#NUM!</v>
      </c>
    </row>
    <row r="9" spans="1:11" x14ac:dyDescent="0.25">
      <c r="A9">
        <v>1996</v>
      </c>
      <c r="B9">
        <f>CORREL(Aktienindex!D62:D73,Rentenindex!C62:C73)</f>
        <v>0.39824194611462421</v>
      </c>
      <c r="C9" s="6">
        <f>_xlfn.COVARIANCE.P(Aktienindex!D62:D73,Rentenindex!C62:C73)*12</f>
        <v>1.1382857760913793E-3</v>
      </c>
      <c r="D9">
        <v>1996</v>
      </c>
      <c r="E9" s="15">
        <f t="shared" si="0"/>
        <v>2.5896001406078875E-4</v>
      </c>
      <c r="F9" s="16"/>
      <c r="H9" s="10">
        <f t="shared" si="1"/>
        <v>1.6092234588794333E-2</v>
      </c>
      <c r="I9">
        <f>$E$3*Aktienindex!F7+$F$3*Rentenindex!E7</f>
        <v>0.22487206886125286</v>
      </c>
      <c r="J9">
        <f t="shared" si="2"/>
        <v>6.9593278090819508</v>
      </c>
    </row>
    <row r="10" spans="1:11" x14ac:dyDescent="0.25">
      <c r="A10">
        <v>1997</v>
      </c>
      <c r="B10">
        <f>CORREL(Aktienindex!D74:D85,Rentenindex!C74:C85)</f>
        <v>0.58833754522564263</v>
      </c>
      <c r="C10" s="6">
        <f>_xlfn.COVARIANCE.P(Aktienindex!D74:D85,Rentenindex!C74:C85)*12</f>
        <v>2.9317156736158589E-3</v>
      </c>
      <c r="D10">
        <v>1997</v>
      </c>
      <c r="E10" s="15">
        <f t="shared" ref="E10:E27" si="3">$E$3*$F$3*C10</f>
        <v>6.669653157476078E-4</v>
      </c>
      <c r="F10" s="16"/>
      <c r="H10" s="10">
        <f t="shared" si="1"/>
        <v>2.5825671641752278E-2</v>
      </c>
      <c r="I10">
        <f>$E$3*Aktienindex!F8+$F$3*Rentenindex!E8</f>
        <v>0.27844044161421017</v>
      </c>
      <c r="J10">
        <f>(I10-H10)/$K$2</f>
        <v>8.4204923324152645</v>
      </c>
    </row>
    <row r="11" spans="1:11" x14ac:dyDescent="0.25">
      <c r="A11">
        <v>1998</v>
      </c>
      <c r="B11">
        <f>CORREL(Aktienindex!D86:D97,Rentenindex!C86:C97)</f>
        <v>-0.52552436033659533</v>
      </c>
      <c r="C11" s="6">
        <f>_xlfn.COVARIANCE.P(Aktienindex!D86:D97,Rentenindex!C86:C97)*12</f>
        <v>-3.2297806704410935E-3</v>
      </c>
      <c r="D11">
        <v>1998</v>
      </c>
      <c r="E11" s="15">
        <f t="shared" si="3"/>
        <v>-7.3477510252534868E-4</v>
      </c>
      <c r="F11" s="16"/>
      <c r="H11" s="10" t="e">
        <f t="shared" si="1"/>
        <v>#NUM!</v>
      </c>
      <c r="I11">
        <f>$E$3*Aktienindex!F9+$F$3*Rentenindex!E9</f>
        <v>0.14563891243230681</v>
      </c>
      <c r="J11" t="e">
        <f t="shared" si="2"/>
        <v>#NUM!</v>
      </c>
    </row>
    <row r="12" spans="1:11" x14ac:dyDescent="0.25">
      <c r="A12">
        <v>1999</v>
      </c>
      <c r="B12">
        <f>CORREL(Aktienindex!D98:D109,Rentenindex!C98:C109)</f>
        <v>0.33770598095537613</v>
      </c>
      <c r="C12" s="6">
        <f>_xlfn.COVARIANCE.P(Aktienindex!D98:D109,Rentenindex!C98:C109)*12</f>
        <v>1.4275807558914752E-3</v>
      </c>
      <c r="D12">
        <v>1999</v>
      </c>
      <c r="E12" s="15">
        <f t="shared" si="3"/>
        <v>3.2477462196531058E-4</v>
      </c>
      <c r="F12" s="16"/>
      <c r="H12" s="10">
        <f>SQRT(E12)</f>
        <v>1.8021504431242986E-2</v>
      </c>
      <c r="I12">
        <f>$E$3*Aktienindex!F10+$F$3*Rentenindex!E10</f>
        <v>0.20899963112902534</v>
      </c>
      <c r="J12">
        <f t="shared" si="2"/>
        <v>6.3659375565927458</v>
      </c>
    </row>
    <row r="13" spans="1:11" x14ac:dyDescent="0.25">
      <c r="A13">
        <v>2000</v>
      </c>
      <c r="B13">
        <f>CORREL(Aktienindex!D110:D121,Rentenindex!C110:C121)</f>
        <v>3.1717721468720365E-2</v>
      </c>
      <c r="C13" s="6">
        <f>_xlfn.COVARIANCE.P(Aktienindex!D110:D121,Rentenindex!C110:C121)*12</f>
        <v>9.5422276205937078E-5</v>
      </c>
      <c r="D13">
        <v>2000</v>
      </c>
      <c r="E13" s="15">
        <f t="shared" si="3"/>
        <v>2.1708567836850683E-5</v>
      </c>
      <c r="F13" s="16"/>
      <c r="H13" s="10">
        <f t="shared" si="1"/>
        <v>4.6592454149626721E-3</v>
      </c>
      <c r="I13">
        <f>$E$3*Aktienindex!F11+$F$3*Rentenindex!E11</f>
        <v>1.3377037310535533E-2</v>
      </c>
      <c r="J13">
        <f t="shared" si="2"/>
        <v>0.29059306318576206</v>
      </c>
    </row>
    <row r="14" spans="1:11" x14ac:dyDescent="0.25">
      <c r="A14">
        <v>2001</v>
      </c>
      <c r="B14">
        <f>CORREL(Aktienindex!D122:D133,Rentenindex!C122:C133)</f>
        <v>-0.54300093181823883</v>
      </c>
      <c r="C14" s="6">
        <f>_xlfn.COVARIANCE.P(Aktienindex!D122:D133,Rentenindex!C122:C133)*12</f>
        <v>-3.1758808862498216E-3</v>
      </c>
      <c r="D14">
        <v>2001</v>
      </c>
      <c r="E14" s="15">
        <f t="shared" si="3"/>
        <v>-7.225129016218344E-4</v>
      </c>
      <c r="F14" s="16"/>
      <c r="H14" s="10" t="e">
        <f t="shared" si="1"/>
        <v>#NUM!</v>
      </c>
      <c r="I14">
        <f>$E$3*Aktienindex!F12+$F$3*Rentenindex!E12</f>
        <v>-8.9495155624599407E-2</v>
      </c>
      <c r="J14" t="e">
        <f t="shared" si="2"/>
        <v>#NUM!</v>
      </c>
    </row>
    <row r="15" spans="1:11" x14ac:dyDescent="0.25">
      <c r="A15">
        <v>2002</v>
      </c>
      <c r="B15">
        <f>CORREL(Aktienindex!D134:D145,Rentenindex!C134:C145)</f>
        <v>-0.7947263373798048</v>
      </c>
      <c r="C15" s="6">
        <f>_xlfn.COVARIANCE.P(Aktienindex!D134:D145,Rentenindex!C134:C145)*12</f>
        <v>-5.5853662708252611E-3</v>
      </c>
      <c r="D15">
        <v>2002</v>
      </c>
      <c r="E15" s="15">
        <f t="shared" si="3"/>
        <v>-1.2706708266127468E-3</v>
      </c>
      <c r="F15" s="16"/>
      <c r="H15" s="10" t="e">
        <f t="shared" si="1"/>
        <v>#NUM!</v>
      </c>
      <c r="I15">
        <f>$E$3*Aktienindex!F13+$F$3*Rentenindex!E13</f>
        <v>-0.18848264773278589</v>
      </c>
      <c r="J15" t="e">
        <f t="shared" si="2"/>
        <v>#NUM!</v>
      </c>
    </row>
    <row r="16" spans="1:11" x14ac:dyDescent="0.25">
      <c r="A16">
        <v>2003</v>
      </c>
      <c r="B16">
        <f>CORREL(Aktienindex!D146:D157,Rentenindex!C146:C157)</f>
        <v>-0.52251127599527802</v>
      </c>
      <c r="C16" s="6">
        <f>_xlfn.COVARIANCE.P(Aktienindex!D146:D157,Rentenindex!C146:C157)*12</f>
        <v>-3.1852024908543258E-3</v>
      </c>
      <c r="D16">
        <v>2003</v>
      </c>
      <c r="E16" s="15">
        <f t="shared" si="3"/>
        <v>-7.2463356666935903E-4</v>
      </c>
      <c r="F16" s="16"/>
      <c r="H16" s="10" t="e">
        <f t="shared" si="1"/>
        <v>#NUM!</v>
      </c>
      <c r="I16">
        <f>$E$3*Aktienindex!F14+$F$3*Rentenindex!E14</f>
        <v>0.10376978117945744</v>
      </c>
      <c r="J16" t="e">
        <f t="shared" si="2"/>
        <v>#NUM!</v>
      </c>
    </row>
    <row r="17" spans="1:10" x14ac:dyDescent="0.25">
      <c r="A17">
        <v>2004</v>
      </c>
      <c r="B17">
        <f>CORREL(Aktienindex!D158:D169,Rentenindex!C158:C169)</f>
        <v>-6.5675451236674703E-2</v>
      </c>
      <c r="C17" s="6">
        <f>_xlfn.COVARIANCE.P(Aktienindex!D158:D169,Rentenindex!C158:C169)*12</f>
        <v>-7.9526933416188564E-5</v>
      </c>
      <c r="D17">
        <v>2004</v>
      </c>
      <c r="E17" s="15">
        <f t="shared" si="3"/>
        <v>-1.8092377352182896E-5</v>
      </c>
      <c r="F17" s="16"/>
      <c r="H17" s="10" t="e">
        <f t="shared" si="1"/>
        <v>#NUM!</v>
      </c>
      <c r="I17">
        <f>$E$3*Aktienindex!F15+$F$3*Rentenindex!E15</f>
        <v>0.1032157299624408</v>
      </c>
      <c r="J17" t="e">
        <f t="shared" si="2"/>
        <v>#NUM!</v>
      </c>
    </row>
    <row r="18" spans="1:10" x14ac:dyDescent="0.25">
      <c r="A18">
        <v>2005</v>
      </c>
      <c r="B18">
        <f>CORREL(Aktienindex!D170:D181,Rentenindex!C170:C181)</f>
        <v>6.6099183043551321E-2</v>
      </c>
      <c r="C18" s="6">
        <f>_xlfn.COVARIANCE.P(Aktienindex!D170:D181,Rentenindex!C170:C181)*12</f>
        <v>1.4282082258277353E-4</v>
      </c>
      <c r="D18">
        <v>2005</v>
      </c>
      <c r="E18" s="15">
        <f t="shared" si="3"/>
        <v>3.2491737137580974E-5</v>
      </c>
      <c r="F18" s="16"/>
      <c r="H18" s="10">
        <f t="shared" si="1"/>
        <v>5.7001523784527882E-3</v>
      </c>
      <c r="I18">
        <f>$E$3*Aktienindex!F16+$F$3*Rentenindex!E16</f>
        <v>0.18255927237753289</v>
      </c>
      <c r="J18">
        <f t="shared" si="2"/>
        <v>5.8953039999693369</v>
      </c>
    </row>
    <row r="19" spans="1:10" x14ac:dyDescent="0.25">
      <c r="A19">
        <v>2006</v>
      </c>
      <c r="B19">
        <f>CORREL(Aktienindex!D182:D193,Rentenindex!C182:C193)</f>
        <v>-0.44720666477729004</v>
      </c>
      <c r="C19" s="6">
        <f>_xlfn.COVARIANCE.P(Aktienindex!D18:D28,Rentenindex!C18:C28)*12</f>
        <v>1.6961409969367717E-3</v>
      </c>
      <c r="D19">
        <v>2006</v>
      </c>
      <c r="E19" s="15">
        <f t="shared" si="3"/>
        <v>3.8587207680311551E-4</v>
      </c>
      <c r="F19" s="16"/>
      <c r="H19" s="10">
        <f t="shared" si="1"/>
        <v>1.9643626874971828E-2</v>
      </c>
      <c r="I19">
        <f>$E$3*Aktienindex!F17+$F$3*Rentenindex!E17</f>
        <v>0.12862389323342799</v>
      </c>
      <c r="J19">
        <f t="shared" si="2"/>
        <v>3.632675545281872</v>
      </c>
    </row>
    <row r="20" spans="1:10" x14ac:dyDescent="0.25">
      <c r="A20">
        <v>2007</v>
      </c>
      <c r="B20">
        <f>CORREL(Aktienindex!D194:D205,Rentenindex!C194:C205)</f>
        <v>-0.4923543655826767</v>
      </c>
      <c r="C20" s="6">
        <f>_xlfn.COVARIANCE.P(Aktienindex!D194:D205,Rentenindex!C194:C205)*12</f>
        <v>-1.4578549847475669E-3</v>
      </c>
      <c r="D20">
        <v>2007</v>
      </c>
      <c r="E20" s="15">
        <f t="shared" si="3"/>
        <v>-3.3166200903007143E-4</v>
      </c>
      <c r="F20" s="16"/>
      <c r="H20" s="10" t="e">
        <f t="shared" si="1"/>
        <v>#NUM!</v>
      </c>
      <c r="I20">
        <f>$E$3*Aktienindex!F18+$F$3*Rentenindex!E18</f>
        <v>2.0812045377026123E-2</v>
      </c>
      <c r="J20" t="e">
        <f t="shared" si="2"/>
        <v>#NUM!</v>
      </c>
    </row>
    <row r="21" spans="1:10" x14ac:dyDescent="0.25">
      <c r="A21">
        <v>2008</v>
      </c>
      <c r="B21">
        <f>CORREL(Aktienindex!D206:D217,Rentenindex!C206:C217)</f>
        <v>-0.36379593564338603</v>
      </c>
      <c r="C21" s="6">
        <f>_xlfn.COVARIANCE.P(Aktienindex!D206:D217,Rentenindex!C206:C217)*12</f>
        <v>-3.5679762286781533E-3</v>
      </c>
      <c r="D21">
        <v>2008</v>
      </c>
      <c r="E21" s="15">
        <f t="shared" si="3"/>
        <v>-8.1171459202427981E-4</v>
      </c>
      <c r="F21" s="16"/>
      <c r="H21" s="10" t="e">
        <f t="shared" si="1"/>
        <v>#NUM!</v>
      </c>
      <c r="I21">
        <f>$E$3*Aktienindex!F19+$F$3*Rentenindex!E19</f>
        <v>-0.26234653659745666</v>
      </c>
      <c r="J21" t="e">
        <f t="shared" si="2"/>
        <v>#NUM!</v>
      </c>
    </row>
    <row r="22" spans="1:10" x14ac:dyDescent="0.25">
      <c r="A22">
        <v>2009</v>
      </c>
      <c r="B22">
        <f>CORREL(Aktienindex!D218:D229,Rentenindex!C218:C229)</f>
        <v>-0.56482925084106617</v>
      </c>
      <c r="C22" s="6">
        <f>_xlfn.COVARIANCE.P(Aktienindex!D218:D229,Rentenindex!C218:C229)*12</f>
        <v>-3.1551694150250991E-3</v>
      </c>
      <c r="D22">
        <v>2009</v>
      </c>
      <c r="E22" s="15">
        <f t="shared" si="3"/>
        <v>-7.1780104191821001E-4</v>
      </c>
      <c r="F22" s="16"/>
      <c r="H22" s="10" t="e">
        <f>SQRT(E22)</f>
        <v>#NUM!</v>
      </c>
      <c r="I22">
        <f>$E$3*Aktienindex!F20+$F$3*Rentenindex!E20</f>
        <v>0.20381740709254831</v>
      </c>
      <c r="J22" t="e">
        <f t="shared" si="2"/>
        <v>#NUM!</v>
      </c>
    </row>
    <row r="23" spans="1:10" x14ac:dyDescent="0.25">
      <c r="A23">
        <v>2010</v>
      </c>
      <c r="B23">
        <f>CORREL(Aktienindex!D230:D241,Rentenindex!C230:C241)</f>
        <v>-0.64975846330194531</v>
      </c>
      <c r="C23" s="6">
        <f>_xlfn.COVARIANCE.P(Aktienindex!D230:D241,Rentenindex!C230:C241)*12</f>
        <v>-3.3133025383381425E-3</v>
      </c>
      <c r="D23">
        <v>2010</v>
      </c>
      <c r="E23" s="15">
        <f t="shared" si="3"/>
        <v>-7.5377632747192734E-4</v>
      </c>
      <c r="F23" s="16"/>
      <c r="H23" s="10" t="e">
        <f t="shared" si="1"/>
        <v>#NUM!</v>
      </c>
      <c r="I23">
        <f>$E$3*Aktienindex!F21+$F$3*Rentenindex!E21</f>
        <v>9.0507688946299542E-2</v>
      </c>
      <c r="J23" t="e">
        <f>(I23-H23)/$K$2</f>
        <v>#NUM!</v>
      </c>
    </row>
    <row r="24" spans="1:10" x14ac:dyDescent="0.25">
      <c r="A24">
        <v>2011</v>
      </c>
      <c r="B24">
        <f>CORREL(Aktienindex!D242:D253,Rentenindex!C242:C253)</f>
        <v>-0.36149173833125148</v>
      </c>
      <c r="C24" s="6">
        <f>_xlfn.COVARIANCE.P(Aktienindex!D242:D253,Rentenindex!C242:C253)*12</f>
        <v>-2.5253074340967855E-3</v>
      </c>
      <c r="D24">
        <v>2011</v>
      </c>
      <c r="E24" s="15">
        <f>$E$3*$F$3*C24</f>
        <v>-5.745074412570187E-4</v>
      </c>
      <c r="F24" s="16"/>
      <c r="H24" s="10" t="e">
        <f t="shared" si="1"/>
        <v>#NUM!</v>
      </c>
      <c r="I24">
        <f>$E$3*Aktienindex!F22+$F$3*Rentenindex!E22</f>
        <v>-2.8297600297157187E-2</v>
      </c>
      <c r="J24" t="e">
        <f t="shared" si="2"/>
        <v>#NUM!</v>
      </c>
    </row>
    <row r="25" spans="1:10" x14ac:dyDescent="0.25">
      <c r="A25">
        <v>2012</v>
      </c>
      <c r="B25">
        <f>CORREL(Aktienindex!D254:D265,Rentenindex!C254:C265)</f>
        <v>-0.64406838943130895</v>
      </c>
      <c r="C25" s="6">
        <f>_xlfn.COVARIANCE.P(Aktienindex!D254:D265,Rentenindex!C254:C265)*12</f>
        <v>-1.8345359051395575E-3</v>
      </c>
      <c r="D25">
        <v>2012</v>
      </c>
      <c r="E25" s="15">
        <f t="shared" si="3"/>
        <v>-4.1735691841924931E-4</v>
      </c>
      <c r="F25" s="16"/>
      <c r="H25" s="10" t="e">
        <f t="shared" si="1"/>
        <v>#NUM!</v>
      </c>
      <c r="I25">
        <f>$E$3*Aktienindex!F23+$F$3*Rentenindex!E23</f>
        <v>0.12505813342805186</v>
      </c>
      <c r="J25" t="e">
        <f t="shared" si="2"/>
        <v>#NUM!</v>
      </c>
    </row>
    <row r="26" spans="1:10" x14ac:dyDescent="0.25">
      <c r="A26">
        <v>2013</v>
      </c>
      <c r="B26">
        <f>CORREL(Aktienindex!D266:D277,Rentenindex!C266:C277)</f>
        <v>0.44720850914758054</v>
      </c>
      <c r="C26" s="6">
        <f>_xlfn.COVARIANCE.P(Aktienindex!D266:D277,Rentenindex!C266:C277)*12</f>
        <v>1.2896828235560544E-3</v>
      </c>
      <c r="D26">
        <v>2013</v>
      </c>
      <c r="E26" s="15">
        <f t="shared" si="3"/>
        <v>2.9340284235900233E-4</v>
      </c>
      <c r="F26" s="16"/>
      <c r="H26" s="10">
        <f t="shared" si="1"/>
        <v>1.7129005877721051E-2</v>
      </c>
      <c r="I26">
        <f>$E$3*Aktienindex!F24+$F$3*Rentenindex!E24</f>
        <v>0.1259748039439974</v>
      </c>
      <c r="J26">
        <f t="shared" si="2"/>
        <v>3.6281932688758785</v>
      </c>
    </row>
    <row r="27" spans="1:10" x14ac:dyDescent="0.25">
      <c r="A27">
        <v>2014</v>
      </c>
      <c r="B27">
        <f>CORREL(Aktienindex!D278:D289,Rentenindex!C278:C289)</f>
        <v>-0.17463479483641475</v>
      </c>
      <c r="C27" s="6">
        <f>_xlfn.COVARIANCE.P(Aktienindex!D278:D289,Rentenindex!C278:C289)*12</f>
        <v>-2.3670901183985384E-4</v>
      </c>
      <c r="D27">
        <v>2014</v>
      </c>
      <c r="E27" s="15">
        <f t="shared" si="3"/>
        <v>-5.3851300193566745E-5</v>
      </c>
      <c r="F27" s="16"/>
      <c r="H27" s="10" t="e">
        <f t="shared" si="1"/>
        <v>#NUM!</v>
      </c>
      <c r="I27">
        <f>$E$3*Aktienindex!F25+$F$3*Rentenindex!E25</f>
        <v>6.8928799703096316E-2</v>
      </c>
      <c r="J27" t="e">
        <f>(I27-H27)/$K$2</f>
        <v>#NUM!</v>
      </c>
    </row>
  </sheetData>
  <mergeCells count="25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8:F8"/>
    <mergeCell ref="E9:F9"/>
    <mergeCell ref="E10:F10"/>
    <mergeCell ref="D1:F1"/>
    <mergeCell ref="E4:F4"/>
    <mergeCell ref="E5:F5"/>
    <mergeCell ref="E6:F6"/>
    <mergeCell ref="E7:F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Aktienindex</vt:lpstr>
      <vt:lpstr>Rentenindex</vt:lpstr>
      <vt:lpstr>Korrelation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Siegemund</dc:creator>
  <cp:lastModifiedBy>Jakob Siegemund</cp:lastModifiedBy>
  <dcterms:created xsi:type="dcterms:W3CDTF">2015-04-21T18:56:35Z</dcterms:created>
  <dcterms:modified xsi:type="dcterms:W3CDTF">2015-04-21T20:43:01Z</dcterms:modified>
</cp:coreProperties>
</file>